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c\Dropbox (PE-C)\3.Research\4.Summer2015\descriptiveAnalysis\"/>
    </mc:Choice>
  </mc:AlternateContent>
  <bookViews>
    <workbookView xWindow="0" yWindow="0" windowWidth="19455" windowHeight="8565"/>
  </bookViews>
  <sheets>
    <sheet name="Summary" sheetId="2" r:id="rId1"/>
    <sheet name="ReasonByJavaMethod" sheetId="5" r:id="rId2"/>
    <sheet name="QuitList" sheetId="4" r:id="rId3"/>
    <sheet name="AnalysisWorkersQuit" sheetId="6" r:id="rId4"/>
    <sheet name="Testing Quit list" sheetId="1" r:id="rId5"/>
    <sheet name="QuitBeforeTest" sheetId="8" r:id="rId6"/>
  </sheets>
  <calcPr calcId="162913"/>
</workbook>
</file>

<file path=xl/calcChain.xml><?xml version="1.0" encoding="utf-8"?>
<calcChain xmlns="http://schemas.openxmlformats.org/spreadsheetml/2006/main">
  <c r="D14" i="2" l="1"/>
  <c r="E14" i="2"/>
  <c r="F14" i="2"/>
  <c r="G14" i="2"/>
  <c r="H14" i="2"/>
  <c r="I14" i="2"/>
  <c r="J14" i="2"/>
  <c r="K14" i="2"/>
  <c r="E10" i="2"/>
  <c r="F10" i="2"/>
  <c r="G10" i="2"/>
  <c r="H10" i="2"/>
  <c r="I10" i="2"/>
  <c r="J10" i="2"/>
  <c r="K10" i="2"/>
  <c r="D10" i="2"/>
  <c r="H8" i="5"/>
  <c r="I8" i="5"/>
  <c r="J8" i="5"/>
  <c r="K8" i="5"/>
  <c r="L8" i="5"/>
  <c r="M8" i="5"/>
  <c r="N8" i="5"/>
  <c r="G8" i="5"/>
  <c r="E8" i="5"/>
  <c r="L7" i="8" l="1"/>
  <c r="L6" i="8"/>
  <c r="H6" i="8"/>
  <c r="L5" i="8"/>
  <c r="H5" i="8"/>
  <c r="L4" i="8"/>
  <c r="H4" i="8"/>
  <c r="L3" i="8"/>
  <c r="H3" i="8"/>
  <c r="L2" i="8"/>
  <c r="H2" i="8"/>
  <c r="H7" i="8" l="1"/>
  <c r="M3" i="8" s="1"/>
  <c r="L8" i="8"/>
  <c r="I5" i="8" l="1"/>
  <c r="M2" i="8"/>
  <c r="I6" i="8"/>
  <c r="I2" i="8"/>
  <c r="I4" i="8"/>
  <c r="M6" i="8"/>
  <c r="M4" i="8"/>
  <c r="I3" i="8"/>
  <c r="M7" i="8"/>
  <c r="M5" i="8"/>
  <c r="I7" i="8" l="1"/>
  <c r="M8" i="8"/>
  <c r="M7" i="6" l="1"/>
  <c r="L3" i="6"/>
  <c r="L4" i="6"/>
  <c r="L5" i="6"/>
  <c r="L6" i="6"/>
  <c r="L7" i="6"/>
  <c r="L2" i="6"/>
  <c r="H3" i="6"/>
  <c r="H4" i="6"/>
  <c r="H5" i="6"/>
  <c r="H6" i="6"/>
  <c r="H2" i="6"/>
  <c r="L8" i="6" l="1"/>
  <c r="H7" i="6"/>
  <c r="I5" i="6" s="1"/>
  <c r="M2" i="6" l="1"/>
  <c r="M5" i="6"/>
  <c r="I3" i="6"/>
  <c r="I6" i="6"/>
  <c r="M4" i="6"/>
  <c r="I2" i="6"/>
  <c r="I4" i="6"/>
  <c r="M6" i="6"/>
  <c r="M3" i="6"/>
  <c r="M8" i="6" l="1"/>
  <c r="I7" i="6"/>
  <c r="E9" i="2" l="1"/>
  <c r="F9" i="2"/>
  <c r="G9" i="2"/>
  <c r="H9" i="2"/>
  <c r="I9" i="2"/>
  <c r="J9" i="2"/>
  <c r="K9" i="2"/>
  <c r="D9" i="2"/>
  <c r="E7" i="5"/>
  <c r="E6" i="5"/>
  <c r="E5" i="5"/>
  <c r="E4" i="5"/>
  <c r="E13" i="2"/>
  <c r="F13" i="2"/>
  <c r="G13" i="2"/>
  <c r="H13" i="2"/>
  <c r="I13" i="2"/>
  <c r="J13" i="2"/>
  <c r="K13" i="2"/>
  <c r="D13" i="2"/>
  <c r="D29" i="2" l="1"/>
  <c r="E20" i="2" l="1"/>
  <c r="E19" i="2"/>
  <c r="E18" i="2"/>
  <c r="E17" i="2"/>
</calcChain>
</file>

<file path=xl/sharedStrings.xml><?xml version="1.0" encoding="utf-8"?>
<sst xmlns="http://schemas.openxmlformats.org/spreadsheetml/2006/main" count="1613" uniqueCount="348">
  <si>
    <t>Quit worker</t>
  </si>
  <si>
    <t>193II5A4G917</t>
  </si>
  <si>
    <t>file</t>
  </si>
  <si>
    <t>consent-log-6.log</t>
  </si>
  <si>
    <t>611Ee-3C-4G-903</t>
  </si>
  <si>
    <t>373iG0E3C-18-8</t>
  </si>
  <si>
    <t>804ig5I6g6-4-9</t>
  </si>
  <si>
    <t>66GI-3E0i-4-83</t>
  </si>
  <si>
    <t>598Ga7E5c-5-9-4</t>
  </si>
  <si>
    <t>96GC-5a-2g0-58</t>
  </si>
  <si>
    <t>604Cc-7a0e3-5-9</t>
  </si>
  <si>
    <t>384EI-4i7I-5-2-6</t>
  </si>
  <si>
    <t>406cI-5A0g-91-1</t>
  </si>
  <si>
    <t>551Cg7C1A-2-1-4</t>
  </si>
  <si>
    <t>550ii2G3e-89-1</t>
  </si>
  <si>
    <t>561ag2A0g9-3-8</t>
  </si>
  <si>
    <t>628ce-1a8I-9-7-9</t>
  </si>
  <si>
    <t>594eA-4G9a-80-2</t>
  </si>
  <si>
    <t>298Ic-9A0E8-80</t>
  </si>
  <si>
    <t>335Ia3A9c161</t>
  </si>
  <si>
    <t>693ag0C9I-13-6</t>
  </si>
  <si>
    <t>766gc-6i2i-65-9</t>
  </si>
  <si>
    <t>350gG8A3I-31-3</t>
  </si>
  <si>
    <t>779ia2G-6e4-2-1</t>
  </si>
  <si>
    <t>265Gc5A-5I0-48</t>
  </si>
  <si>
    <t>855ce-6e-8A-7-3-2</t>
  </si>
  <si>
    <t>776eE-1G6a-274</t>
  </si>
  <si>
    <t>429EC-1I-1e-77-9</t>
  </si>
  <si>
    <t>886Ag6C-1a-2-54</t>
  </si>
  <si>
    <t>added Worker Quit</t>
  </si>
  <si>
    <t xml:space="preserve"> session</t>
  </si>
  <si>
    <t>619EA-1g3e253</t>
  </si>
  <si>
    <t>session-log-6.log</t>
  </si>
  <si>
    <t>193cA-2I0e-2-52</t>
  </si>
  <si>
    <t>713ic0I7e-50-4</t>
  </si>
  <si>
    <t>665ce-2E4E41-6</t>
  </si>
  <si>
    <t>671ai-9g-2a801</t>
  </si>
  <si>
    <t>401CC-9E5e-604</t>
  </si>
  <si>
    <t>658Ic-4g-6g95-4</t>
  </si>
  <si>
    <t>402GE-6C2C-7-50</t>
  </si>
  <si>
    <t>639AI-1g6G808</t>
  </si>
  <si>
    <t>624aG-3G-2c-2-9-1</t>
  </si>
  <si>
    <t>621EI3G-5G-2-10</t>
  </si>
  <si>
    <t>412Gg4C8a0-5-6</t>
  </si>
  <si>
    <t>replacing at</t>
  </si>
  <si>
    <t xml:space="preserve"> buffer size</t>
  </si>
  <si>
    <t xml:space="preserve"> replace list</t>
  </si>
  <si>
    <t>678eg6E-1i620</t>
  </si>
  <si>
    <t>consent-log-28.log</t>
  </si>
  <si>
    <t>537Cg0e-7E-5-68</t>
  </si>
  <si>
    <t>1651AC0i-8g0-13</t>
  </si>
  <si>
    <t>92ea8E5i07-8</t>
  </si>
  <si>
    <t>604Ic-1I5i105</t>
  </si>
  <si>
    <t>344aG4i-5e-6-93</t>
  </si>
  <si>
    <t>1564ia5g-9e0-94</t>
  </si>
  <si>
    <t>1144aG9I5E-609</t>
  </si>
  <si>
    <t>1636Ga0a-3e701</t>
  </si>
  <si>
    <t>1509Ia1a0g-367</t>
  </si>
  <si>
    <t>212GA0e-7A-925</t>
  </si>
  <si>
    <t>138iA3e-9A-85-8</t>
  </si>
  <si>
    <t>623ei-3i-6G-1-11</t>
  </si>
  <si>
    <t>41eI0e3i-806</t>
  </si>
  <si>
    <t>1036GI8I-8e6-30</t>
  </si>
  <si>
    <t>225ca6i-4G404</t>
  </si>
  <si>
    <t>711CI1g-7G-6-6-5</t>
  </si>
  <si>
    <t>1016IA6C1E13-1</t>
  </si>
  <si>
    <t>333aA2c-1a4-28</t>
  </si>
  <si>
    <t>432ag-4C6c0-42</t>
  </si>
  <si>
    <t>1192ei5a-8c530</t>
  </si>
  <si>
    <t>207GI-1i3I004</t>
  </si>
  <si>
    <t>917AE6G-1e-186</t>
  </si>
  <si>
    <t>1164Ac-1A6E-19-8</t>
  </si>
  <si>
    <t>290Ea0C1E82-6</t>
  </si>
  <si>
    <t>465ie-9I5c11-4</t>
  </si>
  <si>
    <t>1444gi0C-6a-69-2</t>
  </si>
  <si>
    <t>1129GE7I6i339</t>
  </si>
  <si>
    <t>1199gG-2a-9I-60-7</t>
  </si>
  <si>
    <t>1070Cc3A-8C-6-32</t>
  </si>
  <si>
    <t>704gE-1E5a-815</t>
  </si>
  <si>
    <t>1139Ei9a-7g-98-4</t>
  </si>
  <si>
    <t>584cC0A4G-821</t>
  </si>
  <si>
    <t>509ag3C6G-120</t>
  </si>
  <si>
    <t>264aa2G-6g-4-12</t>
  </si>
  <si>
    <t>883ae6c-1C1-3-3</t>
  </si>
  <si>
    <t>1503ge-6g-9C95-7</t>
  </si>
  <si>
    <t>378Ie4a4c0-3-7</t>
  </si>
  <si>
    <t>397Ea0E1e-761</t>
  </si>
  <si>
    <t>1115GC-8i-4i282</t>
  </si>
  <si>
    <t>119CC0g1g7-24</t>
  </si>
  <si>
    <t>1623GC7c8c9-37</t>
  </si>
  <si>
    <t>785Ge4A-9I8-90</t>
  </si>
  <si>
    <t>1057Ce-9i-9E-105</t>
  </si>
  <si>
    <t>183Ei0I-4c-5-67</t>
  </si>
  <si>
    <t>1370ea0E-6C-67-9</t>
  </si>
  <si>
    <t>715Ca-6I-2i71-8</t>
  </si>
  <si>
    <t>1246Gc7A-7G130</t>
  </si>
  <si>
    <t>293GC-8A2g-1-51</t>
  </si>
  <si>
    <t>124aA0a-6I5-2-9</t>
  </si>
  <si>
    <t>976aG2C3g419</t>
  </si>
  <si>
    <t>145GG9e7E9-7-5</t>
  </si>
  <si>
    <t>241aC5A9C120</t>
  </si>
  <si>
    <t>599GE-7I6c0-4-6</t>
  </si>
  <si>
    <t>388eg-9A4C1-3-2</t>
  </si>
  <si>
    <t>1629ce-1A-9C-9-4-4</t>
  </si>
  <si>
    <t>1550cA6g7G-4-55</t>
  </si>
  <si>
    <t>909Ee-1C5I-65-5</t>
  </si>
  <si>
    <t>86GA-3G-4C8-5-2</t>
  </si>
  <si>
    <t>1150cG-4E-2c808</t>
  </si>
  <si>
    <t>825GA-3i-2c-4-3-1</t>
  </si>
  <si>
    <t>283GG-6g-8G-2-4-4</t>
  </si>
  <si>
    <t>session-log-28.log</t>
  </si>
  <si>
    <t>19aA4g8G-4-22</t>
  </si>
  <si>
    <t>640Ag-3I-4I1-7-3</t>
  </si>
  <si>
    <t>28ae-7i-8E-28-8</t>
  </si>
  <si>
    <t>552eE7E4a-2-84</t>
  </si>
  <si>
    <t>748Ce-3E4I-110</t>
  </si>
  <si>
    <t>592Cg3a9e-1-50</t>
  </si>
  <si>
    <t>74IE5g1C5-97</t>
  </si>
  <si>
    <t>83eI-5e5a-104</t>
  </si>
  <si>
    <t>557ce0c2e-495</t>
  </si>
  <si>
    <t>409ea6a7c-5-10</t>
  </si>
  <si>
    <t>75ic-5e3c527</t>
  </si>
  <si>
    <t>264cC-8E4G6-59</t>
  </si>
  <si>
    <t>300aA-1c4a-47-1</t>
  </si>
  <si>
    <t>88AC7i0C-8-1-8</t>
  </si>
  <si>
    <t>342gi5C6e-25-2</t>
  </si>
  <si>
    <t>649cg-3e8A0-50</t>
  </si>
  <si>
    <t>904Ai-7c-7A-568</t>
  </si>
  <si>
    <t>255gg-8E4E432</t>
  </si>
  <si>
    <t>761Ea2g9A-6-70</t>
  </si>
  <si>
    <t>221gI-9E7a1-3-9</t>
  </si>
  <si>
    <t>435Gc-2g7e38-1</t>
  </si>
  <si>
    <t>54eg7E-6a0-35</t>
  </si>
  <si>
    <t>722Ai-8A-6i0-3-5</t>
  </si>
  <si>
    <t>610iE-2c0A-39-4</t>
  </si>
  <si>
    <t>551IG-8a-9C8-57</t>
  </si>
  <si>
    <t>711gE8i-5c9-20</t>
  </si>
  <si>
    <t>197GG2g-9e6-9-8</t>
  </si>
  <si>
    <t>653AE-7I2a-40-9</t>
  </si>
  <si>
    <t>92Aa8E8C18-3</t>
  </si>
  <si>
    <t>668AG3I-8E4-73</t>
  </si>
  <si>
    <t>895CG4c5i0-2-4</t>
  </si>
  <si>
    <t>824AE-6C-2i38-8</t>
  </si>
  <si>
    <t>643gE4i-1I75-9</t>
  </si>
  <si>
    <t>269CA-3c-9i1-64</t>
  </si>
  <si>
    <t>48eA8I-5G8-1-5</t>
  </si>
  <si>
    <t>301eI0c0i27-2</t>
  </si>
  <si>
    <t>97gI6G0a19-4</t>
  </si>
  <si>
    <t>616GI-2c7i6-58</t>
  </si>
  <si>
    <t>69IA-1c9c9-8-6</t>
  </si>
  <si>
    <t>consent-log-35.log</t>
  </si>
  <si>
    <t>62Gc2E-6G7-37</t>
  </si>
  <si>
    <t>69Ai0g-1i043</t>
  </si>
  <si>
    <t>session-log-35.log</t>
  </si>
  <si>
    <t>38ec8e3e3-9-5</t>
  </si>
  <si>
    <t>8Cc2I5c-4-7-3</t>
  </si>
  <si>
    <t>consent-log-43.log</t>
  </si>
  <si>
    <t>79Ee8i-7i-5-2-9</t>
  </si>
  <si>
    <t>119Ai5C-4c88-6</t>
  </si>
  <si>
    <t>74ca-4G-4g05-9</t>
  </si>
  <si>
    <t>85gg-9a-3a5-70</t>
  </si>
  <si>
    <t>62cE4g-1c-3-31</t>
  </si>
  <si>
    <t>session-log-43.log</t>
  </si>
  <si>
    <t>27cA-1A-8e-1-7-6</t>
  </si>
  <si>
    <t>60aI-2A0c29-6</t>
  </si>
  <si>
    <t>47ag9I-4I-1-67</t>
  </si>
  <si>
    <t>consent-log-46.log</t>
  </si>
  <si>
    <t>89iI5E-2G392</t>
  </si>
  <si>
    <t>9ae-5G-3a9-8-1</t>
  </si>
  <si>
    <t>51ec1a9a-3-64</t>
  </si>
  <si>
    <t>48ea9I-9E1-30</t>
  </si>
  <si>
    <t>session-log-46.log</t>
  </si>
  <si>
    <t>48cI-6A-3G050</t>
  </si>
  <si>
    <t>consent-log-54.log</t>
  </si>
  <si>
    <t>32CI-7E5g840</t>
  </si>
  <si>
    <t>24AI7I-5E209</t>
  </si>
  <si>
    <t>session-log-54.log</t>
  </si>
  <si>
    <t>23aa-8e-9G-21-5</t>
  </si>
  <si>
    <t>0ca-9A1c250</t>
  </si>
  <si>
    <t>consent-log-58.log</t>
  </si>
  <si>
    <t>2gc-9I3E-29-3</t>
  </si>
  <si>
    <t>consent-log-64.log</t>
  </si>
  <si>
    <t>Column1</t>
  </si>
  <si>
    <t>Column2</t>
  </si>
  <si>
    <t>Column3</t>
  </si>
  <si>
    <t>Column4</t>
  </si>
  <si>
    <t>Column5</t>
  </si>
  <si>
    <t>Quit after taking at least one task</t>
  </si>
  <si>
    <t>yes</t>
  </si>
  <si>
    <t>no</t>
  </si>
  <si>
    <t>HIT when QUIT</t>
  </si>
  <si>
    <t>Worker ID</t>
  </si>
  <si>
    <t>Session ID</t>
  </si>
  <si>
    <t>Session Log File</t>
  </si>
  <si>
    <t>Total workers who quit</t>
  </si>
  <si>
    <t>Workers who took at least one microtask before quitting</t>
  </si>
  <si>
    <t>01_8</t>
  </si>
  <si>
    <t>02_24</t>
  </si>
  <si>
    <t>03_6</t>
  </si>
  <si>
    <t>04_7</t>
  </si>
  <si>
    <t>05_35</t>
  </si>
  <si>
    <t>06_51</t>
  </si>
  <si>
    <t>07_4</t>
  </si>
  <si>
    <t>08_54</t>
  </si>
  <si>
    <t>Reasons</t>
  </si>
  <si>
    <t>#</t>
  </si>
  <si>
    <t>Column6</t>
  </si>
  <si>
    <t>Column7</t>
  </si>
  <si>
    <t>Column8</t>
  </si>
  <si>
    <t>Column10</t>
  </si>
  <si>
    <t>Column11</t>
  </si>
  <si>
    <t>Column12</t>
  </si>
  <si>
    <t>Column13</t>
  </si>
  <si>
    <t>Column14</t>
  </si>
  <si>
    <t>Quit</t>
  </si>
  <si>
    <t>193cA-2I0e-2-52 answers</t>
  </si>
  <si>
    <t>HIT03_6</t>
  </si>
  <si>
    <t>THE TASK IS TOO DIFFICULT</t>
  </si>
  <si>
    <t>824AE-6C-2i38-8 answers</t>
  </si>
  <si>
    <t>HIT08_54</t>
  </si>
  <si>
    <t>THE TASK IS TOO LONG</t>
  </si>
  <si>
    <t>401CC-9E5e-604 answers</t>
  </si>
  <si>
    <t>HIT04_7</t>
  </si>
  <si>
    <t>621EI3G-5G-2-10 answers</t>
  </si>
  <si>
    <t>640Ag-3I-4I1-7-3 answers</t>
  </si>
  <si>
    <t>255gg-8E4E432 answers</t>
  </si>
  <si>
    <t>HIT06_51</t>
  </si>
  <si>
    <t>THE TASK IS TOO BORING</t>
  </si>
  <si>
    <t>722Ai-8A-6i0-3-5 answers</t>
  </si>
  <si>
    <t>HIT07_33</t>
  </si>
  <si>
    <t>616GI-2c7i6-58 answers</t>
  </si>
  <si>
    <t>60aI-2A0c29-6 answers</t>
  </si>
  <si>
    <t>619EA-1g3e253 answers</t>
  </si>
  <si>
    <t>713ic0I7e-50-4 answers</t>
  </si>
  <si>
    <t>665ce-2E4E41-6 answers</t>
  </si>
  <si>
    <t>671ai-9g-2a801 answers</t>
  </si>
  <si>
    <t>658Ic-4g-6g95-4 answers</t>
  </si>
  <si>
    <t>402GE-6C2C-7-50 answers</t>
  </si>
  <si>
    <t>HIT01_8</t>
  </si>
  <si>
    <t>639AI-1g6G808 answers</t>
  </si>
  <si>
    <t>624aG-3G-2c-2-9-1 answers</t>
  </si>
  <si>
    <t>412Gg4C8a0-5-6 answers</t>
  </si>
  <si>
    <t>OTHER I got the sorry page - because of a disconnect</t>
  </si>
  <si>
    <t>283GG-6g-8G-2-4-4 answers</t>
  </si>
  <si>
    <t>OTHER Taking longer than I expected and have an appointment.</t>
  </si>
  <si>
    <t>19aA4g8G-4-22 answers</t>
  </si>
  <si>
    <t>28ae-7i-8E-28-8 answers</t>
  </si>
  <si>
    <t>HIT02_24</t>
  </si>
  <si>
    <t>552eE7E4a-2-84 answers</t>
  </si>
  <si>
    <t>748Ce-3E4I-110 answers</t>
  </si>
  <si>
    <t>592Cg3a9e-1-50 answers</t>
  </si>
  <si>
    <t>74IE5g1C5-97 answers</t>
  </si>
  <si>
    <t>HIT05_35</t>
  </si>
  <si>
    <t>OTHER I got interrupted. I didn't accept the HIT yet - I will get back to it later tonight or tomorrow.</t>
  </si>
  <si>
    <t>83eI-5e5a-104 answers</t>
  </si>
  <si>
    <t>OTHER busy</t>
  </si>
  <si>
    <t>557ce0c2e-495 answers</t>
  </si>
  <si>
    <t>OTHER Previously attempted</t>
  </si>
  <si>
    <t>409ea6a7c-5-10 answers</t>
  </si>
  <si>
    <t>75ic-5e3c527 answers</t>
  </si>
  <si>
    <t>264cC-8E4G6-59 answers</t>
  </si>
  <si>
    <t>300aA-1c4a-47-1 answers</t>
  </si>
  <si>
    <t>88AC7i0C-8-1-8 answers</t>
  </si>
  <si>
    <t>342gi5C6e-25-2 answers</t>
  </si>
  <si>
    <t>649cg-3e8A0-50 answers</t>
  </si>
  <si>
    <t>904Ai-7c-7A-568 answers</t>
  </si>
  <si>
    <t>761Ea2g9A-6-70 answers</t>
  </si>
  <si>
    <t>435Gc-2g7e38-1 answers</t>
  </si>
  <si>
    <t>54eg7E-6a0-35 answers</t>
  </si>
  <si>
    <t>OTHER Called away from desk</t>
  </si>
  <si>
    <t>610iE-2c0A-39-4 answers</t>
  </si>
  <si>
    <t>OTHER urgent problem need to address. will continue later</t>
  </si>
  <si>
    <t>551IG-8a-9C8-57 answers</t>
  </si>
  <si>
    <t>OTHER Something came up that I need to do</t>
  </si>
  <si>
    <t>711gE8i-5c9-20 answers</t>
  </si>
  <si>
    <t>OTHER Ran out of time on MTurk</t>
  </si>
  <si>
    <t>197GG2g-9e6-9-8 answers</t>
  </si>
  <si>
    <t>653AE-7I2a-40-9 answers</t>
  </si>
  <si>
    <t>92Aa8E8C18-3 answers</t>
  </si>
  <si>
    <t>OTHER had to go</t>
  </si>
  <si>
    <t>668AG3I-8E4-73 answers</t>
  </si>
  <si>
    <t>895CG4c5i0-2-4 answers</t>
  </si>
  <si>
    <t>643gE4i-1I75-9 answers</t>
  </si>
  <si>
    <t>269CA-3c-9i1-64 answers</t>
  </si>
  <si>
    <t>48eA8I-5G8-1-5 answers</t>
  </si>
  <si>
    <t>301eI0c0i27-2 answers</t>
  </si>
  <si>
    <t>97gI6G0a19-4 answers</t>
  </si>
  <si>
    <t>69Ai0g-1i043 answers</t>
  </si>
  <si>
    <t>38ec8e3e3-9-5 answers</t>
  </si>
  <si>
    <t>62cE4g-1c-3-31 answers</t>
  </si>
  <si>
    <t>27cA-1A-8e-1-7-6 answers</t>
  </si>
  <si>
    <t>48ea9I-9E1-30 answers</t>
  </si>
  <si>
    <t>24AI7I-5E209 answers</t>
  </si>
  <si>
    <t>23aa-8e-9G-21-5 answers</t>
  </si>
  <si>
    <t>HIT03_6, HIT04_7</t>
  </si>
  <si>
    <t>HIT06_51, HIT05_35, HIT04_7</t>
  </si>
  <si>
    <t>HIT04_7, HIT03_6</t>
  </si>
  <si>
    <t>Column15</t>
  </si>
  <si>
    <t>LOCs in Java Method HIT</t>
  </si>
  <si>
    <t>%</t>
  </si>
  <si>
    <t>Column9</t>
  </si>
  <si>
    <t>No relation between locs and number of quits.</t>
  </si>
  <si>
    <t>Number of Workers Who Quit After passing the Qualification Test</t>
  </si>
  <si>
    <t>Number of Worekr Who Quit During the Qualification Test</t>
  </si>
  <si>
    <t>3 workers quit more than one</t>
  </si>
  <si>
    <t>92ea8E5i07-8:77cc-5c0G32-4</t>
  </si>
  <si>
    <t>59eA3i6i030:86GA-3G-4C8-5-2</t>
  </si>
  <si>
    <t>Total</t>
  </si>
  <si>
    <t>Adjusted</t>
  </si>
  <si>
    <t>Too Difficult</t>
  </si>
  <si>
    <t>Too Long</t>
  </si>
  <si>
    <t>Too Boring</t>
  </si>
  <si>
    <t>Other</t>
  </si>
  <si>
    <t>Questions for Java method</t>
  </si>
  <si>
    <t>Workers for Java method</t>
  </si>
  <si>
    <t>Proportion of workers who quit</t>
  </si>
  <si>
    <t>Number of QUITs Too Long/Difficult</t>
  </si>
  <si>
    <t>Hobbyist</t>
  </si>
  <si>
    <t>Undergraduate_Student</t>
  </si>
  <si>
    <t>Professional_Developer</t>
  </si>
  <si>
    <t>41eI0e3i-806:568Ae7g8c-7-1-2</t>
  </si>
  <si>
    <t>Graduate_Student</t>
  </si>
  <si>
    <t>WORKER ID</t>
  </si>
  <si>
    <t>EVENT</t>
  </si>
  <si>
    <t>WORKER SCORE</t>
  </si>
  <si>
    <t xml:space="preserve">PROFESSION </t>
  </si>
  <si>
    <t>PROFESSION</t>
  </si>
  <si>
    <t># Quits</t>
  </si>
  <si>
    <t>Comment</t>
  </si>
  <si>
    <t>Retired</t>
  </si>
  <si>
    <t>Stat Analyst</t>
  </si>
  <si>
    <t>Self-learning</t>
  </si>
  <si>
    <t>Some programming in school</t>
  </si>
  <si>
    <t>Assistant Professor</t>
  </si>
  <si>
    <t>Sysadmin</t>
  </si>
  <si>
    <t>Data Analyst</t>
  </si>
  <si>
    <t>SCORE</t>
  </si>
  <si>
    <t>There is no significant concentration of quits among certain professions or scores.</t>
  </si>
  <si>
    <t>Other teacher</t>
  </si>
  <si>
    <t>Other ASR</t>
  </si>
  <si>
    <t>Other legal assistant</t>
  </si>
  <si>
    <t>Other house wife</t>
  </si>
  <si>
    <t>Other Receptionist</t>
  </si>
  <si>
    <t>Other crime analyst</t>
  </si>
  <si>
    <t>Other Unemployed</t>
  </si>
  <si>
    <t>Other Writer</t>
  </si>
  <si>
    <t>QUIT before taking the test, but after taking the survey.</t>
  </si>
  <si>
    <t>Total QUIT per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</si>
</sst>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6" fillId="2" borderId="0" xfId="6"/>
    <xf numFmtId="0" fontId="8" fillId="4" borderId="0" xfId="8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9" fontId="0" fillId="0" borderId="0" xfId="42" applyFont="1"/>
    <xf numFmtId="0" fontId="14" fillId="0" borderId="0" xfId="0" applyFont="1"/>
    <xf numFmtId="0" fontId="7" fillId="3" borderId="10" xfId="7" applyFont="1" applyFill="1" applyBorder="1"/>
    <xf numFmtId="0" fontId="0" fillId="33" borderId="10" xfId="0" applyFont="1" applyFill="1" applyBorder="1"/>
    <xf numFmtId="0" fontId="0" fillId="0" borderId="10" xfId="0" applyFont="1" applyBorder="1"/>
    <xf numFmtId="9" fontId="0" fillId="0" borderId="0" xfId="42" applyFont="1" applyFill="1" applyBorder="1" applyAlignment="1">
      <alignment horizontal="center" vertical="center" wrapText="1"/>
    </xf>
    <xf numFmtId="0" fontId="1" fillId="33" borderId="11" xfId="0" applyFont="1" applyFill="1" applyBorder="1"/>
    <xf numFmtId="0" fontId="1" fillId="33" borderId="10" xfId="0" applyFont="1" applyFill="1" applyBorder="1"/>
    <xf numFmtId="0" fontId="1" fillId="0" borderId="11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33" borderId="10" xfId="0" applyFont="1" applyFill="1" applyBorder="1" applyAlignment="1">
      <alignment horizontal="center"/>
    </xf>
    <xf numFmtId="0" fontId="1" fillId="33" borderId="12" xfId="0" applyFont="1" applyFill="1" applyBorder="1"/>
    <xf numFmtId="0" fontId="1" fillId="33" borderId="13" xfId="0" applyFont="1" applyFill="1" applyBorder="1"/>
    <xf numFmtId="0" fontId="1" fillId="33" borderId="13" xfId="0" applyFont="1" applyFill="1" applyBorder="1" applyAlignment="1">
      <alignment horizontal="center"/>
    </xf>
    <xf numFmtId="0" fontId="0" fillId="34" borderId="10" xfId="0" applyFont="1" applyFill="1" applyBorder="1"/>
    <xf numFmtId="0" fontId="16" fillId="0" borderId="0" xfId="0" applyFont="1"/>
    <xf numFmtId="9" fontId="16" fillId="0" borderId="0" xfId="42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1" xfId="0" applyFont="1" applyFill="1" applyBorder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9" fontId="0" fillId="0" borderId="0" xfId="42" applyFont="1" applyFill="1"/>
    <xf numFmtId="0" fontId="16" fillId="0" borderId="0" xfId="0" applyFont="1" applyFill="1"/>
    <xf numFmtId="9" fontId="16" fillId="0" borderId="0" xfId="42" applyFont="1" applyFill="1"/>
    <xf numFmtId="0" fontId="0" fillId="0" borderId="10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3" xfId="0" applyFont="1" applyFill="1" applyBorder="1" applyAlignment="1">
      <alignment horizontal="center"/>
    </xf>
    <xf numFmtId="0" fontId="14" fillId="0" borderId="0" xfId="0" applyFont="1" applyFill="1"/>
    <xf numFmtId="9" fontId="14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QUITs and LOCs per Java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Summary!$C$9</c:f>
              <c:strCache>
                <c:ptCount val="1"/>
                <c:pt idx="0">
                  <c:v>Number of QUITs Too Long/Difficult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Summary!$D$8:$K$8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Summary!$D$9:$K$9</c:f>
              <c:numCache>
                <c:formatCode>General</c:formatCode>
                <c:ptCount val="8"/>
                <c:pt idx="0">
                  <c:v>36</c:v>
                </c:pt>
                <c:pt idx="1">
                  <c:v>8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3</c:v>
                </c:pt>
                <c:pt idx="6">
                  <c:v>11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A-4A63-9371-F5405DA36A3C}"/>
            </c:ext>
          </c:extLst>
        </c:ser>
        <c:ser>
          <c:idx val="1"/>
          <c:order val="1"/>
          <c:tx>
            <c:strRef>
              <c:f>Summary!$C$10</c:f>
              <c:strCache>
                <c:ptCount val="1"/>
                <c:pt idx="0">
                  <c:v>Total QUIT per HIT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Summary!$D$8:$K$8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Summary!$D$10:$K$10</c:f>
              <c:numCache>
                <c:formatCode>General</c:formatCode>
                <c:ptCount val="8"/>
                <c:pt idx="0">
                  <c:v>48</c:v>
                </c:pt>
                <c:pt idx="1">
                  <c:v>10</c:v>
                </c:pt>
                <c:pt idx="2">
                  <c:v>7</c:v>
                </c:pt>
                <c:pt idx="3">
                  <c:v>7</c:v>
                </c:pt>
                <c:pt idx="4">
                  <c:v>15</c:v>
                </c:pt>
                <c:pt idx="5">
                  <c:v>5</c:v>
                </c:pt>
                <c:pt idx="6">
                  <c:v>12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BA-4A63-9371-F5405DA36A3C}"/>
            </c:ext>
          </c:extLst>
        </c:ser>
        <c:ser>
          <c:idx val="2"/>
          <c:order val="2"/>
          <c:tx>
            <c:strRef>
              <c:f>Summary!$C$11</c:f>
              <c:strCache>
                <c:ptCount val="1"/>
                <c:pt idx="0">
                  <c:v>LOCs in Java Method HIT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Summary!$D$8:$K$8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Summary!$D$11:$K$11</c:f>
              <c:numCache>
                <c:formatCode>General</c:formatCode>
                <c:ptCount val="8"/>
                <c:pt idx="0">
                  <c:v>78</c:v>
                </c:pt>
                <c:pt idx="1">
                  <c:v>28</c:v>
                </c:pt>
                <c:pt idx="2">
                  <c:v>7</c:v>
                </c:pt>
                <c:pt idx="3">
                  <c:v>23</c:v>
                </c:pt>
                <c:pt idx="4">
                  <c:v>23</c:v>
                </c:pt>
                <c:pt idx="5">
                  <c:v>12</c:v>
                </c:pt>
                <c:pt idx="6">
                  <c:v>33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BA-4A63-9371-F5405DA36A3C}"/>
            </c:ext>
          </c:extLst>
        </c:ser>
        <c:ser>
          <c:idx val="3"/>
          <c:order val="3"/>
          <c:tx>
            <c:strRef>
              <c:f>Summary!$C$12</c:f>
              <c:strCache>
                <c:ptCount val="1"/>
                <c:pt idx="0">
                  <c:v>Questions for Java method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Summary!$D$8:$K$8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Summary!$D$12:$K$12</c:f>
              <c:numCache>
                <c:formatCode>General</c:formatCode>
                <c:ptCount val="8"/>
                <c:pt idx="0">
                  <c:v>37</c:v>
                </c:pt>
                <c:pt idx="1">
                  <c:v>18</c:v>
                </c:pt>
                <c:pt idx="2">
                  <c:v>9</c:v>
                </c:pt>
                <c:pt idx="3">
                  <c:v>10</c:v>
                </c:pt>
                <c:pt idx="4">
                  <c:v>17</c:v>
                </c:pt>
                <c:pt idx="5">
                  <c:v>8</c:v>
                </c:pt>
                <c:pt idx="6">
                  <c:v>24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BA-4A63-9371-F5405DA36A3C}"/>
            </c:ext>
          </c:extLst>
        </c:ser>
        <c:ser>
          <c:idx val="4"/>
          <c:order val="4"/>
          <c:tx>
            <c:strRef>
              <c:f>Summary!$C$13</c:f>
              <c:strCache>
                <c:ptCount val="1"/>
                <c:pt idx="0">
                  <c:v>Workers for Java method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Summary!$D$8:$K$8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Summary!$D$13:$K$13</c:f>
              <c:numCache>
                <c:formatCode>General</c:formatCode>
                <c:ptCount val="8"/>
                <c:pt idx="0">
                  <c:v>246</c:v>
                </c:pt>
                <c:pt idx="1">
                  <c:v>120</c:v>
                </c:pt>
                <c:pt idx="2">
                  <c:v>60</c:v>
                </c:pt>
                <c:pt idx="3">
                  <c:v>66</c:v>
                </c:pt>
                <c:pt idx="4">
                  <c:v>114</c:v>
                </c:pt>
                <c:pt idx="5">
                  <c:v>54</c:v>
                </c:pt>
                <c:pt idx="6">
                  <c:v>160</c:v>
                </c:pt>
                <c:pt idx="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BA-4A63-9371-F5405DA36A3C}"/>
            </c:ext>
          </c:extLst>
        </c:ser>
        <c:ser>
          <c:idx val="5"/>
          <c:order val="5"/>
          <c:tx>
            <c:strRef>
              <c:f>Summary!$C$14</c:f>
              <c:strCache>
                <c:ptCount val="1"/>
                <c:pt idx="0">
                  <c:v>Proportion of workers who quit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Summary!$D$8:$K$8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Summary!$D$14:$K$14</c:f>
              <c:numCache>
                <c:formatCode>0%</c:formatCode>
                <c:ptCount val="8"/>
                <c:pt idx="0">
                  <c:v>0.14634146341463414</c:v>
                </c:pt>
                <c:pt idx="1">
                  <c:v>6.6666666666666666E-2</c:v>
                </c:pt>
                <c:pt idx="2">
                  <c:v>0.05</c:v>
                </c:pt>
                <c:pt idx="3">
                  <c:v>9.0909090909090912E-2</c:v>
                </c:pt>
                <c:pt idx="4">
                  <c:v>0.10526315789473684</c:v>
                </c:pt>
                <c:pt idx="5">
                  <c:v>5.5555555555555552E-2</c:v>
                </c:pt>
                <c:pt idx="6">
                  <c:v>6.8750000000000006E-2</c:v>
                </c:pt>
                <c:pt idx="7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BA-4A63-9371-F5405DA3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263040"/>
        <c:axId val="742263584"/>
      </c:barChart>
      <c:catAx>
        <c:axId val="74226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263584"/>
        <c:crosses val="autoZero"/>
        <c:auto val="1"/>
        <c:lblAlgn val="ctr"/>
        <c:lblOffset val="100"/>
        <c:noMultiLvlLbl val="0"/>
      </c:catAx>
      <c:valAx>
        <c:axId val="7422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2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</a:rPr>
              <a:t>QUITs</a:t>
            </a:r>
            <a:r>
              <a:rPr lang="en-US" sz="900" baseline="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</a:rPr>
              <a:t> per Java method size</a:t>
            </a:r>
            <a:endParaRPr lang="en-US" sz="900">
              <a:solidFill>
                <a:schemeClr val="tx1">
                  <a:lumMod val="95000"/>
                  <a:lumOff val="5000"/>
                </a:schemeClr>
              </a:solidFill>
              <a:latin typeface="Palatino Linotype" panose="02040502050505030304" pitchFamily="18" charset="0"/>
            </a:endParaRPr>
          </a:p>
        </c:rich>
      </c:tx>
      <c:layout>
        <c:manualLayout>
          <c:xMode val="edge"/>
          <c:yMode val="edge"/>
          <c:x val="0.26767321153483525"/>
          <c:y val="2.33236080213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44239605929591"/>
          <c:y val="0.16596920304272081"/>
          <c:w val="0.81431364516008875"/>
          <c:h val="0.58958775369780192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Summary!$C$10</c:f>
              <c:strCache>
                <c:ptCount val="1"/>
                <c:pt idx="0">
                  <c:v>Total QUIT per HIT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2"/>
                </a:solidFill>
              </a:ln>
              <a:effectLst/>
            </c:spPr>
          </c:marker>
          <c:xVal>
            <c:numRef>
              <c:f>Summary!$D$11:$K$11</c:f>
              <c:numCache>
                <c:formatCode>General</c:formatCode>
                <c:ptCount val="8"/>
                <c:pt idx="0">
                  <c:v>78</c:v>
                </c:pt>
                <c:pt idx="1">
                  <c:v>28</c:v>
                </c:pt>
                <c:pt idx="2">
                  <c:v>7</c:v>
                </c:pt>
                <c:pt idx="3">
                  <c:v>23</c:v>
                </c:pt>
                <c:pt idx="4">
                  <c:v>23</c:v>
                </c:pt>
                <c:pt idx="5">
                  <c:v>12</c:v>
                </c:pt>
                <c:pt idx="6">
                  <c:v>33</c:v>
                </c:pt>
                <c:pt idx="7">
                  <c:v>7</c:v>
                </c:pt>
              </c:numCache>
            </c:numRef>
          </c:xVal>
          <c:yVal>
            <c:numRef>
              <c:f>Summary!$D$10:$K$10</c:f>
              <c:numCache>
                <c:formatCode>General</c:formatCode>
                <c:ptCount val="8"/>
                <c:pt idx="0">
                  <c:v>48</c:v>
                </c:pt>
                <c:pt idx="1">
                  <c:v>10</c:v>
                </c:pt>
                <c:pt idx="2">
                  <c:v>7</c:v>
                </c:pt>
                <c:pt idx="3">
                  <c:v>7</c:v>
                </c:pt>
                <c:pt idx="4">
                  <c:v>15</c:v>
                </c:pt>
                <c:pt idx="5">
                  <c:v>5</c:v>
                </c:pt>
                <c:pt idx="6">
                  <c:v>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2-41FE-A022-4D96553B9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266304"/>
        <c:axId val="742261408"/>
      </c:scatterChart>
      <c:valAx>
        <c:axId val="742266304"/>
        <c:scaling>
          <c:orientation val="minMax"/>
          <c:max val="80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Java method size (LOC</a:t>
                </a:r>
                <a:r>
                  <a:rPr lang="en-US" sz="8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)</a:t>
                </a:r>
                <a:endParaRPr lang="en-US" sz="800">
                  <a:solidFill>
                    <a:schemeClr val="tx1">
                      <a:lumMod val="95000"/>
                      <a:lumOff val="5000"/>
                    </a:schemeClr>
                  </a:solidFill>
                  <a:latin typeface="Palatino Linotype" panose="0204050205050503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742261408"/>
        <c:crosses val="autoZero"/>
        <c:crossBetween val="midCat"/>
        <c:majorUnit val="5"/>
      </c:valAx>
      <c:valAx>
        <c:axId val="74226140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5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5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 Workers</a:t>
                </a:r>
                <a:r>
                  <a:rPr lang="en-US" sz="85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 who quit</a:t>
                </a:r>
                <a:endParaRPr lang="en-US" sz="850">
                  <a:solidFill>
                    <a:schemeClr val="tx1">
                      <a:lumMod val="95000"/>
                      <a:lumOff val="5000"/>
                    </a:schemeClr>
                  </a:solidFill>
                  <a:latin typeface="Palatino Linotype" panose="02040502050505030304" pitchFamily="18" charset="0"/>
                </a:endParaRPr>
              </a:p>
            </c:rich>
          </c:tx>
          <c:layout>
            <c:manualLayout>
              <c:xMode val="edge"/>
              <c:yMode val="edge"/>
              <c:x val="1.8196753089269078E-2"/>
              <c:y val="0.16596920304272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5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266304"/>
        <c:crosses val="autoZero"/>
        <c:crossBetween val="midCat"/>
      </c:valAx>
      <c:spPr>
        <a:noFill/>
        <a:ln w="3175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</a:rPr>
              <a:t>Distribution</a:t>
            </a:r>
            <a:r>
              <a:rPr lang="en-US" sz="900" baseline="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</a:rPr>
              <a:t> of reasons for quitting</a:t>
            </a:r>
            <a:endParaRPr lang="en-US" sz="900">
              <a:solidFill>
                <a:schemeClr val="tx1">
                  <a:lumMod val="95000"/>
                  <a:lumOff val="5000"/>
                </a:schemeClr>
              </a:solidFill>
              <a:latin typeface="Palatino Linotype" panose="02040502050505030304" pitchFamily="18" charset="0"/>
            </a:endParaRPr>
          </a:p>
        </c:rich>
      </c:tx>
      <c:layout>
        <c:manualLayout>
          <c:xMode val="edge"/>
          <c:yMode val="edge"/>
          <c:x val="0.27539040240447887"/>
          <c:y val="2.33236080213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25095806032578"/>
          <c:y val="0.14903785525650462"/>
          <c:w val="0.83879701843204113"/>
          <c:h val="0.575081816278531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Summary!$D$16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3.887268003560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8B9-4FBD-9BB0-4B30CAF10EB6}"/>
                </c:ext>
              </c:extLst>
            </c:dLbl>
            <c:dLbl>
              <c:idx val="2"/>
              <c:layout>
                <c:manualLayout>
                  <c:x val="-1.3713412883072886E-16"/>
                  <c:y val="2.33236080213621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B9-4FBD-9BB0-4B30CAF10E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Summary!$C$17:$C$20</c:f>
              <c:strCache>
                <c:ptCount val="4"/>
                <c:pt idx="0">
                  <c:v>Too Difficult</c:v>
                </c:pt>
                <c:pt idx="1">
                  <c:v>Too Long</c:v>
                </c:pt>
                <c:pt idx="2">
                  <c:v>Too Boring</c:v>
                </c:pt>
                <c:pt idx="3">
                  <c:v>Other</c:v>
                </c:pt>
              </c:strCache>
            </c:strRef>
          </c:cat>
          <c:val>
            <c:numRef>
              <c:f>Summary!$D$17:$D$20</c:f>
              <c:numCache>
                <c:formatCode>General</c:formatCode>
                <c:ptCount val="4"/>
                <c:pt idx="0">
                  <c:v>69</c:v>
                </c:pt>
                <c:pt idx="1">
                  <c:v>11</c:v>
                </c:pt>
                <c:pt idx="2">
                  <c:v>7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B9-4FBD-9BB0-4B30CAF10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063152"/>
        <c:axId val="575063696"/>
      </c:barChart>
      <c:catAx>
        <c:axId val="57506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Reasons for quitting provided</a:t>
                </a:r>
                <a:r>
                  <a:rPr lang="en-US" sz="8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 by workers</a:t>
                </a:r>
                <a:endParaRPr lang="en-US" sz="800">
                  <a:solidFill>
                    <a:schemeClr val="tx1">
                      <a:lumMod val="95000"/>
                      <a:lumOff val="5000"/>
                    </a:schemeClr>
                  </a:solidFill>
                  <a:latin typeface="Palatino Linotype" panose="02040502050505030304" pitchFamily="18" charset="0"/>
                </a:endParaRPr>
              </a:p>
            </c:rich>
          </c:tx>
          <c:layout>
            <c:manualLayout>
              <c:xMode val="edge"/>
              <c:yMode val="edge"/>
              <c:x val="0.22352188659475336"/>
              <c:y val="0.863245299466556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575063696"/>
        <c:crosses val="autoZero"/>
        <c:auto val="1"/>
        <c:lblAlgn val="ctr"/>
        <c:lblOffset val="100"/>
        <c:noMultiLvlLbl val="0"/>
      </c:catAx>
      <c:valAx>
        <c:axId val="57506369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5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US" sz="85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Workers</a:t>
                </a:r>
                <a:endParaRPr lang="en-US" sz="850">
                  <a:solidFill>
                    <a:schemeClr val="tx1">
                      <a:lumMod val="95000"/>
                      <a:lumOff val="5000"/>
                    </a:schemeClr>
                  </a:solidFill>
                  <a:latin typeface="Palatino Linotype" panose="0204050205050503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5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57506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</a:rPr>
              <a:t>Proportion of QUITs</a:t>
            </a:r>
            <a:r>
              <a:rPr lang="en-US" sz="900" baseline="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</a:rPr>
              <a:t> per Java method size</a:t>
            </a:r>
            <a:endParaRPr lang="en-US" sz="900">
              <a:solidFill>
                <a:schemeClr val="tx1">
                  <a:lumMod val="95000"/>
                  <a:lumOff val="5000"/>
                </a:schemeClr>
              </a:solidFill>
              <a:latin typeface="Palatino Linotype" panose="02040502050505030304" pitchFamily="18" charset="0"/>
            </a:endParaRPr>
          </a:p>
        </c:rich>
      </c:tx>
      <c:layout>
        <c:manualLayout>
          <c:xMode val="edge"/>
          <c:yMode val="edge"/>
          <c:x val="0.26767321153483525"/>
          <c:y val="2.33236080213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44239605929591"/>
          <c:y val="0.16596920304272081"/>
          <c:w val="0.81431364516008875"/>
          <c:h val="0.58958775369780192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Summary!$C$14</c:f>
              <c:strCache>
                <c:ptCount val="1"/>
                <c:pt idx="0">
                  <c:v>Proportion of workers who quit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2"/>
                </a:solidFill>
              </a:ln>
              <a:effectLst/>
            </c:spPr>
          </c:marker>
          <c:xVal>
            <c:numRef>
              <c:f>Summary!$D$11:$K$11</c:f>
              <c:numCache>
                <c:formatCode>General</c:formatCode>
                <c:ptCount val="8"/>
                <c:pt idx="0">
                  <c:v>78</c:v>
                </c:pt>
                <c:pt idx="1">
                  <c:v>28</c:v>
                </c:pt>
                <c:pt idx="2">
                  <c:v>7</c:v>
                </c:pt>
                <c:pt idx="3">
                  <c:v>23</c:v>
                </c:pt>
                <c:pt idx="4">
                  <c:v>23</c:v>
                </c:pt>
                <c:pt idx="5">
                  <c:v>12</c:v>
                </c:pt>
                <c:pt idx="6">
                  <c:v>33</c:v>
                </c:pt>
                <c:pt idx="7">
                  <c:v>7</c:v>
                </c:pt>
              </c:numCache>
            </c:numRef>
          </c:xVal>
          <c:yVal>
            <c:numRef>
              <c:f>Summary!$D$14:$K$14</c:f>
              <c:numCache>
                <c:formatCode>0%</c:formatCode>
                <c:ptCount val="8"/>
                <c:pt idx="0">
                  <c:v>0.14634146341463414</c:v>
                </c:pt>
                <c:pt idx="1">
                  <c:v>6.6666666666666666E-2</c:v>
                </c:pt>
                <c:pt idx="2">
                  <c:v>0.05</c:v>
                </c:pt>
                <c:pt idx="3">
                  <c:v>9.0909090909090912E-2</c:v>
                </c:pt>
                <c:pt idx="4">
                  <c:v>0.10526315789473684</c:v>
                </c:pt>
                <c:pt idx="5">
                  <c:v>5.5555555555555552E-2</c:v>
                </c:pt>
                <c:pt idx="6">
                  <c:v>6.8750000000000006E-2</c:v>
                </c:pt>
                <c:pt idx="7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0-4DAB-A8B4-5D6900E23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266304"/>
        <c:axId val="742261408"/>
      </c:scatterChart>
      <c:valAx>
        <c:axId val="742266304"/>
        <c:scaling>
          <c:orientation val="minMax"/>
          <c:max val="80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Java method size (LOC</a:t>
                </a:r>
                <a:r>
                  <a:rPr lang="en-US" sz="8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)</a:t>
                </a:r>
                <a:endParaRPr lang="en-US" sz="800">
                  <a:solidFill>
                    <a:schemeClr val="tx1">
                      <a:lumMod val="95000"/>
                      <a:lumOff val="5000"/>
                    </a:schemeClr>
                  </a:solidFill>
                  <a:latin typeface="Palatino Linotype" panose="0204050205050503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742261408"/>
        <c:crosses val="autoZero"/>
        <c:crossBetween val="midCat"/>
        <c:majorUnit val="5"/>
      </c:valAx>
      <c:valAx>
        <c:axId val="74226140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5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5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%</a:t>
                </a:r>
                <a:r>
                  <a:rPr lang="en-US" sz="85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Palatino Linotype" panose="02040502050505030304" pitchFamily="18" charset="0"/>
                  </a:rPr>
                  <a:t> workers who quit</a:t>
                </a:r>
                <a:endParaRPr lang="en-US" sz="850">
                  <a:solidFill>
                    <a:schemeClr val="tx1">
                      <a:lumMod val="95000"/>
                      <a:lumOff val="5000"/>
                    </a:schemeClr>
                  </a:solidFill>
                  <a:latin typeface="Palatino Linotype" panose="02040502050505030304" pitchFamily="18" charset="0"/>
                </a:endParaRPr>
              </a:p>
            </c:rich>
          </c:tx>
          <c:layout>
            <c:manualLayout>
              <c:xMode val="edge"/>
              <c:yMode val="edge"/>
              <c:x val="1.8196753089269078E-2"/>
              <c:y val="0.16596920304272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5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266304"/>
        <c:crosses val="autoZero"/>
        <c:crossBetween val="midCat"/>
      </c:valAx>
      <c:spPr>
        <a:noFill/>
        <a:ln w="3175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ReasonByJavaMethod!$C$4</c:f>
              <c:strCache>
                <c:ptCount val="1"/>
                <c:pt idx="0">
                  <c:v>Too Difficult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ReasonByJavaMethod!$G$3:$N$3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ReasonByJavaMethod!$G$4:$N$4</c:f>
              <c:numCache>
                <c:formatCode>General</c:formatCode>
                <c:ptCount val="8"/>
                <c:pt idx="0">
                  <c:v>30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11</c:v>
                </c:pt>
                <c:pt idx="5">
                  <c:v>2</c:v>
                </c:pt>
                <c:pt idx="6">
                  <c:v>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C-4107-A9A1-90D895B068F6}"/>
            </c:ext>
          </c:extLst>
        </c:ser>
        <c:ser>
          <c:idx val="1"/>
          <c:order val="1"/>
          <c:tx>
            <c:strRef>
              <c:f>ReasonByJavaMethod!$C$5</c:f>
              <c:strCache>
                <c:ptCount val="1"/>
                <c:pt idx="0">
                  <c:v>Too Long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ReasonByJavaMethod!$G$3:$N$3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ReasonByJavaMethod!$G$5:$N$5</c:f>
              <c:numCache>
                <c:formatCode>General</c:formatCode>
                <c:ptCount val="8"/>
                <c:pt idx="0">
                  <c:v>6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C-4107-A9A1-90D895B068F6}"/>
            </c:ext>
          </c:extLst>
        </c:ser>
        <c:ser>
          <c:idx val="2"/>
          <c:order val="2"/>
          <c:tx>
            <c:strRef>
              <c:f>ReasonByJavaMethod!$C$6</c:f>
              <c:strCache>
                <c:ptCount val="1"/>
                <c:pt idx="0">
                  <c:v>Too Boring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ReasonByJavaMethod!$G$3:$N$3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ReasonByJavaMethod!$G$6:$N$6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C-4107-A9A1-90D895B068F6}"/>
            </c:ext>
          </c:extLst>
        </c:ser>
        <c:ser>
          <c:idx val="3"/>
          <c:order val="3"/>
          <c:tx>
            <c:strRef>
              <c:f>ReasonByJavaMethod!$C$7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ReasonByJavaMethod!$G$3:$N$3</c:f>
              <c:strCache>
                <c:ptCount val="8"/>
                <c:pt idx="0">
                  <c:v>04_7</c:v>
                </c:pt>
                <c:pt idx="1">
                  <c:v>06_51</c:v>
                </c:pt>
                <c:pt idx="2">
                  <c:v>05_35</c:v>
                </c:pt>
                <c:pt idx="3">
                  <c:v>01_8</c:v>
                </c:pt>
                <c:pt idx="4">
                  <c:v>03_6</c:v>
                </c:pt>
                <c:pt idx="5">
                  <c:v>07_4</c:v>
                </c:pt>
                <c:pt idx="6">
                  <c:v>08_54</c:v>
                </c:pt>
                <c:pt idx="7">
                  <c:v>02_24</c:v>
                </c:pt>
              </c:strCache>
            </c:strRef>
          </c:cat>
          <c:val>
            <c:numRef>
              <c:f>ReasonByJavaMethod!$G$7:$N$7</c:f>
              <c:numCache>
                <c:formatCode>General</c:formatCode>
                <c:ptCount val="8"/>
                <c:pt idx="0">
                  <c:v>7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FC-4107-A9A1-90D895B06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527184"/>
        <c:axId val="423531120"/>
      </c:barChart>
      <c:catAx>
        <c:axId val="42352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31120"/>
        <c:crosses val="autoZero"/>
        <c:auto val="1"/>
        <c:lblAlgn val="ctr"/>
        <c:lblOffset val="100"/>
        <c:noMultiLvlLbl val="0"/>
      </c:catAx>
      <c:valAx>
        <c:axId val="4235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2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12</xdr:row>
      <xdr:rowOff>61912</xdr:rowOff>
    </xdr:from>
    <xdr:to>
      <xdr:col>21</xdr:col>
      <xdr:colOff>371475</xdr:colOff>
      <xdr:row>26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16</xdr:row>
      <xdr:rowOff>52387</xdr:rowOff>
    </xdr:from>
    <xdr:to>
      <xdr:col>11</xdr:col>
      <xdr:colOff>514349</xdr:colOff>
      <xdr:row>24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52387</xdr:colOff>
      <xdr:row>27</xdr:row>
      <xdr:rowOff>61912</xdr:rowOff>
    </xdr:from>
    <xdr:to>
      <xdr:col>11</xdr:col>
      <xdr:colOff>514350</xdr:colOff>
      <xdr:row>35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39</xdr:row>
      <xdr:rowOff>0</xdr:rowOff>
    </xdr:from>
    <xdr:to>
      <xdr:col>11</xdr:col>
      <xdr:colOff>476249</xdr:colOff>
      <xdr:row>47</xdr:row>
      <xdr:rowOff>109538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19050</xdr:rowOff>
    </xdr:from>
    <xdr:to>
      <xdr:col>13</xdr:col>
      <xdr:colOff>171450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C8:K14" totalsRowShown="0" headerRowDxfId="26">
  <autoFilter ref="C8:K14"/>
  <tableColumns count="9">
    <tableColumn id="1" name="Column1"/>
    <tableColumn id="5" name="04_7"/>
    <tableColumn id="7" name="06_51"/>
    <tableColumn id="6" name="05_35"/>
    <tableColumn id="2" name="01_8"/>
    <tableColumn id="4" name="03_6"/>
    <tableColumn id="8" name="07_4"/>
    <tableColumn id="9" name="08_54"/>
    <tableColumn id="3" name="02_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4:E6" totalsRowShown="0">
  <autoFilter ref="C4:E6"/>
  <tableColumns count="3">
    <tableColumn id="1" name="Column1" dataDxfId="25"/>
    <tableColumn id="2" name="#"/>
    <tableColumn id="3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16:F20" totalsRowShown="0">
  <autoFilter ref="C16:F20"/>
  <tableColumns count="4">
    <tableColumn id="1" name="Reasons"/>
    <tableColumn id="2" name="#"/>
    <tableColumn id="3" name="%" dataCellStyle="Percent"/>
    <tableColumn id="4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57" displayName="Table57" ref="C3:N8" totalsRowShown="0">
  <autoFilter ref="C3:N8"/>
  <tableColumns count="12">
    <tableColumn id="1" name="Reasons"/>
    <tableColumn id="2" name="#"/>
    <tableColumn id="3" name="%" dataCellStyle="Percent">
      <calculatedColumnFormula>Table57[[#This Row],['#]]/SUM(Table57['#])</calculatedColumnFormula>
    </tableColumn>
    <tableColumn id="4" name="Column1"/>
    <tableColumn id="5" name="04_7"/>
    <tableColumn id="6" name="06_51"/>
    <tableColumn id="7" name="05_35"/>
    <tableColumn id="8" name="01_8"/>
    <tableColumn id="9" name="03_6"/>
    <tableColumn id="10" name="07_4"/>
    <tableColumn id="11" name="08_54"/>
    <tableColumn id="12" name="02_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O61" totalsRowShown="0">
  <autoFilter ref="A1:O61"/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10" dataCellStyle="Good"/>
    <tableColumn id="10" name="Column11"/>
    <tableColumn id="11" name="Column12"/>
    <tableColumn id="12" name="Column13"/>
    <tableColumn id="13" name="Column14"/>
    <tableColumn id="14" name="Column15"/>
    <tableColumn id="15" name="Column9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E58" totalsRowShown="0" tableBorderDxfId="24">
  <autoFilter ref="A1:E58"/>
  <tableColumns count="5">
    <tableColumn id="1" name="WORKER ID" dataDxfId="23"/>
    <tableColumn id="2" name="EVENT" dataDxfId="22"/>
    <tableColumn id="3" name="WORKER SCORE" dataDxfId="21"/>
    <tableColumn id="4" name="PROFESSION " dataDxfId="20"/>
    <tableColumn id="5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G1:I7" totalsRowShown="0">
  <autoFilter ref="G1:I7"/>
  <tableColumns count="3">
    <tableColumn id="1" name="PROFESSION"/>
    <tableColumn id="2" name="# Quits"/>
    <tableColumn id="3" name="%" dataDxfId="19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810" displayName="Table810" ref="K1:M8" totalsRowShown="0">
  <autoFilter ref="K1:M8"/>
  <tableColumns count="3">
    <tableColumn id="1" name="SCORE"/>
    <tableColumn id="2" name="# Quits"/>
    <tableColumn id="3" name="%" dataDxfId="18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1:G172" totalsRowShown="0">
  <autoFilter ref="A1:G172">
    <filterColumn colId="0">
      <filters>
        <filter val="added Worker Quit"/>
      </filters>
    </filterColumn>
  </autoFilter>
  <tableColumns count="7">
    <tableColumn id="1" name="Column1"/>
    <tableColumn id="2" name="Worker ID"/>
    <tableColumn id="3" name="Column3"/>
    <tableColumn id="4" name="Session ID"/>
    <tableColumn id="5" name="Session Log File"/>
    <tableColumn id="6" name="Quit after taking at least one task"/>
    <tableColumn id="7" name="HIT when QUI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e714" displayName="Table714" ref="A1:E58" totalsRowShown="0" headerRowDxfId="17" dataDxfId="16" tableBorderDxfId="15">
  <autoFilter ref="A1:E58"/>
  <tableColumns count="5">
    <tableColumn id="1" name="WORKER ID" dataDxfId="14"/>
    <tableColumn id="2" name="EVENT" dataDxfId="13"/>
    <tableColumn id="3" name="WORKER SCORE" dataDxfId="12"/>
    <tableColumn id="4" name="PROFESSION " dataDxfId="11"/>
    <tableColumn id="5" name="Comment" dataDxfId="10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4" name="Table815" displayName="Table815" ref="G1:I7" totalsRowShown="0" headerRowDxfId="9" dataDxfId="8">
  <autoFilter ref="G1:I7"/>
  <tableColumns count="3">
    <tableColumn id="1" name="PROFESSION" dataDxfId="7"/>
    <tableColumn id="2" name="# Quits" dataDxfId="6"/>
    <tableColumn id="3" name="%" dataDxfId="5" dataCellStyle="Percent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5" name="Table81016" displayName="Table81016" ref="K1:M8" totalsRowShown="0" headerRowDxfId="4" dataDxfId="3">
  <autoFilter ref="K1:M8"/>
  <tableColumns count="3">
    <tableColumn id="1" name="SCORE" dataDxfId="2"/>
    <tableColumn id="2" name="# Quits" dataDxfId="1"/>
    <tableColumn id="3" name="%" dataDxfId="0" dataCellStyle="Perce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36"/>
  <sheetViews>
    <sheetView tabSelected="1" topLeftCell="A28" workbookViewId="0">
      <selection activeCell="C48" sqref="C48"/>
    </sheetView>
  </sheetViews>
  <sheetFormatPr defaultRowHeight="15" x14ac:dyDescent="0.25"/>
  <cols>
    <col min="3" max="3" width="34.42578125" customWidth="1"/>
    <col min="4" max="11" width="11" customWidth="1"/>
  </cols>
  <sheetData>
    <row r="4" spans="3:12" x14ac:dyDescent="0.25">
      <c r="C4" s="3" t="s">
        <v>182</v>
      </c>
      <c r="D4" t="s">
        <v>205</v>
      </c>
      <c r="E4" t="s">
        <v>183</v>
      </c>
    </row>
    <row r="5" spans="3:12" x14ac:dyDescent="0.25">
      <c r="C5" s="3" t="s">
        <v>194</v>
      </c>
      <c r="D5">
        <v>106</v>
      </c>
      <c r="H5" t="s">
        <v>302</v>
      </c>
    </row>
    <row r="6" spans="3:12" ht="45" x14ac:dyDescent="0.25">
      <c r="C6" s="3" t="s">
        <v>195</v>
      </c>
      <c r="D6">
        <v>10</v>
      </c>
      <c r="H6" t="s">
        <v>303</v>
      </c>
    </row>
    <row r="7" spans="3:12" x14ac:dyDescent="0.25">
      <c r="C7" s="3"/>
      <c r="D7">
        <v>36</v>
      </c>
      <c r="E7">
        <v>8</v>
      </c>
      <c r="F7">
        <v>3</v>
      </c>
      <c r="G7">
        <v>6</v>
      </c>
      <c r="H7">
        <v>12</v>
      </c>
      <c r="I7">
        <v>3</v>
      </c>
      <c r="J7">
        <v>11</v>
      </c>
      <c r="K7">
        <v>1</v>
      </c>
    </row>
    <row r="8" spans="3:12" x14ac:dyDescent="0.25">
      <c r="C8" t="s">
        <v>182</v>
      </c>
      <c r="D8" s="4" t="s">
        <v>199</v>
      </c>
      <c r="E8" s="4" t="s">
        <v>201</v>
      </c>
      <c r="F8" s="4" t="s">
        <v>200</v>
      </c>
      <c r="G8" s="4" t="s">
        <v>196</v>
      </c>
      <c r="H8" s="4" t="s">
        <v>198</v>
      </c>
      <c r="I8" s="4" t="s">
        <v>202</v>
      </c>
      <c r="J8" s="4" t="s">
        <v>203</v>
      </c>
      <c r="K8" s="4" t="s">
        <v>197</v>
      </c>
    </row>
    <row r="9" spans="3:12" x14ac:dyDescent="0.25">
      <c r="C9" t="s">
        <v>316</v>
      </c>
      <c r="D9" s="4">
        <f>ReasonByJavaMethod!G4+ReasonByJavaMethod!G5</f>
        <v>36</v>
      </c>
      <c r="E9" s="4">
        <f>ReasonByJavaMethod!H4+ReasonByJavaMethod!H5</f>
        <v>8</v>
      </c>
      <c r="F9" s="4">
        <f>ReasonByJavaMethod!I4+ReasonByJavaMethod!I5</f>
        <v>3</v>
      </c>
      <c r="G9" s="4">
        <f>ReasonByJavaMethod!J4+ReasonByJavaMethod!J5</f>
        <v>6</v>
      </c>
      <c r="H9" s="4">
        <f>ReasonByJavaMethod!K4+ReasonByJavaMethod!K5</f>
        <v>12</v>
      </c>
      <c r="I9" s="4">
        <f>ReasonByJavaMethod!L4+ReasonByJavaMethod!L5</f>
        <v>3</v>
      </c>
      <c r="J9" s="4">
        <f>ReasonByJavaMethod!M4+ReasonByJavaMethod!M5</f>
        <v>11</v>
      </c>
      <c r="K9" s="4">
        <f>ReasonByJavaMethod!N4+ReasonByJavaMethod!N5</f>
        <v>1</v>
      </c>
    </row>
    <row r="10" spans="3:12" x14ac:dyDescent="0.25">
      <c r="C10" t="s">
        <v>347</v>
      </c>
      <c r="D10" s="4">
        <f>ReasonByJavaMethod!G8</f>
        <v>48</v>
      </c>
      <c r="E10" s="4">
        <f>ReasonByJavaMethod!H8</f>
        <v>10</v>
      </c>
      <c r="F10" s="4">
        <f>ReasonByJavaMethod!I8</f>
        <v>7</v>
      </c>
      <c r="G10" s="4">
        <f>ReasonByJavaMethod!J8</f>
        <v>7</v>
      </c>
      <c r="H10" s="4">
        <f>ReasonByJavaMethod!K8</f>
        <v>15</v>
      </c>
      <c r="I10" s="4">
        <f>ReasonByJavaMethod!L8</f>
        <v>5</v>
      </c>
      <c r="J10" s="4">
        <f>ReasonByJavaMethod!M8</f>
        <v>12</v>
      </c>
      <c r="K10" s="4">
        <f>ReasonByJavaMethod!N8</f>
        <v>1</v>
      </c>
    </row>
    <row r="11" spans="3:12" x14ac:dyDescent="0.25">
      <c r="C11" t="s">
        <v>298</v>
      </c>
      <c r="D11" s="5">
        <v>78</v>
      </c>
      <c r="E11" s="5">
        <v>28</v>
      </c>
      <c r="F11" s="5">
        <v>7</v>
      </c>
      <c r="G11" s="5">
        <v>23</v>
      </c>
      <c r="H11" s="5">
        <v>23</v>
      </c>
      <c r="I11" s="5">
        <v>12</v>
      </c>
      <c r="J11" s="5">
        <v>33</v>
      </c>
      <c r="K11" s="5">
        <v>7</v>
      </c>
    </row>
    <row r="12" spans="3:12" x14ac:dyDescent="0.25">
      <c r="C12" t="s">
        <v>313</v>
      </c>
      <c r="D12" s="5">
        <v>37</v>
      </c>
      <c r="E12" s="5">
        <v>18</v>
      </c>
      <c r="F12" s="5">
        <v>9</v>
      </c>
      <c r="G12" s="5">
        <v>10</v>
      </c>
      <c r="H12" s="5">
        <v>17</v>
      </c>
      <c r="I12" s="5">
        <v>8</v>
      </c>
      <c r="J12" s="5">
        <v>24</v>
      </c>
      <c r="K12" s="5">
        <v>6</v>
      </c>
      <c r="L12">
        <v>5</v>
      </c>
    </row>
    <row r="13" spans="3:12" x14ac:dyDescent="0.25">
      <c r="C13" t="s">
        <v>314</v>
      </c>
      <c r="D13" s="5">
        <f>ROUND(D12/3,1)*20</f>
        <v>246</v>
      </c>
      <c r="E13" s="5">
        <f t="shared" ref="E13:K13" si="0">ROUND(E12/3,1)*20</f>
        <v>120</v>
      </c>
      <c r="F13" s="5">
        <f t="shared" si="0"/>
        <v>60</v>
      </c>
      <c r="G13" s="5">
        <f t="shared" si="0"/>
        <v>66</v>
      </c>
      <c r="H13" s="5">
        <f t="shared" si="0"/>
        <v>114</v>
      </c>
      <c r="I13" s="5">
        <f t="shared" si="0"/>
        <v>54</v>
      </c>
      <c r="J13" s="5">
        <f t="shared" si="0"/>
        <v>160</v>
      </c>
      <c r="K13" s="5">
        <f t="shared" si="0"/>
        <v>40</v>
      </c>
    </row>
    <row r="14" spans="3:12" x14ac:dyDescent="0.25">
      <c r="C14" t="s">
        <v>315</v>
      </c>
      <c r="D14" s="11">
        <f>D9/D13</f>
        <v>0.14634146341463414</v>
      </c>
      <c r="E14" s="11">
        <f t="shared" ref="E14:K14" si="1">E9/E13</f>
        <v>6.6666666666666666E-2</v>
      </c>
      <c r="F14" s="11">
        <f t="shared" si="1"/>
        <v>0.05</v>
      </c>
      <c r="G14" s="11">
        <f t="shared" si="1"/>
        <v>9.0909090909090912E-2</v>
      </c>
      <c r="H14" s="11">
        <f t="shared" si="1"/>
        <v>0.10526315789473684</v>
      </c>
      <c r="I14" s="11">
        <f t="shared" si="1"/>
        <v>5.5555555555555552E-2</v>
      </c>
      <c r="J14" s="11">
        <f t="shared" si="1"/>
        <v>6.8750000000000006E-2</v>
      </c>
      <c r="K14" s="11">
        <f t="shared" si="1"/>
        <v>2.5000000000000001E-2</v>
      </c>
    </row>
    <row r="16" spans="3:12" x14ac:dyDescent="0.25">
      <c r="C16" t="s">
        <v>204</v>
      </c>
      <c r="D16" s="4" t="s">
        <v>205</v>
      </c>
      <c r="E16" t="s">
        <v>299</v>
      </c>
      <c r="F16" t="s">
        <v>182</v>
      </c>
      <c r="H16">
        <v>1</v>
      </c>
      <c r="I16">
        <v>2</v>
      </c>
      <c r="J16">
        <v>3</v>
      </c>
      <c r="K16">
        <v>4</v>
      </c>
    </row>
    <row r="17" spans="3:7" x14ac:dyDescent="0.25">
      <c r="C17" t="s">
        <v>309</v>
      </c>
      <c r="D17">
        <v>69</v>
      </c>
      <c r="E17" s="6">
        <f>Table5[[#This Row],['#]]/SUM(Table5['#])</f>
        <v>0.65094339622641506</v>
      </c>
      <c r="F17">
        <v>69</v>
      </c>
      <c r="G17">
        <v>1</v>
      </c>
    </row>
    <row r="18" spans="3:7" x14ac:dyDescent="0.25">
      <c r="C18" t="s">
        <v>310</v>
      </c>
      <c r="D18">
        <v>11</v>
      </c>
      <c r="E18" s="6">
        <f>Table5[[#This Row],['#]]/SUM(Table5['#])</f>
        <v>0.10377358490566038</v>
      </c>
      <c r="F18">
        <v>11</v>
      </c>
      <c r="G18">
        <v>2</v>
      </c>
    </row>
    <row r="19" spans="3:7" x14ac:dyDescent="0.25">
      <c r="C19" t="s">
        <v>311</v>
      </c>
      <c r="D19">
        <v>7</v>
      </c>
      <c r="E19" s="6">
        <f>Table5[[#This Row],['#]]/SUM(Table5['#])</f>
        <v>6.6037735849056603E-2</v>
      </c>
      <c r="F19">
        <v>7</v>
      </c>
      <c r="G19">
        <v>3</v>
      </c>
    </row>
    <row r="20" spans="3:7" x14ac:dyDescent="0.25">
      <c r="C20" t="s">
        <v>312</v>
      </c>
      <c r="D20">
        <v>19</v>
      </c>
      <c r="E20" s="6">
        <f>Table5[[#This Row],['#]]/SUM(Table5['#])</f>
        <v>0.17924528301886791</v>
      </c>
      <c r="G20">
        <v>4</v>
      </c>
    </row>
    <row r="21" spans="3:7" x14ac:dyDescent="0.25">
      <c r="G21">
        <v>5</v>
      </c>
    </row>
    <row r="22" spans="3:7" x14ac:dyDescent="0.25">
      <c r="G22">
        <v>6</v>
      </c>
    </row>
    <row r="23" spans="3:7" x14ac:dyDescent="0.25">
      <c r="G23">
        <v>7</v>
      </c>
    </row>
    <row r="24" spans="3:7" x14ac:dyDescent="0.25">
      <c r="C24" t="s">
        <v>304</v>
      </c>
      <c r="G24">
        <v>8</v>
      </c>
    </row>
    <row r="25" spans="3:7" x14ac:dyDescent="0.25">
      <c r="C25" t="s">
        <v>305</v>
      </c>
      <c r="D25">
        <v>3</v>
      </c>
      <c r="E25">
        <v>1</v>
      </c>
      <c r="G25">
        <v>9</v>
      </c>
    </row>
    <row r="26" spans="3:7" x14ac:dyDescent="0.25">
      <c r="C26" t="s">
        <v>306</v>
      </c>
      <c r="D26">
        <v>2</v>
      </c>
      <c r="E26">
        <v>1</v>
      </c>
    </row>
    <row r="27" spans="3:7" x14ac:dyDescent="0.25">
      <c r="C27" s="8" t="s">
        <v>5</v>
      </c>
      <c r="D27">
        <v>2</v>
      </c>
      <c r="E27">
        <v>1</v>
      </c>
      <c r="G27" s="7" t="s">
        <v>301</v>
      </c>
    </row>
    <row r="28" spans="3:7" x14ac:dyDescent="0.25">
      <c r="C28" t="s">
        <v>307</v>
      </c>
      <c r="D28">
        <v>106</v>
      </c>
      <c r="G28">
        <v>1</v>
      </c>
    </row>
    <row r="29" spans="3:7" x14ac:dyDescent="0.25">
      <c r="C29" t="s">
        <v>308</v>
      </c>
      <c r="D29">
        <f>D28-SUM(D25:D27)+SUM(E25:E27)</f>
        <v>102</v>
      </c>
      <c r="G29">
        <v>2</v>
      </c>
    </row>
    <row r="30" spans="3:7" x14ac:dyDescent="0.25">
      <c r="G30">
        <v>3</v>
      </c>
    </row>
    <row r="31" spans="3:7" x14ac:dyDescent="0.25">
      <c r="G31">
        <v>4</v>
      </c>
    </row>
    <row r="32" spans="3:7" x14ac:dyDescent="0.25">
      <c r="G32">
        <v>5</v>
      </c>
    </row>
    <row r="33" spans="7:7" x14ac:dyDescent="0.25">
      <c r="G33">
        <v>6</v>
      </c>
    </row>
    <row r="34" spans="7:7" x14ac:dyDescent="0.25">
      <c r="G34">
        <v>7</v>
      </c>
    </row>
    <row r="35" spans="7:7" x14ac:dyDescent="0.25">
      <c r="G35">
        <v>8</v>
      </c>
    </row>
    <row r="36" spans="7:7" x14ac:dyDescent="0.25">
      <c r="G36">
        <v>9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8"/>
  <sheetViews>
    <sheetView workbookViewId="0">
      <selection activeCell="Q8" sqref="Q8"/>
    </sheetView>
  </sheetViews>
  <sheetFormatPr defaultRowHeight="15" x14ac:dyDescent="0.25"/>
  <cols>
    <col min="3" max="3" width="20.7109375" customWidth="1"/>
    <col min="4" max="4" width="8.7109375" customWidth="1"/>
    <col min="7" max="7" width="11.28515625" customWidth="1"/>
  </cols>
  <sheetData>
    <row r="3" spans="3:14" x14ac:dyDescent="0.25">
      <c r="C3" t="s">
        <v>204</v>
      </c>
      <c r="D3" s="4" t="s">
        <v>205</v>
      </c>
      <c r="E3" t="s">
        <v>299</v>
      </c>
      <c r="F3" t="s">
        <v>182</v>
      </c>
      <c r="G3" s="4" t="s">
        <v>199</v>
      </c>
      <c r="H3" s="4" t="s">
        <v>201</v>
      </c>
      <c r="I3" s="4" t="s">
        <v>200</v>
      </c>
      <c r="J3" s="4" t="s">
        <v>196</v>
      </c>
      <c r="K3" s="4" t="s">
        <v>198</v>
      </c>
      <c r="L3" s="4" t="s">
        <v>202</v>
      </c>
      <c r="M3" s="4" t="s">
        <v>203</v>
      </c>
      <c r="N3" s="4" t="s">
        <v>197</v>
      </c>
    </row>
    <row r="4" spans="3:14" x14ac:dyDescent="0.25">
      <c r="C4" t="s">
        <v>309</v>
      </c>
      <c r="D4">
        <v>69</v>
      </c>
      <c r="E4" s="6">
        <f>Table57[[#This Row],['#]]/SUM(Table57['#])</f>
        <v>0.65094339622641506</v>
      </c>
      <c r="F4">
        <v>69</v>
      </c>
      <c r="G4">
        <v>30</v>
      </c>
      <c r="H4">
        <v>7</v>
      </c>
      <c r="I4">
        <v>3</v>
      </c>
      <c r="J4">
        <v>6</v>
      </c>
      <c r="K4">
        <v>11</v>
      </c>
      <c r="L4">
        <v>2</v>
      </c>
      <c r="M4">
        <v>9</v>
      </c>
      <c r="N4">
        <v>1</v>
      </c>
    </row>
    <row r="5" spans="3:14" x14ac:dyDescent="0.25">
      <c r="C5" t="s">
        <v>310</v>
      </c>
      <c r="D5">
        <v>11</v>
      </c>
      <c r="E5" s="6">
        <f>Table57[[#This Row],['#]]/SUM(Table57['#])</f>
        <v>0.10377358490566038</v>
      </c>
      <c r="F5">
        <v>11</v>
      </c>
      <c r="G5">
        <v>6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0</v>
      </c>
    </row>
    <row r="6" spans="3:14" x14ac:dyDescent="0.25">
      <c r="C6" t="s">
        <v>311</v>
      </c>
      <c r="D6">
        <v>7</v>
      </c>
      <c r="E6" s="6">
        <f>Table57[[#This Row],['#]]/SUM(Table57['#])</f>
        <v>6.6037735849056603E-2</v>
      </c>
      <c r="F6">
        <v>7</v>
      </c>
      <c r="G6">
        <v>5</v>
      </c>
      <c r="H6">
        <v>1</v>
      </c>
    </row>
    <row r="7" spans="3:14" x14ac:dyDescent="0.25">
      <c r="C7" t="s">
        <v>312</v>
      </c>
      <c r="D7">
        <v>19</v>
      </c>
      <c r="E7" s="6">
        <f>Table57[[#This Row],['#]]/SUM(Table57['#])</f>
        <v>0.17924528301886791</v>
      </c>
      <c r="G7">
        <v>7</v>
      </c>
      <c r="H7">
        <v>1</v>
      </c>
      <c r="I7">
        <v>4</v>
      </c>
      <c r="J7">
        <v>1</v>
      </c>
      <c r="K7">
        <v>3</v>
      </c>
      <c r="L7">
        <v>2</v>
      </c>
      <c r="M7">
        <v>1</v>
      </c>
      <c r="N7">
        <v>0</v>
      </c>
    </row>
    <row r="8" spans="3:14" x14ac:dyDescent="0.25">
      <c r="C8" t="s">
        <v>307</v>
      </c>
      <c r="E8" s="6">
        <f>Table57[[#This Row],['#]]/SUM(Table57['#])</f>
        <v>0</v>
      </c>
      <c r="G8">
        <f>SUM(G4:G7)</f>
        <v>48</v>
      </c>
      <c r="H8">
        <f t="shared" ref="H8:N8" si="0">SUM(H4:H7)</f>
        <v>10</v>
      </c>
      <c r="I8">
        <f t="shared" si="0"/>
        <v>7</v>
      </c>
      <c r="J8">
        <f t="shared" si="0"/>
        <v>7</v>
      </c>
      <c r="K8">
        <f t="shared" si="0"/>
        <v>15</v>
      </c>
      <c r="L8">
        <f t="shared" si="0"/>
        <v>5</v>
      </c>
      <c r="M8">
        <f t="shared" si="0"/>
        <v>12</v>
      </c>
      <c r="N8">
        <f t="shared" si="0"/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E2" sqref="E2"/>
    </sheetView>
  </sheetViews>
  <sheetFormatPr defaultRowHeight="15" x14ac:dyDescent="0.25"/>
  <cols>
    <col min="1" max="1" width="11" customWidth="1"/>
    <col min="2" max="2" width="25.28515625" customWidth="1"/>
    <col min="3" max="7" width="11" customWidth="1"/>
    <col min="8" max="8" width="42.140625" customWidth="1"/>
    <col min="9" max="9" width="47.85546875" customWidth="1"/>
    <col min="10" max="10" width="31" customWidth="1"/>
    <col min="11" max="11" width="27" customWidth="1"/>
    <col min="12" max="14" width="12" customWidth="1"/>
    <col min="15" max="15" width="11" customWidth="1"/>
  </cols>
  <sheetData>
    <row r="1" spans="1:15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297</v>
      </c>
      <c r="O1" t="s">
        <v>300</v>
      </c>
    </row>
    <row r="2" spans="1:15" x14ac:dyDescent="0.25">
      <c r="A2" t="s">
        <v>214</v>
      </c>
      <c r="B2" t="s">
        <v>168</v>
      </c>
      <c r="C2" t="s">
        <v>30</v>
      </c>
      <c r="D2" t="s">
        <v>291</v>
      </c>
      <c r="E2">
        <v>0</v>
      </c>
      <c r="F2" t="s">
        <v>171</v>
      </c>
      <c r="H2" t="s">
        <v>222</v>
      </c>
      <c r="I2" s="1" t="s">
        <v>217</v>
      </c>
    </row>
    <row r="3" spans="1:15" x14ac:dyDescent="0.25">
      <c r="A3" t="s">
        <v>214</v>
      </c>
      <c r="B3" t="s">
        <v>98</v>
      </c>
      <c r="C3" t="s">
        <v>30</v>
      </c>
      <c r="D3" t="s">
        <v>277</v>
      </c>
      <c r="E3">
        <v>0</v>
      </c>
      <c r="F3" t="s">
        <v>110</v>
      </c>
      <c r="H3" t="s">
        <v>222</v>
      </c>
      <c r="I3" t="s">
        <v>220</v>
      </c>
    </row>
    <row r="4" spans="1:15" x14ac:dyDescent="0.25">
      <c r="A4" t="s">
        <v>214</v>
      </c>
      <c r="B4" s="2" t="s">
        <v>51</v>
      </c>
      <c r="C4" t="s">
        <v>30</v>
      </c>
      <c r="D4" t="s">
        <v>262</v>
      </c>
      <c r="E4">
        <v>0</v>
      </c>
      <c r="F4" t="s">
        <v>110</v>
      </c>
      <c r="H4" t="s">
        <v>295</v>
      </c>
      <c r="I4" s="1" t="s">
        <v>217</v>
      </c>
      <c r="J4" t="s">
        <v>217</v>
      </c>
      <c r="K4" t="s">
        <v>217</v>
      </c>
    </row>
    <row r="5" spans="1:15" x14ac:dyDescent="0.25">
      <c r="A5" t="s">
        <v>214</v>
      </c>
      <c r="B5" s="2" t="s">
        <v>51</v>
      </c>
      <c r="C5" t="s">
        <v>30</v>
      </c>
      <c r="D5" t="s">
        <v>263</v>
      </c>
      <c r="E5">
        <v>0</v>
      </c>
      <c r="F5" t="s">
        <v>110</v>
      </c>
      <c r="H5" t="s">
        <v>295</v>
      </c>
      <c r="I5" s="1" t="s">
        <v>217</v>
      </c>
      <c r="J5" t="s">
        <v>217</v>
      </c>
      <c r="K5" t="s">
        <v>217</v>
      </c>
    </row>
    <row r="6" spans="1:15" x14ac:dyDescent="0.25">
      <c r="A6" t="s">
        <v>214</v>
      </c>
      <c r="B6" s="2" t="s">
        <v>51</v>
      </c>
      <c r="C6" t="s">
        <v>30</v>
      </c>
      <c r="D6" t="s">
        <v>264</v>
      </c>
      <c r="E6">
        <v>0</v>
      </c>
      <c r="F6" t="s">
        <v>110</v>
      </c>
      <c r="H6" t="s">
        <v>295</v>
      </c>
      <c r="I6" s="1" t="s">
        <v>217</v>
      </c>
      <c r="J6" t="s">
        <v>217</v>
      </c>
      <c r="K6" t="s">
        <v>217</v>
      </c>
    </row>
    <row r="7" spans="1:15" x14ac:dyDescent="0.25">
      <c r="A7" t="s">
        <v>214</v>
      </c>
      <c r="B7" t="s">
        <v>105</v>
      </c>
      <c r="C7" t="s">
        <v>30</v>
      </c>
      <c r="D7" t="s">
        <v>280</v>
      </c>
      <c r="E7">
        <v>0</v>
      </c>
      <c r="F7" t="s">
        <v>110</v>
      </c>
      <c r="H7" t="s">
        <v>222</v>
      </c>
      <c r="I7" t="s">
        <v>220</v>
      </c>
    </row>
    <row r="8" spans="1:15" x14ac:dyDescent="0.25">
      <c r="A8" t="s">
        <v>214</v>
      </c>
      <c r="B8" t="s">
        <v>28</v>
      </c>
      <c r="C8" t="s">
        <v>30</v>
      </c>
      <c r="D8" t="s">
        <v>232</v>
      </c>
      <c r="E8">
        <v>0</v>
      </c>
      <c r="F8" t="s">
        <v>32</v>
      </c>
      <c r="H8" t="s">
        <v>222</v>
      </c>
      <c r="I8" s="1" t="s">
        <v>217</v>
      </c>
    </row>
    <row r="9" spans="1:15" x14ac:dyDescent="0.25">
      <c r="A9" t="s">
        <v>214</v>
      </c>
      <c r="B9" t="s">
        <v>83</v>
      </c>
      <c r="C9" t="s">
        <v>30</v>
      </c>
      <c r="D9" t="s">
        <v>246</v>
      </c>
      <c r="E9">
        <v>0</v>
      </c>
      <c r="F9" t="s">
        <v>110</v>
      </c>
      <c r="H9" t="s">
        <v>247</v>
      </c>
      <c r="I9" s="1" t="s">
        <v>217</v>
      </c>
    </row>
    <row r="10" spans="1:15" x14ac:dyDescent="0.25">
      <c r="A10" t="s">
        <v>214</v>
      </c>
      <c r="B10" s="2" t="s">
        <v>106</v>
      </c>
      <c r="C10" t="s">
        <v>30</v>
      </c>
      <c r="D10" t="s">
        <v>274</v>
      </c>
      <c r="E10">
        <v>0</v>
      </c>
      <c r="F10" t="s">
        <v>110</v>
      </c>
      <c r="H10" t="s">
        <v>296</v>
      </c>
      <c r="I10" s="1" t="s">
        <v>217</v>
      </c>
      <c r="J10" t="s">
        <v>275</v>
      </c>
    </row>
    <row r="11" spans="1:15" x14ac:dyDescent="0.25">
      <c r="A11" t="s">
        <v>214</v>
      </c>
      <c r="B11" s="2" t="s">
        <v>106</v>
      </c>
      <c r="C11" t="s">
        <v>30</v>
      </c>
      <c r="D11" t="s">
        <v>276</v>
      </c>
      <c r="E11">
        <v>0</v>
      </c>
      <c r="F11" t="s">
        <v>110</v>
      </c>
      <c r="H11" t="s">
        <v>296</v>
      </c>
      <c r="I11" s="1" t="s">
        <v>217</v>
      </c>
      <c r="J11" t="s">
        <v>275</v>
      </c>
    </row>
    <row r="12" spans="1:15" x14ac:dyDescent="0.25">
      <c r="A12" t="s">
        <v>214</v>
      </c>
      <c r="B12" t="s">
        <v>25</v>
      </c>
      <c r="C12" t="s">
        <v>30</v>
      </c>
      <c r="D12" t="s">
        <v>223</v>
      </c>
      <c r="E12">
        <v>1</v>
      </c>
      <c r="F12" t="s">
        <v>32</v>
      </c>
      <c r="H12" t="s">
        <v>222</v>
      </c>
      <c r="I12" s="1" t="s">
        <v>217</v>
      </c>
    </row>
    <row r="13" spans="1:15" x14ac:dyDescent="0.25">
      <c r="A13" t="s">
        <v>214</v>
      </c>
      <c r="B13" t="s">
        <v>6</v>
      </c>
      <c r="C13" t="s">
        <v>30</v>
      </c>
      <c r="D13" t="s">
        <v>240</v>
      </c>
      <c r="E13">
        <v>0</v>
      </c>
      <c r="F13" t="s">
        <v>32</v>
      </c>
      <c r="H13" t="s">
        <v>222</v>
      </c>
      <c r="I13" t="s">
        <v>227</v>
      </c>
    </row>
    <row r="14" spans="1:15" x14ac:dyDescent="0.25">
      <c r="A14" t="s">
        <v>214</v>
      </c>
      <c r="B14" t="s">
        <v>157</v>
      </c>
      <c r="C14" t="s">
        <v>30</v>
      </c>
      <c r="D14" t="s">
        <v>231</v>
      </c>
      <c r="E14">
        <v>1</v>
      </c>
      <c r="F14" t="s">
        <v>162</v>
      </c>
      <c r="H14" t="s">
        <v>222</v>
      </c>
      <c r="I14" s="1" t="s">
        <v>217</v>
      </c>
    </row>
    <row r="15" spans="1:15" x14ac:dyDescent="0.25">
      <c r="A15" t="s">
        <v>214</v>
      </c>
      <c r="B15" t="s">
        <v>21</v>
      </c>
      <c r="C15" t="s">
        <v>30</v>
      </c>
      <c r="D15" t="s">
        <v>239</v>
      </c>
      <c r="E15">
        <v>0</v>
      </c>
      <c r="F15" t="s">
        <v>32</v>
      </c>
      <c r="H15" t="s">
        <v>222</v>
      </c>
      <c r="I15" s="1" t="s">
        <v>217</v>
      </c>
    </row>
    <row r="16" spans="1:15" x14ac:dyDescent="0.25">
      <c r="A16" t="s">
        <v>214</v>
      </c>
      <c r="B16" t="s">
        <v>159</v>
      </c>
      <c r="C16" t="s">
        <v>30</v>
      </c>
      <c r="D16" t="s">
        <v>289</v>
      </c>
      <c r="E16">
        <v>0</v>
      </c>
      <c r="F16" t="s">
        <v>162</v>
      </c>
      <c r="H16" t="s">
        <v>222</v>
      </c>
      <c r="I16" t="s">
        <v>220</v>
      </c>
    </row>
    <row r="17" spans="1:9" x14ac:dyDescent="0.25">
      <c r="A17" t="s">
        <v>214</v>
      </c>
      <c r="B17" t="s">
        <v>94</v>
      </c>
      <c r="C17" t="s">
        <v>30</v>
      </c>
      <c r="D17" t="s">
        <v>261</v>
      </c>
      <c r="E17">
        <v>0</v>
      </c>
      <c r="F17" t="s">
        <v>110</v>
      </c>
      <c r="H17" t="s">
        <v>226</v>
      </c>
      <c r="I17" s="1" t="s">
        <v>217</v>
      </c>
    </row>
    <row r="18" spans="1:9" x14ac:dyDescent="0.25">
      <c r="A18" t="s">
        <v>214</v>
      </c>
      <c r="B18" t="s">
        <v>64</v>
      </c>
      <c r="C18" t="s">
        <v>30</v>
      </c>
      <c r="D18" t="s">
        <v>218</v>
      </c>
      <c r="E18">
        <v>2</v>
      </c>
      <c r="F18" t="s">
        <v>110</v>
      </c>
      <c r="H18" t="s">
        <v>219</v>
      </c>
      <c r="I18" t="s">
        <v>220</v>
      </c>
    </row>
    <row r="19" spans="1:9" x14ac:dyDescent="0.25">
      <c r="A19" t="s">
        <v>214</v>
      </c>
      <c r="B19" s="2" t="s">
        <v>78</v>
      </c>
      <c r="C19" t="s">
        <v>30</v>
      </c>
      <c r="D19" t="s">
        <v>284</v>
      </c>
      <c r="E19">
        <v>0</v>
      </c>
      <c r="F19" t="s">
        <v>110</v>
      </c>
      <c r="H19" t="s">
        <v>226</v>
      </c>
      <c r="I19" s="1" t="s">
        <v>217</v>
      </c>
    </row>
    <row r="20" spans="1:9" x14ac:dyDescent="0.25">
      <c r="A20" t="s">
        <v>214</v>
      </c>
      <c r="B20" s="2" t="s">
        <v>78</v>
      </c>
      <c r="C20" t="s">
        <v>30</v>
      </c>
      <c r="D20" t="s">
        <v>285</v>
      </c>
      <c r="E20">
        <v>0</v>
      </c>
      <c r="F20" t="s">
        <v>110</v>
      </c>
      <c r="H20" t="s">
        <v>226</v>
      </c>
      <c r="I20" s="1" t="s">
        <v>217</v>
      </c>
    </row>
    <row r="21" spans="1:9" x14ac:dyDescent="0.25">
      <c r="A21" t="s">
        <v>214</v>
      </c>
      <c r="B21" t="s">
        <v>149</v>
      </c>
      <c r="C21" t="s">
        <v>30</v>
      </c>
      <c r="D21" t="s">
        <v>287</v>
      </c>
      <c r="E21">
        <v>0</v>
      </c>
      <c r="F21" t="s">
        <v>153</v>
      </c>
      <c r="H21" t="s">
        <v>222</v>
      </c>
      <c r="I21" s="1" t="s">
        <v>217</v>
      </c>
    </row>
    <row r="22" spans="1:9" x14ac:dyDescent="0.25">
      <c r="A22" t="s">
        <v>214</v>
      </c>
      <c r="B22" s="2" t="s">
        <v>20</v>
      </c>
      <c r="C22" t="s">
        <v>30</v>
      </c>
      <c r="D22" t="s">
        <v>221</v>
      </c>
      <c r="E22">
        <v>1</v>
      </c>
      <c r="F22" t="s">
        <v>32</v>
      </c>
      <c r="H22" t="s">
        <v>222</v>
      </c>
      <c r="I22" s="1" t="s">
        <v>217</v>
      </c>
    </row>
    <row r="23" spans="1:9" x14ac:dyDescent="0.25">
      <c r="A23" t="s">
        <v>214</v>
      </c>
      <c r="B23" s="2" t="s">
        <v>20</v>
      </c>
      <c r="C23" t="s">
        <v>30</v>
      </c>
      <c r="D23" t="s">
        <v>236</v>
      </c>
      <c r="E23">
        <v>0</v>
      </c>
      <c r="F23" t="s">
        <v>32</v>
      </c>
      <c r="H23" t="s">
        <v>222</v>
      </c>
      <c r="I23" s="1" t="s">
        <v>217</v>
      </c>
    </row>
    <row r="24" spans="1:9" x14ac:dyDescent="0.25">
      <c r="A24" t="s">
        <v>214</v>
      </c>
      <c r="B24" t="s">
        <v>151</v>
      </c>
      <c r="C24" t="s">
        <v>30</v>
      </c>
      <c r="D24" t="s">
        <v>288</v>
      </c>
      <c r="E24">
        <v>0</v>
      </c>
      <c r="F24" t="s">
        <v>153</v>
      </c>
      <c r="H24" t="s">
        <v>226</v>
      </c>
      <c r="I24" t="s">
        <v>220</v>
      </c>
    </row>
    <row r="25" spans="1:9" x14ac:dyDescent="0.25">
      <c r="A25" t="s">
        <v>214</v>
      </c>
      <c r="B25" t="s">
        <v>16</v>
      </c>
      <c r="C25" t="s">
        <v>30</v>
      </c>
      <c r="D25" t="s">
        <v>234</v>
      </c>
      <c r="E25">
        <v>0</v>
      </c>
      <c r="F25" t="s">
        <v>32</v>
      </c>
      <c r="H25" t="s">
        <v>222</v>
      </c>
      <c r="I25" t="s">
        <v>227</v>
      </c>
    </row>
    <row r="26" spans="1:9" x14ac:dyDescent="0.25">
      <c r="A26" t="s">
        <v>214</v>
      </c>
      <c r="B26" t="s">
        <v>4</v>
      </c>
      <c r="C26" t="s">
        <v>30</v>
      </c>
      <c r="D26" t="s">
        <v>237</v>
      </c>
      <c r="E26">
        <v>0</v>
      </c>
      <c r="F26" t="s">
        <v>32</v>
      </c>
      <c r="H26" t="s">
        <v>238</v>
      </c>
      <c r="I26" s="1" t="s">
        <v>217</v>
      </c>
    </row>
    <row r="27" spans="1:9" x14ac:dyDescent="0.25">
      <c r="A27" t="s">
        <v>214</v>
      </c>
      <c r="B27" t="s">
        <v>52</v>
      </c>
      <c r="C27" t="s">
        <v>30</v>
      </c>
      <c r="D27" t="s">
        <v>268</v>
      </c>
      <c r="E27">
        <v>0</v>
      </c>
      <c r="F27" t="s">
        <v>110</v>
      </c>
      <c r="H27" t="s">
        <v>252</v>
      </c>
      <c r="I27" t="s">
        <v>269</v>
      </c>
    </row>
    <row r="28" spans="1:9" x14ac:dyDescent="0.25">
      <c r="A28" t="s">
        <v>214</v>
      </c>
      <c r="B28" t="s">
        <v>17</v>
      </c>
      <c r="C28" t="s">
        <v>30</v>
      </c>
      <c r="D28" t="s">
        <v>235</v>
      </c>
      <c r="E28">
        <v>0</v>
      </c>
      <c r="F28" t="s">
        <v>32</v>
      </c>
      <c r="H28" t="s">
        <v>222</v>
      </c>
      <c r="I28" s="1" t="s">
        <v>217</v>
      </c>
    </row>
    <row r="29" spans="1:9" x14ac:dyDescent="0.25">
      <c r="A29" t="s">
        <v>214</v>
      </c>
      <c r="B29" t="s">
        <v>80</v>
      </c>
      <c r="C29" t="s">
        <v>30</v>
      </c>
      <c r="D29" t="s">
        <v>228</v>
      </c>
      <c r="E29">
        <v>1</v>
      </c>
      <c r="F29" t="s">
        <v>110</v>
      </c>
      <c r="H29" t="s">
        <v>229</v>
      </c>
      <c r="I29" s="1" t="s">
        <v>217</v>
      </c>
    </row>
    <row r="30" spans="1:9" x14ac:dyDescent="0.25">
      <c r="A30" t="s">
        <v>214</v>
      </c>
      <c r="B30" t="s">
        <v>49</v>
      </c>
      <c r="C30" t="s">
        <v>30</v>
      </c>
      <c r="D30" t="s">
        <v>243</v>
      </c>
      <c r="E30">
        <v>0</v>
      </c>
      <c r="F30" t="s">
        <v>110</v>
      </c>
      <c r="H30" t="s">
        <v>226</v>
      </c>
      <c r="I30" t="s">
        <v>244</v>
      </c>
    </row>
    <row r="31" spans="1:9" x14ac:dyDescent="0.25">
      <c r="A31" t="s">
        <v>214</v>
      </c>
      <c r="B31" t="s">
        <v>81</v>
      </c>
      <c r="C31" t="s">
        <v>30</v>
      </c>
      <c r="D31" t="s">
        <v>272</v>
      </c>
      <c r="E31">
        <v>0</v>
      </c>
      <c r="F31" t="s">
        <v>110</v>
      </c>
      <c r="H31" t="s">
        <v>222</v>
      </c>
      <c r="I31" t="s">
        <v>273</v>
      </c>
    </row>
    <row r="32" spans="1:9" x14ac:dyDescent="0.25">
      <c r="A32" t="s">
        <v>214</v>
      </c>
      <c r="B32" t="s">
        <v>172</v>
      </c>
      <c r="C32" t="s">
        <v>30</v>
      </c>
      <c r="D32" t="s">
        <v>293</v>
      </c>
      <c r="E32">
        <v>0</v>
      </c>
      <c r="F32" t="s">
        <v>176</v>
      </c>
      <c r="H32" t="s">
        <v>222</v>
      </c>
      <c r="I32" s="1" t="s">
        <v>217</v>
      </c>
    </row>
    <row r="33" spans="1:10" x14ac:dyDescent="0.25">
      <c r="A33" t="s">
        <v>214</v>
      </c>
      <c r="B33" t="s">
        <v>67</v>
      </c>
      <c r="C33" t="s">
        <v>30</v>
      </c>
      <c r="D33" t="s">
        <v>259</v>
      </c>
      <c r="E33">
        <v>0</v>
      </c>
      <c r="F33" t="s">
        <v>110</v>
      </c>
      <c r="H33" t="s">
        <v>252</v>
      </c>
      <c r="I33" s="1" t="s">
        <v>217</v>
      </c>
    </row>
    <row r="34" spans="1:10" x14ac:dyDescent="0.25">
      <c r="A34" t="s">
        <v>214</v>
      </c>
      <c r="B34" t="s">
        <v>61</v>
      </c>
      <c r="C34" t="s">
        <v>30</v>
      </c>
      <c r="D34" t="s">
        <v>286</v>
      </c>
      <c r="E34">
        <v>0</v>
      </c>
      <c r="F34" t="s">
        <v>110</v>
      </c>
      <c r="H34" t="s">
        <v>252</v>
      </c>
      <c r="I34" s="1" t="s">
        <v>217</v>
      </c>
    </row>
    <row r="35" spans="1:10" x14ac:dyDescent="0.25">
      <c r="A35" t="s">
        <v>214</v>
      </c>
      <c r="B35" t="s">
        <v>12</v>
      </c>
      <c r="C35" t="s">
        <v>30</v>
      </c>
      <c r="D35" t="s">
        <v>215</v>
      </c>
      <c r="E35">
        <v>2</v>
      </c>
      <c r="F35" t="s">
        <v>32</v>
      </c>
      <c r="H35" t="s">
        <v>216</v>
      </c>
      <c r="I35" s="1" t="s">
        <v>217</v>
      </c>
    </row>
    <row r="36" spans="1:10" x14ac:dyDescent="0.25">
      <c r="A36" t="s">
        <v>214</v>
      </c>
      <c r="B36" t="s">
        <v>102</v>
      </c>
      <c r="C36" t="s">
        <v>30</v>
      </c>
      <c r="D36" t="s">
        <v>281</v>
      </c>
      <c r="E36">
        <v>0</v>
      </c>
      <c r="F36" t="s">
        <v>110</v>
      </c>
      <c r="H36" t="s">
        <v>219</v>
      </c>
      <c r="I36" t="s">
        <v>220</v>
      </c>
    </row>
    <row r="37" spans="1:10" x14ac:dyDescent="0.25">
      <c r="A37" t="s">
        <v>214</v>
      </c>
      <c r="B37" s="2" t="s">
        <v>5</v>
      </c>
      <c r="C37" t="s">
        <v>30</v>
      </c>
      <c r="D37" t="s">
        <v>233</v>
      </c>
      <c r="E37">
        <v>0</v>
      </c>
      <c r="F37" t="s">
        <v>32</v>
      </c>
      <c r="H37" t="s">
        <v>294</v>
      </c>
      <c r="I37" s="1" t="s">
        <v>217</v>
      </c>
      <c r="J37" t="s">
        <v>217</v>
      </c>
    </row>
    <row r="38" spans="1:10" x14ac:dyDescent="0.25">
      <c r="A38" t="s">
        <v>214</v>
      </c>
      <c r="B38" s="2" t="s">
        <v>5</v>
      </c>
      <c r="C38" t="s">
        <v>30</v>
      </c>
      <c r="D38" t="s">
        <v>215</v>
      </c>
      <c r="E38">
        <v>0</v>
      </c>
      <c r="F38" t="s">
        <v>32</v>
      </c>
      <c r="H38" t="s">
        <v>294</v>
      </c>
      <c r="I38" s="1" t="s">
        <v>217</v>
      </c>
      <c r="J38" t="s">
        <v>217</v>
      </c>
    </row>
    <row r="39" spans="1:10" x14ac:dyDescent="0.25">
      <c r="A39" t="s">
        <v>214</v>
      </c>
      <c r="B39" t="s">
        <v>22</v>
      </c>
      <c r="C39" t="s">
        <v>30</v>
      </c>
      <c r="D39" t="s">
        <v>241</v>
      </c>
      <c r="E39">
        <v>0</v>
      </c>
      <c r="F39" t="s">
        <v>32</v>
      </c>
      <c r="H39" t="s">
        <v>238</v>
      </c>
      <c r="I39" t="s">
        <v>242</v>
      </c>
    </row>
    <row r="40" spans="1:10" x14ac:dyDescent="0.25">
      <c r="A40" t="s">
        <v>214</v>
      </c>
      <c r="B40" t="s">
        <v>53</v>
      </c>
      <c r="C40" t="s">
        <v>30</v>
      </c>
      <c r="D40" t="s">
        <v>249</v>
      </c>
      <c r="E40">
        <v>0</v>
      </c>
      <c r="F40" t="s">
        <v>110</v>
      </c>
      <c r="H40" t="s">
        <v>229</v>
      </c>
      <c r="I40" s="1" t="s">
        <v>217</v>
      </c>
    </row>
    <row r="41" spans="1:10" x14ac:dyDescent="0.25">
      <c r="A41" t="s">
        <v>214</v>
      </c>
      <c r="B41" t="s">
        <v>66</v>
      </c>
      <c r="C41" t="s">
        <v>30</v>
      </c>
      <c r="D41" t="s">
        <v>251</v>
      </c>
      <c r="E41">
        <v>0</v>
      </c>
      <c r="F41" t="s">
        <v>110</v>
      </c>
      <c r="H41" t="s">
        <v>252</v>
      </c>
      <c r="I41" t="s">
        <v>253</v>
      </c>
    </row>
    <row r="42" spans="1:10" x14ac:dyDescent="0.25">
      <c r="A42" t="s">
        <v>214</v>
      </c>
      <c r="B42" t="s">
        <v>174</v>
      </c>
      <c r="C42" t="s">
        <v>30</v>
      </c>
      <c r="D42" t="s">
        <v>292</v>
      </c>
      <c r="E42">
        <v>0</v>
      </c>
      <c r="F42" t="s">
        <v>176</v>
      </c>
      <c r="H42" t="s">
        <v>222</v>
      </c>
      <c r="I42" t="s">
        <v>227</v>
      </c>
    </row>
    <row r="43" spans="1:10" x14ac:dyDescent="0.25">
      <c r="A43" t="s">
        <v>214</v>
      </c>
      <c r="B43" t="s">
        <v>72</v>
      </c>
      <c r="C43" t="s">
        <v>30</v>
      </c>
      <c r="D43" t="s">
        <v>265</v>
      </c>
      <c r="E43">
        <v>0</v>
      </c>
      <c r="F43" t="s">
        <v>110</v>
      </c>
      <c r="H43" t="s">
        <v>219</v>
      </c>
      <c r="I43" s="1" t="s">
        <v>217</v>
      </c>
    </row>
    <row r="44" spans="1:10" x14ac:dyDescent="0.25">
      <c r="A44" t="s">
        <v>214</v>
      </c>
      <c r="B44" t="s">
        <v>63</v>
      </c>
      <c r="C44" t="s">
        <v>30</v>
      </c>
      <c r="D44" t="s">
        <v>254</v>
      </c>
      <c r="E44">
        <v>0</v>
      </c>
      <c r="F44" t="s">
        <v>110</v>
      </c>
      <c r="H44" t="s">
        <v>252</v>
      </c>
      <c r="I44" t="s">
        <v>255</v>
      </c>
    </row>
    <row r="45" spans="1:10" x14ac:dyDescent="0.25">
      <c r="A45" t="s">
        <v>214</v>
      </c>
      <c r="B45" t="s">
        <v>69</v>
      </c>
      <c r="C45" t="s">
        <v>30</v>
      </c>
      <c r="D45" t="s">
        <v>267</v>
      </c>
      <c r="E45">
        <v>0</v>
      </c>
      <c r="F45" t="s">
        <v>110</v>
      </c>
      <c r="H45" t="s">
        <v>238</v>
      </c>
      <c r="I45" s="1" t="s">
        <v>217</v>
      </c>
    </row>
    <row r="46" spans="1:10" x14ac:dyDescent="0.25">
      <c r="A46" t="s">
        <v>214</v>
      </c>
      <c r="B46" t="s">
        <v>92</v>
      </c>
      <c r="C46" t="s">
        <v>30</v>
      </c>
      <c r="D46" t="s">
        <v>266</v>
      </c>
      <c r="E46">
        <v>0</v>
      </c>
      <c r="F46" t="s">
        <v>110</v>
      </c>
      <c r="H46" t="s">
        <v>229</v>
      </c>
      <c r="I46" t="s">
        <v>220</v>
      </c>
    </row>
    <row r="47" spans="1:10" x14ac:dyDescent="0.25">
      <c r="A47" t="s">
        <v>214</v>
      </c>
      <c r="B47" t="s">
        <v>103</v>
      </c>
      <c r="C47" t="s">
        <v>30</v>
      </c>
      <c r="D47" t="s">
        <v>248</v>
      </c>
      <c r="E47">
        <v>0</v>
      </c>
      <c r="F47" t="s">
        <v>110</v>
      </c>
      <c r="H47" t="s">
        <v>222</v>
      </c>
      <c r="I47" t="s">
        <v>220</v>
      </c>
    </row>
    <row r="48" spans="1:10" x14ac:dyDescent="0.25">
      <c r="A48" t="s">
        <v>214</v>
      </c>
      <c r="B48" t="s">
        <v>89</v>
      </c>
      <c r="C48" t="s">
        <v>30</v>
      </c>
      <c r="D48" t="s">
        <v>256</v>
      </c>
      <c r="E48">
        <v>0</v>
      </c>
      <c r="F48" t="s">
        <v>110</v>
      </c>
      <c r="H48" t="s">
        <v>222</v>
      </c>
      <c r="I48" t="s">
        <v>257</v>
      </c>
    </row>
    <row r="49" spans="1:9" x14ac:dyDescent="0.25">
      <c r="A49" t="s">
        <v>214</v>
      </c>
      <c r="B49" t="s">
        <v>84</v>
      </c>
      <c r="C49" t="s">
        <v>30</v>
      </c>
      <c r="D49" t="s">
        <v>258</v>
      </c>
      <c r="E49">
        <v>0</v>
      </c>
      <c r="F49" t="s">
        <v>110</v>
      </c>
      <c r="H49" t="s">
        <v>238</v>
      </c>
      <c r="I49" s="1" t="s">
        <v>217</v>
      </c>
    </row>
    <row r="50" spans="1:9" x14ac:dyDescent="0.25">
      <c r="A50" t="s">
        <v>214</v>
      </c>
      <c r="B50" t="s">
        <v>59</v>
      </c>
      <c r="C50" t="s">
        <v>30</v>
      </c>
      <c r="D50" t="s">
        <v>278</v>
      </c>
      <c r="E50">
        <v>0</v>
      </c>
      <c r="F50" t="s">
        <v>110</v>
      </c>
      <c r="H50" t="s">
        <v>252</v>
      </c>
      <c r="I50" t="s">
        <v>279</v>
      </c>
    </row>
    <row r="51" spans="1:9" x14ac:dyDescent="0.25">
      <c r="A51" t="s">
        <v>214</v>
      </c>
      <c r="B51" t="s">
        <v>93</v>
      </c>
      <c r="C51" t="s">
        <v>30</v>
      </c>
      <c r="D51" t="s">
        <v>250</v>
      </c>
      <c r="E51">
        <v>0</v>
      </c>
      <c r="F51" t="s">
        <v>110</v>
      </c>
      <c r="H51" t="s">
        <v>222</v>
      </c>
      <c r="I51" s="1" t="s">
        <v>217</v>
      </c>
    </row>
    <row r="52" spans="1:9" x14ac:dyDescent="0.25">
      <c r="A52" t="s">
        <v>214</v>
      </c>
      <c r="B52" t="s">
        <v>95</v>
      </c>
      <c r="C52" t="s">
        <v>30</v>
      </c>
      <c r="D52" t="s">
        <v>270</v>
      </c>
      <c r="E52">
        <v>0</v>
      </c>
      <c r="F52" t="s">
        <v>110</v>
      </c>
      <c r="H52" t="s">
        <v>222</v>
      </c>
      <c r="I52" t="s">
        <v>271</v>
      </c>
    </row>
    <row r="53" spans="1:9" x14ac:dyDescent="0.25">
      <c r="A53" t="s">
        <v>214</v>
      </c>
      <c r="B53" t="s">
        <v>158</v>
      </c>
      <c r="C53" t="s">
        <v>30</v>
      </c>
      <c r="D53" t="s">
        <v>290</v>
      </c>
      <c r="E53">
        <v>0</v>
      </c>
      <c r="F53" t="s">
        <v>162</v>
      </c>
      <c r="H53" t="s">
        <v>226</v>
      </c>
      <c r="I53" s="1" t="s">
        <v>217</v>
      </c>
    </row>
    <row r="54" spans="1:9" x14ac:dyDescent="0.25">
      <c r="A54" t="s">
        <v>214</v>
      </c>
      <c r="B54" t="s">
        <v>76</v>
      </c>
      <c r="C54" t="s">
        <v>30</v>
      </c>
      <c r="D54" t="s">
        <v>225</v>
      </c>
      <c r="E54">
        <v>1</v>
      </c>
      <c r="F54" t="s">
        <v>110</v>
      </c>
      <c r="H54" t="s">
        <v>226</v>
      </c>
      <c r="I54" t="s">
        <v>227</v>
      </c>
    </row>
    <row r="55" spans="1:9" x14ac:dyDescent="0.25">
      <c r="A55" t="s">
        <v>214</v>
      </c>
      <c r="B55" t="s">
        <v>71</v>
      </c>
      <c r="C55" t="s">
        <v>30</v>
      </c>
      <c r="D55" t="s">
        <v>230</v>
      </c>
      <c r="E55">
        <v>1</v>
      </c>
      <c r="F55" t="s">
        <v>110</v>
      </c>
      <c r="H55" t="s">
        <v>222</v>
      </c>
      <c r="I55" s="1" t="s">
        <v>217</v>
      </c>
    </row>
    <row r="56" spans="1:9" x14ac:dyDescent="0.25">
      <c r="A56" t="s">
        <v>214</v>
      </c>
      <c r="B56" t="s">
        <v>55</v>
      </c>
      <c r="C56" t="s">
        <v>30</v>
      </c>
      <c r="D56" t="s">
        <v>223</v>
      </c>
      <c r="E56">
        <v>1</v>
      </c>
      <c r="F56" t="s">
        <v>110</v>
      </c>
      <c r="H56" t="s">
        <v>222</v>
      </c>
      <c r="I56" s="1" t="s">
        <v>217</v>
      </c>
    </row>
    <row r="57" spans="1:9" x14ac:dyDescent="0.25">
      <c r="A57" t="s">
        <v>214</v>
      </c>
      <c r="B57" t="s">
        <v>87</v>
      </c>
      <c r="C57" t="s">
        <v>30</v>
      </c>
      <c r="D57" t="s">
        <v>260</v>
      </c>
      <c r="E57">
        <v>0</v>
      </c>
      <c r="F57" t="s">
        <v>110</v>
      </c>
      <c r="H57" t="s">
        <v>226</v>
      </c>
      <c r="I57" s="1" t="s">
        <v>217</v>
      </c>
    </row>
    <row r="58" spans="1:9" x14ac:dyDescent="0.25">
      <c r="A58" t="s">
        <v>214</v>
      </c>
      <c r="B58" t="s">
        <v>91</v>
      </c>
      <c r="C58" t="s">
        <v>30</v>
      </c>
      <c r="D58" t="s">
        <v>283</v>
      </c>
      <c r="E58">
        <v>0</v>
      </c>
      <c r="F58" t="s">
        <v>110</v>
      </c>
      <c r="H58" t="s">
        <v>226</v>
      </c>
      <c r="I58" s="1" t="s">
        <v>217</v>
      </c>
    </row>
    <row r="59" spans="1:9" x14ac:dyDescent="0.25">
      <c r="A59" t="s">
        <v>214</v>
      </c>
      <c r="B59" s="2" t="s">
        <v>62</v>
      </c>
      <c r="C59" t="s">
        <v>30</v>
      </c>
      <c r="D59" t="s">
        <v>224</v>
      </c>
      <c r="E59">
        <v>1</v>
      </c>
      <c r="F59" t="s">
        <v>110</v>
      </c>
      <c r="H59" t="s">
        <v>222</v>
      </c>
      <c r="I59" s="1" t="s">
        <v>217</v>
      </c>
    </row>
    <row r="60" spans="1:9" x14ac:dyDescent="0.25">
      <c r="A60" t="s">
        <v>214</v>
      </c>
      <c r="B60" s="2" t="s">
        <v>62</v>
      </c>
      <c r="C60" t="s">
        <v>30</v>
      </c>
      <c r="D60" t="s">
        <v>245</v>
      </c>
      <c r="E60">
        <v>0</v>
      </c>
      <c r="F60" t="s">
        <v>110</v>
      </c>
      <c r="H60" t="s">
        <v>222</v>
      </c>
      <c r="I60" s="1" t="s">
        <v>217</v>
      </c>
    </row>
    <row r="61" spans="1:9" x14ac:dyDescent="0.25">
      <c r="A61" t="s">
        <v>214</v>
      </c>
      <c r="B61" t="s">
        <v>65</v>
      </c>
      <c r="C61" t="s">
        <v>30</v>
      </c>
      <c r="D61" t="s">
        <v>282</v>
      </c>
      <c r="E61">
        <v>0</v>
      </c>
      <c r="F61" t="s">
        <v>110</v>
      </c>
      <c r="H61" t="s">
        <v>222</v>
      </c>
      <c r="I61" s="1" t="s">
        <v>217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H20" sqref="H20"/>
    </sheetView>
  </sheetViews>
  <sheetFormatPr defaultRowHeight="15" x14ac:dyDescent="0.25"/>
  <cols>
    <col min="1" max="1" width="27.7109375" customWidth="1"/>
    <col min="3" max="3" width="17.140625" style="4" customWidth="1"/>
    <col min="4" max="4" width="24.42578125" customWidth="1"/>
    <col min="5" max="5" width="26.5703125" customWidth="1"/>
    <col min="7" max="7" width="22" customWidth="1"/>
    <col min="8" max="8" width="9.28515625" customWidth="1"/>
  </cols>
  <sheetData>
    <row r="1" spans="1:13" x14ac:dyDescent="0.25">
      <c r="A1" t="s">
        <v>322</v>
      </c>
      <c r="B1" t="s">
        <v>323</v>
      </c>
      <c r="C1" s="4" t="s">
        <v>324</v>
      </c>
      <c r="D1" t="s">
        <v>325</v>
      </c>
      <c r="E1" t="s">
        <v>328</v>
      </c>
      <c r="G1" t="s">
        <v>326</v>
      </c>
      <c r="H1" t="s">
        <v>327</v>
      </c>
      <c r="I1" t="s">
        <v>299</v>
      </c>
      <c r="K1" t="s">
        <v>336</v>
      </c>
      <c r="L1" t="s">
        <v>327</v>
      </c>
      <c r="M1" t="s">
        <v>299</v>
      </c>
    </row>
    <row r="2" spans="1:13" x14ac:dyDescent="0.25">
      <c r="A2" s="12" t="s">
        <v>53</v>
      </c>
      <c r="B2" s="13" t="s">
        <v>214</v>
      </c>
      <c r="C2" s="17">
        <v>100</v>
      </c>
      <c r="D2" s="13" t="s">
        <v>317</v>
      </c>
      <c r="G2" t="s">
        <v>317</v>
      </c>
      <c r="H2">
        <f>COUNTIF(Table7[[PROFESSION ]],"="&amp;G2)</f>
        <v>18</v>
      </c>
      <c r="I2" s="6">
        <f>H2/$H$7</f>
        <v>0.31578947368421051</v>
      </c>
      <c r="K2">
        <v>100</v>
      </c>
      <c r="L2">
        <f>COUNTIF(Table7[WORKER SCORE],"="&amp;K2)</f>
        <v>16</v>
      </c>
      <c r="M2" s="6">
        <f>L2/$H$7</f>
        <v>0.2807017543859649</v>
      </c>
    </row>
    <row r="3" spans="1:13" x14ac:dyDescent="0.25">
      <c r="A3" s="14" t="s">
        <v>69</v>
      </c>
      <c r="B3" s="15" t="s">
        <v>214</v>
      </c>
      <c r="C3" s="16">
        <v>100</v>
      </c>
      <c r="D3" s="15" t="s">
        <v>318</v>
      </c>
      <c r="G3" t="s">
        <v>318</v>
      </c>
      <c r="H3">
        <f>COUNTIF(Table7[[PROFESSION ]],"="&amp;G3)</f>
        <v>14</v>
      </c>
      <c r="I3" s="6">
        <f t="shared" ref="I3:I6" si="0">H3/$H$7</f>
        <v>0.24561403508771928</v>
      </c>
      <c r="K3">
        <v>80</v>
      </c>
      <c r="L3">
        <f>COUNTIF(Table7[WORKER SCORE],"="&amp;K3)</f>
        <v>16</v>
      </c>
      <c r="M3" s="6">
        <f t="shared" ref="M3:M7" si="1">L3/$H$7</f>
        <v>0.2807017543859649</v>
      </c>
    </row>
    <row r="4" spans="1:13" x14ac:dyDescent="0.25">
      <c r="A4" s="12" t="s">
        <v>158</v>
      </c>
      <c r="B4" s="13" t="s">
        <v>214</v>
      </c>
      <c r="C4" s="17">
        <v>100</v>
      </c>
      <c r="D4" s="13" t="s">
        <v>319</v>
      </c>
      <c r="G4" t="s">
        <v>319</v>
      </c>
      <c r="H4">
        <f>COUNTIF(Table7[[PROFESSION ]],"="&amp;G4)</f>
        <v>11</v>
      </c>
      <c r="I4" s="6">
        <f t="shared" si="0"/>
        <v>0.19298245614035087</v>
      </c>
      <c r="K4">
        <v>60</v>
      </c>
      <c r="L4">
        <f>COUNTIF(Table7[WORKER SCORE],"="&amp;K4)</f>
        <v>21</v>
      </c>
      <c r="M4" s="6">
        <f t="shared" si="1"/>
        <v>0.36842105263157893</v>
      </c>
    </row>
    <row r="5" spans="1:13" x14ac:dyDescent="0.25">
      <c r="A5" s="14" t="s">
        <v>66</v>
      </c>
      <c r="B5" s="15" t="s">
        <v>214</v>
      </c>
      <c r="C5" s="16">
        <v>100</v>
      </c>
      <c r="D5" s="15" t="s">
        <v>319</v>
      </c>
      <c r="G5" t="s">
        <v>321</v>
      </c>
      <c r="H5">
        <f>COUNTIF(Table7[[PROFESSION ]],"="&amp;G5)</f>
        <v>7</v>
      </c>
      <c r="I5" s="6">
        <f t="shared" si="0"/>
        <v>0.12280701754385964</v>
      </c>
      <c r="K5">
        <v>40</v>
      </c>
      <c r="L5">
        <f>COUNTIF(Table7[WORKER SCORE],"="&amp;K5)</f>
        <v>2</v>
      </c>
      <c r="M5" s="6">
        <f t="shared" si="1"/>
        <v>3.5087719298245612E-2</v>
      </c>
    </row>
    <row r="6" spans="1:13" x14ac:dyDescent="0.25">
      <c r="A6" s="12" t="s">
        <v>174</v>
      </c>
      <c r="B6" s="13" t="s">
        <v>214</v>
      </c>
      <c r="C6" s="17">
        <v>100</v>
      </c>
      <c r="D6" s="13" t="s">
        <v>319</v>
      </c>
      <c r="G6" t="s">
        <v>312</v>
      </c>
      <c r="H6">
        <f>COUNTIF(Table7[[PROFESSION ]],"="&amp;G6)</f>
        <v>7</v>
      </c>
      <c r="I6" s="6">
        <f t="shared" si="0"/>
        <v>0.12280701754385964</v>
      </c>
      <c r="K6">
        <v>20</v>
      </c>
      <c r="L6">
        <f>COUNTIF(Table7[WORKER SCORE],"="&amp;K6)</f>
        <v>1</v>
      </c>
      <c r="M6" s="6">
        <f t="shared" si="1"/>
        <v>1.7543859649122806E-2</v>
      </c>
    </row>
    <row r="7" spans="1:13" x14ac:dyDescent="0.25">
      <c r="A7" s="14" t="s">
        <v>320</v>
      </c>
      <c r="B7" s="15" t="s">
        <v>214</v>
      </c>
      <c r="C7" s="16">
        <v>100</v>
      </c>
      <c r="D7" s="15" t="s">
        <v>317</v>
      </c>
      <c r="G7" s="22" t="s">
        <v>307</v>
      </c>
      <c r="H7" s="22">
        <f>SUM(H2:H6)</f>
        <v>57</v>
      </c>
      <c r="I7" s="23">
        <f>SUM(I2:I6)</f>
        <v>0.99999999999999978</v>
      </c>
      <c r="K7">
        <v>0</v>
      </c>
      <c r="L7">
        <f>COUNTIF(Table7[WORKER SCORE],"="&amp;K7)</f>
        <v>1</v>
      </c>
      <c r="M7" s="6">
        <f t="shared" si="1"/>
        <v>1.7543859649122806E-2</v>
      </c>
    </row>
    <row r="8" spans="1:13" x14ac:dyDescent="0.25">
      <c r="A8" s="12" t="s">
        <v>49</v>
      </c>
      <c r="B8" s="13" t="s">
        <v>214</v>
      </c>
      <c r="C8" s="17">
        <v>100</v>
      </c>
      <c r="D8" s="9" t="s">
        <v>312</v>
      </c>
      <c r="E8" s="9" t="s">
        <v>329</v>
      </c>
      <c r="K8" s="22" t="s">
        <v>307</v>
      </c>
      <c r="L8" s="22">
        <f>SUM(L2:L6)</f>
        <v>56</v>
      </c>
      <c r="M8" s="23">
        <f>SUM(M2:M6)</f>
        <v>0.98245614035087714</v>
      </c>
    </row>
    <row r="9" spans="1:13" x14ac:dyDescent="0.25">
      <c r="A9" s="14" t="s">
        <v>52</v>
      </c>
      <c r="B9" s="15" t="s">
        <v>214</v>
      </c>
      <c r="C9" s="16">
        <v>100</v>
      </c>
      <c r="D9" s="15" t="s">
        <v>317</v>
      </c>
    </row>
    <row r="10" spans="1:13" x14ac:dyDescent="0.25">
      <c r="A10" s="12" t="s">
        <v>93</v>
      </c>
      <c r="B10" s="13" t="s">
        <v>214</v>
      </c>
      <c r="C10" s="17">
        <v>100</v>
      </c>
      <c r="D10" s="13" t="s">
        <v>317</v>
      </c>
    </row>
    <row r="11" spans="1:13" x14ac:dyDescent="0.25">
      <c r="A11" s="14" t="s">
        <v>95</v>
      </c>
      <c r="B11" s="15" t="s">
        <v>214</v>
      </c>
      <c r="C11" s="16">
        <v>100</v>
      </c>
      <c r="D11" s="15" t="s">
        <v>319</v>
      </c>
    </row>
    <row r="12" spans="1:13" x14ac:dyDescent="0.25">
      <c r="A12" s="12" t="s">
        <v>159</v>
      </c>
      <c r="B12" s="13" t="s">
        <v>214</v>
      </c>
      <c r="C12" s="17">
        <v>100</v>
      </c>
      <c r="D12" s="13" t="s">
        <v>318</v>
      </c>
    </row>
    <row r="13" spans="1:13" x14ac:dyDescent="0.25">
      <c r="A13" s="14" t="s">
        <v>21</v>
      </c>
      <c r="B13" s="15" t="s">
        <v>214</v>
      </c>
      <c r="C13" s="16">
        <v>100</v>
      </c>
      <c r="D13" s="15" t="s">
        <v>321</v>
      </c>
      <c r="G13" t="s">
        <v>337</v>
      </c>
    </row>
    <row r="14" spans="1:13" x14ac:dyDescent="0.25">
      <c r="A14" s="12" t="s">
        <v>22</v>
      </c>
      <c r="B14" s="13" t="s">
        <v>214</v>
      </c>
      <c r="C14" s="17">
        <v>100</v>
      </c>
      <c r="D14" s="13" t="s">
        <v>317</v>
      </c>
    </row>
    <row r="15" spans="1:13" x14ac:dyDescent="0.25">
      <c r="A15" s="14" t="s">
        <v>168</v>
      </c>
      <c r="B15" s="15" t="s">
        <v>214</v>
      </c>
      <c r="C15" s="16">
        <v>100</v>
      </c>
      <c r="D15" s="15" t="s">
        <v>319</v>
      </c>
    </row>
    <row r="16" spans="1:13" x14ac:dyDescent="0.25">
      <c r="A16" s="12" t="s">
        <v>103</v>
      </c>
      <c r="B16" s="13" t="s">
        <v>214</v>
      </c>
      <c r="C16" s="17">
        <v>100</v>
      </c>
      <c r="D16" s="13" t="s">
        <v>319</v>
      </c>
    </row>
    <row r="17" spans="1:5" x14ac:dyDescent="0.25">
      <c r="A17" s="14" t="s">
        <v>172</v>
      </c>
      <c r="B17" s="15" t="s">
        <v>214</v>
      </c>
      <c r="C17" s="16">
        <v>100</v>
      </c>
      <c r="D17" s="15" t="s">
        <v>317</v>
      </c>
    </row>
    <row r="18" spans="1:5" x14ac:dyDescent="0.25">
      <c r="A18" s="12" t="s">
        <v>62</v>
      </c>
      <c r="B18" s="13" t="s">
        <v>214</v>
      </c>
      <c r="C18" s="17">
        <v>80</v>
      </c>
      <c r="D18" s="13" t="s">
        <v>318</v>
      </c>
    </row>
    <row r="19" spans="1:5" x14ac:dyDescent="0.25">
      <c r="A19" s="14" t="s">
        <v>91</v>
      </c>
      <c r="B19" s="15" t="s">
        <v>214</v>
      </c>
      <c r="C19" s="16">
        <v>80</v>
      </c>
      <c r="D19" s="15" t="s">
        <v>318</v>
      </c>
    </row>
    <row r="20" spans="1:5" x14ac:dyDescent="0.25">
      <c r="A20" s="12" t="s">
        <v>5</v>
      </c>
      <c r="B20" s="13" t="s">
        <v>214</v>
      </c>
      <c r="C20" s="17">
        <v>80</v>
      </c>
      <c r="D20" s="13" t="s">
        <v>317</v>
      </c>
    </row>
    <row r="21" spans="1:5" x14ac:dyDescent="0.25">
      <c r="A21" s="14" t="s">
        <v>6</v>
      </c>
      <c r="B21" s="15" t="s">
        <v>214</v>
      </c>
      <c r="C21" s="16">
        <v>80</v>
      </c>
      <c r="D21" s="15" t="s">
        <v>319</v>
      </c>
    </row>
    <row r="22" spans="1:5" x14ac:dyDescent="0.25">
      <c r="A22" s="12" t="s">
        <v>67</v>
      </c>
      <c r="B22" s="13" t="s">
        <v>214</v>
      </c>
      <c r="C22" s="17">
        <v>80</v>
      </c>
      <c r="D22" s="13" t="s">
        <v>321</v>
      </c>
    </row>
    <row r="23" spans="1:5" x14ac:dyDescent="0.25">
      <c r="A23" s="14" t="s">
        <v>59</v>
      </c>
      <c r="B23" s="15" t="s">
        <v>214</v>
      </c>
      <c r="C23" s="16">
        <v>80</v>
      </c>
      <c r="D23" s="15" t="s">
        <v>318</v>
      </c>
    </row>
    <row r="24" spans="1:5" x14ac:dyDescent="0.25">
      <c r="A24" s="12" t="s">
        <v>149</v>
      </c>
      <c r="B24" s="13" t="s">
        <v>214</v>
      </c>
      <c r="C24" s="17">
        <v>80</v>
      </c>
      <c r="D24" s="13" t="s">
        <v>318</v>
      </c>
    </row>
    <row r="25" spans="1:5" x14ac:dyDescent="0.25">
      <c r="A25" s="14" t="s">
        <v>83</v>
      </c>
      <c r="B25" s="15" t="s">
        <v>214</v>
      </c>
      <c r="C25" s="16">
        <v>80</v>
      </c>
      <c r="D25" s="15" t="s">
        <v>317</v>
      </c>
    </row>
    <row r="26" spans="1:5" x14ac:dyDescent="0.25">
      <c r="A26" s="12" t="s">
        <v>81</v>
      </c>
      <c r="B26" s="13" t="s">
        <v>214</v>
      </c>
      <c r="C26" s="17">
        <v>80</v>
      </c>
      <c r="D26" s="13" t="s">
        <v>319</v>
      </c>
    </row>
    <row r="27" spans="1:5" x14ac:dyDescent="0.25">
      <c r="A27" s="14" t="s">
        <v>89</v>
      </c>
      <c r="B27" s="15" t="s">
        <v>214</v>
      </c>
      <c r="C27" s="16">
        <v>80</v>
      </c>
      <c r="D27" s="21" t="s">
        <v>312</v>
      </c>
      <c r="E27" s="10" t="s">
        <v>330</v>
      </c>
    </row>
    <row r="28" spans="1:5" x14ac:dyDescent="0.25">
      <c r="A28" s="12" t="s">
        <v>80</v>
      </c>
      <c r="B28" s="13" t="s">
        <v>214</v>
      </c>
      <c r="C28" s="17">
        <v>80</v>
      </c>
      <c r="D28" s="13" t="s">
        <v>318</v>
      </c>
    </row>
    <row r="29" spans="1:5" x14ac:dyDescent="0.25">
      <c r="A29" s="14" t="s">
        <v>306</v>
      </c>
      <c r="B29" s="15" t="s">
        <v>214</v>
      </c>
      <c r="C29" s="16">
        <v>80</v>
      </c>
      <c r="D29" s="15" t="s">
        <v>317</v>
      </c>
    </row>
    <row r="30" spans="1:5" x14ac:dyDescent="0.25">
      <c r="A30" s="12" t="s">
        <v>20</v>
      </c>
      <c r="B30" s="13" t="s">
        <v>214</v>
      </c>
      <c r="C30" s="17">
        <v>80</v>
      </c>
      <c r="D30" s="13" t="s">
        <v>321</v>
      </c>
    </row>
    <row r="31" spans="1:5" x14ac:dyDescent="0.25">
      <c r="A31" s="14" t="s">
        <v>64</v>
      </c>
      <c r="B31" s="15" t="s">
        <v>214</v>
      </c>
      <c r="C31" s="16">
        <v>80</v>
      </c>
      <c r="D31" s="15" t="s">
        <v>318</v>
      </c>
    </row>
    <row r="32" spans="1:5" x14ac:dyDescent="0.25">
      <c r="A32" s="12" t="s">
        <v>16</v>
      </c>
      <c r="B32" s="13" t="s">
        <v>214</v>
      </c>
      <c r="C32" s="17">
        <v>80</v>
      </c>
      <c r="D32" s="13" t="s">
        <v>318</v>
      </c>
    </row>
    <row r="33" spans="1:5" x14ac:dyDescent="0.25">
      <c r="A33" s="14" t="s">
        <v>305</v>
      </c>
      <c r="B33" s="15" t="s">
        <v>214</v>
      </c>
      <c r="C33" s="16">
        <v>80</v>
      </c>
      <c r="D33" s="15" t="s">
        <v>321</v>
      </c>
    </row>
    <row r="34" spans="1:5" x14ac:dyDescent="0.25">
      <c r="A34" s="12" t="s">
        <v>4</v>
      </c>
      <c r="B34" s="13" t="s">
        <v>214</v>
      </c>
      <c r="C34" s="17">
        <v>60</v>
      </c>
      <c r="D34" s="13" t="s">
        <v>317</v>
      </c>
    </row>
    <row r="35" spans="1:5" x14ac:dyDescent="0.25">
      <c r="A35" s="14" t="s">
        <v>55</v>
      </c>
      <c r="B35" s="15" t="s">
        <v>214</v>
      </c>
      <c r="C35" s="16">
        <v>60</v>
      </c>
      <c r="D35" s="15" t="s">
        <v>317</v>
      </c>
    </row>
    <row r="36" spans="1:5" x14ac:dyDescent="0.25">
      <c r="A36" s="12" t="s">
        <v>71</v>
      </c>
      <c r="B36" s="13" t="s">
        <v>214</v>
      </c>
      <c r="C36" s="17">
        <v>60</v>
      </c>
      <c r="D36" s="9" t="s">
        <v>312</v>
      </c>
      <c r="E36" s="9" t="s">
        <v>331</v>
      </c>
    </row>
    <row r="37" spans="1:5" x14ac:dyDescent="0.25">
      <c r="A37" s="14" t="s">
        <v>76</v>
      </c>
      <c r="B37" s="15" t="s">
        <v>214</v>
      </c>
      <c r="C37" s="16">
        <v>60</v>
      </c>
      <c r="D37" s="21" t="s">
        <v>312</v>
      </c>
      <c r="E37" s="10" t="s">
        <v>332</v>
      </c>
    </row>
    <row r="38" spans="1:5" x14ac:dyDescent="0.25">
      <c r="A38" s="12" t="s">
        <v>63</v>
      </c>
      <c r="B38" s="13" t="s">
        <v>214</v>
      </c>
      <c r="C38" s="17">
        <v>60</v>
      </c>
      <c r="D38" s="13" t="s">
        <v>318</v>
      </c>
    </row>
    <row r="39" spans="1:5" x14ac:dyDescent="0.25">
      <c r="A39" s="14" t="s">
        <v>65</v>
      </c>
      <c r="B39" s="15" t="s">
        <v>214</v>
      </c>
      <c r="C39" s="16">
        <v>60</v>
      </c>
      <c r="D39" s="15" t="s">
        <v>317</v>
      </c>
    </row>
    <row r="40" spans="1:5" x14ac:dyDescent="0.25">
      <c r="A40" s="12" t="s">
        <v>84</v>
      </c>
      <c r="B40" s="13" t="s">
        <v>214</v>
      </c>
      <c r="C40" s="17">
        <v>60</v>
      </c>
      <c r="D40" s="9" t="s">
        <v>312</v>
      </c>
      <c r="E40" s="9" t="s">
        <v>333</v>
      </c>
    </row>
    <row r="41" spans="1:5" x14ac:dyDescent="0.25">
      <c r="A41" s="14" t="s">
        <v>72</v>
      </c>
      <c r="B41" s="15" t="s">
        <v>214</v>
      </c>
      <c r="C41" s="16">
        <v>60</v>
      </c>
      <c r="D41" s="15" t="s">
        <v>318</v>
      </c>
    </row>
    <row r="42" spans="1:5" x14ac:dyDescent="0.25">
      <c r="A42" s="12" t="s">
        <v>17</v>
      </c>
      <c r="B42" s="13" t="s">
        <v>214</v>
      </c>
      <c r="C42" s="17">
        <v>60</v>
      </c>
      <c r="D42" s="13" t="s">
        <v>318</v>
      </c>
    </row>
    <row r="43" spans="1:5" x14ac:dyDescent="0.25">
      <c r="A43" s="14" t="s">
        <v>78</v>
      </c>
      <c r="B43" s="15" t="s">
        <v>214</v>
      </c>
      <c r="C43" s="16">
        <v>60</v>
      </c>
      <c r="D43" s="15" t="s">
        <v>319</v>
      </c>
    </row>
    <row r="44" spans="1:5" x14ac:dyDescent="0.25">
      <c r="A44" s="12" t="s">
        <v>12</v>
      </c>
      <c r="B44" s="13" t="s">
        <v>214</v>
      </c>
      <c r="C44" s="17">
        <v>60</v>
      </c>
      <c r="D44" s="13" t="s">
        <v>321</v>
      </c>
    </row>
    <row r="45" spans="1:5" x14ac:dyDescent="0.25">
      <c r="A45" s="14" t="s">
        <v>28</v>
      </c>
      <c r="B45" s="15" t="s">
        <v>214</v>
      </c>
      <c r="C45" s="16">
        <v>60</v>
      </c>
      <c r="D45" s="21" t="s">
        <v>312</v>
      </c>
      <c r="E45" s="10" t="s">
        <v>334</v>
      </c>
    </row>
    <row r="46" spans="1:5" x14ac:dyDescent="0.25">
      <c r="A46" s="12" t="s">
        <v>87</v>
      </c>
      <c r="B46" s="13" t="s">
        <v>214</v>
      </c>
      <c r="C46" s="17">
        <v>60</v>
      </c>
      <c r="D46" s="13" t="s">
        <v>317</v>
      </c>
    </row>
    <row r="47" spans="1:5" x14ac:dyDescent="0.25">
      <c r="A47" s="14" t="s">
        <v>92</v>
      </c>
      <c r="B47" s="15" t="s">
        <v>214</v>
      </c>
      <c r="C47" s="16">
        <v>60</v>
      </c>
      <c r="D47" s="15" t="s">
        <v>318</v>
      </c>
    </row>
    <row r="48" spans="1:5" x14ac:dyDescent="0.25">
      <c r="A48" s="12" t="s">
        <v>94</v>
      </c>
      <c r="B48" s="13" t="s">
        <v>214</v>
      </c>
      <c r="C48" s="17">
        <v>60</v>
      </c>
      <c r="D48" s="13" t="s">
        <v>317</v>
      </c>
    </row>
    <row r="49" spans="1:5" x14ac:dyDescent="0.25">
      <c r="A49" s="14" t="s">
        <v>151</v>
      </c>
      <c r="B49" s="15" t="s">
        <v>214</v>
      </c>
      <c r="C49" s="16">
        <v>60</v>
      </c>
      <c r="D49" s="15" t="s">
        <v>319</v>
      </c>
    </row>
    <row r="50" spans="1:5" x14ac:dyDescent="0.25">
      <c r="A50" s="12" t="s">
        <v>98</v>
      </c>
      <c r="B50" s="13" t="s">
        <v>214</v>
      </c>
      <c r="C50" s="17">
        <v>60</v>
      </c>
      <c r="D50" s="13" t="s">
        <v>317</v>
      </c>
    </row>
    <row r="51" spans="1:5" x14ac:dyDescent="0.25">
      <c r="A51" s="14" t="s">
        <v>157</v>
      </c>
      <c r="B51" s="15" t="s">
        <v>214</v>
      </c>
      <c r="C51" s="16">
        <v>60</v>
      </c>
      <c r="D51" s="15" t="s">
        <v>317</v>
      </c>
    </row>
    <row r="52" spans="1:5" x14ac:dyDescent="0.25">
      <c r="A52" s="12" t="s">
        <v>102</v>
      </c>
      <c r="B52" s="13" t="s">
        <v>214</v>
      </c>
      <c r="C52" s="17">
        <v>60</v>
      </c>
      <c r="D52" s="13" t="s">
        <v>321</v>
      </c>
    </row>
    <row r="53" spans="1:5" x14ac:dyDescent="0.25">
      <c r="A53" s="14" t="s">
        <v>25</v>
      </c>
      <c r="B53" s="15" t="s">
        <v>214</v>
      </c>
      <c r="C53" s="16">
        <v>60</v>
      </c>
      <c r="D53" s="15" t="s">
        <v>318</v>
      </c>
    </row>
    <row r="54" spans="1:5" x14ac:dyDescent="0.25">
      <c r="A54" s="12" t="s">
        <v>105</v>
      </c>
      <c r="B54" s="13" t="s">
        <v>214</v>
      </c>
      <c r="C54" s="17">
        <v>60</v>
      </c>
      <c r="D54" s="9" t="s">
        <v>312</v>
      </c>
      <c r="E54" s="9" t="s">
        <v>335</v>
      </c>
    </row>
    <row r="55" spans="1:5" x14ac:dyDescent="0.25">
      <c r="A55" s="14" t="s">
        <v>57</v>
      </c>
      <c r="B55" s="15" t="s">
        <v>214</v>
      </c>
      <c r="C55" s="16">
        <v>40</v>
      </c>
      <c r="D55" s="15" t="s">
        <v>317</v>
      </c>
    </row>
    <row r="56" spans="1:5" x14ac:dyDescent="0.25">
      <c r="A56" s="12" t="s">
        <v>11</v>
      </c>
      <c r="B56" s="13" t="s">
        <v>214</v>
      </c>
      <c r="C56" s="17">
        <v>40</v>
      </c>
      <c r="D56" s="13" t="s">
        <v>317</v>
      </c>
    </row>
    <row r="57" spans="1:5" x14ac:dyDescent="0.25">
      <c r="A57" s="14" t="s">
        <v>19</v>
      </c>
      <c r="B57" s="15" t="s">
        <v>214</v>
      </c>
      <c r="C57" s="16">
        <v>20</v>
      </c>
      <c r="D57" s="15" t="s">
        <v>319</v>
      </c>
    </row>
    <row r="58" spans="1:5" x14ac:dyDescent="0.25">
      <c r="A58" s="18" t="s">
        <v>178</v>
      </c>
      <c r="B58" s="19" t="s">
        <v>214</v>
      </c>
      <c r="C58" s="20">
        <v>0</v>
      </c>
      <c r="D58" s="19" t="s">
        <v>321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workbookViewId="0">
      <selection activeCell="B34" sqref="B34"/>
    </sheetView>
  </sheetViews>
  <sheetFormatPr defaultRowHeight="15" x14ac:dyDescent="0.25"/>
  <cols>
    <col min="1" max="1" width="25.7109375" customWidth="1"/>
    <col min="2" max="2" width="22.85546875" customWidth="1"/>
    <col min="3" max="3" width="16.42578125" customWidth="1"/>
    <col min="4" max="4" width="18.5703125" customWidth="1"/>
    <col min="5" max="5" width="31" customWidth="1"/>
    <col min="6" max="6" width="35.140625" customWidth="1"/>
    <col min="7" max="7" width="27.140625" customWidth="1"/>
  </cols>
  <sheetData>
    <row r="1" spans="1:7" x14ac:dyDescent="0.25">
      <c r="A1" t="s">
        <v>182</v>
      </c>
      <c r="B1" t="s">
        <v>191</v>
      </c>
      <c r="C1" t="s">
        <v>184</v>
      </c>
      <c r="D1" t="s">
        <v>192</v>
      </c>
      <c r="E1" t="s">
        <v>193</v>
      </c>
      <c r="F1" t="s">
        <v>187</v>
      </c>
      <c r="G1" t="s">
        <v>190</v>
      </c>
    </row>
    <row r="2" spans="1:7" hidden="1" x14ac:dyDescent="0.25">
      <c r="A2" t="s">
        <v>0</v>
      </c>
      <c r="B2" t="s">
        <v>1</v>
      </c>
      <c r="C2" t="s">
        <v>2</v>
      </c>
      <c r="D2" t="s">
        <v>3</v>
      </c>
    </row>
    <row r="3" spans="1:7" hidden="1" x14ac:dyDescent="0.25">
      <c r="A3" t="s">
        <v>0</v>
      </c>
      <c r="B3" t="s">
        <v>4</v>
      </c>
      <c r="C3" t="s">
        <v>2</v>
      </c>
      <c r="D3" t="s">
        <v>3</v>
      </c>
    </row>
    <row r="4" spans="1:7" hidden="1" x14ac:dyDescent="0.25">
      <c r="A4" t="s">
        <v>0</v>
      </c>
      <c r="B4" t="s">
        <v>5</v>
      </c>
      <c r="C4" t="s">
        <v>2</v>
      </c>
      <c r="D4" t="s">
        <v>3</v>
      </c>
    </row>
    <row r="5" spans="1:7" hidden="1" x14ac:dyDescent="0.25">
      <c r="A5" t="s">
        <v>0</v>
      </c>
      <c r="B5" t="s">
        <v>6</v>
      </c>
      <c r="C5" t="s">
        <v>2</v>
      </c>
      <c r="D5" t="s">
        <v>3</v>
      </c>
    </row>
    <row r="6" spans="1:7" hidden="1" x14ac:dyDescent="0.25">
      <c r="A6" t="s">
        <v>0</v>
      </c>
      <c r="B6" t="s">
        <v>7</v>
      </c>
      <c r="C6" t="s">
        <v>2</v>
      </c>
      <c r="D6" t="s">
        <v>3</v>
      </c>
    </row>
    <row r="7" spans="1:7" hidden="1" x14ac:dyDescent="0.25">
      <c r="A7" t="s">
        <v>0</v>
      </c>
      <c r="B7" t="s">
        <v>8</v>
      </c>
      <c r="C7" t="s">
        <v>2</v>
      </c>
      <c r="D7" t="s">
        <v>3</v>
      </c>
    </row>
    <row r="8" spans="1:7" hidden="1" x14ac:dyDescent="0.25">
      <c r="A8" t="s">
        <v>0</v>
      </c>
      <c r="B8" t="s">
        <v>9</v>
      </c>
      <c r="C8" t="s">
        <v>2</v>
      </c>
      <c r="D8" t="s">
        <v>3</v>
      </c>
    </row>
    <row r="9" spans="1:7" hidden="1" x14ac:dyDescent="0.25">
      <c r="A9" t="s">
        <v>0</v>
      </c>
      <c r="B9" t="s">
        <v>10</v>
      </c>
      <c r="C9" t="s">
        <v>2</v>
      </c>
      <c r="D9" t="s">
        <v>3</v>
      </c>
    </row>
    <row r="10" spans="1:7" hidden="1" x14ac:dyDescent="0.25">
      <c r="A10" t="s">
        <v>0</v>
      </c>
      <c r="B10" t="s">
        <v>11</v>
      </c>
      <c r="C10" t="s">
        <v>2</v>
      </c>
      <c r="D10" t="s">
        <v>3</v>
      </c>
    </row>
    <row r="11" spans="1:7" hidden="1" x14ac:dyDescent="0.25">
      <c r="A11" t="s">
        <v>0</v>
      </c>
      <c r="B11" t="s">
        <v>12</v>
      </c>
      <c r="C11" t="s">
        <v>2</v>
      </c>
      <c r="D11" t="s">
        <v>3</v>
      </c>
    </row>
    <row r="12" spans="1:7" hidden="1" x14ac:dyDescent="0.25">
      <c r="A12" t="s">
        <v>0</v>
      </c>
      <c r="B12" t="s">
        <v>13</v>
      </c>
      <c r="C12" t="s">
        <v>2</v>
      </c>
      <c r="D12" t="s">
        <v>3</v>
      </c>
    </row>
    <row r="13" spans="1:7" hidden="1" x14ac:dyDescent="0.25">
      <c r="A13" t="s">
        <v>0</v>
      </c>
      <c r="B13" t="s">
        <v>14</v>
      </c>
      <c r="C13" t="s">
        <v>2</v>
      </c>
      <c r="D13" t="s">
        <v>3</v>
      </c>
    </row>
    <row r="14" spans="1:7" hidden="1" x14ac:dyDescent="0.25">
      <c r="A14" t="s">
        <v>0</v>
      </c>
      <c r="B14" t="s">
        <v>15</v>
      </c>
      <c r="C14" t="s">
        <v>2</v>
      </c>
      <c r="D14" t="s">
        <v>3</v>
      </c>
    </row>
    <row r="15" spans="1:7" hidden="1" x14ac:dyDescent="0.25">
      <c r="A15" t="s">
        <v>0</v>
      </c>
      <c r="B15" t="s">
        <v>16</v>
      </c>
      <c r="C15" t="s">
        <v>2</v>
      </c>
      <c r="D15" t="s">
        <v>3</v>
      </c>
    </row>
    <row r="16" spans="1:7" hidden="1" x14ac:dyDescent="0.25">
      <c r="A16" t="s">
        <v>0</v>
      </c>
      <c r="B16" t="s">
        <v>17</v>
      </c>
      <c r="C16" t="s">
        <v>2</v>
      </c>
      <c r="D16" t="s">
        <v>3</v>
      </c>
    </row>
    <row r="17" spans="1:5" hidden="1" x14ac:dyDescent="0.25">
      <c r="A17" t="s">
        <v>0</v>
      </c>
      <c r="B17" t="s">
        <v>18</v>
      </c>
      <c r="C17" t="s">
        <v>2</v>
      </c>
      <c r="D17" t="s">
        <v>3</v>
      </c>
    </row>
    <row r="18" spans="1:5" hidden="1" x14ac:dyDescent="0.25">
      <c r="A18" t="s">
        <v>0</v>
      </c>
      <c r="B18" t="s">
        <v>19</v>
      </c>
      <c r="C18" t="s">
        <v>2</v>
      </c>
      <c r="D18" t="s">
        <v>3</v>
      </c>
    </row>
    <row r="19" spans="1:5" hidden="1" x14ac:dyDescent="0.25">
      <c r="A19" t="s">
        <v>0</v>
      </c>
      <c r="B19" t="s">
        <v>20</v>
      </c>
      <c r="C19" t="s">
        <v>2</v>
      </c>
      <c r="D19" t="s">
        <v>3</v>
      </c>
    </row>
    <row r="20" spans="1:5" hidden="1" x14ac:dyDescent="0.25">
      <c r="A20" t="s">
        <v>0</v>
      </c>
      <c r="B20" t="s">
        <v>21</v>
      </c>
      <c r="C20" t="s">
        <v>2</v>
      </c>
      <c r="D20" t="s">
        <v>3</v>
      </c>
    </row>
    <row r="21" spans="1:5" hidden="1" x14ac:dyDescent="0.25">
      <c r="A21" t="s">
        <v>0</v>
      </c>
      <c r="B21" t="s">
        <v>22</v>
      </c>
      <c r="C21" t="s">
        <v>2</v>
      </c>
      <c r="D21" t="s">
        <v>3</v>
      </c>
    </row>
    <row r="22" spans="1:5" hidden="1" x14ac:dyDescent="0.25">
      <c r="A22" t="s">
        <v>0</v>
      </c>
      <c r="B22" t="s">
        <v>23</v>
      </c>
      <c r="C22" t="s">
        <v>2</v>
      </c>
      <c r="D22" t="s">
        <v>3</v>
      </c>
    </row>
    <row r="23" spans="1:5" hidden="1" x14ac:dyDescent="0.25">
      <c r="A23" t="s">
        <v>0</v>
      </c>
      <c r="B23" t="s">
        <v>24</v>
      </c>
      <c r="C23" t="s">
        <v>2</v>
      </c>
      <c r="D23" t="s">
        <v>3</v>
      </c>
    </row>
    <row r="24" spans="1:5" hidden="1" x14ac:dyDescent="0.25">
      <c r="A24" t="s">
        <v>0</v>
      </c>
      <c r="B24" t="s">
        <v>25</v>
      </c>
      <c r="C24" t="s">
        <v>2</v>
      </c>
      <c r="D24" t="s">
        <v>3</v>
      </c>
    </row>
    <row r="25" spans="1:5" hidden="1" x14ac:dyDescent="0.25">
      <c r="A25" t="s">
        <v>0</v>
      </c>
      <c r="B25" t="s">
        <v>26</v>
      </c>
      <c r="C25" t="s">
        <v>2</v>
      </c>
      <c r="D25" t="s">
        <v>3</v>
      </c>
    </row>
    <row r="26" spans="1:5" hidden="1" x14ac:dyDescent="0.25">
      <c r="A26" t="s">
        <v>0</v>
      </c>
      <c r="B26" t="s">
        <v>27</v>
      </c>
      <c r="C26" t="s">
        <v>2</v>
      </c>
      <c r="D26" t="s">
        <v>3</v>
      </c>
    </row>
    <row r="27" spans="1:5" hidden="1" x14ac:dyDescent="0.25">
      <c r="A27" t="s">
        <v>0</v>
      </c>
      <c r="B27" t="s">
        <v>28</v>
      </c>
      <c r="C27" t="s">
        <v>2</v>
      </c>
      <c r="D27" t="s">
        <v>3</v>
      </c>
    </row>
    <row r="28" spans="1:5" x14ac:dyDescent="0.25">
      <c r="A28" t="s">
        <v>29</v>
      </c>
      <c r="B28" s="1" t="s">
        <v>28</v>
      </c>
      <c r="C28" t="s">
        <v>30</v>
      </c>
      <c r="D28" t="s">
        <v>31</v>
      </c>
      <c r="E28" t="s">
        <v>32</v>
      </c>
    </row>
    <row r="29" spans="1:5" x14ac:dyDescent="0.25">
      <c r="A29" t="s">
        <v>29</v>
      </c>
      <c r="B29" s="1" t="s">
        <v>12</v>
      </c>
      <c r="C29" t="s">
        <v>30</v>
      </c>
      <c r="D29" t="s">
        <v>33</v>
      </c>
      <c r="E29" t="s">
        <v>32</v>
      </c>
    </row>
    <row r="30" spans="1:5" x14ac:dyDescent="0.25">
      <c r="A30" t="s">
        <v>29</v>
      </c>
      <c r="B30" s="1" t="s">
        <v>5</v>
      </c>
      <c r="C30" t="s">
        <v>30</v>
      </c>
      <c r="D30" t="s">
        <v>34</v>
      </c>
      <c r="E30" t="s">
        <v>32</v>
      </c>
    </row>
    <row r="31" spans="1:5" x14ac:dyDescent="0.25">
      <c r="A31" t="s">
        <v>29</v>
      </c>
      <c r="B31" s="1" t="s">
        <v>5</v>
      </c>
      <c r="C31" t="s">
        <v>30</v>
      </c>
      <c r="D31" t="s">
        <v>33</v>
      </c>
      <c r="E31" t="s">
        <v>32</v>
      </c>
    </row>
    <row r="32" spans="1:5" x14ac:dyDescent="0.25">
      <c r="A32" t="s">
        <v>29</v>
      </c>
      <c r="B32" s="1" t="s">
        <v>16</v>
      </c>
      <c r="C32" t="s">
        <v>30</v>
      </c>
      <c r="D32" t="s">
        <v>35</v>
      </c>
      <c r="E32" t="s">
        <v>32</v>
      </c>
    </row>
    <row r="33" spans="1:5" x14ac:dyDescent="0.25">
      <c r="A33" t="s">
        <v>29</v>
      </c>
      <c r="B33" s="1" t="s">
        <v>17</v>
      </c>
      <c r="C33" t="s">
        <v>30</v>
      </c>
      <c r="D33" t="s">
        <v>36</v>
      </c>
      <c r="E33" t="s">
        <v>32</v>
      </c>
    </row>
    <row r="34" spans="1:5" x14ac:dyDescent="0.25">
      <c r="A34" t="s">
        <v>29</v>
      </c>
      <c r="B34" s="2" t="s">
        <v>20</v>
      </c>
      <c r="C34" t="s">
        <v>30</v>
      </c>
      <c r="D34" t="s">
        <v>37</v>
      </c>
      <c r="E34" t="s">
        <v>32</v>
      </c>
    </row>
    <row r="35" spans="1:5" x14ac:dyDescent="0.25">
      <c r="A35" t="s">
        <v>29</v>
      </c>
      <c r="B35" s="2" t="s">
        <v>20</v>
      </c>
      <c r="C35" t="s">
        <v>30</v>
      </c>
      <c r="D35" t="s">
        <v>38</v>
      </c>
      <c r="E35" t="s">
        <v>32</v>
      </c>
    </row>
    <row r="36" spans="1:5" x14ac:dyDescent="0.25">
      <c r="A36" t="s">
        <v>29</v>
      </c>
      <c r="B36" s="1" t="s">
        <v>4</v>
      </c>
      <c r="C36" t="s">
        <v>30</v>
      </c>
      <c r="D36" t="s">
        <v>39</v>
      </c>
      <c r="E36" t="s">
        <v>32</v>
      </c>
    </row>
    <row r="37" spans="1:5" x14ac:dyDescent="0.25">
      <c r="A37" t="s">
        <v>29</v>
      </c>
      <c r="B37" s="1" t="s">
        <v>21</v>
      </c>
      <c r="C37" t="s">
        <v>30</v>
      </c>
      <c r="D37" t="s">
        <v>40</v>
      </c>
      <c r="E37" t="s">
        <v>32</v>
      </c>
    </row>
    <row r="38" spans="1:5" x14ac:dyDescent="0.25">
      <c r="A38" t="s">
        <v>29</v>
      </c>
      <c r="B38" s="1" t="s">
        <v>6</v>
      </c>
      <c r="C38" t="s">
        <v>30</v>
      </c>
      <c r="D38" t="s">
        <v>41</v>
      </c>
      <c r="E38" t="s">
        <v>32</v>
      </c>
    </row>
    <row r="39" spans="1:5" x14ac:dyDescent="0.25">
      <c r="A39" t="s">
        <v>29</v>
      </c>
      <c r="B39" s="1" t="s">
        <v>25</v>
      </c>
      <c r="C39" t="s">
        <v>30</v>
      </c>
      <c r="D39" t="s">
        <v>42</v>
      </c>
      <c r="E39" t="s">
        <v>32</v>
      </c>
    </row>
    <row r="40" spans="1:5" x14ac:dyDescent="0.25">
      <c r="A40" t="s">
        <v>29</v>
      </c>
      <c r="B40" s="1" t="s">
        <v>22</v>
      </c>
      <c r="C40" t="s">
        <v>30</v>
      </c>
      <c r="D40" t="s">
        <v>43</v>
      </c>
      <c r="E40" t="s">
        <v>32</v>
      </c>
    </row>
    <row r="41" spans="1:5" hidden="1" x14ac:dyDescent="0.25">
      <c r="A41" t="s">
        <v>44</v>
      </c>
      <c r="B41" t="s">
        <v>45</v>
      </c>
      <c r="C41">
        <v>934</v>
      </c>
      <c r="D41" t="s">
        <v>46</v>
      </c>
      <c r="E41">
        <v>12</v>
      </c>
    </row>
    <row r="42" spans="1:5" hidden="1" x14ac:dyDescent="0.25">
      <c r="A42" t="s">
        <v>0</v>
      </c>
      <c r="B42" t="s">
        <v>47</v>
      </c>
      <c r="C42" t="s">
        <v>2</v>
      </c>
      <c r="D42" t="s">
        <v>48</v>
      </c>
    </row>
    <row r="43" spans="1:5" hidden="1" x14ac:dyDescent="0.25">
      <c r="A43" t="s">
        <v>0</v>
      </c>
      <c r="B43" t="s">
        <v>49</v>
      </c>
      <c r="C43" t="s">
        <v>2</v>
      </c>
      <c r="D43" t="s">
        <v>48</v>
      </c>
    </row>
    <row r="44" spans="1:5" hidden="1" x14ac:dyDescent="0.25">
      <c r="A44" t="s">
        <v>0</v>
      </c>
      <c r="B44" t="s">
        <v>50</v>
      </c>
      <c r="C44" t="s">
        <v>2</v>
      </c>
      <c r="D44" t="s">
        <v>48</v>
      </c>
    </row>
    <row r="45" spans="1:5" hidden="1" x14ac:dyDescent="0.25">
      <c r="A45" t="s">
        <v>0</v>
      </c>
      <c r="B45" t="s">
        <v>51</v>
      </c>
      <c r="C45" t="s">
        <v>2</v>
      </c>
      <c r="D45" t="s">
        <v>48</v>
      </c>
    </row>
    <row r="46" spans="1:5" hidden="1" x14ac:dyDescent="0.25">
      <c r="A46" t="s">
        <v>0</v>
      </c>
      <c r="B46" t="s">
        <v>52</v>
      </c>
      <c r="C46" t="s">
        <v>2</v>
      </c>
      <c r="D46" t="s">
        <v>48</v>
      </c>
    </row>
    <row r="47" spans="1:5" hidden="1" x14ac:dyDescent="0.25">
      <c r="A47" t="s">
        <v>0</v>
      </c>
      <c r="B47" t="s">
        <v>53</v>
      </c>
      <c r="C47" t="s">
        <v>2</v>
      </c>
      <c r="D47" t="s">
        <v>48</v>
      </c>
    </row>
    <row r="48" spans="1:5" hidden="1" x14ac:dyDescent="0.25">
      <c r="A48" t="s">
        <v>0</v>
      </c>
      <c r="B48" t="s">
        <v>54</v>
      </c>
      <c r="C48" t="s">
        <v>2</v>
      </c>
      <c r="D48" t="s">
        <v>48</v>
      </c>
    </row>
    <row r="49" spans="1:4" hidden="1" x14ac:dyDescent="0.25">
      <c r="A49" t="s">
        <v>0</v>
      </c>
      <c r="B49" t="s">
        <v>55</v>
      </c>
      <c r="C49" t="s">
        <v>2</v>
      </c>
      <c r="D49" t="s">
        <v>48</v>
      </c>
    </row>
    <row r="50" spans="1:4" hidden="1" x14ac:dyDescent="0.25">
      <c r="A50" t="s">
        <v>0</v>
      </c>
      <c r="B50" t="s">
        <v>56</v>
      </c>
      <c r="C50" t="s">
        <v>2</v>
      </c>
      <c r="D50" t="s">
        <v>48</v>
      </c>
    </row>
    <row r="51" spans="1:4" hidden="1" x14ac:dyDescent="0.25">
      <c r="A51" t="s">
        <v>0</v>
      </c>
      <c r="B51" t="s">
        <v>57</v>
      </c>
      <c r="C51" t="s">
        <v>2</v>
      </c>
      <c r="D51" t="s">
        <v>48</v>
      </c>
    </row>
    <row r="52" spans="1:4" hidden="1" x14ac:dyDescent="0.25">
      <c r="A52" t="s">
        <v>0</v>
      </c>
      <c r="B52" t="s">
        <v>58</v>
      </c>
      <c r="C52" t="s">
        <v>2</v>
      </c>
      <c r="D52" t="s">
        <v>48</v>
      </c>
    </row>
    <row r="53" spans="1:4" hidden="1" x14ac:dyDescent="0.25">
      <c r="A53" t="s">
        <v>0</v>
      </c>
      <c r="B53" t="s">
        <v>59</v>
      </c>
      <c r="C53" t="s">
        <v>2</v>
      </c>
      <c r="D53" t="s">
        <v>48</v>
      </c>
    </row>
    <row r="54" spans="1:4" hidden="1" x14ac:dyDescent="0.25">
      <c r="A54" t="s">
        <v>0</v>
      </c>
      <c r="B54" t="s">
        <v>60</v>
      </c>
      <c r="C54" t="s">
        <v>2</v>
      </c>
      <c r="D54" t="s">
        <v>48</v>
      </c>
    </row>
    <row r="55" spans="1:4" hidden="1" x14ac:dyDescent="0.25">
      <c r="A55" t="s">
        <v>0</v>
      </c>
      <c r="B55" t="s">
        <v>61</v>
      </c>
      <c r="C55" t="s">
        <v>2</v>
      </c>
      <c r="D55" t="s">
        <v>48</v>
      </c>
    </row>
    <row r="56" spans="1:4" hidden="1" x14ac:dyDescent="0.25">
      <c r="A56" t="s">
        <v>0</v>
      </c>
      <c r="B56" t="s">
        <v>62</v>
      </c>
      <c r="C56" t="s">
        <v>2</v>
      </c>
      <c r="D56" t="s">
        <v>48</v>
      </c>
    </row>
    <row r="57" spans="1:4" hidden="1" x14ac:dyDescent="0.25">
      <c r="A57" t="s">
        <v>0</v>
      </c>
      <c r="B57" t="s">
        <v>63</v>
      </c>
      <c r="C57" t="s">
        <v>2</v>
      </c>
      <c r="D57" t="s">
        <v>48</v>
      </c>
    </row>
    <row r="58" spans="1:4" hidden="1" x14ac:dyDescent="0.25">
      <c r="A58" t="s">
        <v>0</v>
      </c>
      <c r="B58" t="s">
        <v>64</v>
      </c>
      <c r="C58" t="s">
        <v>2</v>
      </c>
      <c r="D58" t="s">
        <v>48</v>
      </c>
    </row>
    <row r="59" spans="1:4" hidden="1" x14ac:dyDescent="0.25">
      <c r="A59" t="s">
        <v>0</v>
      </c>
      <c r="B59" t="s">
        <v>65</v>
      </c>
      <c r="C59" t="s">
        <v>2</v>
      </c>
      <c r="D59" t="s">
        <v>48</v>
      </c>
    </row>
    <row r="60" spans="1:4" hidden="1" x14ac:dyDescent="0.25">
      <c r="A60" t="s">
        <v>0</v>
      </c>
      <c r="B60" t="s">
        <v>66</v>
      </c>
      <c r="C60" t="s">
        <v>2</v>
      </c>
      <c r="D60" t="s">
        <v>48</v>
      </c>
    </row>
    <row r="61" spans="1:4" hidden="1" x14ac:dyDescent="0.25">
      <c r="A61" t="s">
        <v>0</v>
      </c>
      <c r="B61" t="s">
        <v>67</v>
      </c>
      <c r="C61" t="s">
        <v>2</v>
      </c>
      <c r="D61" t="s">
        <v>48</v>
      </c>
    </row>
    <row r="62" spans="1:4" hidden="1" x14ac:dyDescent="0.25">
      <c r="A62" t="s">
        <v>0</v>
      </c>
      <c r="B62" t="s">
        <v>68</v>
      </c>
      <c r="C62" t="s">
        <v>2</v>
      </c>
      <c r="D62" t="s">
        <v>48</v>
      </c>
    </row>
    <row r="63" spans="1:4" hidden="1" x14ac:dyDescent="0.25">
      <c r="A63" t="s">
        <v>0</v>
      </c>
      <c r="B63" t="s">
        <v>69</v>
      </c>
      <c r="C63" t="s">
        <v>2</v>
      </c>
      <c r="D63" t="s">
        <v>48</v>
      </c>
    </row>
    <row r="64" spans="1:4" hidden="1" x14ac:dyDescent="0.25">
      <c r="A64" t="s">
        <v>0</v>
      </c>
      <c r="B64" t="s">
        <v>70</v>
      </c>
      <c r="C64" t="s">
        <v>2</v>
      </c>
      <c r="D64" t="s">
        <v>48</v>
      </c>
    </row>
    <row r="65" spans="1:4" hidden="1" x14ac:dyDescent="0.25">
      <c r="A65" t="s">
        <v>0</v>
      </c>
      <c r="B65" t="s">
        <v>71</v>
      </c>
      <c r="C65" t="s">
        <v>2</v>
      </c>
      <c r="D65" t="s">
        <v>48</v>
      </c>
    </row>
    <row r="66" spans="1:4" hidden="1" x14ac:dyDescent="0.25">
      <c r="A66" t="s">
        <v>0</v>
      </c>
      <c r="B66" t="s">
        <v>72</v>
      </c>
      <c r="C66" t="s">
        <v>2</v>
      </c>
      <c r="D66" t="s">
        <v>48</v>
      </c>
    </row>
    <row r="67" spans="1:4" hidden="1" x14ac:dyDescent="0.25">
      <c r="A67" t="s">
        <v>0</v>
      </c>
      <c r="B67" t="s">
        <v>73</v>
      </c>
      <c r="C67" t="s">
        <v>2</v>
      </c>
      <c r="D67" t="s">
        <v>48</v>
      </c>
    </row>
    <row r="68" spans="1:4" hidden="1" x14ac:dyDescent="0.25">
      <c r="A68" t="s">
        <v>0</v>
      </c>
      <c r="B68" t="s">
        <v>74</v>
      </c>
      <c r="C68" t="s">
        <v>2</v>
      </c>
      <c r="D68" t="s">
        <v>48</v>
      </c>
    </row>
    <row r="69" spans="1:4" hidden="1" x14ac:dyDescent="0.25">
      <c r="A69" t="s">
        <v>0</v>
      </c>
      <c r="B69" t="s">
        <v>75</v>
      </c>
      <c r="C69" t="s">
        <v>2</v>
      </c>
      <c r="D69" t="s">
        <v>48</v>
      </c>
    </row>
    <row r="70" spans="1:4" hidden="1" x14ac:dyDescent="0.25">
      <c r="A70" t="s">
        <v>0</v>
      </c>
      <c r="B70" t="s">
        <v>76</v>
      </c>
      <c r="C70" t="s">
        <v>2</v>
      </c>
      <c r="D70" t="s">
        <v>48</v>
      </c>
    </row>
    <row r="71" spans="1:4" hidden="1" x14ac:dyDescent="0.25">
      <c r="A71" t="s">
        <v>0</v>
      </c>
      <c r="B71" t="s">
        <v>77</v>
      </c>
      <c r="C71" t="s">
        <v>2</v>
      </c>
      <c r="D71" t="s">
        <v>48</v>
      </c>
    </row>
    <row r="72" spans="1:4" hidden="1" x14ac:dyDescent="0.25">
      <c r="A72" t="s">
        <v>0</v>
      </c>
      <c r="B72" t="s">
        <v>78</v>
      </c>
      <c r="C72" t="s">
        <v>2</v>
      </c>
      <c r="D72" t="s">
        <v>48</v>
      </c>
    </row>
    <row r="73" spans="1:4" hidden="1" x14ac:dyDescent="0.25">
      <c r="A73" t="s">
        <v>0</v>
      </c>
      <c r="B73" t="s">
        <v>79</v>
      </c>
      <c r="C73" t="s">
        <v>2</v>
      </c>
      <c r="D73" t="s">
        <v>48</v>
      </c>
    </row>
    <row r="74" spans="1:4" hidden="1" x14ac:dyDescent="0.25">
      <c r="A74" t="s">
        <v>0</v>
      </c>
      <c r="B74" t="s">
        <v>80</v>
      </c>
      <c r="C74" t="s">
        <v>2</v>
      </c>
      <c r="D74" t="s">
        <v>48</v>
      </c>
    </row>
    <row r="75" spans="1:4" hidden="1" x14ac:dyDescent="0.25">
      <c r="A75" t="s">
        <v>0</v>
      </c>
      <c r="B75" t="s">
        <v>81</v>
      </c>
      <c r="C75" t="s">
        <v>2</v>
      </c>
      <c r="D75" t="s">
        <v>48</v>
      </c>
    </row>
    <row r="76" spans="1:4" hidden="1" x14ac:dyDescent="0.25">
      <c r="A76" t="s">
        <v>0</v>
      </c>
      <c r="B76" t="s">
        <v>82</v>
      </c>
      <c r="C76" t="s">
        <v>2</v>
      </c>
      <c r="D76" t="s">
        <v>48</v>
      </c>
    </row>
    <row r="77" spans="1:4" hidden="1" x14ac:dyDescent="0.25">
      <c r="A77" t="s">
        <v>0</v>
      </c>
      <c r="B77" t="s">
        <v>83</v>
      </c>
      <c r="C77" t="s">
        <v>2</v>
      </c>
      <c r="D77" t="s">
        <v>48</v>
      </c>
    </row>
    <row r="78" spans="1:4" hidden="1" x14ac:dyDescent="0.25">
      <c r="A78" t="s">
        <v>0</v>
      </c>
      <c r="B78" t="s">
        <v>84</v>
      </c>
      <c r="C78" t="s">
        <v>2</v>
      </c>
      <c r="D78" t="s">
        <v>48</v>
      </c>
    </row>
    <row r="79" spans="1:4" hidden="1" x14ac:dyDescent="0.25">
      <c r="A79" t="s">
        <v>0</v>
      </c>
      <c r="B79" t="s">
        <v>85</v>
      </c>
      <c r="C79" t="s">
        <v>2</v>
      </c>
      <c r="D79" t="s">
        <v>48</v>
      </c>
    </row>
    <row r="80" spans="1:4" hidden="1" x14ac:dyDescent="0.25">
      <c r="A80" t="s">
        <v>0</v>
      </c>
      <c r="B80" t="s">
        <v>86</v>
      </c>
      <c r="C80" t="s">
        <v>2</v>
      </c>
      <c r="D80" t="s">
        <v>48</v>
      </c>
    </row>
    <row r="81" spans="1:4" hidden="1" x14ac:dyDescent="0.25">
      <c r="A81" t="s">
        <v>0</v>
      </c>
      <c r="B81" t="s">
        <v>87</v>
      </c>
      <c r="C81" t="s">
        <v>2</v>
      </c>
      <c r="D81" t="s">
        <v>48</v>
      </c>
    </row>
    <row r="82" spans="1:4" hidden="1" x14ac:dyDescent="0.25">
      <c r="A82" t="s">
        <v>0</v>
      </c>
      <c r="B82" t="s">
        <v>88</v>
      </c>
      <c r="C82" t="s">
        <v>2</v>
      </c>
      <c r="D82" t="s">
        <v>48</v>
      </c>
    </row>
    <row r="83" spans="1:4" hidden="1" x14ac:dyDescent="0.25">
      <c r="A83" t="s">
        <v>0</v>
      </c>
      <c r="B83" t="s">
        <v>89</v>
      </c>
      <c r="C83" t="s">
        <v>2</v>
      </c>
      <c r="D83" t="s">
        <v>48</v>
      </c>
    </row>
    <row r="84" spans="1:4" hidden="1" x14ac:dyDescent="0.25">
      <c r="A84" t="s">
        <v>0</v>
      </c>
      <c r="B84" t="s">
        <v>90</v>
      </c>
      <c r="C84" t="s">
        <v>2</v>
      </c>
      <c r="D84" t="s">
        <v>48</v>
      </c>
    </row>
    <row r="85" spans="1:4" hidden="1" x14ac:dyDescent="0.25">
      <c r="A85" t="s">
        <v>0</v>
      </c>
      <c r="B85" t="s">
        <v>91</v>
      </c>
      <c r="C85" t="s">
        <v>2</v>
      </c>
      <c r="D85" t="s">
        <v>48</v>
      </c>
    </row>
    <row r="86" spans="1:4" hidden="1" x14ac:dyDescent="0.25">
      <c r="A86" t="s">
        <v>0</v>
      </c>
      <c r="B86" t="s">
        <v>92</v>
      </c>
      <c r="C86" t="s">
        <v>2</v>
      </c>
      <c r="D86" t="s">
        <v>48</v>
      </c>
    </row>
    <row r="87" spans="1:4" hidden="1" x14ac:dyDescent="0.25">
      <c r="A87" t="s">
        <v>0</v>
      </c>
      <c r="B87" t="s">
        <v>93</v>
      </c>
      <c r="C87" t="s">
        <v>2</v>
      </c>
      <c r="D87" t="s">
        <v>48</v>
      </c>
    </row>
    <row r="88" spans="1:4" hidden="1" x14ac:dyDescent="0.25">
      <c r="A88" t="s">
        <v>0</v>
      </c>
      <c r="B88" t="s">
        <v>94</v>
      </c>
      <c r="C88" t="s">
        <v>2</v>
      </c>
      <c r="D88" t="s">
        <v>48</v>
      </c>
    </row>
    <row r="89" spans="1:4" hidden="1" x14ac:dyDescent="0.25">
      <c r="A89" t="s">
        <v>0</v>
      </c>
      <c r="B89" t="s">
        <v>95</v>
      </c>
      <c r="C89" t="s">
        <v>2</v>
      </c>
      <c r="D89" t="s">
        <v>48</v>
      </c>
    </row>
    <row r="90" spans="1:4" hidden="1" x14ac:dyDescent="0.25">
      <c r="A90" t="s">
        <v>0</v>
      </c>
      <c r="B90" t="s">
        <v>96</v>
      </c>
      <c r="C90" t="s">
        <v>2</v>
      </c>
      <c r="D90" t="s">
        <v>48</v>
      </c>
    </row>
    <row r="91" spans="1:4" hidden="1" x14ac:dyDescent="0.25">
      <c r="A91" t="s">
        <v>0</v>
      </c>
      <c r="B91" t="s">
        <v>97</v>
      </c>
      <c r="C91" t="s">
        <v>2</v>
      </c>
      <c r="D91" t="s">
        <v>48</v>
      </c>
    </row>
    <row r="92" spans="1:4" hidden="1" x14ac:dyDescent="0.25">
      <c r="A92" t="s">
        <v>0</v>
      </c>
      <c r="B92" t="s">
        <v>98</v>
      </c>
      <c r="C92" t="s">
        <v>2</v>
      </c>
      <c r="D92" t="s">
        <v>48</v>
      </c>
    </row>
    <row r="93" spans="1:4" hidden="1" x14ac:dyDescent="0.25">
      <c r="A93" t="s">
        <v>0</v>
      </c>
      <c r="B93" t="s">
        <v>99</v>
      </c>
      <c r="C93" t="s">
        <v>2</v>
      </c>
      <c r="D93" t="s">
        <v>48</v>
      </c>
    </row>
    <row r="94" spans="1:4" hidden="1" x14ac:dyDescent="0.25">
      <c r="A94" t="s">
        <v>0</v>
      </c>
      <c r="B94" t="s">
        <v>100</v>
      </c>
      <c r="C94" t="s">
        <v>2</v>
      </c>
      <c r="D94" t="s">
        <v>48</v>
      </c>
    </row>
    <row r="95" spans="1:4" hidden="1" x14ac:dyDescent="0.25">
      <c r="A95" t="s">
        <v>0</v>
      </c>
      <c r="B95" t="s">
        <v>101</v>
      </c>
      <c r="C95" t="s">
        <v>2</v>
      </c>
      <c r="D95" t="s">
        <v>48</v>
      </c>
    </row>
    <row r="96" spans="1:4" hidden="1" x14ac:dyDescent="0.25">
      <c r="A96" t="s">
        <v>0</v>
      </c>
      <c r="B96" t="s">
        <v>102</v>
      </c>
      <c r="C96" t="s">
        <v>2</v>
      </c>
      <c r="D96" t="s">
        <v>48</v>
      </c>
    </row>
    <row r="97" spans="1:5" hidden="1" x14ac:dyDescent="0.25">
      <c r="A97" t="s">
        <v>0</v>
      </c>
      <c r="B97" t="s">
        <v>103</v>
      </c>
      <c r="C97" t="s">
        <v>2</v>
      </c>
      <c r="D97" t="s">
        <v>48</v>
      </c>
    </row>
    <row r="98" spans="1:5" hidden="1" x14ac:dyDescent="0.25">
      <c r="A98" t="s">
        <v>0</v>
      </c>
      <c r="B98" t="s">
        <v>104</v>
      </c>
      <c r="C98" t="s">
        <v>2</v>
      </c>
      <c r="D98" t="s">
        <v>48</v>
      </c>
    </row>
    <row r="99" spans="1:5" hidden="1" x14ac:dyDescent="0.25">
      <c r="A99" t="s">
        <v>0</v>
      </c>
      <c r="B99" t="s">
        <v>105</v>
      </c>
      <c r="C99" t="s">
        <v>2</v>
      </c>
      <c r="D99" t="s">
        <v>48</v>
      </c>
    </row>
    <row r="100" spans="1:5" hidden="1" x14ac:dyDescent="0.25">
      <c r="A100" t="s">
        <v>0</v>
      </c>
      <c r="B100" t="s">
        <v>106</v>
      </c>
      <c r="C100" t="s">
        <v>2</v>
      </c>
      <c r="D100" t="s">
        <v>48</v>
      </c>
    </row>
    <row r="101" spans="1:5" hidden="1" x14ac:dyDescent="0.25">
      <c r="A101" t="s">
        <v>0</v>
      </c>
      <c r="B101" t="s">
        <v>107</v>
      </c>
      <c r="C101" t="s">
        <v>2</v>
      </c>
      <c r="D101" t="s">
        <v>48</v>
      </c>
    </row>
    <row r="102" spans="1:5" hidden="1" x14ac:dyDescent="0.25">
      <c r="A102" t="s">
        <v>0</v>
      </c>
      <c r="B102" t="s">
        <v>108</v>
      </c>
      <c r="C102" t="s">
        <v>2</v>
      </c>
      <c r="D102" t="s">
        <v>48</v>
      </c>
    </row>
    <row r="103" spans="1:5" x14ac:dyDescent="0.25">
      <c r="A103" t="s">
        <v>29</v>
      </c>
      <c r="B103" s="1" t="s">
        <v>49</v>
      </c>
      <c r="C103" t="s">
        <v>30</v>
      </c>
      <c r="D103" t="s">
        <v>109</v>
      </c>
      <c r="E103" t="s">
        <v>110</v>
      </c>
    </row>
    <row r="104" spans="1:5" x14ac:dyDescent="0.25">
      <c r="A104" t="s">
        <v>29</v>
      </c>
      <c r="B104" s="2" t="s">
        <v>62</v>
      </c>
      <c r="C104" t="s">
        <v>30</v>
      </c>
      <c r="D104" t="s">
        <v>111</v>
      </c>
      <c r="E104" t="s">
        <v>110</v>
      </c>
    </row>
    <row r="105" spans="1:5" x14ac:dyDescent="0.25">
      <c r="A105" t="s">
        <v>29</v>
      </c>
      <c r="B105" s="2" t="s">
        <v>62</v>
      </c>
      <c r="C105" t="s">
        <v>30</v>
      </c>
      <c r="D105" t="s">
        <v>112</v>
      </c>
      <c r="E105" t="s">
        <v>110</v>
      </c>
    </row>
    <row r="106" spans="1:5" x14ac:dyDescent="0.25">
      <c r="A106" t="s">
        <v>29</v>
      </c>
      <c r="B106" s="1" t="s">
        <v>83</v>
      </c>
      <c r="C106" t="s">
        <v>30</v>
      </c>
      <c r="D106" t="s">
        <v>113</v>
      </c>
      <c r="E106" t="s">
        <v>110</v>
      </c>
    </row>
    <row r="107" spans="1:5" x14ac:dyDescent="0.25">
      <c r="A107" t="s">
        <v>29</v>
      </c>
      <c r="B107" s="1" t="s">
        <v>103</v>
      </c>
      <c r="C107" t="s">
        <v>30</v>
      </c>
      <c r="D107" t="s">
        <v>114</v>
      </c>
      <c r="E107" t="s">
        <v>110</v>
      </c>
    </row>
    <row r="108" spans="1:5" x14ac:dyDescent="0.25">
      <c r="A108" t="s">
        <v>29</v>
      </c>
      <c r="B108" s="1" t="s">
        <v>53</v>
      </c>
      <c r="C108" t="s">
        <v>30</v>
      </c>
      <c r="D108" t="s">
        <v>115</v>
      </c>
      <c r="E108" t="s">
        <v>110</v>
      </c>
    </row>
    <row r="109" spans="1:5" x14ac:dyDescent="0.25">
      <c r="A109" t="s">
        <v>29</v>
      </c>
      <c r="B109" s="1" t="s">
        <v>93</v>
      </c>
      <c r="C109" t="s">
        <v>30</v>
      </c>
      <c r="D109" t="s">
        <v>116</v>
      </c>
      <c r="E109" t="s">
        <v>110</v>
      </c>
    </row>
    <row r="110" spans="1:5" x14ac:dyDescent="0.25">
      <c r="A110" t="s">
        <v>29</v>
      </c>
      <c r="B110" s="1" t="s">
        <v>55</v>
      </c>
      <c r="C110" t="s">
        <v>30</v>
      </c>
      <c r="D110" t="s">
        <v>42</v>
      </c>
      <c r="E110" t="s">
        <v>110</v>
      </c>
    </row>
    <row r="111" spans="1:5" x14ac:dyDescent="0.25">
      <c r="A111" t="s">
        <v>29</v>
      </c>
      <c r="B111" s="1" t="s">
        <v>66</v>
      </c>
      <c r="C111" t="s">
        <v>30</v>
      </c>
      <c r="D111" t="s">
        <v>117</v>
      </c>
      <c r="E111" t="s">
        <v>110</v>
      </c>
    </row>
    <row r="112" spans="1:5" x14ac:dyDescent="0.25">
      <c r="A112" t="s">
        <v>29</v>
      </c>
      <c r="B112" s="1" t="s">
        <v>63</v>
      </c>
      <c r="C112" t="s">
        <v>30</v>
      </c>
      <c r="D112" t="s">
        <v>118</v>
      </c>
      <c r="E112" t="s">
        <v>110</v>
      </c>
    </row>
    <row r="113" spans="1:6" x14ac:dyDescent="0.25">
      <c r="A113" t="s">
        <v>29</v>
      </c>
      <c r="B113" s="1" t="s">
        <v>89</v>
      </c>
      <c r="C113" t="s">
        <v>30</v>
      </c>
      <c r="D113" t="s">
        <v>119</v>
      </c>
      <c r="E113" t="s">
        <v>110</v>
      </c>
    </row>
    <row r="114" spans="1:6" x14ac:dyDescent="0.25">
      <c r="A114" t="s">
        <v>29</v>
      </c>
      <c r="B114" s="1" t="s">
        <v>84</v>
      </c>
      <c r="C114" t="s">
        <v>30</v>
      </c>
      <c r="D114" t="s">
        <v>120</v>
      </c>
      <c r="E114" t="s">
        <v>110</v>
      </c>
      <c r="F114" t="s">
        <v>188</v>
      </c>
    </row>
    <row r="115" spans="1:6" x14ac:dyDescent="0.25">
      <c r="A115" t="s">
        <v>29</v>
      </c>
      <c r="B115" s="1" t="s">
        <v>67</v>
      </c>
      <c r="C115" t="s">
        <v>30</v>
      </c>
      <c r="D115" t="s">
        <v>121</v>
      </c>
      <c r="E115" t="s">
        <v>110</v>
      </c>
      <c r="F115" t="s">
        <v>189</v>
      </c>
    </row>
    <row r="116" spans="1:6" x14ac:dyDescent="0.25">
      <c r="A116" t="s">
        <v>29</v>
      </c>
      <c r="B116" s="1" t="s">
        <v>87</v>
      </c>
      <c r="C116" t="s">
        <v>30</v>
      </c>
      <c r="D116" t="s">
        <v>122</v>
      </c>
      <c r="E116" t="s">
        <v>110</v>
      </c>
      <c r="F116" t="s">
        <v>189</v>
      </c>
    </row>
    <row r="117" spans="1:6" x14ac:dyDescent="0.25">
      <c r="A117" t="s">
        <v>29</v>
      </c>
      <c r="B117" s="1" t="s">
        <v>94</v>
      </c>
      <c r="C117" t="s">
        <v>30</v>
      </c>
      <c r="D117" t="s">
        <v>123</v>
      </c>
      <c r="E117" t="s">
        <v>110</v>
      </c>
    </row>
    <row r="118" spans="1:6" x14ac:dyDescent="0.25">
      <c r="A118" t="s">
        <v>29</v>
      </c>
      <c r="B118" s="2" t="s">
        <v>51</v>
      </c>
      <c r="C118" t="s">
        <v>30</v>
      </c>
      <c r="D118" t="s">
        <v>124</v>
      </c>
      <c r="E118" t="s">
        <v>110</v>
      </c>
      <c r="F118" t="s">
        <v>188</v>
      </c>
    </row>
    <row r="119" spans="1:6" x14ac:dyDescent="0.25">
      <c r="A119" t="s">
        <v>29</v>
      </c>
      <c r="B119" s="2" t="s">
        <v>51</v>
      </c>
      <c r="C119" t="s">
        <v>30</v>
      </c>
      <c r="D119" t="s">
        <v>125</v>
      </c>
      <c r="E119" t="s">
        <v>110</v>
      </c>
      <c r="F119" t="s">
        <v>188</v>
      </c>
    </row>
    <row r="120" spans="1:6" x14ac:dyDescent="0.25">
      <c r="A120" t="s">
        <v>29</v>
      </c>
      <c r="B120" s="2" t="s">
        <v>51</v>
      </c>
      <c r="C120" t="s">
        <v>30</v>
      </c>
      <c r="D120" t="s">
        <v>126</v>
      </c>
      <c r="E120" t="s">
        <v>110</v>
      </c>
      <c r="F120" t="s">
        <v>188</v>
      </c>
    </row>
    <row r="121" spans="1:6" x14ac:dyDescent="0.25">
      <c r="A121" t="s">
        <v>29</v>
      </c>
      <c r="B121" s="1" t="s">
        <v>72</v>
      </c>
      <c r="C121" t="s">
        <v>30</v>
      </c>
      <c r="D121" t="s">
        <v>127</v>
      </c>
      <c r="E121" t="s">
        <v>110</v>
      </c>
    </row>
    <row r="122" spans="1:6" x14ac:dyDescent="0.25">
      <c r="A122" t="s">
        <v>29</v>
      </c>
      <c r="B122" s="1" t="s">
        <v>76</v>
      </c>
      <c r="C122" t="s">
        <v>30</v>
      </c>
      <c r="D122" t="s">
        <v>128</v>
      </c>
      <c r="E122" t="s">
        <v>110</v>
      </c>
      <c r="F122" t="s">
        <v>188</v>
      </c>
    </row>
    <row r="123" spans="1:6" x14ac:dyDescent="0.25">
      <c r="A123" t="s">
        <v>29</v>
      </c>
      <c r="B123" s="1" t="s">
        <v>92</v>
      </c>
      <c r="C123" t="s">
        <v>30</v>
      </c>
      <c r="D123" t="s">
        <v>129</v>
      </c>
      <c r="E123" t="s">
        <v>110</v>
      </c>
    </row>
    <row r="124" spans="1:6" x14ac:dyDescent="0.25">
      <c r="A124" t="s">
        <v>29</v>
      </c>
      <c r="B124" s="2" t="s">
        <v>69</v>
      </c>
      <c r="C124" t="s">
        <v>30</v>
      </c>
      <c r="D124" t="s">
        <v>130</v>
      </c>
      <c r="E124" t="s">
        <v>110</v>
      </c>
      <c r="F124" t="s">
        <v>188</v>
      </c>
    </row>
    <row r="125" spans="1:6" x14ac:dyDescent="0.25">
      <c r="A125" t="s">
        <v>29</v>
      </c>
      <c r="B125" s="2" t="s">
        <v>69</v>
      </c>
      <c r="C125" t="s">
        <v>30</v>
      </c>
      <c r="D125" t="s">
        <v>131</v>
      </c>
      <c r="E125" t="s">
        <v>110</v>
      </c>
    </row>
    <row r="126" spans="1:6" x14ac:dyDescent="0.25">
      <c r="A126" t="s">
        <v>29</v>
      </c>
      <c r="B126" s="1" t="s">
        <v>52</v>
      </c>
      <c r="C126" t="s">
        <v>30</v>
      </c>
      <c r="D126" t="s">
        <v>132</v>
      </c>
      <c r="E126" t="s">
        <v>110</v>
      </c>
    </row>
    <row r="127" spans="1:6" x14ac:dyDescent="0.25">
      <c r="A127" t="s">
        <v>29</v>
      </c>
      <c r="B127" s="1" t="s">
        <v>80</v>
      </c>
      <c r="C127" t="s">
        <v>30</v>
      </c>
      <c r="D127" t="s">
        <v>133</v>
      </c>
      <c r="E127" t="s">
        <v>110</v>
      </c>
      <c r="F127" t="s">
        <v>188</v>
      </c>
    </row>
    <row r="128" spans="1:6" x14ac:dyDescent="0.25">
      <c r="A128" t="s">
        <v>29</v>
      </c>
      <c r="B128" s="1" t="s">
        <v>95</v>
      </c>
      <c r="C128" t="s">
        <v>30</v>
      </c>
      <c r="D128" t="s">
        <v>134</v>
      </c>
      <c r="E128" t="s">
        <v>110</v>
      </c>
    </row>
    <row r="129" spans="1:6" x14ac:dyDescent="0.25">
      <c r="A129" t="s">
        <v>29</v>
      </c>
      <c r="B129" s="1" t="s">
        <v>81</v>
      </c>
      <c r="C129" t="s">
        <v>30</v>
      </c>
      <c r="D129" t="s">
        <v>135</v>
      </c>
      <c r="E129" t="s">
        <v>110</v>
      </c>
      <c r="F129" t="s">
        <v>188</v>
      </c>
    </row>
    <row r="130" spans="1:6" x14ac:dyDescent="0.25">
      <c r="A130" t="s">
        <v>29</v>
      </c>
      <c r="B130" s="2" t="s">
        <v>106</v>
      </c>
      <c r="C130" t="s">
        <v>30</v>
      </c>
      <c r="D130" t="s">
        <v>136</v>
      </c>
      <c r="E130" t="s">
        <v>110</v>
      </c>
      <c r="F130" t="s">
        <v>188</v>
      </c>
    </row>
    <row r="131" spans="1:6" x14ac:dyDescent="0.25">
      <c r="A131" t="s">
        <v>29</v>
      </c>
      <c r="B131" s="2" t="s">
        <v>106</v>
      </c>
      <c r="C131" t="s">
        <v>30</v>
      </c>
      <c r="D131" t="s">
        <v>137</v>
      </c>
      <c r="E131" t="s">
        <v>110</v>
      </c>
      <c r="F131" t="s">
        <v>188</v>
      </c>
    </row>
    <row r="132" spans="1:6" x14ac:dyDescent="0.25">
      <c r="A132" t="s">
        <v>29</v>
      </c>
      <c r="B132" s="1" t="s">
        <v>98</v>
      </c>
      <c r="C132" t="s">
        <v>30</v>
      </c>
      <c r="D132" t="s">
        <v>138</v>
      </c>
      <c r="E132" t="s">
        <v>110</v>
      </c>
    </row>
    <row r="133" spans="1:6" x14ac:dyDescent="0.25">
      <c r="A133" t="s">
        <v>29</v>
      </c>
      <c r="B133" s="1" t="s">
        <v>59</v>
      </c>
      <c r="C133" t="s">
        <v>30</v>
      </c>
      <c r="D133" t="s">
        <v>139</v>
      </c>
      <c r="E133" t="s">
        <v>110</v>
      </c>
      <c r="F133" t="s">
        <v>188</v>
      </c>
    </row>
    <row r="134" spans="1:6" x14ac:dyDescent="0.25">
      <c r="A134" t="s">
        <v>29</v>
      </c>
      <c r="B134" s="1" t="s">
        <v>105</v>
      </c>
      <c r="C134" t="s">
        <v>30</v>
      </c>
      <c r="D134" t="s">
        <v>140</v>
      </c>
      <c r="E134" t="s">
        <v>110</v>
      </c>
      <c r="F134" t="s">
        <v>188</v>
      </c>
    </row>
    <row r="135" spans="1:6" x14ac:dyDescent="0.25">
      <c r="A135" t="s">
        <v>29</v>
      </c>
      <c r="B135" s="1" t="s">
        <v>102</v>
      </c>
      <c r="C135" t="s">
        <v>30</v>
      </c>
      <c r="D135" t="s">
        <v>141</v>
      </c>
      <c r="E135" t="s">
        <v>110</v>
      </c>
    </row>
    <row r="136" spans="1:6" x14ac:dyDescent="0.25">
      <c r="A136" t="s">
        <v>29</v>
      </c>
      <c r="B136" s="1" t="s">
        <v>64</v>
      </c>
      <c r="C136" t="s">
        <v>30</v>
      </c>
      <c r="D136" t="s">
        <v>142</v>
      </c>
      <c r="E136" t="s">
        <v>110</v>
      </c>
      <c r="F136" t="s">
        <v>188</v>
      </c>
    </row>
    <row r="137" spans="1:6" x14ac:dyDescent="0.25">
      <c r="A137" t="s">
        <v>29</v>
      </c>
      <c r="B137" s="1" t="s">
        <v>65</v>
      </c>
      <c r="C137" t="s">
        <v>30</v>
      </c>
      <c r="D137" t="s">
        <v>143</v>
      </c>
      <c r="E137" t="s">
        <v>110</v>
      </c>
    </row>
    <row r="138" spans="1:6" x14ac:dyDescent="0.25">
      <c r="A138" t="s">
        <v>29</v>
      </c>
      <c r="B138" s="1" t="s">
        <v>91</v>
      </c>
      <c r="C138" t="s">
        <v>30</v>
      </c>
      <c r="D138" t="s">
        <v>144</v>
      </c>
      <c r="E138" t="s">
        <v>110</v>
      </c>
      <c r="F138" t="s">
        <v>188</v>
      </c>
    </row>
    <row r="139" spans="1:6" x14ac:dyDescent="0.25">
      <c r="A139" t="s">
        <v>29</v>
      </c>
      <c r="B139" s="2" t="s">
        <v>78</v>
      </c>
      <c r="C139" t="s">
        <v>30</v>
      </c>
      <c r="D139" t="s">
        <v>145</v>
      </c>
      <c r="E139" t="s">
        <v>110</v>
      </c>
    </row>
    <row r="140" spans="1:6" x14ac:dyDescent="0.25">
      <c r="A140" t="s">
        <v>29</v>
      </c>
      <c r="B140" s="2" t="s">
        <v>78</v>
      </c>
      <c r="C140" t="s">
        <v>30</v>
      </c>
      <c r="D140" t="s">
        <v>146</v>
      </c>
      <c r="E140" t="s">
        <v>110</v>
      </c>
    </row>
    <row r="141" spans="1:6" x14ac:dyDescent="0.25">
      <c r="A141" t="s">
        <v>29</v>
      </c>
      <c r="B141" s="1" t="s">
        <v>61</v>
      </c>
      <c r="C141" t="s">
        <v>30</v>
      </c>
      <c r="D141" t="s">
        <v>147</v>
      </c>
      <c r="E141" t="s">
        <v>110</v>
      </c>
      <c r="F141" t="s">
        <v>188</v>
      </c>
    </row>
    <row r="142" spans="1:6" x14ac:dyDescent="0.25">
      <c r="A142" t="s">
        <v>29</v>
      </c>
      <c r="B142" s="1" t="s">
        <v>71</v>
      </c>
      <c r="C142" t="s">
        <v>30</v>
      </c>
      <c r="D142" t="s">
        <v>148</v>
      </c>
      <c r="E142" t="s">
        <v>110</v>
      </c>
      <c r="F142" t="s">
        <v>188</v>
      </c>
    </row>
    <row r="143" spans="1:6" hidden="1" x14ac:dyDescent="0.25">
      <c r="A143" t="s">
        <v>44</v>
      </c>
      <c r="B143" t="s">
        <v>45</v>
      </c>
      <c r="C143">
        <v>3083</v>
      </c>
      <c r="D143" t="s">
        <v>46</v>
      </c>
      <c r="E143">
        <v>40</v>
      </c>
    </row>
    <row r="144" spans="1:6" hidden="1" x14ac:dyDescent="0.25">
      <c r="A144" t="s">
        <v>0</v>
      </c>
      <c r="B144" t="s">
        <v>149</v>
      </c>
      <c r="C144" t="s">
        <v>2</v>
      </c>
      <c r="D144" t="s">
        <v>150</v>
      </c>
    </row>
    <row r="145" spans="1:6" hidden="1" x14ac:dyDescent="0.25">
      <c r="A145" t="s">
        <v>0</v>
      </c>
      <c r="B145" t="s">
        <v>151</v>
      </c>
      <c r="C145" t="s">
        <v>2</v>
      </c>
      <c r="D145" t="s">
        <v>150</v>
      </c>
    </row>
    <row r="146" spans="1:6" x14ac:dyDescent="0.25">
      <c r="A146" t="s">
        <v>29</v>
      </c>
      <c r="B146" s="1" t="s">
        <v>149</v>
      </c>
      <c r="C146" t="s">
        <v>30</v>
      </c>
      <c r="D146" t="s">
        <v>152</v>
      </c>
      <c r="E146" t="s">
        <v>153</v>
      </c>
    </row>
    <row r="147" spans="1:6" x14ac:dyDescent="0.25">
      <c r="A147" t="s">
        <v>29</v>
      </c>
      <c r="B147" s="1" t="s">
        <v>151</v>
      </c>
      <c r="C147" t="s">
        <v>30</v>
      </c>
      <c r="D147" t="s">
        <v>154</v>
      </c>
      <c r="E147" t="s">
        <v>153</v>
      </c>
    </row>
    <row r="148" spans="1:6" hidden="1" x14ac:dyDescent="0.25">
      <c r="A148" t="s">
        <v>44</v>
      </c>
      <c r="B148" t="s">
        <v>45</v>
      </c>
      <c r="C148">
        <v>362</v>
      </c>
      <c r="D148" t="s">
        <v>46</v>
      </c>
      <c r="E148">
        <v>2</v>
      </c>
    </row>
    <row r="149" spans="1:6" hidden="1" x14ac:dyDescent="0.25">
      <c r="A149" t="s">
        <v>0</v>
      </c>
      <c r="B149" t="s">
        <v>155</v>
      </c>
      <c r="C149" t="s">
        <v>2</v>
      </c>
      <c r="D149" t="s">
        <v>156</v>
      </c>
    </row>
    <row r="150" spans="1:6" hidden="1" x14ac:dyDescent="0.25">
      <c r="A150" t="s">
        <v>0</v>
      </c>
      <c r="B150" t="s">
        <v>157</v>
      </c>
      <c r="C150" t="s">
        <v>2</v>
      </c>
      <c r="D150" t="s">
        <v>156</v>
      </c>
    </row>
    <row r="151" spans="1:6" hidden="1" x14ac:dyDescent="0.25">
      <c r="A151" t="s">
        <v>0</v>
      </c>
      <c r="B151" t="s">
        <v>158</v>
      </c>
      <c r="C151" t="s">
        <v>2</v>
      </c>
      <c r="D151" t="s">
        <v>156</v>
      </c>
    </row>
    <row r="152" spans="1:6" hidden="1" x14ac:dyDescent="0.25">
      <c r="A152" t="s">
        <v>0</v>
      </c>
      <c r="B152" t="s">
        <v>159</v>
      </c>
      <c r="C152" t="s">
        <v>2</v>
      </c>
      <c r="D152" t="s">
        <v>156</v>
      </c>
    </row>
    <row r="153" spans="1:6" hidden="1" x14ac:dyDescent="0.25">
      <c r="A153" t="s">
        <v>0</v>
      </c>
      <c r="B153" t="s">
        <v>160</v>
      </c>
      <c r="C153" t="s">
        <v>2</v>
      </c>
      <c r="D153" t="s">
        <v>156</v>
      </c>
    </row>
    <row r="154" spans="1:6" x14ac:dyDescent="0.25">
      <c r="A154" t="s">
        <v>29</v>
      </c>
      <c r="B154" s="1" t="s">
        <v>159</v>
      </c>
      <c r="C154" t="s">
        <v>30</v>
      </c>
      <c r="D154" t="s">
        <v>161</v>
      </c>
      <c r="E154" t="s">
        <v>162</v>
      </c>
    </row>
    <row r="155" spans="1:6" x14ac:dyDescent="0.25">
      <c r="A155" t="s">
        <v>29</v>
      </c>
      <c r="B155" s="1" t="s">
        <v>158</v>
      </c>
      <c r="C155" t="s">
        <v>30</v>
      </c>
      <c r="D155" t="s">
        <v>163</v>
      </c>
      <c r="E155" t="s">
        <v>162</v>
      </c>
    </row>
    <row r="156" spans="1:6" x14ac:dyDescent="0.25">
      <c r="A156" t="s">
        <v>29</v>
      </c>
      <c r="B156" s="1" t="s">
        <v>157</v>
      </c>
      <c r="C156" t="s">
        <v>30</v>
      </c>
      <c r="D156" t="s">
        <v>164</v>
      </c>
      <c r="E156" t="s">
        <v>162</v>
      </c>
      <c r="F156" t="s">
        <v>188</v>
      </c>
    </row>
    <row r="157" spans="1:6" hidden="1" x14ac:dyDescent="0.25">
      <c r="A157" t="s">
        <v>44</v>
      </c>
      <c r="B157" t="s">
        <v>45</v>
      </c>
      <c r="C157">
        <v>187</v>
      </c>
      <c r="D157" t="s">
        <v>46</v>
      </c>
      <c r="E157">
        <v>3</v>
      </c>
    </row>
    <row r="158" spans="1:6" hidden="1" x14ac:dyDescent="0.25">
      <c r="A158" t="s">
        <v>0</v>
      </c>
      <c r="B158" t="s">
        <v>165</v>
      </c>
      <c r="C158" t="s">
        <v>2</v>
      </c>
      <c r="D158" t="s">
        <v>166</v>
      </c>
    </row>
    <row r="159" spans="1:6" hidden="1" x14ac:dyDescent="0.25">
      <c r="A159" t="s">
        <v>0</v>
      </c>
      <c r="B159" t="s">
        <v>167</v>
      </c>
      <c r="C159" t="s">
        <v>2</v>
      </c>
      <c r="D159" t="s">
        <v>166</v>
      </c>
    </row>
    <row r="160" spans="1:6" hidden="1" x14ac:dyDescent="0.25">
      <c r="A160" t="s">
        <v>0</v>
      </c>
      <c r="B160" t="s">
        <v>168</v>
      </c>
      <c r="C160" t="s">
        <v>2</v>
      </c>
      <c r="D160" t="s">
        <v>166</v>
      </c>
    </row>
    <row r="161" spans="1:5" hidden="1" x14ac:dyDescent="0.25">
      <c r="A161" t="s">
        <v>0</v>
      </c>
      <c r="B161" t="s">
        <v>169</v>
      </c>
      <c r="C161" t="s">
        <v>2</v>
      </c>
      <c r="D161" t="s">
        <v>166</v>
      </c>
    </row>
    <row r="162" spans="1:5" x14ac:dyDescent="0.25">
      <c r="A162" t="s">
        <v>29</v>
      </c>
      <c r="B162" s="1" t="s">
        <v>168</v>
      </c>
      <c r="C162" t="s">
        <v>30</v>
      </c>
      <c r="D162" t="s">
        <v>170</v>
      </c>
      <c r="E162" t="s">
        <v>171</v>
      </c>
    </row>
    <row r="163" spans="1:5" hidden="1" x14ac:dyDescent="0.25">
      <c r="A163" t="s">
        <v>44</v>
      </c>
      <c r="B163" t="s">
        <v>45</v>
      </c>
      <c r="C163">
        <v>161</v>
      </c>
      <c r="D163" t="s">
        <v>46</v>
      </c>
      <c r="E163">
        <v>1</v>
      </c>
    </row>
    <row r="164" spans="1:5" hidden="1" x14ac:dyDescent="0.25">
      <c r="A164" t="s">
        <v>0</v>
      </c>
      <c r="B164" t="s">
        <v>172</v>
      </c>
      <c r="C164" t="s">
        <v>2</v>
      </c>
      <c r="D164" t="s">
        <v>173</v>
      </c>
    </row>
    <row r="165" spans="1:5" hidden="1" x14ac:dyDescent="0.25">
      <c r="A165" t="s">
        <v>0</v>
      </c>
      <c r="B165" t="s">
        <v>174</v>
      </c>
      <c r="C165" t="s">
        <v>2</v>
      </c>
      <c r="D165" t="s">
        <v>173</v>
      </c>
    </row>
    <row r="166" spans="1:5" x14ac:dyDescent="0.25">
      <c r="A166" t="s">
        <v>29</v>
      </c>
      <c r="B166" s="1" t="s">
        <v>174</v>
      </c>
      <c r="C166" t="s">
        <v>30</v>
      </c>
      <c r="D166" t="s">
        <v>175</v>
      </c>
      <c r="E166" t="s">
        <v>176</v>
      </c>
    </row>
    <row r="167" spans="1:5" x14ac:dyDescent="0.25">
      <c r="A167" t="s">
        <v>29</v>
      </c>
      <c r="B167" s="1" t="s">
        <v>172</v>
      </c>
      <c r="C167" t="s">
        <v>30</v>
      </c>
      <c r="D167" t="s">
        <v>177</v>
      </c>
      <c r="E167" t="s">
        <v>176</v>
      </c>
    </row>
    <row r="168" spans="1:5" hidden="1" x14ac:dyDescent="0.25">
      <c r="A168" t="s">
        <v>44</v>
      </c>
      <c r="B168" t="s">
        <v>45</v>
      </c>
      <c r="C168">
        <v>101</v>
      </c>
      <c r="D168" t="s">
        <v>46</v>
      </c>
      <c r="E168">
        <v>2</v>
      </c>
    </row>
    <row r="169" spans="1:5" hidden="1" x14ac:dyDescent="0.25">
      <c r="A169" t="s">
        <v>0</v>
      </c>
      <c r="B169" t="s">
        <v>178</v>
      </c>
      <c r="C169" t="s">
        <v>2</v>
      </c>
      <c r="D169" t="s">
        <v>179</v>
      </c>
    </row>
    <row r="170" spans="1:5" hidden="1" x14ac:dyDescent="0.25">
      <c r="A170" t="s">
        <v>44</v>
      </c>
      <c r="B170" t="s">
        <v>45</v>
      </c>
      <c r="C170">
        <v>21</v>
      </c>
      <c r="D170" t="s">
        <v>46</v>
      </c>
      <c r="E170">
        <v>0</v>
      </c>
    </row>
    <row r="171" spans="1:5" hidden="1" x14ac:dyDescent="0.25">
      <c r="A171" t="s">
        <v>0</v>
      </c>
      <c r="B171" t="s">
        <v>180</v>
      </c>
      <c r="C171" t="s">
        <v>2</v>
      </c>
      <c r="D171" t="s">
        <v>181</v>
      </c>
    </row>
    <row r="172" spans="1:5" hidden="1" x14ac:dyDescent="0.25">
      <c r="A172" t="s">
        <v>44</v>
      </c>
      <c r="B172" t="s">
        <v>45</v>
      </c>
      <c r="C172">
        <v>26</v>
      </c>
      <c r="D172" t="s">
        <v>46</v>
      </c>
      <c r="E17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G23" sqref="G23"/>
    </sheetView>
  </sheetViews>
  <sheetFormatPr defaultRowHeight="15" x14ac:dyDescent="0.25"/>
  <cols>
    <col min="1" max="1" width="27.7109375" style="24" customWidth="1"/>
    <col min="2" max="2" width="9.140625" style="24"/>
    <col min="3" max="3" width="17.140625" style="25" customWidth="1"/>
    <col min="4" max="4" width="24.42578125" style="24" customWidth="1"/>
    <col min="5" max="5" width="26.5703125" style="24" customWidth="1"/>
    <col min="6" max="6" width="9.140625" style="24"/>
    <col min="7" max="7" width="22" style="24" customWidth="1"/>
    <col min="8" max="8" width="9.28515625" style="24" customWidth="1"/>
    <col min="9" max="16384" width="9.140625" style="24"/>
  </cols>
  <sheetData>
    <row r="1" spans="1:13" x14ac:dyDescent="0.25">
      <c r="A1" s="24" t="s">
        <v>322</v>
      </c>
      <c r="B1" s="24" t="s">
        <v>323</v>
      </c>
      <c r="C1" s="25" t="s">
        <v>324</v>
      </c>
      <c r="D1" s="24" t="s">
        <v>325</v>
      </c>
      <c r="E1" s="24" t="s">
        <v>328</v>
      </c>
      <c r="G1" s="24" t="s">
        <v>326</v>
      </c>
      <c r="H1" s="24" t="s">
        <v>327</v>
      </c>
      <c r="I1" s="24" t="s">
        <v>299</v>
      </c>
      <c r="K1" s="24" t="s">
        <v>336</v>
      </c>
      <c r="L1" s="24" t="s">
        <v>327</v>
      </c>
      <c r="M1" s="24" t="s">
        <v>299</v>
      </c>
    </row>
    <row r="2" spans="1:13" x14ac:dyDescent="0.25">
      <c r="A2" t="s">
        <v>47</v>
      </c>
      <c r="B2" t="s">
        <v>214</v>
      </c>
      <c r="C2">
        <v>-1</v>
      </c>
      <c r="D2" t="s">
        <v>317</v>
      </c>
      <c r="G2" s="24" t="s">
        <v>317</v>
      </c>
      <c r="H2" s="24">
        <f>COUNTIF(Table714[[PROFESSION ]],"="&amp;G2)</f>
        <v>13</v>
      </c>
      <c r="I2" s="29">
        <f>H2/$H$7</f>
        <v>0.35135135135135137</v>
      </c>
      <c r="K2" s="24">
        <v>100</v>
      </c>
      <c r="L2" s="24">
        <f>COUNTIF(Table714[WORKER SCORE],"="&amp;K2)</f>
        <v>0</v>
      </c>
      <c r="M2" s="29">
        <f>L2/$H$7</f>
        <v>0</v>
      </c>
    </row>
    <row r="3" spans="1:13" x14ac:dyDescent="0.25">
      <c r="A3" t="s">
        <v>50</v>
      </c>
      <c r="B3" t="s">
        <v>214</v>
      </c>
      <c r="C3">
        <v>-1</v>
      </c>
      <c r="D3" t="s">
        <v>317</v>
      </c>
      <c r="G3" s="36" t="s">
        <v>318</v>
      </c>
      <c r="H3" s="36">
        <f>COUNTIF(Table714[[PROFESSION ]],"="&amp;G3)</f>
        <v>16</v>
      </c>
      <c r="I3" s="37">
        <f t="shared" ref="I3:I6" si="0">H3/$H$7</f>
        <v>0.43243243243243246</v>
      </c>
      <c r="K3" s="24">
        <v>80</v>
      </c>
      <c r="L3" s="24">
        <f>COUNTIF(Table714[WORKER SCORE],"="&amp;K3)</f>
        <v>0</v>
      </c>
      <c r="M3" s="29">
        <f t="shared" ref="M3:M7" si="1">L3/$H$7</f>
        <v>0</v>
      </c>
    </row>
    <row r="4" spans="1:13" x14ac:dyDescent="0.25">
      <c r="A4" t="s">
        <v>1</v>
      </c>
      <c r="B4" t="s">
        <v>214</v>
      </c>
      <c r="C4">
        <v>-1</v>
      </c>
      <c r="D4" t="s">
        <v>318</v>
      </c>
      <c r="G4" s="24" t="s">
        <v>319</v>
      </c>
      <c r="H4" s="24">
        <f>COUNTIF(Table714[[PROFESSION ]],"="&amp;G4)</f>
        <v>0</v>
      </c>
      <c r="I4" s="29">
        <f t="shared" si="0"/>
        <v>0</v>
      </c>
      <c r="K4" s="24">
        <v>60</v>
      </c>
      <c r="L4" s="24">
        <f>COUNTIF(Table714[WORKER SCORE],"="&amp;K4)</f>
        <v>0</v>
      </c>
      <c r="M4" s="29">
        <f t="shared" si="1"/>
        <v>0</v>
      </c>
    </row>
    <row r="5" spans="1:13" x14ac:dyDescent="0.25">
      <c r="A5" t="s">
        <v>54</v>
      </c>
      <c r="B5" t="s">
        <v>214</v>
      </c>
      <c r="C5">
        <v>-1</v>
      </c>
      <c r="D5" t="s">
        <v>338</v>
      </c>
      <c r="G5" s="24" t="s">
        <v>321</v>
      </c>
      <c r="H5" s="24">
        <f>COUNTIF(Table714[[PROFESSION ]],"="&amp;G5)</f>
        <v>8</v>
      </c>
      <c r="I5" s="29">
        <f t="shared" si="0"/>
        <v>0.21621621621621623</v>
      </c>
      <c r="K5" s="24">
        <v>40</v>
      </c>
      <c r="L5" s="24">
        <f>COUNTIF(Table714[WORKER SCORE],"="&amp;K5)</f>
        <v>0</v>
      </c>
      <c r="M5" s="29">
        <f t="shared" si="1"/>
        <v>0</v>
      </c>
    </row>
    <row r="6" spans="1:13" x14ac:dyDescent="0.25">
      <c r="A6" t="s">
        <v>56</v>
      </c>
      <c r="B6" t="s">
        <v>214</v>
      </c>
      <c r="C6">
        <v>-1</v>
      </c>
      <c r="D6" t="s">
        <v>317</v>
      </c>
      <c r="G6" s="24" t="s">
        <v>312</v>
      </c>
      <c r="H6" s="24">
        <f>COUNTIF(Table714[[PROFESSION ]],"="&amp;G6)</f>
        <v>0</v>
      </c>
      <c r="I6" s="29">
        <f t="shared" si="0"/>
        <v>0</v>
      </c>
      <c r="K6" s="24">
        <v>20</v>
      </c>
      <c r="L6" s="24">
        <f>COUNTIF(Table714[WORKER SCORE],"="&amp;K6)</f>
        <v>0</v>
      </c>
      <c r="M6" s="29">
        <f t="shared" si="1"/>
        <v>0</v>
      </c>
    </row>
    <row r="7" spans="1:13" x14ac:dyDescent="0.25">
      <c r="A7" t="s">
        <v>160</v>
      </c>
      <c r="B7" t="s">
        <v>214</v>
      </c>
      <c r="C7">
        <v>-1</v>
      </c>
      <c r="D7" t="s">
        <v>321</v>
      </c>
      <c r="G7" s="30" t="s">
        <v>307</v>
      </c>
      <c r="H7" s="30">
        <f>SUM(H2:H6)</f>
        <v>37</v>
      </c>
      <c r="I7" s="31">
        <f>SUM(I2:I6)</f>
        <v>1</v>
      </c>
      <c r="K7" s="24">
        <v>0</v>
      </c>
      <c r="L7" s="24">
        <f>COUNTIF(Table714[WORKER SCORE],"="&amp;K7)</f>
        <v>0</v>
      </c>
      <c r="M7" s="29">
        <f t="shared" si="1"/>
        <v>0</v>
      </c>
    </row>
    <row r="8" spans="1:13" x14ac:dyDescent="0.25">
      <c r="A8" t="s">
        <v>58</v>
      </c>
      <c r="B8" t="s">
        <v>214</v>
      </c>
      <c r="C8">
        <v>-1</v>
      </c>
      <c r="D8" t="s">
        <v>339</v>
      </c>
      <c r="E8" s="32"/>
      <c r="K8" s="30" t="s">
        <v>307</v>
      </c>
      <c r="L8" s="30">
        <f>SUM(L2:L6)</f>
        <v>0</v>
      </c>
      <c r="M8" s="31">
        <f>SUM(M2:M6)</f>
        <v>0</v>
      </c>
    </row>
    <row r="9" spans="1:13" x14ac:dyDescent="0.25">
      <c r="A9" t="s">
        <v>10</v>
      </c>
      <c r="B9" t="s">
        <v>214</v>
      </c>
      <c r="C9">
        <v>-1</v>
      </c>
      <c r="D9" t="s">
        <v>340</v>
      </c>
    </row>
    <row r="10" spans="1:13" x14ac:dyDescent="0.25">
      <c r="A10" t="s">
        <v>60</v>
      </c>
      <c r="B10" t="s">
        <v>214</v>
      </c>
      <c r="C10">
        <v>-1</v>
      </c>
      <c r="D10" t="s">
        <v>341</v>
      </c>
    </row>
    <row r="11" spans="1:13" x14ac:dyDescent="0.25">
      <c r="A11" t="s">
        <v>68</v>
      </c>
      <c r="B11" t="s">
        <v>214</v>
      </c>
      <c r="C11">
        <v>-1</v>
      </c>
      <c r="D11" t="s">
        <v>318</v>
      </c>
      <c r="G11" s="24" t="s">
        <v>346</v>
      </c>
    </row>
    <row r="12" spans="1:13" x14ac:dyDescent="0.25">
      <c r="A12" t="s">
        <v>70</v>
      </c>
      <c r="B12" t="s">
        <v>214</v>
      </c>
      <c r="C12">
        <v>-1</v>
      </c>
      <c r="D12" t="s">
        <v>318</v>
      </c>
    </row>
    <row r="13" spans="1:13" x14ac:dyDescent="0.25">
      <c r="A13" t="s">
        <v>167</v>
      </c>
      <c r="B13" t="s">
        <v>214</v>
      </c>
      <c r="C13">
        <v>-1</v>
      </c>
      <c r="D13" t="s">
        <v>321</v>
      </c>
    </row>
    <row r="14" spans="1:13" x14ac:dyDescent="0.25">
      <c r="A14" t="s">
        <v>13</v>
      </c>
      <c r="B14" t="s">
        <v>214</v>
      </c>
      <c r="C14">
        <v>-1</v>
      </c>
      <c r="D14" t="s">
        <v>321</v>
      </c>
    </row>
    <row r="15" spans="1:13" x14ac:dyDescent="0.25">
      <c r="A15" t="s">
        <v>14</v>
      </c>
      <c r="B15" t="s">
        <v>214</v>
      </c>
      <c r="C15">
        <v>-1</v>
      </c>
      <c r="D15" t="s">
        <v>318</v>
      </c>
    </row>
    <row r="16" spans="1:13" x14ac:dyDescent="0.25">
      <c r="A16" t="s">
        <v>73</v>
      </c>
      <c r="B16" t="s">
        <v>214</v>
      </c>
      <c r="C16">
        <v>-1</v>
      </c>
      <c r="D16" t="s">
        <v>321</v>
      </c>
    </row>
    <row r="17" spans="1:5" x14ac:dyDescent="0.25">
      <c r="A17" t="s">
        <v>15</v>
      </c>
      <c r="B17" t="s">
        <v>214</v>
      </c>
      <c r="C17">
        <v>-1</v>
      </c>
      <c r="D17" t="s">
        <v>342</v>
      </c>
    </row>
    <row r="18" spans="1:5" x14ac:dyDescent="0.25">
      <c r="A18" t="s">
        <v>74</v>
      </c>
      <c r="B18" t="s">
        <v>214</v>
      </c>
      <c r="C18">
        <v>-1</v>
      </c>
      <c r="D18" t="s">
        <v>317</v>
      </c>
    </row>
    <row r="19" spans="1:5" x14ac:dyDescent="0.25">
      <c r="A19" t="s">
        <v>75</v>
      </c>
      <c r="B19" t="s">
        <v>214</v>
      </c>
      <c r="C19">
        <v>-1</v>
      </c>
      <c r="D19" t="s">
        <v>318</v>
      </c>
    </row>
    <row r="20" spans="1:5" x14ac:dyDescent="0.25">
      <c r="A20" t="s">
        <v>77</v>
      </c>
      <c r="B20" t="s">
        <v>214</v>
      </c>
      <c r="C20">
        <v>-1</v>
      </c>
      <c r="D20" t="s">
        <v>317</v>
      </c>
    </row>
    <row r="21" spans="1:5" x14ac:dyDescent="0.25">
      <c r="A21" t="s">
        <v>23</v>
      </c>
      <c r="B21" t="s">
        <v>214</v>
      </c>
      <c r="C21">
        <v>-1</v>
      </c>
      <c r="D21" t="s">
        <v>317</v>
      </c>
    </row>
    <row r="22" spans="1:5" x14ac:dyDescent="0.25">
      <c r="A22" t="s">
        <v>169</v>
      </c>
      <c r="B22" t="s">
        <v>214</v>
      </c>
      <c r="C22">
        <v>-1</v>
      </c>
      <c r="D22" t="s">
        <v>343</v>
      </c>
    </row>
    <row r="23" spans="1:5" x14ac:dyDescent="0.25">
      <c r="A23" t="s">
        <v>79</v>
      </c>
      <c r="B23" t="s">
        <v>214</v>
      </c>
      <c r="C23">
        <v>-1</v>
      </c>
      <c r="D23" t="s">
        <v>318</v>
      </c>
    </row>
    <row r="24" spans="1:5" x14ac:dyDescent="0.25">
      <c r="A24" t="s">
        <v>165</v>
      </c>
      <c r="B24" t="s">
        <v>214</v>
      </c>
      <c r="C24">
        <v>-1</v>
      </c>
      <c r="D24" t="s">
        <v>321</v>
      </c>
    </row>
    <row r="25" spans="1:5" x14ac:dyDescent="0.25">
      <c r="A25" t="s">
        <v>82</v>
      </c>
      <c r="B25" t="s">
        <v>214</v>
      </c>
      <c r="C25">
        <v>-1</v>
      </c>
      <c r="D25" t="s">
        <v>318</v>
      </c>
    </row>
    <row r="26" spans="1:5" x14ac:dyDescent="0.25">
      <c r="A26" t="s">
        <v>27</v>
      </c>
      <c r="B26" t="s">
        <v>214</v>
      </c>
      <c r="C26">
        <v>-1</v>
      </c>
      <c r="D26" t="s">
        <v>318</v>
      </c>
    </row>
    <row r="27" spans="1:5" x14ac:dyDescent="0.25">
      <c r="A27" t="s">
        <v>180</v>
      </c>
      <c r="B27" t="s">
        <v>214</v>
      </c>
      <c r="C27">
        <v>-1</v>
      </c>
      <c r="D27" t="s">
        <v>317</v>
      </c>
      <c r="E27" s="32"/>
    </row>
    <row r="28" spans="1:5" x14ac:dyDescent="0.25">
      <c r="A28" t="s">
        <v>85</v>
      </c>
      <c r="B28" t="s">
        <v>214</v>
      </c>
      <c r="C28">
        <v>-1</v>
      </c>
      <c r="D28" t="s">
        <v>318</v>
      </c>
    </row>
    <row r="29" spans="1:5" x14ac:dyDescent="0.25">
      <c r="A29" t="s">
        <v>86</v>
      </c>
      <c r="B29" t="s">
        <v>214</v>
      </c>
      <c r="C29">
        <v>-1</v>
      </c>
      <c r="D29" t="s">
        <v>317</v>
      </c>
    </row>
    <row r="30" spans="1:5" x14ac:dyDescent="0.25">
      <c r="A30" t="s">
        <v>7</v>
      </c>
      <c r="B30" t="s">
        <v>214</v>
      </c>
      <c r="C30">
        <v>-1</v>
      </c>
      <c r="D30" t="s">
        <v>318</v>
      </c>
    </row>
    <row r="31" spans="1:5" x14ac:dyDescent="0.25">
      <c r="A31" t="s">
        <v>88</v>
      </c>
      <c r="B31" t="s">
        <v>214</v>
      </c>
      <c r="C31">
        <v>-1</v>
      </c>
      <c r="D31" t="s">
        <v>317</v>
      </c>
    </row>
    <row r="32" spans="1:5" x14ac:dyDescent="0.25">
      <c r="A32" t="s">
        <v>8</v>
      </c>
      <c r="B32" t="s">
        <v>214</v>
      </c>
      <c r="C32">
        <v>-1</v>
      </c>
      <c r="D32" t="s">
        <v>317</v>
      </c>
    </row>
    <row r="33" spans="1:5" x14ac:dyDescent="0.25">
      <c r="A33" t="s">
        <v>90</v>
      </c>
      <c r="B33" t="s">
        <v>214</v>
      </c>
      <c r="C33">
        <v>-1</v>
      </c>
      <c r="D33" t="s">
        <v>318</v>
      </c>
    </row>
    <row r="34" spans="1:5" x14ac:dyDescent="0.25">
      <c r="A34" t="s">
        <v>9</v>
      </c>
      <c r="B34" t="s">
        <v>214</v>
      </c>
      <c r="C34">
        <v>-1</v>
      </c>
      <c r="D34" t="s">
        <v>318</v>
      </c>
    </row>
    <row r="35" spans="1:5" x14ac:dyDescent="0.25">
      <c r="A35" t="s">
        <v>96</v>
      </c>
      <c r="B35" t="s">
        <v>214</v>
      </c>
      <c r="C35">
        <v>-1</v>
      </c>
      <c r="D35" t="s">
        <v>318</v>
      </c>
    </row>
    <row r="36" spans="1:5" x14ac:dyDescent="0.25">
      <c r="A36" t="s">
        <v>97</v>
      </c>
      <c r="B36" t="s">
        <v>214</v>
      </c>
      <c r="C36">
        <v>-1</v>
      </c>
      <c r="D36" t="s">
        <v>317</v>
      </c>
      <c r="E36" s="32"/>
    </row>
    <row r="37" spans="1:5" x14ac:dyDescent="0.25">
      <c r="A37" t="s">
        <v>99</v>
      </c>
      <c r="B37" t="s">
        <v>214</v>
      </c>
      <c r="C37">
        <v>-1</v>
      </c>
      <c r="D37" t="s">
        <v>321</v>
      </c>
      <c r="E37" s="32"/>
    </row>
    <row r="38" spans="1:5" x14ac:dyDescent="0.25">
      <c r="A38" t="s">
        <v>100</v>
      </c>
      <c r="B38" t="s">
        <v>214</v>
      </c>
      <c r="C38">
        <v>-1</v>
      </c>
      <c r="D38" t="s">
        <v>318</v>
      </c>
    </row>
    <row r="39" spans="1:5" x14ac:dyDescent="0.25">
      <c r="A39" t="s">
        <v>18</v>
      </c>
      <c r="B39" t="s">
        <v>214</v>
      </c>
      <c r="C39">
        <v>-1</v>
      </c>
      <c r="D39" t="s">
        <v>318</v>
      </c>
    </row>
    <row r="40" spans="1:5" x14ac:dyDescent="0.25">
      <c r="A40" t="s">
        <v>101</v>
      </c>
      <c r="B40" t="s">
        <v>214</v>
      </c>
      <c r="C40">
        <v>-1</v>
      </c>
      <c r="D40" t="s">
        <v>317</v>
      </c>
      <c r="E40" s="32"/>
    </row>
    <row r="41" spans="1:5" x14ac:dyDescent="0.25">
      <c r="A41" t="s">
        <v>155</v>
      </c>
      <c r="B41" t="s">
        <v>214</v>
      </c>
      <c r="C41">
        <v>-1</v>
      </c>
      <c r="D41" t="s">
        <v>321</v>
      </c>
    </row>
    <row r="42" spans="1:5" x14ac:dyDescent="0.25">
      <c r="A42" t="s">
        <v>104</v>
      </c>
      <c r="B42" t="s">
        <v>214</v>
      </c>
      <c r="C42">
        <v>-1</v>
      </c>
      <c r="D42" t="s">
        <v>344</v>
      </c>
    </row>
    <row r="43" spans="1:5" x14ac:dyDescent="0.25">
      <c r="A43" t="s">
        <v>24</v>
      </c>
      <c r="B43" t="s">
        <v>214</v>
      </c>
      <c r="C43">
        <v>-1</v>
      </c>
      <c r="D43" t="s">
        <v>317</v>
      </c>
    </row>
    <row r="44" spans="1:5" x14ac:dyDescent="0.25">
      <c r="A44" t="s">
        <v>26</v>
      </c>
      <c r="B44" t="s">
        <v>214</v>
      </c>
      <c r="C44">
        <v>-1</v>
      </c>
      <c r="D44" t="s">
        <v>318</v>
      </c>
    </row>
    <row r="45" spans="1:5" x14ac:dyDescent="0.25">
      <c r="A45" t="s">
        <v>107</v>
      </c>
      <c r="B45" t="s">
        <v>214</v>
      </c>
      <c r="C45">
        <v>-1</v>
      </c>
      <c r="D45" t="s">
        <v>345</v>
      </c>
      <c r="E45" s="32"/>
    </row>
    <row r="46" spans="1:5" x14ac:dyDescent="0.25">
      <c r="A46" t="s">
        <v>108</v>
      </c>
      <c r="B46" t="s">
        <v>214</v>
      </c>
      <c r="C46">
        <v>-1</v>
      </c>
      <c r="D46" t="s">
        <v>321</v>
      </c>
    </row>
    <row r="47" spans="1:5" x14ac:dyDescent="0.25">
      <c r="A47" s="26"/>
      <c r="B47" s="27"/>
      <c r="C47" s="28"/>
      <c r="D47" s="27"/>
    </row>
    <row r="48" spans="1:5" x14ac:dyDescent="0.25">
      <c r="A48" s="26"/>
      <c r="B48" s="27"/>
      <c r="C48" s="28"/>
      <c r="D48" s="27"/>
    </row>
    <row r="49" spans="1:5" x14ac:dyDescent="0.25">
      <c r="A49" s="26"/>
      <c r="B49" s="27"/>
      <c r="C49" s="28"/>
      <c r="D49" s="27"/>
    </row>
    <row r="50" spans="1:5" x14ac:dyDescent="0.25">
      <c r="A50" s="26"/>
      <c r="B50" s="27"/>
      <c r="C50" s="28"/>
      <c r="D50" s="27"/>
    </row>
    <row r="51" spans="1:5" x14ac:dyDescent="0.25">
      <c r="A51" s="26"/>
      <c r="B51" s="27"/>
      <c r="C51" s="28"/>
      <c r="D51" s="27"/>
    </row>
    <row r="52" spans="1:5" x14ac:dyDescent="0.25">
      <c r="A52" s="26"/>
      <c r="B52" s="27"/>
      <c r="C52" s="28"/>
      <c r="D52" s="27"/>
    </row>
    <row r="53" spans="1:5" x14ac:dyDescent="0.25">
      <c r="A53" s="26"/>
      <c r="B53" s="27"/>
      <c r="C53" s="28"/>
      <c r="D53" s="27"/>
    </row>
    <row r="54" spans="1:5" x14ac:dyDescent="0.25">
      <c r="A54" s="26"/>
      <c r="B54" s="27"/>
      <c r="C54" s="28"/>
      <c r="D54" s="32"/>
      <c r="E54" s="32"/>
    </row>
    <row r="55" spans="1:5" x14ac:dyDescent="0.25">
      <c r="A55" s="26"/>
      <c r="B55" s="27"/>
      <c r="C55" s="28"/>
      <c r="D55" s="27"/>
    </row>
    <row r="56" spans="1:5" x14ac:dyDescent="0.25">
      <c r="A56" s="26"/>
      <c r="B56" s="27"/>
      <c r="C56" s="28"/>
      <c r="D56" s="27"/>
    </row>
    <row r="57" spans="1:5" x14ac:dyDescent="0.25">
      <c r="A57" s="26"/>
      <c r="B57" s="27"/>
      <c r="C57" s="28"/>
      <c r="D57" s="27"/>
    </row>
    <row r="58" spans="1:5" x14ac:dyDescent="0.25">
      <c r="A58" s="33"/>
      <c r="B58" s="34"/>
      <c r="C58" s="35"/>
      <c r="D58" s="3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ReasonByJavaMethod</vt:lpstr>
      <vt:lpstr>QuitList</vt:lpstr>
      <vt:lpstr>AnalysisWorkersQuit</vt:lpstr>
      <vt:lpstr>Testing Quit list</vt:lpstr>
      <vt:lpstr>QuitBeforeTest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adrianoc</cp:lastModifiedBy>
  <dcterms:created xsi:type="dcterms:W3CDTF">2015-07-30T03:32:21Z</dcterms:created>
  <dcterms:modified xsi:type="dcterms:W3CDTF">2016-02-05T03:50:21Z</dcterms:modified>
</cp:coreProperties>
</file>