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efly\BetweenSubject\"/>
    </mc:Choice>
  </mc:AlternateContent>
  <bookViews>
    <workbookView xWindow="0" yWindow="0" windowWidth="24000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0" i="1" l="1"/>
  <c r="E10" i="1" l="1"/>
  <c r="I10" i="1"/>
  <c r="J10" i="1"/>
  <c r="C10" i="1"/>
  <c r="D6" i="1" s="1"/>
  <c r="H6" i="1"/>
  <c r="K6" i="1" s="1"/>
  <c r="H7" i="1"/>
  <c r="K7" i="1" s="1"/>
  <c r="H8" i="1"/>
  <c r="K8" i="1" s="1"/>
  <c r="H9" i="1"/>
  <c r="K9" i="1" s="1"/>
  <c r="H5" i="1"/>
  <c r="K5" i="1" s="1"/>
  <c r="G10" i="1" l="1"/>
  <c r="G9" i="1"/>
  <c r="G6" i="1"/>
  <c r="G5" i="1"/>
  <c r="G8" i="1"/>
  <c r="G7" i="1"/>
  <c r="K10" i="1"/>
  <c r="D9" i="1"/>
  <c r="D8" i="1"/>
  <c r="D7" i="1"/>
  <c r="H10" i="1"/>
  <c r="D5" i="1"/>
  <c r="D10" i="1" l="1"/>
</calcChain>
</file>

<file path=xl/comments1.xml><?xml version="1.0" encoding="utf-8"?>
<comments xmlns="http://schemas.openxmlformats.org/spreadsheetml/2006/main">
  <authors>
    <author>adrianoc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adrianoc:</t>
        </r>
        <r>
          <rPr>
            <sz val="9"/>
            <color indexed="81"/>
            <rFont val="Tahoma"/>
            <family val="2"/>
          </rPr>
          <t xml:space="preserve">
Quit without giving a reason, grade=-1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adrianoc:</t>
        </r>
        <r>
          <rPr>
            <sz val="9"/>
            <color indexed="81"/>
            <rFont val="Tahoma"/>
            <family val="2"/>
          </rPr>
          <t xml:space="preserve">
Completed tasks + Quit but with grade&lt;&gt;-1, which means that passed the test once.</t>
        </r>
      </text>
    </comment>
  </commentList>
</comments>
</file>

<file path=xl/sharedStrings.xml><?xml version="1.0" encoding="utf-8"?>
<sst xmlns="http://schemas.openxmlformats.org/spreadsheetml/2006/main" count="16" uniqueCount="16">
  <si>
    <t xml:space="preserve"> Hobbyists</t>
  </si>
  <si>
    <t xml:space="preserve"> Undergraduate Students</t>
  </si>
  <si>
    <t xml:space="preserve"> Professional Developers</t>
  </si>
  <si>
    <t xml:space="preserve"> Graduate Students</t>
  </si>
  <si>
    <t xml:space="preserve"> Others</t>
  </si>
  <si>
    <t>Professions</t>
  </si>
  <si>
    <t>Surveyed</t>
  </si>
  <si>
    <t>Took the Test</t>
  </si>
  <si>
    <t>Failed the test</t>
  </si>
  <si>
    <t>Passed the test</t>
  </si>
  <si>
    <t>%survey</t>
  </si>
  <si>
    <t>%failed</t>
  </si>
  <si>
    <t>Total</t>
  </si>
  <si>
    <t>Quit at qualification test (no reason)</t>
  </si>
  <si>
    <t>Quit providing reason</t>
  </si>
  <si>
    <t>%total 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</si>
</sst>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0" fillId="0" borderId="0" xfId="1" applyFont="1"/>
    <xf numFmtId="9" fontId="0" fillId="0" borderId="0" xfId="0" applyNumberFormat="1"/>
    <xf numFmtId="9" fontId="0" fillId="0" borderId="0" xfId="0" applyNumberFormat="1" applyFont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3" formatCode="0%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K10" totalsRowCount="1" headerRowDxfId="2">
  <autoFilter ref="B4:K9"/>
  <tableColumns count="10">
    <tableColumn id="1" name="Professions" totalsRowLabel="Total"/>
    <tableColumn id="2" name="Surveyed" totalsRowFunction="sum"/>
    <tableColumn id="8" name="%survey" totalsRowFunction="sum" totalsRowDxfId="1" dataCellStyle="Percent">
      <calculatedColumnFormula>Table1[[#This Row],[Surveyed]]/Table1[[#Totals],[Surveyed]]</calculatedColumnFormula>
    </tableColumn>
    <tableColumn id="3" name="Quit providing reason" totalsRowFunction="sum"/>
    <tableColumn id="9" name="Quit at qualification test (no reason)" totalsRowFunction="custom">
      <totalsRowFormula>SUM(Table1[Quit at qualification test (no reason)])</totalsRowFormula>
    </tableColumn>
    <tableColumn id="12" name="%total quit" totalsRowFunction="custom">
      <calculatedColumnFormula>(Table1[[#This Row],[Quit providing reason]]+Table1[[#This Row],[Quit at qualification test (no reason)]])/(Table1[[#Totals],[Quit providing reason]]+Table1[[#Totals],[Quit at qualification test (no reason)]])</calculatedColumnFormula>
      <totalsRowFormula>SUM(Table1[[#Totals],[Quit providing reason]:[Quit at qualification test (no reason)]])</totalsRowFormula>
    </tableColumn>
    <tableColumn id="4" name="Took the Test" totalsRowFunction="sum">
      <calculatedColumnFormula>Table1[[#This Row],[Passed the test]]+Table1[[#This Row],[Failed the test]]</calculatedColumnFormula>
    </tableColumn>
    <tableColumn id="6" name="Passed the test" totalsRowFunction="sum"/>
    <tableColumn id="5" name="Failed the test" totalsRowFunction="sum"/>
    <tableColumn id="10" name="%failed" totalsRowFunction="average" totalsRowDxfId="0" dataCellStyle="Percent">
      <calculatedColumnFormula>Table1[[#This Row],[Failed the test]]/Table1[[#This Row],[Took the Test]]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K13"/>
  <sheetViews>
    <sheetView tabSelected="1" workbookViewId="0">
      <selection activeCell="F17" sqref="F17"/>
    </sheetView>
  </sheetViews>
  <sheetFormatPr defaultRowHeight="15" x14ac:dyDescent="0.25"/>
  <cols>
    <col min="2" max="2" width="27" customWidth="1"/>
    <col min="3" max="3" width="11" customWidth="1"/>
    <col min="4" max="4" width="13.42578125" customWidth="1"/>
    <col min="5" max="5" width="13.140625" customWidth="1"/>
    <col min="6" max="6" width="13.85546875" customWidth="1"/>
    <col min="8" max="8" width="14.28515625" customWidth="1"/>
  </cols>
  <sheetData>
    <row r="4" spans="2:11" ht="64.5" customHeight="1" x14ac:dyDescent="0.25">
      <c r="B4" s="1" t="s">
        <v>5</v>
      </c>
      <c r="C4" s="1" t="s">
        <v>6</v>
      </c>
      <c r="D4" s="1" t="s">
        <v>10</v>
      </c>
      <c r="E4" s="1" t="s">
        <v>14</v>
      </c>
      <c r="F4" s="1" t="s">
        <v>13</v>
      </c>
      <c r="G4" s="2" t="s">
        <v>15</v>
      </c>
      <c r="H4" s="1" t="s">
        <v>7</v>
      </c>
      <c r="I4" s="1" t="s">
        <v>9</v>
      </c>
      <c r="J4" s="1" t="s">
        <v>8</v>
      </c>
      <c r="K4" s="1" t="s">
        <v>11</v>
      </c>
    </row>
    <row r="5" spans="2:11" x14ac:dyDescent="0.25">
      <c r="B5" t="s">
        <v>0</v>
      </c>
      <c r="C5">
        <v>657</v>
      </c>
      <c r="D5" s="3">
        <f>Table1[[#This Row],[Surveyed]]/Table1[[#Totals],[Surveyed]]</f>
        <v>0.29768917082011781</v>
      </c>
      <c r="E5">
        <v>31</v>
      </c>
      <c r="F5">
        <v>172</v>
      </c>
      <c r="G5" s="3">
        <f>(Table1[[#This Row],[Quit providing reason]]+Table1[[#This Row],[Quit at qualification test (no reason)]])/(Table1[[#Totals],[Quit providing reason]]+Table1[[#Totals],[Quit at qualification test (no reason)]])</f>
        <v>0.35865724381625441</v>
      </c>
      <c r="H5">
        <f>Table1[[#This Row],[Passed the test]]+Table1[[#This Row],[Failed the test]]</f>
        <v>470</v>
      </c>
      <c r="I5">
        <v>159</v>
      </c>
      <c r="J5">
        <v>311</v>
      </c>
      <c r="K5" s="3">
        <f>Table1[[#This Row],[Failed the test]]/Table1[[#This Row],[Took the Test]]</f>
        <v>0.66170212765957448</v>
      </c>
    </row>
    <row r="6" spans="2:11" x14ac:dyDescent="0.25">
      <c r="B6" t="s">
        <v>1</v>
      </c>
      <c r="C6">
        <v>562</v>
      </c>
      <c r="D6" s="3">
        <f>Table1[[#This Row],[Surveyed]]/Table1[[#Totals],[Surveyed]]</f>
        <v>0.25464431354780243</v>
      </c>
      <c r="E6">
        <v>30</v>
      </c>
      <c r="F6">
        <v>125</v>
      </c>
      <c r="G6" s="3">
        <f>(Table1[[#This Row],[Quit providing reason]]+Table1[[#This Row],[Quit at qualification test (no reason)]])/(Table1[[#Totals],[Quit providing reason]]+Table1[[#Totals],[Quit at qualification test (no reason)]])</f>
        <v>0.27385159010600707</v>
      </c>
      <c r="H6">
        <f>Table1[[#This Row],[Passed the test]]+Table1[[#This Row],[Failed the test]]</f>
        <v>421</v>
      </c>
      <c r="I6">
        <v>147</v>
      </c>
      <c r="J6">
        <v>274</v>
      </c>
      <c r="K6" s="3">
        <f>Table1[[#This Row],[Failed the test]]/Table1[[#This Row],[Took the Test]]</f>
        <v>0.65083135391923985</v>
      </c>
    </row>
    <row r="7" spans="2:11" x14ac:dyDescent="0.25">
      <c r="B7" t="s">
        <v>2</v>
      </c>
      <c r="C7">
        <v>438</v>
      </c>
      <c r="D7" s="3">
        <f>Table1[[#This Row],[Surveyed]]/Table1[[#Totals],[Surveyed]]</f>
        <v>0.19845944721341188</v>
      </c>
      <c r="E7">
        <v>11</v>
      </c>
      <c r="F7">
        <v>60</v>
      </c>
      <c r="G7" s="3">
        <f>(Table1[[#This Row],[Quit providing reason]]+Table1[[#This Row],[Quit at qualification test (no reason)]])/(Table1[[#Totals],[Quit providing reason]]+Table1[[#Totals],[Quit at qualification test (no reason)]])</f>
        <v>0.12544169611307421</v>
      </c>
      <c r="H7">
        <f>Table1[[#This Row],[Passed the test]]+Table1[[#This Row],[Failed the test]]</f>
        <v>378</v>
      </c>
      <c r="I7">
        <v>217</v>
      </c>
      <c r="J7">
        <v>161</v>
      </c>
      <c r="K7" s="3">
        <f>Table1[[#This Row],[Failed the test]]/Table1[[#This Row],[Took the Test]]</f>
        <v>0.42592592592592593</v>
      </c>
    </row>
    <row r="8" spans="2:11" x14ac:dyDescent="0.25">
      <c r="B8" t="s">
        <v>3</v>
      </c>
      <c r="C8">
        <v>352</v>
      </c>
      <c r="D8" s="3">
        <f>Table1[[#This Row],[Surveyed]]/Table1[[#Totals],[Surveyed]]</f>
        <v>0.15949252378794743</v>
      </c>
      <c r="E8">
        <v>15</v>
      </c>
      <c r="F8">
        <v>68</v>
      </c>
      <c r="G8" s="3">
        <f>(Table1[[#This Row],[Quit providing reason]]+Table1[[#This Row],[Quit at qualification test (no reason)]])/(Table1[[#Totals],[Quit providing reason]]+Table1[[#Totals],[Quit at qualification test (no reason)]])</f>
        <v>0.14664310954063603</v>
      </c>
      <c r="H8">
        <f>Table1[[#This Row],[Passed the test]]+Table1[[#This Row],[Failed the test]]</f>
        <v>276</v>
      </c>
      <c r="I8">
        <v>80</v>
      </c>
      <c r="J8">
        <v>196</v>
      </c>
      <c r="K8" s="3">
        <f>Table1[[#This Row],[Failed the test]]/Table1[[#This Row],[Took the Test]]</f>
        <v>0.71014492753623193</v>
      </c>
    </row>
    <row r="9" spans="2:11" x14ac:dyDescent="0.25">
      <c r="B9" t="s">
        <v>4</v>
      </c>
      <c r="C9">
        <v>198</v>
      </c>
      <c r="D9" s="3">
        <f>Table1[[#This Row],[Surveyed]]/Table1[[#Totals],[Surveyed]]</f>
        <v>8.9714544630720441E-2</v>
      </c>
      <c r="E9">
        <v>15</v>
      </c>
      <c r="F9">
        <v>39</v>
      </c>
      <c r="G9" s="3">
        <f>(Table1[[#This Row],[Quit providing reason]]+Table1[[#This Row],[Quit at qualification test (no reason)]])/(Table1[[#Totals],[Quit providing reason]]+Table1[[#Totals],[Quit at qualification test (no reason)]])</f>
        <v>9.5406360424028266E-2</v>
      </c>
      <c r="H9">
        <f>Table1[[#This Row],[Passed the test]]+Table1[[#This Row],[Failed the test]]</f>
        <v>151</v>
      </c>
      <c r="I9">
        <v>47</v>
      </c>
      <c r="J9">
        <v>104</v>
      </c>
      <c r="K9" s="3">
        <f>Table1[[#This Row],[Failed the test]]/Table1[[#This Row],[Took the Test]]</f>
        <v>0.6887417218543046</v>
      </c>
    </row>
    <row r="10" spans="2:11" x14ac:dyDescent="0.25">
      <c r="B10" t="s">
        <v>12</v>
      </c>
      <c r="C10">
        <f>SUBTOTAL(109,Table1[Surveyed])</f>
        <v>2207</v>
      </c>
      <c r="D10" s="4">
        <f>SUBTOTAL(109,Table1[%survey])</f>
        <v>1</v>
      </c>
      <c r="E10">
        <f>SUBTOTAL(109,Table1[Quit providing reason])</f>
        <v>102</v>
      </c>
      <c r="F10">
        <f>SUM(Table1[Quit at qualification test (no reason)])</f>
        <v>464</v>
      </c>
      <c r="G10">
        <f>SUM(Table1[[#Totals],[Quit providing reason]:[Quit at qualification test (no reason)]])</f>
        <v>566</v>
      </c>
      <c r="H10">
        <f>SUBTOTAL(109,Table1[Took the Test])</f>
        <v>1696</v>
      </c>
      <c r="I10">
        <f>SUBTOTAL(109,Table1[Passed the test])</f>
        <v>650</v>
      </c>
      <c r="J10">
        <f>SUBTOTAL(109,Table1[Failed the test])</f>
        <v>1046</v>
      </c>
      <c r="K10" s="5">
        <f>SUBTOTAL(101,Table1[%failed])</f>
        <v>0.62746921137905542</v>
      </c>
    </row>
    <row r="13" spans="2:11" x14ac:dyDescent="0.25">
      <c r="C13">
        <f>Table1[[#Totals],[Surveyed]]-Table1[[#Totals],[Took the Test]]</f>
        <v>511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2015-08-23T19:01:56Z</dcterms:created>
  <dcterms:modified xsi:type="dcterms:W3CDTF">2015-08-24T16:36:43Z</dcterms:modified>
</cp:coreProperties>
</file>