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yectos\tienda\mipuntodeventafacturador\archivos\"/>
    </mc:Choice>
  </mc:AlternateContent>
  <xr:revisionPtr revIDLastSave="0" documentId="13_ncr:1_{850C4B98-EB9C-4153-9459-7EABA11ADD9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Productos" sheetId="1" r:id="rId1"/>
    <sheet name="Categorias" sheetId="3" r:id="rId2"/>
    <sheet name="Tipo_Afectacion" sheetId="4" r:id="rId3"/>
    <sheet name="Unidad_Medida" sheetId="5" r:id="rId4"/>
    <sheet name="Impuestos" sheetId="6" r:id="rId5"/>
  </sheets>
  <definedNames>
    <definedName name="_xlnm._FilterDatabase" localSheetId="0" hidden="1">Productos!$A$1:$P$97</definedName>
    <definedName name="categorias">#REF!</definedName>
    <definedName name="TIPO_AFECTACION">Tipo_Afectacion!#REF!</definedName>
    <definedName name="UNIDAD_MEDIDA">Tipo_Afectacion!$A$2:$A$4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A2" i="6"/>
</calcChain>
</file>

<file path=xl/sharedStrings.xml><?xml version="1.0" encoding="utf-8"?>
<sst xmlns="http://schemas.openxmlformats.org/spreadsheetml/2006/main" count="456" uniqueCount="261">
  <si>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</si>
  <si>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</si>
  <si>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</si>
  <si>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</si>
  <si>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</si>
  <si>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</si>
  <si>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</si>
  <si>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</si>
  <si>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</si>
  <si>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</si>
  <si>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</si>
  <si>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</si>
  <si>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</si>
  <si>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</si>
  <si>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</si>
  <si>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</si>
  <si>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</si>
  <si>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</si>
  <si>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</si>
  <si>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</si>
  <si>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</si>
  <si>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</si>
  <si>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</si>
  <si>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</si>
  <si>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</si>
  <si>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</si>
  <si>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</si>
  <si>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</si>
  <si>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</si>
  <si>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</si>
  <si>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</si>
  <si>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</si>
  <si>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</si>
  <si>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</si>
  <si>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</si>
  <si>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</si>
  <si>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</si>
  <si>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</si>
  <si>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</si>
  <si>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</si>
  <si>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</si>
  <si>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</si>
  <si>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</si>
  <si>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</si>
  <si>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>Filete de atún Campomar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</si>
  <si>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</si>
  <si>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</si>
  <si>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</si>
  <si>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</si>
  <si>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</si>
  <si>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</si>
  <si>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</si>
  <si>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</si>
  <si>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</si>
  <si>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</si>
  <si>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</si>
  <si>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</si>
  <si>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</si>
  <si>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</si>
  <si>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</si>
  <si>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</si>
  <si>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</si>
  <si>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</si>
  <si>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</si>
  <si>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</si>
  <si>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</si>
  <si>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</si>
  <si>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</si>
  <si>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</si>
  <si>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</si>
  <si>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</si>
  <si>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</si>
  <si>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</si>
  <si>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</si>
  <si>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</si>
  <si>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</si>
  <si>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</si>
  <si>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</si>
  <si>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</si>
  <si>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</si>
  <si>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</si>
  <si>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</si>
  <si>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</si>
  <si>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</si>
  <si>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</si>
  <si>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</si>
  <si>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</si>
  <si>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</si>
  <si>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</si>
  <si>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</si>
  <si>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</si>
  <si>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</si>
  <si>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</si>
  <si>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</si>
  <si>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</si>
  <si>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</si>
  <si>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</si>
  <si>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</si>
  <si>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</si>
  <si>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</si>
  <si>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</si>
  <si>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</si>
  <si>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</si>
  <si>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</si>
  <si>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</si>
  <si>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</si>
  <si>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</si>
  <si>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</si>
  <si>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</si>
  <si>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</si>
  <si>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codigo_producto</t>
  </si>
  <si>
    <t>categoria</t>
  </si>
  <si>
    <t>descripcion_producto</t>
  </si>
  <si>
    <t>7755139002810</t>
  </si>
  <si>
    <t>7755139002811</t>
  </si>
  <si>
    <t>7755139002812</t>
  </si>
  <si>
    <t>7755139002813</t>
  </si>
  <si>
    <t>7755139002814</t>
  </si>
  <si>
    <t>7755139002815</t>
  </si>
  <si>
    <t>7755139002816</t>
  </si>
  <si>
    <t>7755139002817</t>
  </si>
  <si>
    <t>7755139002818</t>
  </si>
  <si>
    <t>7755139002819</t>
  </si>
  <si>
    <t>7755139002820</t>
  </si>
  <si>
    <t>7755139002821</t>
  </si>
  <si>
    <t>7755139002822</t>
  </si>
  <si>
    <t>7755139002823</t>
  </si>
  <si>
    <t>7755139002824</t>
  </si>
  <si>
    <t>7755139002825</t>
  </si>
  <si>
    <t>7755139002826</t>
  </si>
  <si>
    <t>7755139002827</t>
  </si>
  <si>
    <t>7755139002828</t>
  </si>
  <si>
    <t>7755139002829</t>
  </si>
  <si>
    <t>7755139002830</t>
  </si>
  <si>
    <t>7755139002831</t>
  </si>
  <si>
    <t>7755139002832</t>
  </si>
  <si>
    <t>7755139002833</t>
  </si>
  <si>
    <t>7755139002834</t>
  </si>
  <si>
    <t>7755139002835</t>
  </si>
  <si>
    <t>7755139002836</t>
  </si>
  <si>
    <t>7755139002837</t>
  </si>
  <si>
    <t>7755139002838</t>
  </si>
  <si>
    <t>7755139002839</t>
  </si>
  <si>
    <t>7755139002840</t>
  </si>
  <si>
    <t>7755139002841</t>
  </si>
  <si>
    <t>7755139002842</t>
  </si>
  <si>
    <t>7755139002843</t>
  </si>
  <si>
    <t>7755139002844</t>
  </si>
  <si>
    <t>7755139002845</t>
  </si>
  <si>
    <t>7755139002846</t>
  </si>
  <si>
    <t>7755139002847</t>
  </si>
  <si>
    <t>7755139002848</t>
  </si>
  <si>
    <t>7755139002849</t>
  </si>
  <si>
    <t>7755139002850</t>
  </si>
  <si>
    <t>7755139002851</t>
  </si>
  <si>
    <t>7755139002852</t>
  </si>
  <si>
    <t>7755139002853</t>
  </si>
  <si>
    <t>7755139002854</t>
  </si>
  <si>
    <t>7755139002855</t>
  </si>
  <si>
    <t>7755139002856</t>
  </si>
  <si>
    <t>7755139002857</t>
  </si>
  <si>
    <t>7755139002858</t>
  </si>
  <si>
    <t>7755139002859</t>
  </si>
  <si>
    <t>7755139002860</t>
  </si>
  <si>
    <t>7755139002861</t>
  </si>
  <si>
    <t>7755139002862</t>
  </si>
  <si>
    <t>Gloria evaporada entera</t>
  </si>
  <si>
    <t>7755139002863</t>
  </si>
  <si>
    <t>7755139002864</t>
  </si>
  <si>
    <t>7755139002865</t>
  </si>
  <si>
    <t>7755139002866</t>
  </si>
  <si>
    <t>7755139002867</t>
  </si>
  <si>
    <t>7755139002868</t>
  </si>
  <si>
    <t>7755139002869</t>
  </si>
  <si>
    <t>Canchita mantequilla</t>
  </si>
  <si>
    <t>7755139002870</t>
  </si>
  <si>
    <t>7755139002871</t>
  </si>
  <si>
    <t>7755139002872</t>
  </si>
  <si>
    <t>7755139002873</t>
  </si>
  <si>
    <t>7755139002874</t>
  </si>
  <si>
    <t>7755139002875</t>
  </si>
  <si>
    <t>7755139002876</t>
  </si>
  <si>
    <t>7755139002877</t>
  </si>
  <si>
    <t>A1 Trozos</t>
  </si>
  <si>
    <t>7755139002878</t>
  </si>
  <si>
    <t>7755139002879</t>
  </si>
  <si>
    <t>7755139002880</t>
  </si>
  <si>
    <t>Florida Trozos</t>
  </si>
  <si>
    <t>7755139002881</t>
  </si>
  <si>
    <t>7755139002882</t>
  </si>
  <si>
    <t>7755139002883</t>
  </si>
  <si>
    <t>7755139002884</t>
  </si>
  <si>
    <t>7755139002885</t>
  </si>
  <si>
    <t>7755139002886</t>
  </si>
  <si>
    <t>7755139002887</t>
  </si>
  <si>
    <t>7755139002888</t>
  </si>
  <si>
    <t>7755139002889</t>
  </si>
  <si>
    <t>7755139002891</t>
  </si>
  <si>
    <t>7755139002892</t>
  </si>
  <si>
    <t>7755139002893</t>
  </si>
  <si>
    <t>7755139002894</t>
  </si>
  <si>
    <t>Filete de atún Florida</t>
  </si>
  <si>
    <t>7755139002895</t>
  </si>
  <si>
    <t>7755139002896</t>
  </si>
  <si>
    <t>7755139002897</t>
  </si>
  <si>
    <t>7755139002898</t>
  </si>
  <si>
    <t>7755139002899</t>
  </si>
  <si>
    <t>7755139002900</t>
  </si>
  <si>
    <t>7755139002901</t>
  </si>
  <si>
    <t>7755139002902</t>
  </si>
  <si>
    <t>7755139002903</t>
  </si>
  <si>
    <t>7755139002904</t>
  </si>
  <si>
    <t xml:space="preserve"> costo_unitario</t>
  </si>
  <si>
    <t xml:space="preserve"> precio_unitario_con_igv</t>
  </si>
  <si>
    <t xml:space="preserve"> precio_unitario_sin_igv</t>
  </si>
  <si>
    <t xml:space="preserve"> precio_unitario_mayor_con_igv</t>
  </si>
  <si>
    <t xml:space="preserve"> precio_unitario_mayor_sin_igv</t>
  </si>
  <si>
    <t xml:space="preserve"> precio_unitario_oferta_con_igv</t>
  </si>
  <si>
    <t xml:space="preserve"> precio_unitario_oferta_sin_igv</t>
  </si>
  <si>
    <t xml:space="preserve"> stock</t>
  </si>
  <si>
    <t xml:space="preserve"> minimo_stock</t>
  </si>
  <si>
    <t xml:space="preserve"> ventas</t>
  </si>
  <si>
    <t xml:space="preserve"> costo_total</t>
  </si>
  <si>
    <t>7755139002890</t>
  </si>
  <si>
    <t>id_tipo_afectacion_igv</t>
  </si>
  <si>
    <t>id_unidad_medida</t>
  </si>
  <si>
    <t>IGV</t>
  </si>
  <si>
    <t>TIPO AFECTACION</t>
  </si>
  <si>
    <t>Gravado - Operación Onerosa</t>
  </si>
  <si>
    <t>Exonerado - Operación Onerosa</t>
  </si>
  <si>
    <t>Inafecto - Operación Onerosa</t>
  </si>
  <si>
    <t>UNIDAD MEDIDA</t>
  </si>
  <si>
    <t>LETRA_TRIBUTO</t>
  </si>
  <si>
    <t>CODIGO_TRIBUTO</t>
  </si>
  <si>
    <t>NOMBRE_TRIBUTO</t>
  </si>
  <si>
    <t>TIPO_TRIBUTO</t>
  </si>
  <si>
    <t>S</t>
  </si>
  <si>
    <t>VAT</t>
  </si>
  <si>
    <t>E</t>
  </si>
  <si>
    <t>EXO</t>
  </si>
  <si>
    <t>O</t>
  </si>
  <si>
    <t>INA</t>
  </si>
  <si>
    <t>FRE</t>
  </si>
  <si>
    <t>CODIGO</t>
  </si>
  <si>
    <t>BOTELLAS</t>
  </si>
  <si>
    <t>CAJA</t>
  </si>
  <si>
    <t>DOCENA</t>
  </si>
  <si>
    <t>KILOGRAMO</t>
  </si>
  <si>
    <t>LITRO</t>
  </si>
  <si>
    <t>MILLARES</t>
  </si>
  <si>
    <t>UNIDAD</t>
  </si>
  <si>
    <t>PAQUETE</t>
  </si>
  <si>
    <t>BX</t>
  </si>
  <si>
    <t>BO</t>
  </si>
  <si>
    <t>DZN</t>
  </si>
  <si>
    <t>KGM</t>
  </si>
  <si>
    <t>LTR</t>
  </si>
  <si>
    <t>MIL</t>
  </si>
  <si>
    <t>NIU</t>
  </si>
  <si>
    <t>PK</t>
  </si>
  <si>
    <t>COD. UNIDAD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</si>
</sst>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8.5"/>
      <color theme="0"/>
      <name val="Tahoma"/>
      <family val="2"/>
    </font>
    <font>
      <sz val="8.5"/>
      <color theme="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2" fontId="2" fillId="0" borderId="0" xfId="0" applyNumberFormat="1" applyFont="1"/>
    <xf numFmtId="0" fontId="1" fillId="3" borderId="2" xfId="0" applyFont="1" applyFill="1" applyBorder="1"/>
    <xf numFmtId="0" fontId="0" fillId="4" borderId="0" xfId="0" applyFill="1" applyAlignment="1">
      <alignment vertical="center" wrapText="1"/>
    </xf>
    <xf numFmtId="0" fontId="1" fillId="3" borderId="4" xfId="0" applyFont="1" applyFill="1" applyBorder="1"/>
    <xf numFmtId="0" fontId="1" fillId="3" borderId="3" xfId="0" applyFont="1" applyFill="1" applyBorder="1"/>
    <xf numFmtId="0" fontId="0" fillId="4" borderId="5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5" borderId="1" xfId="0" applyFont="1" applyFill="1" applyBorder="1"/>
    <xf numFmtId="43" fontId="0" fillId="0" borderId="0" xfId="1" applyFont="1"/>
    <xf numFmtId="0" fontId="0" fillId="6" borderId="0" xfId="0" applyFill="1"/>
    <xf numFmtId="43" fontId="0" fillId="6" borderId="0" xfId="1" applyFont="1" applyFill="1"/>
  </cellXfs>
  <cellStyles count="2">
    <cellStyle name="Millares" xfId="1" builtinId="3"/>
    <cellStyle name="Normal" xfId="0" builtinId="0"/>
  </cellStyles>
  <dxfs count="4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0"/>
        <name val="Tahoma"/>
        <family val="2"/>
        <scheme val="none"/>
      </font>
      <fill>
        <patternFill patternType="solid">
          <fgColor rgb="FFFFFFFF"/>
          <bgColor theme="4" tint="-0.49998474074526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0"/>
        <name val="Tahoma"/>
        <family val="2"/>
        <scheme val="none"/>
      </font>
      <fill>
        <patternFill patternType="solid">
          <fgColor rgb="FFFFFFFF"/>
          <bgColor theme="4" tint="-0.499984740745262"/>
        </patternFill>
      </fill>
    </dxf>
  </dxfs>
  <tableStyles count="1" defaultTableStyle="Table Style 1" defaultPivotStyle="PivotStyleLight16">
    <tableStyle name="Table Style 1" pivot="0" count="0" xr9:uid="{5BE99329-2767-44AF-8FB3-DB94A1B64BB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1:A20" totalsRowShown="0" headerRowDxfId="3" headerRowBorderDxfId="2">
  <autoFilter ref="A1:A20" xr:uid="{00000000-0009-0000-0100-000002000000}"/>
  <tableColumns count="1">
    <tableColumn id="1" xr3:uid="{00000000-0010-0000-0000-000001000000}" name="CATEGOR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CD49AA-D239-49AC-BAF0-A0CA9B94F9D8}" name="Table5" displayName="Table5" ref="A1:A2" totalsRowShown="0" headerRowDxfId="1" headerRowBorderDxfId="0">
  <autoFilter ref="A1:A2" xr:uid="{51CD49AA-D239-49AC-BAF0-A0CA9B94F9D8}"/>
  <tableColumns count="1">
    <tableColumn id="1" xr3:uid="{F5D875C6-F021-468B-80B3-59441C4F0B19}" name="IGV">
      <calculatedColumnFormula>1+(18/100)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zoomScaleNormal="100" workbookViewId="0">
      <selection activeCell="E3" sqref="E3"/>
    </sheetView>
  </sheetViews>
  <sheetFormatPr baseColWidth="10" defaultColWidth="11.42578125" defaultRowHeight="10.5" x14ac:dyDescent="0.15"/>
  <cols>
    <col min="1" max="1" width="17" style="1" bestFit="1" customWidth="1"/>
    <col min="2" max="2" width="11.5703125" style="1" bestFit="1" customWidth="1"/>
    <col min="3" max="3" width="22.5703125" style="1" bestFit="1" customWidth="1"/>
    <col min="4" max="4" width="30.28515625" style="3" bestFit="1" customWidth="1"/>
    <col min="5" max="5" width="18.28515625" style="3" bestFit="1" customWidth="1"/>
    <col min="6" max="6" width="15.5703125" style="3" bestFit="1" customWidth="1"/>
    <col min="7" max="7" width="23.7109375" style="3" bestFit="1" customWidth="1"/>
    <col min="8" max="8" width="23" style="3" bestFit="1" customWidth="1"/>
    <col min="9" max="9" width="30.140625" style="3" bestFit="1" customWidth="1"/>
    <col min="10" max="10" width="29.5703125" style="1" bestFit="1" customWidth="1"/>
    <col min="11" max="11" width="29.85546875" style="1" bestFit="1" customWidth="1"/>
    <col min="12" max="12" width="28.140625" style="1" customWidth="1"/>
    <col min="13" max="13" width="13.85546875" style="1" bestFit="1" customWidth="1"/>
    <col min="14" max="14" width="21" style="1" bestFit="1" customWidth="1"/>
    <col min="15" max="15" width="15" style="1" bestFit="1" customWidth="1"/>
    <col min="16" max="16" width="18.85546875" style="1" bestFit="1" customWidth="1"/>
    <col min="17" max="17" width="15.28515625" style="1" bestFit="1" customWidth="1"/>
    <col min="18" max="18" width="6.140625" style="1" bestFit="1" customWidth="1"/>
    <col min="19" max="16384" width="11.42578125" style="1"/>
  </cols>
  <sheetData>
    <row r="1" spans="1:16" ht="15" x14ac:dyDescent="0.25">
      <c r="A1" t="s">
        <v>110</v>
      </c>
      <c r="B1" t="s">
        <v>111</v>
      </c>
      <c r="C1" t="s">
        <v>112</v>
      </c>
      <c r="D1" t="s">
        <v>224</v>
      </c>
      <c r="E1" t="s">
        <v>225</v>
      </c>
      <c r="F1" t="s">
        <v>212</v>
      </c>
      <c r="G1" t="s">
        <v>213</v>
      </c>
      <c r="H1" s="15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</row>
    <row r="2" spans="1:16" ht="15" x14ac:dyDescent="0.25">
      <c r="A2" t="s">
        <v>223</v>
      </c>
      <c r="B2" t="s">
        <v>105</v>
      </c>
      <c r="C2" t="s">
        <v>42</v>
      </c>
      <c r="D2" s="5" t="s">
        <v>228</v>
      </c>
      <c r="E2" s="15" t="str">
        <f>Unidad_Medida!$B$8</f>
        <v>UNIDAD</v>
      </c>
      <c r="F2" s="14">
        <v>5.9000000953674299</v>
      </c>
      <c r="G2" s="14">
        <v>7.375</v>
      </c>
      <c r="H2" s="16">
        <f>G2/1.18</f>
        <v>6.25</v>
      </c>
      <c r="I2" s="14">
        <v>7.0799999237060502</v>
      </c>
      <c r="J2" s="16">
        <f>I2/1.18</f>
        <v>5.9999999353441105</v>
      </c>
      <c r="K2" s="14">
        <v>6.9029998779296902</v>
      </c>
      <c r="L2" s="16">
        <f>K2/1.18</f>
        <v>5.8499998965505853</v>
      </c>
      <c r="M2">
        <v>24</v>
      </c>
      <c r="N2">
        <v>14</v>
      </c>
      <c r="O2">
        <v>0</v>
      </c>
      <c r="P2" s="16">
        <f>M2*F2</f>
        <v>141.6000022888183</v>
      </c>
    </row>
    <row r="3" spans="1:16" ht="15" x14ac:dyDescent="0.25">
      <c r="A3" t="s">
        <v>210</v>
      </c>
      <c r="B3" t="s">
        <v>97</v>
      </c>
      <c r="C3" t="s">
        <v>54</v>
      </c>
      <c r="D3" s="5" t="s">
        <v>228</v>
      </c>
      <c r="E3" s="15" t="str">
        <f>Unidad_Medida!$B$8</f>
        <v>UNIDAD</v>
      </c>
      <c r="F3" s="14">
        <v>12.1000003814697</v>
      </c>
      <c r="G3" s="14">
        <v>15.125</v>
      </c>
      <c r="H3" s="16">
        <f t="shared" ref="H3:H66" si="0">G3/1.18</f>
        <v>12.817796610169491</v>
      </c>
      <c r="I3" s="14">
        <v>14.5200004577637</v>
      </c>
      <c r="J3" s="16">
        <f t="shared" ref="J3:J66" si="1">I3/1.18</f>
        <v>12.305085133698052</v>
      </c>
      <c r="K3" s="14">
        <v>14.156999588012701</v>
      </c>
      <c r="L3" s="16">
        <f t="shared" ref="L3:L66" si="2">K3/1.18</f>
        <v>11.997457277976865</v>
      </c>
      <c r="M3">
        <v>23</v>
      </c>
      <c r="N3">
        <v>13</v>
      </c>
      <c r="O3">
        <v>0</v>
      </c>
      <c r="P3" s="16">
        <f t="shared" ref="P3:P66" si="3">M3*F3</f>
        <v>278.30000877380309</v>
      </c>
    </row>
    <row r="4" spans="1:16" ht="15" x14ac:dyDescent="0.25">
      <c r="A4" t="s">
        <v>211</v>
      </c>
      <c r="B4" t="s">
        <v>97</v>
      </c>
      <c r="C4" t="s">
        <v>55</v>
      </c>
      <c r="D4" s="5" t="s">
        <v>228</v>
      </c>
      <c r="E4" s="15" t="str">
        <f>Unidad_Medida!$B$8</f>
        <v>UNIDAD</v>
      </c>
      <c r="F4" s="14">
        <v>12.3999996185303</v>
      </c>
      <c r="G4" s="14">
        <v>15.5</v>
      </c>
      <c r="H4" s="16">
        <f t="shared" si="0"/>
        <v>13.135593220338984</v>
      </c>
      <c r="I4" s="14">
        <v>14.8800001144409</v>
      </c>
      <c r="J4" s="16">
        <f t="shared" si="1"/>
        <v>12.610169588509239</v>
      </c>
      <c r="K4" s="14">
        <v>14.5080003738403</v>
      </c>
      <c r="L4" s="16">
        <f t="shared" si="2"/>
        <v>12.294915571051103</v>
      </c>
      <c r="M4">
        <v>29</v>
      </c>
      <c r="N4">
        <v>19</v>
      </c>
      <c r="O4">
        <v>0</v>
      </c>
      <c r="P4" s="16">
        <f t="shared" si="3"/>
        <v>359.59998893737873</v>
      </c>
    </row>
    <row r="5" spans="1:16" ht="15" x14ac:dyDescent="0.25">
      <c r="A5" t="s">
        <v>175</v>
      </c>
      <c r="B5" t="s">
        <v>108</v>
      </c>
      <c r="C5" t="s">
        <v>83</v>
      </c>
      <c r="D5" s="5" t="s">
        <v>228</v>
      </c>
      <c r="E5" s="15" t="str">
        <f>Unidad_Medida!$B$8</f>
        <v>UNIDAD</v>
      </c>
      <c r="F5" s="14">
        <v>3.25</v>
      </c>
      <c r="G5" s="14">
        <v>4.0625</v>
      </c>
      <c r="H5" s="16">
        <f t="shared" si="0"/>
        <v>3.4427966101694918</v>
      </c>
      <c r="I5" s="14">
        <v>3.9000000953674299</v>
      </c>
      <c r="J5" s="16">
        <f t="shared" si="1"/>
        <v>3.3050848265825676</v>
      </c>
      <c r="K5" s="14">
        <v>3.8025000095367401</v>
      </c>
      <c r="L5" s="16">
        <f t="shared" si="2"/>
        <v>3.2224576352006276</v>
      </c>
      <c r="M5">
        <v>26</v>
      </c>
      <c r="N5">
        <v>16</v>
      </c>
      <c r="O5">
        <v>0</v>
      </c>
      <c r="P5" s="16">
        <f t="shared" si="3"/>
        <v>84.5</v>
      </c>
    </row>
    <row r="6" spans="1:16" ht="15" x14ac:dyDescent="0.25">
      <c r="A6" t="s">
        <v>186</v>
      </c>
      <c r="B6" t="s">
        <v>102</v>
      </c>
      <c r="C6" t="s">
        <v>187</v>
      </c>
      <c r="D6" s="5" t="s">
        <v>228</v>
      </c>
      <c r="E6" s="15" t="str">
        <f>Unidad_Medida!$B$8</f>
        <v>UNIDAD</v>
      </c>
      <c r="F6" s="14">
        <v>5.1500000953674299</v>
      </c>
      <c r="G6" s="14">
        <v>6.4375</v>
      </c>
      <c r="H6" s="16">
        <f t="shared" si="0"/>
        <v>5.4555084745762716</v>
      </c>
      <c r="I6" s="14">
        <v>6.1799998283386204</v>
      </c>
      <c r="J6" s="16">
        <f t="shared" si="1"/>
        <v>5.2372879901174754</v>
      </c>
      <c r="K6" s="14">
        <v>6.0254998207092303</v>
      </c>
      <c r="L6" s="16">
        <f t="shared" si="2"/>
        <v>5.1063557802620601</v>
      </c>
      <c r="M6">
        <v>23</v>
      </c>
      <c r="N6">
        <v>13</v>
      </c>
      <c r="O6">
        <v>0</v>
      </c>
      <c r="P6" s="16">
        <f t="shared" si="3"/>
        <v>118.45000219345089</v>
      </c>
    </row>
    <row r="7" spans="1:16" ht="15" x14ac:dyDescent="0.25">
      <c r="A7" t="s">
        <v>209</v>
      </c>
      <c r="B7" t="s">
        <v>97</v>
      </c>
      <c r="C7" t="s">
        <v>56</v>
      </c>
      <c r="D7" s="5" t="s">
        <v>228</v>
      </c>
      <c r="E7" s="15" t="str">
        <f>Unidad_Medida!$B$8</f>
        <v>UNIDAD</v>
      </c>
      <c r="F7" s="14">
        <v>9.8000001907348597</v>
      </c>
      <c r="G7" s="14">
        <v>12.25</v>
      </c>
      <c r="H7" s="16">
        <f t="shared" si="0"/>
        <v>10.381355932203391</v>
      </c>
      <c r="I7" s="14">
        <v>11.7600002288818</v>
      </c>
      <c r="J7" s="16">
        <f t="shared" si="1"/>
        <v>9.9661018888828821</v>
      </c>
      <c r="K7" s="14">
        <v>11.4659996032715</v>
      </c>
      <c r="L7" s="16">
        <f t="shared" si="2"/>
        <v>9.7169488163317812</v>
      </c>
      <c r="M7">
        <v>29</v>
      </c>
      <c r="N7">
        <v>19</v>
      </c>
      <c r="O7">
        <v>0</v>
      </c>
      <c r="P7" s="16">
        <f t="shared" si="3"/>
        <v>284.20000553131092</v>
      </c>
    </row>
    <row r="8" spans="1:16" ht="15" x14ac:dyDescent="0.25">
      <c r="A8" t="s">
        <v>205</v>
      </c>
      <c r="B8" t="s">
        <v>98</v>
      </c>
      <c r="C8" t="s">
        <v>58</v>
      </c>
      <c r="D8" s="5" t="s">
        <v>228</v>
      </c>
      <c r="E8" s="15" t="str">
        <f>Unidad_Medida!$B$8</f>
        <v>UNIDAD</v>
      </c>
      <c r="F8" s="14">
        <v>7.4899997711181596</v>
      </c>
      <c r="G8" s="14">
        <v>9.3625001907348597</v>
      </c>
      <c r="H8" s="16">
        <f t="shared" si="0"/>
        <v>7.9343221955380168</v>
      </c>
      <c r="I8" s="14">
        <v>8.9879999160766602</v>
      </c>
      <c r="J8" s="16">
        <f t="shared" si="1"/>
        <v>7.6169490814208984</v>
      </c>
      <c r="K8" s="14">
        <v>8.7632999420165998</v>
      </c>
      <c r="L8" s="16">
        <f t="shared" si="2"/>
        <v>7.426525374590339</v>
      </c>
      <c r="M8">
        <v>27</v>
      </c>
      <c r="N8">
        <v>17</v>
      </c>
      <c r="O8">
        <v>0</v>
      </c>
      <c r="P8" s="16">
        <f t="shared" si="3"/>
        <v>202.22999382019032</v>
      </c>
    </row>
    <row r="9" spans="1:16" s="2" customFormat="1" ht="15" x14ac:dyDescent="0.25">
      <c r="A9" t="s">
        <v>206</v>
      </c>
      <c r="B9" t="s">
        <v>98</v>
      </c>
      <c r="C9" t="s">
        <v>65</v>
      </c>
      <c r="D9" s="5" t="s">
        <v>228</v>
      </c>
      <c r="E9" s="15" t="str">
        <f>Unidad_Medida!$B$8</f>
        <v>UNIDAD</v>
      </c>
      <c r="F9" s="14">
        <v>8</v>
      </c>
      <c r="G9" s="14">
        <v>10</v>
      </c>
      <c r="H9" s="16">
        <f t="shared" si="0"/>
        <v>8.4745762711864412</v>
      </c>
      <c r="I9" s="14">
        <v>9.6000003814697301</v>
      </c>
      <c r="J9" s="16">
        <f t="shared" si="1"/>
        <v>8.1355935436184161</v>
      </c>
      <c r="K9" s="14">
        <v>9.3599996566772496</v>
      </c>
      <c r="L9" s="16">
        <f t="shared" si="2"/>
        <v>7.9322030988790253</v>
      </c>
      <c r="M9">
        <v>26</v>
      </c>
      <c r="N9">
        <v>16</v>
      </c>
      <c r="O9">
        <v>0</v>
      </c>
      <c r="P9" s="16">
        <f t="shared" si="3"/>
        <v>208</v>
      </c>
    </row>
    <row r="10" spans="1:16" ht="15" x14ac:dyDescent="0.25">
      <c r="A10" t="s">
        <v>208</v>
      </c>
      <c r="B10" t="s">
        <v>99</v>
      </c>
      <c r="C10" t="s">
        <v>72</v>
      </c>
      <c r="D10" s="5" t="s">
        <v>228</v>
      </c>
      <c r="E10" s="15" t="str">
        <f>Unidad_Medida!$B$8</f>
        <v>UNIDAD</v>
      </c>
      <c r="F10" s="14">
        <v>10</v>
      </c>
      <c r="G10" s="14">
        <v>11.487500190734901</v>
      </c>
      <c r="H10" s="16">
        <f t="shared" si="0"/>
        <v>9.7351696531651708</v>
      </c>
      <c r="I10" s="14">
        <v>11.0279998779297</v>
      </c>
      <c r="J10" s="16">
        <f t="shared" si="1"/>
        <v>9.3457626084150007</v>
      </c>
      <c r="K10" s="14">
        <v>10.7523002624512</v>
      </c>
      <c r="L10" s="16">
        <f t="shared" si="2"/>
        <v>9.1121188664840691</v>
      </c>
      <c r="M10">
        <v>26</v>
      </c>
      <c r="N10">
        <v>16</v>
      </c>
      <c r="O10">
        <v>0</v>
      </c>
      <c r="P10" s="16">
        <f t="shared" si="3"/>
        <v>260</v>
      </c>
    </row>
    <row r="11" spans="1:16" ht="15" x14ac:dyDescent="0.25">
      <c r="A11" t="s">
        <v>113</v>
      </c>
      <c r="B11" t="s">
        <v>105</v>
      </c>
      <c r="C11" t="s">
        <v>41</v>
      </c>
      <c r="D11" s="5" t="s">
        <v>228</v>
      </c>
      <c r="E11" s="15" t="str">
        <f>Unidad_Medida!$B$8</f>
        <v>UNIDAD</v>
      </c>
      <c r="F11" s="14">
        <v>3.78999996185303</v>
      </c>
      <c r="G11" s="14">
        <v>4.7375001907348597</v>
      </c>
      <c r="H11" s="16">
        <f t="shared" si="0"/>
        <v>4.0148306701142884</v>
      </c>
      <c r="I11" s="14">
        <v>4.5479998588562003</v>
      </c>
      <c r="J11" s="16">
        <f t="shared" si="1"/>
        <v>3.8542371685222037</v>
      </c>
      <c r="K11" s="14">
        <v>4.4342999458312997</v>
      </c>
      <c r="L11" s="16">
        <f t="shared" si="2"/>
        <v>3.7578813100265256</v>
      </c>
      <c r="M11">
        <v>21</v>
      </c>
      <c r="N11">
        <v>11</v>
      </c>
      <c r="O11">
        <v>0</v>
      </c>
      <c r="P11" s="16">
        <f t="shared" si="3"/>
        <v>79.589999198913631</v>
      </c>
    </row>
    <row r="12" spans="1:16" ht="15" x14ac:dyDescent="0.25">
      <c r="A12" t="s">
        <v>184</v>
      </c>
      <c r="B12" t="s">
        <v>103</v>
      </c>
      <c r="C12" t="s">
        <v>22</v>
      </c>
      <c r="D12" s="5" t="s">
        <v>228</v>
      </c>
      <c r="E12" s="15" t="str">
        <f>Unidad_Medida!$B$8</f>
        <v>UNIDAD</v>
      </c>
      <c r="F12" s="14">
        <v>3.9900000095367401</v>
      </c>
      <c r="G12" s="14">
        <v>4.9875001907348597</v>
      </c>
      <c r="H12" s="16">
        <f t="shared" si="0"/>
        <v>4.2266950768939493</v>
      </c>
      <c r="I12" s="14">
        <v>4.7880001068115199</v>
      </c>
      <c r="J12" s="16">
        <f t="shared" si="1"/>
        <v>4.0576272091623053</v>
      </c>
      <c r="K12" s="14">
        <v>4.6683001518249503</v>
      </c>
      <c r="L12" s="16">
        <f t="shared" si="2"/>
        <v>3.9561865693431786</v>
      </c>
      <c r="M12">
        <v>25</v>
      </c>
      <c r="N12">
        <v>15</v>
      </c>
      <c r="O12">
        <v>0</v>
      </c>
      <c r="P12" s="16">
        <f t="shared" si="3"/>
        <v>99.750000238418508</v>
      </c>
    </row>
    <row r="13" spans="1:16" ht="15" x14ac:dyDescent="0.25">
      <c r="A13" t="s">
        <v>141</v>
      </c>
      <c r="B13" t="s">
        <v>95</v>
      </c>
      <c r="C13" t="s">
        <v>77</v>
      </c>
      <c r="D13" s="5" t="s">
        <v>228</v>
      </c>
      <c r="E13" s="15" t="str">
        <f>Unidad_Medida!$B$8</f>
        <v>UNIDAD</v>
      </c>
      <c r="F13" s="14">
        <v>1.28999996185303</v>
      </c>
      <c r="G13" s="14">
        <v>1.61249995231628</v>
      </c>
      <c r="H13" s="16">
        <f t="shared" si="0"/>
        <v>1.3665253833188813</v>
      </c>
      <c r="I13" s="14">
        <v>1.5479999780654901</v>
      </c>
      <c r="J13" s="16">
        <f t="shared" si="1"/>
        <v>1.3118643881910934</v>
      </c>
      <c r="K13" s="14">
        <v>1.50929999351501</v>
      </c>
      <c r="L13" s="16">
        <f t="shared" si="2"/>
        <v>1.2790677911144153</v>
      </c>
      <c r="M13">
        <v>27</v>
      </c>
      <c r="N13">
        <v>17</v>
      </c>
      <c r="O13">
        <v>0</v>
      </c>
      <c r="P13" s="16">
        <f t="shared" si="3"/>
        <v>34.829998970031809</v>
      </c>
    </row>
    <row r="14" spans="1:16" ht="15" x14ac:dyDescent="0.25">
      <c r="A14" t="s">
        <v>142</v>
      </c>
      <c r="B14" t="s">
        <v>93</v>
      </c>
      <c r="C14" t="s">
        <v>79</v>
      </c>
      <c r="D14" s="5" t="s">
        <v>228</v>
      </c>
      <c r="E14" s="15" t="str">
        <f>Unidad_Medida!$B$8</f>
        <v>UNIDAD</v>
      </c>
      <c r="F14" s="14">
        <v>1</v>
      </c>
      <c r="G14" s="14">
        <v>1.25</v>
      </c>
      <c r="H14" s="16">
        <f t="shared" si="0"/>
        <v>1.0593220338983051</v>
      </c>
      <c r="I14" s="14">
        <v>1.20000004768372</v>
      </c>
      <c r="J14" s="16">
        <f t="shared" si="1"/>
        <v>1.0169491929523051</v>
      </c>
      <c r="K14" s="14">
        <v>1.16999995708466</v>
      </c>
      <c r="L14" s="16">
        <f t="shared" si="2"/>
        <v>0.99152538735988138</v>
      </c>
      <c r="M14">
        <v>27</v>
      </c>
      <c r="N14">
        <v>17</v>
      </c>
      <c r="O14">
        <v>0</v>
      </c>
      <c r="P14" s="16">
        <f t="shared" si="3"/>
        <v>27</v>
      </c>
    </row>
    <row r="15" spans="1:16" ht="15" x14ac:dyDescent="0.25">
      <c r="A15" t="s">
        <v>151</v>
      </c>
      <c r="B15" t="s">
        <v>95</v>
      </c>
      <c r="C15" t="s">
        <v>78</v>
      </c>
      <c r="D15" s="5" t="s">
        <v>228</v>
      </c>
      <c r="E15" s="15" t="str">
        <f>Unidad_Medida!$B$8</f>
        <v>UNIDAD</v>
      </c>
      <c r="F15" s="14">
        <v>1.8999999761581401</v>
      </c>
      <c r="G15" s="14">
        <v>2.375</v>
      </c>
      <c r="H15" s="16">
        <f t="shared" si="0"/>
        <v>2.0127118644067798</v>
      </c>
      <c r="I15" s="14">
        <v>2.2799999713897701</v>
      </c>
      <c r="J15" s="16">
        <f t="shared" si="1"/>
        <v>1.932203365584551</v>
      </c>
      <c r="K15" s="14">
        <v>2.22300004959106</v>
      </c>
      <c r="L15" s="16">
        <f t="shared" si="2"/>
        <v>1.883898347111068</v>
      </c>
      <c r="M15">
        <v>25</v>
      </c>
      <c r="N15">
        <v>15</v>
      </c>
      <c r="O15">
        <v>0</v>
      </c>
      <c r="P15" s="16">
        <f t="shared" si="3"/>
        <v>47.499999403953503</v>
      </c>
    </row>
    <row r="16" spans="1:16" ht="15" x14ac:dyDescent="0.25">
      <c r="A16" t="s">
        <v>167</v>
      </c>
      <c r="B16" t="s">
        <v>96</v>
      </c>
      <c r="C16" t="s">
        <v>50</v>
      </c>
      <c r="D16" s="5" t="s">
        <v>228</v>
      </c>
      <c r="E16" s="15" t="str">
        <f>Unidad_Medida!$B$8</f>
        <v>UNIDAD</v>
      </c>
      <c r="F16" s="14">
        <v>2.7999999523162802</v>
      </c>
      <c r="G16" s="14">
        <v>3.5</v>
      </c>
      <c r="H16" s="16">
        <f t="shared" si="0"/>
        <v>2.9661016949152543</v>
      </c>
      <c r="I16" s="14">
        <v>3.3599998950958301</v>
      </c>
      <c r="J16" s="16">
        <f t="shared" si="1"/>
        <v>2.8474575382168053</v>
      </c>
      <c r="K16" s="14">
        <v>3.27600002288818</v>
      </c>
      <c r="L16" s="16">
        <f t="shared" si="2"/>
        <v>2.7762712058374408</v>
      </c>
      <c r="M16">
        <v>27</v>
      </c>
      <c r="N16">
        <v>17</v>
      </c>
      <c r="O16">
        <v>0</v>
      </c>
      <c r="P16" s="16">
        <f t="shared" si="3"/>
        <v>75.599998712539559</v>
      </c>
    </row>
    <row r="17" spans="1:16" ht="15" x14ac:dyDescent="0.25">
      <c r="A17" t="s">
        <v>168</v>
      </c>
      <c r="B17" t="s">
        <v>98</v>
      </c>
      <c r="C17" t="s">
        <v>60</v>
      </c>
      <c r="D17" s="5" t="s">
        <v>228</v>
      </c>
      <c r="E17" s="15" t="str">
        <f>Unidad_Medida!$B$8</f>
        <v>UNIDAD</v>
      </c>
      <c r="F17" s="14">
        <v>4.4000000953674299</v>
      </c>
      <c r="G17" s="14">
        <v>5.5</v>
      </c>
      <c r="H17" s="16">
        <f t="shared" si="0"/>
        <v>4.6610169491525424</v>
      </c>
      <c r="I17" s="14">
        <v>5.2800002098083496</v>
      </c>
      <c r="J17" s="16">
        <f t="shared" si="1"/>
        <v>4.4745764489901267</v>
      </c>
      <c r="K17" s="14">
        <v>5.1479997634887704</v>
      </c>
      <c r="L17" s="16">
        <f t="shared" si="2"/>
        <v>4.3627116639735348</v>
      </c>
      <c r="M17">
        <v>20</v>
      </c>
      <c r="N17">
        <v>10</v>
      </c>
      <c r="O17">
        <v>0</v>
      </c>
      <c r="P17" s="16">
        <f t="shared" si="3"/>
        <v>88.000001907348604</v>
      </c>
    </row>
    <row r="18" spans="1:16" ht="15" x14ac:dyDescent="0.25">
      <c r="A18" t="s">
        <v>169</v>
      </c>
      <c r="B18" t="s">
        <v>105</v>
      </c>
      <c r="C18" t="s">
        <v>38</v>
      </c>
      <c r="D18" s="5" t="s">
        <v>228</v>
      </c>
      <c r="E18" s="15" t="str">
        <f>Unidad_Medida!$B$8</f>
        <v>UNIDAD</v>
      </c>
      <c r="F18" s="14">
        <v>3.78999996185303</v>
      </c>
      <c r="G18" s="14">
        <v>4.7375001907348597</v>
      </c>
      <c r="H18" s="16">
        <f t="shared" si="0"/>
        <v>4.0148306701142884</v>
      </c>
      <c r="I18" s="14">
        <v>4.5479998588562003</v>
      </c>
      <c r="J18" s="16">
        <f t="shared" si="1"/>
        <v>3.8542371685222037</v>
      </c>
      <c r="K18" s="14">
        <v>4.4342999458312997</v>
      </c>
      <c r="L18" s="16">
        <f t="shared" si="2"/>
        <v>3.7578813100265256</v>
      </c>
      <c r="M18">
        <v>23</v>
      </c>
      <c r="N18">
        <v>13</v>
      </c>
      <c r="O18">
        <v>0</v>
      </c>
      <c r="P18" s="16">
        <f t="shared" si="3"/>
        <v>87.169999122619686</v>
      </c>
    </row>
    <row r="19" spans="1:16" ht="15" x14ac:dyDescent="0.25">
      <c r="A19" t="s">
        <v>170</v>
      </c>
      <c r="B19" t="s">
        <v>105</v>
      </c>
      <c r="C19" t="s">
        <v>40</v>
      </c>
      <c r="D19" s="5" t="s">
        <v>228</v>
      </c>
      <c r="E19" s="15" t="str">
        <f>Unidad_Medida!$B$8</f>
        <v>UNIDAD</v>
      </c>
      <c r="F19" s="14">
        <v>3.78999996185303</v>
      </c>
      <c r="G19" s="14">
        <v>4.7375001907348597</v>
      </c>
      <c r="H19" s="16">
        <f t="shared" si="0"/>
        <v>4.0148306701142884</v>
      </c>
      <c r="I19" s="14">
        <v>4.5479998588562003</v>
      </c>
      <c r="J19" s="16">
        <f t="shared" si="1"/>
        <v>3.8542371685222037</v>
      </c>
      <c r="K19" s="14">
        <v>4.4342999458312997</v>
      </c>
      <c r="L19" s="16">
        <f t="shared" si="2"/>
        <v>3.7578813100265256</v>
      </c>
      <c r="M19">
        <v>26</v>
      </c>
      <c r="N19">
        <v>16</v>
      </c>
      <c r="O19">
        <v>0</v>
      </c>
      <c r="P19" s="16">
        <f t="shared" si="3"/>
        <v>98.539999008178782</v>
      </c>
    </row>
    <row r="20" spans="1:16" ht="15" x14ac:dyDescent="0.25">
      <c r="A20" t="s">
        <v>171</v>
      </c>
      <c r="B20" t="s">
        <v>105</v>
      </c>
      <c r="C20" t="s">
        <v>52</v>
      </c>
      <c r="D20" s="5" t="s">
        <v>228</v>
      </c>
      <c r="E20" s="15" t="str">
        <f>Unidad_Medida!$B$8</f>
        <v>UNIDAD</v>
      </c>
      <c r="F20" s="14">
        <v>3.6500000953674299</v>
      </c>
      <c r="G20" s="14">
        <v>4.5625</v>
      </c>
      <c r="H20" s="16">
        <f t="shared" si="0"/>
        <v>3.8665254237288136</v>
      </c>
      <c r="I20" s="14">
        <v>4.3800001144409197</v>
      </c>
      <c r="J20" s="16">
        <f t="shared" si="1"/>
        <v>3.7118645037634916</v>
      </c>
      <c r="K20" s="14">
        <v>4.2705001831054696</v>
      </c>
      <c r="L20" s="16">
        <f t="shared" si="2"/>
        <v>3.6190679517842965</v>
      </c>
      <c r="M20">
        <v>24</v>
      </c>
      <c r="N20">
        <v>14</v>
      </c>
      <c r="O20">
        <v>0</v>
      </c>
      <c r="P20" s="16">
        <f t="shared" si="3"/>
        <v>87.600002288818317</v>
      </c>
    </row>
    <row r="21" spans="1:16" ht="15" x14ac:dyDescent="0.25">
      <c r="A21" t="s">
        <v>172</v>
      </c>
      <c r="B21" t="s">
        <v>98</v>
      </c>
      <c r="C21" t="s">
        <v>61</v>
      </c>
      <c r="D21" s="5" t="s">
        <v>228</v>
      </c>
      <c r="E21" s="15" t="str">
        <f>Unidad_Medida!$B$8</f>
        <v>UNIDAD</v>
      </c>
      <c r="F21" s="14">
        <v>3.5</v>
      </c>
      <c r="G21" s="14">
        <v>4.375</v>
      </c>
      <c r="H21" s="16">
        <f t="shared" si="0"/>
        <v>3.7076271186440679</v>
      </c>
      <c r="I21" s="14">
        <v>4.1999998092651403</v>
      </c>
      <c r="J21" s="16">
        <f t="shared" si="1"/>
        <v>3.5593218722585935</v>
      </c>
      <c r="K21" s="14">
        <v>4.0949997901916504</v>
      </c>
      <c r="L21" s="16">
        <f t="shared" si="2"/>
        <v>3.4703388052471613</v>
      </c>
      <c r="M21">
        <v>20</v>
      </c>
      <c r="N21">
        <v>10</v>
      </c>
      <c r="O21">
        <v>0</v>
      </c>
      <c r="P21" s="16">
        <f t="shared" si="3"/>
        <v>70</v>
      </c>
    </row>
    <row r="22" spans="1:16" ht="15" x14ac:dyDescent="0.25">
      <c r="A22" t="s">
        <v>176</v>
      </c>
      <c r="B22" t="s">
        <v>96</v>
      </c>
      <c r="C22" t="s">
        <v>51</v>
      </c>
      <c r="D22" s="5" t="s">
        <v>228</v>
      </c>
      <c r="E22" s="15" t="str">
        <f>Unidad_Medida!$B$8</f>
        <v>UNIDAD</v>
      </c>
      <c r="F22" s="14">
        <v>3.1700000762939502</v>
      </c>
      <c r="G22" s="14">
        <v>3.9625000953674299</v>
      </c>
      <c r="H22" s="16">
        <f t="shared" si="0"/>
        <v>3.3580509282774833</v>
      </c>
      <c r="I22" s="14">
        <v>3.8039999008178702</v>
      </c>
      <c r="J22" s="16">
        <f t="shared" si="1"/>
        <v>3.2237287295066697</v>
      </c>
      <c r="K22" s="14">
        <v>3.7088999748229998</v>
      </c>
      <c r="L22" s="16">
        <f t="shared" si="2"/>
        <v>3.1431355718838985</v>
      </c>
      <c r="M22">
        <v>27</v>
      </c>
      <c r="N22">
        <v>17</v>
      </c>
      <c r="O22">
        <v>0</v>
      </c>
      <c r="P22" s="16">
        <f t="shared" si="3"/>
        <v>85.590002059936651</v>
      </c>
    </row>
    <row r="23" spans="1:16" ht="15" x14ac:dyDescent="0.25">
      <c r="A23" t="s">
        <v>182</v>
      </c>
      <c r="B23" t="s">
        <v>102</v>
      </c>
      <c r="C23" t="s">
        <v>183</v>
      </c>
      <c r="D23" s="5" t="s">
        <v>228</v>
      </c>
      <c r="E23" s="15" t="str">
        <f>Unidad_Medida!$B$8</f>
        <v>UNIDAD</v>
      </c>
      <c r="F23" s="14">
        <v>5.1700000762939498</v>
      </c>
      <c r="G23" s="14">
        <v>6.4625000953674299</v>
      </c>
      <c r="H23" s="16">
        <f t="shared" si="0"/>
        <v>5.4766949960740936</v>
      </c>
      <c r="I23" s="14">
        <v>6.2039999961853001</v>
      </c>
      <c r="J23" s="16">
        <f t="shared" si="1"/>
        <v>5.2576271154112719</v>
      </c>
      <c r="K23" s="14">
        <v>6.0489001274108896</v>
      </c>
      <c r="L23" s="16">
        <f t="shared" si="2"/>
        <v>5.1261865486532967</v>
      </c>
      <c r="M23">
        <v>30</v>
      </c>
      <c r="N23">
        <v>20</v>
      </c>
      <c r="O23">
        <v>0</v>
      </c>
      <c r="P23" s="16">
        <f t="shared" si="3"/>
        <v>155.1000022888185</v>
      </c>
    </row>
    <row r="24" spans="1:16" ht="15" x14ac:dyDescent="0.25">
      <c r="A24" t="s">
        <v>185</v>
      </c>
      <c r="B24" t="s">
        <v>103</v>
      </c>
      <c r="C24" t="s">
        <v>18</v>
      </c>
      <c r="D24" s="5" t="s">
        <v>228</v>
      </c>
      <c r="E24" s="15" t="str">
        <f>Unidad_Medida!$B$8</f>
        <v>UNIDAD</v>
      </c>
      <c r="F24" s="14">
        <v>4.5799999237060502</v>
      </c>
      <c r="G24" s="14">
        <v>5.7249999046325701</v>
      </c>
      <c r="H24" s="16">
        <f t="shared" si="0"/>
        <v>4.8516948344343813</v>
      </c>
      <c r="I24" s="14">
        <v>5.4959998130798304</v>
      </c>
      <c r="J24" s="16">
        <f t="shared" si="1"/>
        <v>4.6576269602371445</v>
      </c>
      <c r="K24" s="14">
        <v>5.3586001396179199</v>
      </c>
      <c r="L24" s="16">
        <f t="shared" si="2"/>
        <v>4.5411865589982376</v>
      </c>
      <c r="M24">
        <v>28</v>
      </c>
      <c r="N24">
        <v>18</v>
      </c>
      <c r="O24">
        <v>0</v>
      </c>
      <c r="P24" s="16">
        <f t="shared" si="3"/>
        <v>128.23999786376942</v>
      </c>
    </row>
    <row r="25" spans="1:16" ht="15" x14ac:dyDescent="0.25">
      <c r="A25" t="s">
        <v>188</v>
      </c>
      <c r="B25" t="s">
        <v>103</v>
      </c>
      <c r="C25" t="s">
        <v>20</v>
      </c>
      <c r="D25" s="5" t="s">
        <v>228</v>
      </c>
      <c r="E25" s="15" t="str">
        <f>Unidad_Medida!$B$8</f>
        <v>UNIDAD</v>
      </c>
      <c r="F25" s="14">
        <v>5</v>
      </c>
      <c r="G25" s="14">
        <v>6.25</v>
      </c>
      <c r="H25" s="16">
        <f t="shared" si="0"/>
        <v>5.296610169491526</v>
      </c>
      <c r="I25" s="14">
        <v>6</v>
      </c>
      <c r="J25" s="16">
        <f t="shared" si="1"/>
        <v>5.0847457627118651</v>
      </c>
      <c r="K25" s="14">
        <v>5.8499999046325701</v>
      </c>
      <c r="L25" s="16">
        <f t="shared" si="2"/>
        <v>4.9576270378242127</v>
      </c>
      <c r="M25">
        <v>22</v>
      </c>
      <c r="N25">
        <v>12</v>
      </c>
      <c r="O25">
        <v>0</v>
      </c>
      <c r="P25" s="16">
        <f t="shared" si="3"/>
        <v>110</v>
      </c>
    </row>
    <row r="26" spans="1:16" ht="15" x14ac:dyDescent="0.25">
      <c r="A26" t="s">
        <v>189</v>
      </c>
      <c r="B26" t="s">
        <v>102</v>
      </c>
      <c r="C26" t="s">
        <v>45</v>
      </c>
      <c r="D26" s="5" t="s">
        <v>228</v>
      </c>
      <c r="E26" s="15" t="str">
        <f>Unidad_Medida!$B$8</f>
        <v>UNIDAD</v>
      </c>
      <c r="F26" s="14">
        <v>4.6599998474121103</v>
      </c>
      <c r="G26" s="14">
        <v>5.8249998092651403</v>
      </c>
      <c r="H26" s="16">
        <f t="shared" si="0"/>
        <v>4.9364405163263907</v>
      </c>
      <c r="I26" s="14">
        <v>5.5920000076293901</v>
      </c>
      <c r="J26" s="16">
        <f t="shared" si="1"/>
        <v>4.7389830573130425</v>
      </c>
      <c r="K26" s="14">
        <v>5.4521999359130904</v>
      </c>
      <c r="L26" s="16">
        <f t="shared" si="2"/>
        <v>4.620508420265331</v>
      </c>
      <c r="M26">
        <v>27</v>
      </c>
      <c r="N26">
        <v>17</v>
      </c>
      <c r="O26">
        <v>0</v>
      </c>
      <c r="P26" s="16">
        <f t="shared" si="3"/>
        <v>125.81999588012698</v>
      </c>
    </row>
    <row r="27" spans="1:16" ht="15" x14ac:dyDescent="0.25">
      <c r="A27" t="s">
        <v>190</v>
      </c>
      <c r="B27" t="s">
        <v>102</v>
      </c>
      <c r="C27" t="s">
        <v>49</v>
      </c>
      <c r="D27" s="5" t="s">
        <v>228</v>
      </c>
      <c r="E27" s="15" t="str">
        <f>Unidad_Medida!$B$8</f>
        <v>UNIDAD</v>
      </c>
      <c r="F27" s="14">
        <v>4.6500000953674299</v>
      </c>
      <c r="G27" s="14">
        <v>5.8125</v>
      </c>
      <c r="H27" s="16">
        <f t="shared" si="0"/>
        <v>4.9258474576271185</v>
      </c>
      <c r="I27" s="14">
        <v>5.5799999237060502</v>
      </c>
      <c r="J27" s="16">
        <f t="shared" si="1"/>
        <v>4.7288134946661442</v>
      </c>
      <c r="K27" s="14">
        <v>5.4404997825622603</v>
      </c>
      <c r="L27" s="16">
        <f t="shared" si="2"/>
        <v>4.6105930360697123</v>
      </c>
      <c r="M27">
        <v>23</v>
      </c>
      <c r="N27">
        <v>13</v>
      </c>
      <c r="O27">
        <v>0</v>
      </c>
      <c r="P27" s="16">
        <f t="shared" si="3"/>
        <v>106.95000219345089</v>
      </c>
    </row>
    <row r="28" spans="1:16" ht="15" x14ac:dyDescent="0.25">
      <c r="A28" t="s">
        <v>191</v>
      </c>
      <c r="B28" t="s">
        <v>102</v>
      </c>
      <c r="C28" t="s">
        <v>46</v>
      </c>
      <c r="D28" s="5" t="s">
        <v>228</v>
      </c>
      <c r="E28" s="15" t="str">
        <f>Unidad_Medida!$B$8</f>
        <v>UNIDAD</v>
      </c>
      <c r="F28" s="14">
        <v>4.6300001144409197</v>
      </c>
      <c r="G28" s="14">
        <v>5.7874999046325701</v>
      </c>
      <c r="H28" s="16">
        <f t="shared" si="0"/>
        <v>4.9046609361292965</v>
      </c>
      <c r="I28" s="14">
        <v>5.5560002326965297</v>
      </c>
      <c r="J28" s="16">
        <f t="shared" si="1"/>
        <v>4.7084747734716359</v>
      </c>
      <c r="K28" s="14">
        <v>5.4170999526977504</v>
      </c>
      <c r="L28" s="16">
        <f t="shared" si="2"/>
        <v>4.590762671777755</v>
      </c>
      <c r="M28">
        <v>21</v>
      </c>
      <c r="N28">
        <v>11</v>
      </c>
      <c r="O28">
        <v>0</v>
      </c>
      <c r="P28" s="16">
        <f t="shared" si="3"/>
        <v>97.23000240325932</v>
      </c>
    </row>
    <row r="29" spans="1:16" ht="15" x14ac:dyDescent="0.25">
      <c r="A29" t="s">
        <v>192</v>
      </c>
      <c r="B29" t="s">
        <v>105</v>
      </c>
      <c r="C29" t="s">
        <v>30</v>
      </c>
      <c r="D29" s="5" t="s">
        <v>228</v>
      </c>
      <c r="E29" s="15" t="str">
        <f>Unidad_Medida!$B$8</f>
        <v>UNIDAD</v>
      </c>
      <c r="F29" s="14">
        <v>5.6999998092651403</v>
      </c>
      <c r="G29" s="14">
        <v>7.125</v>
      </c>
      <c r="H29" s="16">
        <f t="shared" si="0"/>
        <v>6.0381355932203391</v>
      </c>
      <c r="I29" s="14">
        <v>6.8400001525878897</v>
      </c>
      <c r="J29" s="16">
        <f t="shared" si="1"/>
        <v>5.796610298803297</v>
      </c>
      <c r="K29" s="14">
        <v>6.6690001487731898</v>
      </c>
      <c r="L29" s="16">
        <f t="shared" si="2"/>
        <v>5.6516950413332117</v>
      </c>
      <c r="M29">
        <v>27</v>
      </c>
      <c r="N29">
        <v>17</v>
      </c>
      <c r="O29">
        <v>0</v>
      </c>
      <c r="P29" s="16">
        <f t="shared" si="3"/>
        <v>153.89999485015878</v>
      </c>
    </row>
    <row r="30" spans="1:16" ht="15" x14ac:dyDescent="0.25">
      <c r="A30" t="s">
        <v>194</v>
      </c>
      <c r="B30" t="s">
        <v>102</v>
      </c>
      <c r="C30" t="s">
        <v>48</v>
      </c>
      <c r="D30" s="5" t="s">
        <v>228</v>
      </c>
      <c r="E30" s="15" t="str">
        <f>Unidad_Medida!$B$8</f>
        <v>UNIDAD</v>
      </c>
      <c r="F30" s="14">
        <v>6.0799999237060502</v>
      </c>
      <c r="G30" s="14">
        <v>7.5999999046325701</v>
      </c>
      <c r="H30" s="16">
        <f t="shared" si="0"/>
        <v>6.4406778852818398</v>
      </c>
      <c r="I30" s="14">
        <v>7.2960000038146999</v>
      </c>
      <c r="J30" s="16">
        <f t="shared" si="1"/>
        <v>6.1830508506904236</v>
      </c>
      <c r="K30" s="14">
        <v>7.1135997772216797</v>
      </c>
      <c r="L30" s="16">
        <f t="shared" si="2"/>
        <v>6.0284743874759998</v>
      </c>
      <c r="M30">
        <v>27</v>
      </c>
      <c r="N30">
        <v>17</v>
      </c>
      <c r="O30">
        <v>0</v>
      </c>
      <c r="P30" s="16">
        <f t="shared" si="3"/>
        <v>164.15999794006336</v>
      </c>
    </row>
    <row r="31" spans="1:16" ht="15" x14ac:dyDescent="0.25">
      <c r="A31" t="s">
        <v>195</v>
      </c>
      <c r="B31" t="s">
        <v>105</v>
      </c>
      <c r="C31" t="s">
        <v>31</v>
      </c>
      <c r="D31" s="5" t="s">
        <v>228</v>
      </c>
      <c r="E31" s="15" t="str">
        <f>Unidad_Medida!$B$8</f>
        <v>UNIDAD</v>
      </c>
      <c r="F31" s="14">
        <v>5.9000000953674299</v>
      </c>
      <c r="G31" s="14">
        <v>7.375</v>
      </c>
      <c r="H31" s="16">
        <f t="shared" si="0"/>
        <v>6.25</v>
      </c>
      <c r="I31" s="14">
        <v>7.0799999237060502</v>
      </c>
      <c r="J31" s="16">
        <f t="shared" si="1"/>
        <v>5.9999999353441105</v>
      </c>
      <c r="K31" s="14">
        <v>6.9029998779296902</v>
      </c>
      <c r="L31" s="16">
        <f t="shared" si="2"/>
        <v>5.8499998965505853</v>
      </c>
      <c r="M31">
        <v>22</v>
      </c>
      <c r="N31">
        <v>12</v>
      </c>
      <c r="O31">
        <v>0</v>
      </c>
      <c r="P31" s="16">
        <f t="shared" si="3"/>
        <v>129.80000209808347</v>
      </c>
    </row>
    <row r="32" spans="1:16" ht="15" x14ac:dyDescent="0.25">
      <c r="A32" t="s">
        <v>196</v>
      </c>
      <c r="B32" t="s">
        <v>105</v>
      </c>
      <c r="C32" t="s">
        <v>34</v>
      </c>
      <c r="D32" s="5" t="s">
        <v>228</v>
      </c>
      <c r="E32" s="15" t="str">
        <f>Unidad_Medida!$B$8</f>
        <v>UNIDAD</v>
      </c>
      <c r="F32" s="14">
        <v>5.9000000953674299</v>
      </c>
      <c r="G32" s="14">
        <v>7.375</v>
      </c>
      <c r="H32" s="16">
        <f t="shared" si="0"/>
        <v>6.25</v>
      </c>
      <c r="I32" s="14">
        <v>7.0799999237060502</v>
      </c>
      <c r="J32" s="16">
        <f t="shared" si="1"/>
        <v>5.9999999353441105</v>
      </c>
      <c r="K32" s="14">
        <v>6.9029998779296902</v>
      </c>
      <c r="L32" s="16">
        <f t="shared" si="2"/>
        <v>5.8499998965505853</v>
      </c>
      <c r="M32">
        <v>28</v>
      </c>
      <c r="N32">
        <v>18</v>
      </c>
      <c r="O32">
        <v>0</v>
      </c>
      <c r="P32" s="16">
        <f t="shared" si="3"/>
        <v>165.20000267028803</v>
      </c>
    </row>
    <row r="33" spans="1:16" ht="15" x14ac:dyDescent="0.25">
      <c r="A33" t="s">
        <v>197</v>
      </c>
      <c r="B33" t="s">
        <v>105</v>
      </c>
      <c r="C33" t="s">
        <v>43</v>
      </c>
      <c r="D33" s="5" t="s">
        <v>228</v>
      </c>
      <c r="E33" s="15" t="str">
        <f>Unidad_Medida!$B$8</f>
        <v>UNIDAD</v>
      </c>
      <c r="F33" s="14">
        <v>5.9000000953674299</v>
      </c>
      <c r="G33" s="14">
        <v>7.375</v>
      </c>
      <c r="H33" s="16">
        <f t="shared" si="0"/>
        <v>6.25</v>
      </c>
      <c r="I33" s="14">
        <v>7.0799999237060502</v>
      </c>
      <c r="J33" s="16">
        <f t="shared" si="1"/>
        <v>5.9999999353441105</v>
      </c>
      <c r="K33" s="14">
        <v>6.9029998779296902</v>
      </c>
      <c r="L33" s="16">
        <f t="shared" si="2"/>
        <v>5.8499998965505853</v>
      </c>
      <c r="M33">
        <v>29</v>
      </c>
      <c r="N33">
        <v>19</v>
      </c>
      <c r="O33">
        <v>0</v>
      </c>
      <c r="P33" s="16">
        <f t="shared" si="3"/>
        <v>171.10000276565546</v>
      </c>
    </row>
    <row r="34" spans="1:16" ht="15" x14ac:dyDescent="0.25">
      <c r="A34" t="s">
        <v>198</v>
      </c>
      <c r="B34" t="s">
        <v>102</v>
      </c>
      <c r="C34" t="s">
        <v>44</v>
      </c>
      <c r="D34" s="5" t="s">
        <v>228</v>
      </c>
      <c r="E34" s="15" t="str">
        <f>Unidad_Medida!$B$8</f>
        <v>UNIDAD</v>
      </c>
      <c r="F34" s="14">
        <v>5.0799999237060502</v>
      </c>
      <c r="G34" s="14">
        <v>6.3499999046325701</v>
      </c>
      <c r="H34" s="16">
        <f t="shared" si="0"/>
        <v>5.3813558513835344</v>
      </c>
      <c r="I34" s="14">
        <v>6.0960001945495597</v>
      </c>
      <c r="J34" s="16">
        <f t="shared" si="1"/>
        <v>5.166101859787763</v>
      </c>
      <c r="K34" s="14">
        <v>5.9436001777648899</v>
      </c>
      <c r="L34" s="16">
        <f t="shared" si="2"/>
        <v>5.0369493031905845</v>
      </c>
      <c r="M34">
        <v>21</v>
      </c>
      <c r="N34">
        <v>11</v>
      </c>
      <c r="O34">
        <v>0</v>
      </c>
      <c r="P34" s="16">
        <f t="shared" si="3"/>
        <v>106.67999839782705</v>
      </c>
    </row>
    <row r="35" spans="1:16" ht="15" x14ac:dyDescent="0.25">
      <c r="A35" t="s">
        <v>199</v>
      </c>
      <c r="B35" t="s">
        <v>102</v>
      </c>
      <c r="C35" t="s">
        <v>47</v>
      </c>
      <c r="D35" s="5" t="s">
        <v>228</v>
      </c>
      <c r="E35" s="15" t="str">
        <f>Unidad_Medida!$B$8</f>
        <v>UNIDAD</v>
      </c>
      <c r="F35" s="14">
        <v>5.6300001144409197</v>
      </c>
      <c r="G35" s="14">
        <v>7.0374999046325701</v>
      </c>
      <c r="H35" s="16">
        <f t="shared" si="0"/>
        <v>5.9639829700276019</v>
      </c>
      <c r="I35" s="14">
        <v>6.7560000419616699</v>
      </c>
      <c r="J35" s="16">
        <f t="shared" si="1"/>
        <v>5.7254237643742965</v>
      </c>
      <c r="K35" s="14">
        <v>6.5871000289917001</v>
      </c>
      <c r="L35" s="16">
        <f t="shared" si="2"/>
        <v>5.5822881601624577</v>
      </c>
      <c r="M35">
        <v>29</v>
      </c>
      <c r="N35">
        <v>19</v>
      </c>
      <c r="O35">
        <v>0</v>
      </c>
      <c r="P35" s="16">
        <f t="shared" si="3"/>
        <v>163.27000331878668</v>
      </c>
    </row>
    <row r="36" spans="1:16" ht="15" x14ac:dyDescent="0.25">
      <c r="A36" t="s">
        <v>202</v>
      </c>
      <c r="B36" t="s">
        <v>98</v>
      </c>
      <c r="C36" t="s">
        <v>57</v>
      </c>
      <c r="D36" s="5" t="s">
        <v>228</v>
      </c>
      <c r="E36" s="15" t="str">
        <f>Unidad_Medida!$B$8</f>
        <v>UNIDAD</v>
      </c>
      <c r="F36" s="14">
        <v>5.9000000953674299</v>
      </c>
      <c r="G36" s="14">
        <v>7.375</v>
      </c>
      <c r="H36" s="16">
        <f t="shared" si="0"/>
        <v>6.25</v>
      </c>
      <c r="I36" s="14">
        <v>7.0799999237060502</v>
      </c>
      <c r="J36" s="16">
        <f t="shared" si="1"/>
        <v>5.9999999353441105</v>
      </c>
      <c r="K36" s="14">
        <v>6.9029998779296902</v>
      </c>
      <c r="L36" s="16">
        <f t="shared" si="2"/>
        <v>5.8499998965505853</v>
      </c>
      <c r="M36">
        <v>29</v>
      </c>
      <c r="N36">
        <v>19</v>
      </c>
      <c r="O36">
        <v>0</v>
      </c>
      <c r="P36" s="16">
        <f t="shared" si="3"/>
        <v>171.10000276565546</v>
      </c>
    </row>
    <row r="37" spans="1:16" ht="15" x14ac:dyDescent="0.25">
      <c r="A37" t="s">
        <v>203</v>
      </c>
      <c r="B37" t="s">
        <v>98</v>
      </c>
      <c r="C37" t="s">
        <v>67</v>
      </c>
      <c r="D37" s="5" t="s">
        <v>228</v>
      </c>
      <c r="E37" s="15" t="str">
        <f>Unidad_Medida!$B$8</f>
        <v>UNIDAD</v>
      </c>
      <c r="F37" s="14">
        <v>5.9000000953674299</v>
      </c>
      <c r="G37" s="14">
        <v>7.375</v>
      </c>
      <c r="H37" s="16">
        <f t="shared" si="0"/>
        <v>6.25</v>
      </c>
      <c r="I37" s="14">
        <v>7.0799999237060502</v>
      </c>
      <c r="J37" s="16">
        <f t="shared" si="1"/>
        <v>5.9999999353441105</v>
      </c>
      <c r="K37" s="14">
        <v>6.9029998779296902</v>
      </c>
      <c r="L37" s="16">
        <f t="shared" si="2"/>
        <v>5.8499998965505853</v>
      </c>
      <c r="M37">
        <v>27</v>
      </c>
      <c r="N37">
        <v>17</v>
      </c>
      <c r="O37">
        <v>0</v>
      </c>
      <c r="P37" s="16">
        <f t="shared" si="3"/>
        <v>159.3000025749206</v>
      </c>
    </row>
    <row r="38" spans="1:16" ht="15" x14ac:dyDescent="0.25">
      <c r="A38" t="s">
        <v>204</v>
      </c>
      <c r="B38" t="s">
        <v>94</v>
      </c>
      <c r="C38" t="s">
        <v>76</v>
      </c>
      <c r="D38" s="5" t="s">
        <v>228</v>
      </c>
      <c r="E38" s="15" t="str">
        <f>Unidad_Medida!$B$8</f>
        <v>UNIDAD</v>
      </c>
      <c r="F38" s="14">
        <v>5.3299999237060502</v>
      </c>
      <c r="G38" s="14">
        <v>6.6624999046325701</v>
      </c>
      <c r="H38" s="16">
        <f t="shared" si="0"/>
        <v>5.6461863598581106</v>
      </c>
      <c r="I38" s="14">
        <v>6.3959999084472701</v>
      </c>
      <c r="J38" s="16">
        <f t="shared" si="1"/>
        <v>5.4203389054637885</v>
      </c>
      <c r="K38" s="14">
        <v>6.2361001968383798</v>
      </c>
      <c r="L38" s="16">
        <f t="shared" si="2"/>
        <v>5.2848306752867629</v>
      </c>
      <c r="M38">
        <v>22</v>
      </c>
      <c r="N38">
        <v>12</v>
      </c>
      <c r="O38">
        <v>0</v>
      </c>
      <c r="P38" s="16">
        <f t="shared" si="3"/>
        <v>117.2599983215331</v>
      </c>
    </row>
    <row r="39" spans="1:16" ht="15" x14ac:dyDescent="0.25">
      <c r="A39" t="s">
        <v>207</v>
      </c>
      <c r="B39" t="s">
        <v>96</v>
      </c>
      <c r="C39" t="s">
        <v>71</v>
      </c>
      <c r="D39" s="5" t="s">
        <v>228</v>
      </c>
      <c r="E39" s="15" t="str">
        <f>Unidad_Medida!$B$8</f>
        <v>UNIDAD</v>
      </c>
      <c r="F39" s="14">
        <v>8.8999996185302699</v>
      </c>
      <c r="G39" s="14">
        <v>11.125</v>
      </c>
      <c r="H39" s="16">
        <f t="shared" si="0"/>
        <v>9.4279661016949152</v>
      </c>
      <c r="I39" s="14">
        <v>10.680000305175801</v>
      </c>
      <c r="J39" s="16">
        <f t="shared" si="1"/>
        <v>9.0508477162506793</v>
      </c>
      <c r="K39" s="14">
        <v>10.4130001068115</v>
      </c>
      <c r="L39" s="16">
        <f t="shared" si="2"/>
        <v>8.8245763617046613</v>
      </c>
      <c r="M39">
        <v>21</v>
      </c>
      <c r="N39">
        <v>11</v>
      </c>
      <c r="O39">
        <v>0</v>
      </c>
      <c r="P39" s="16">
        <f t="shared" si="3"/>
        <v>186.89999198913566</v>
      </c>
    </row>
    <row r="40" spans="1:16" ht="15" x14ac:dyDescent="0.25">
      <c r="A40" t="s">
        <v>193</v>
      </c>
      <c r="B40" t="s">
        <v>105</v>
      </c>
      <c r="C40" t="s">
        <v>32</v>
      </c>
      <c r="D40" s="5" t="s">
        <v>228</v>
      </c>
      <c r="E40" s="15" t="str">
        <f>Unidad_Medida!$B$8</f>
        <v>UNIDAD</v>
      </c>
      <c r="F40" s="14">
        <v>5.6999998092651403</v>
      </c>
      <c r="G40" s="14">
        <v>7.125</v>
      </c>
      <c r="H40" s="16">
        <f t="shared" si="0"/>
        <v>6.0381355932203391</v>
      </c>
      <c r="I40" s="14">
        <v>6.8400001525878897</v>
      </c>
      <c r="J40" s="16">
        <f t="shared" si="1"/>
        <v>5.796610298803297</v>
      </c>
      <c r="K40" s="14">
        <v>6.6690001487731898</v>
      </c>
      <c r="L40" s="16">
        <f t="shared" si="2"/>
        <v>5.6516950413332117</v>
      </c>
      <c r="M40">
        <v>21</v>
      </c>
      <c r="N40">
        <v>11</v>
      </c>
      <c r="O40">
        <v>0</v>
      </c>
      <c r="P40" s="16">
        <f t="shared" si="3"/>
        <v>119.69999599456794</v>
      </c>
    </row>
    <row r="41" spans="1:16" ht="15" x14ac:dyDescent="0.25">
      <c r="A41">
        <v>7755139002809</v>
      </c>
      <c r="B41" t="s">
        <v>104</v>
      </c>
      <c r="C41" t="s">
        <v>25</v>
      </c>
      <c r="D41" s="5" t="s">
        <v>228</v>
      </c>
      <c r="E41" s="15" t="str">
        <f>Unidad_Medida!$B$8</f>
        <v>UNIDAD</v>
      </c>
      <c r="F41" s="14">
        <v>18.290000915527301</v>
      </c>
      <c r="G41" s="14">
        <v>22.862499237060501</v>
      </c>
      <c r="H41" s="16">
        <f t="shared" si="0"/>
        <v>19.374999353441105</v>
      </c>
      <c r="I41" s="14">
        <v>21.947999954223601</v>
      </c>
      <c r="J41" s="16">
        <f t="shared" si="1"/>
        <v>18.599999961206443</v>
      </c>
      <c r="K41" s="14">
        <v>21.399299621581999</v>
      </c>
      <c r="L41" s="16">
        <f t="shared" si="2"/>
        <v>18.13499967930678</v>
      </c>
      <c r="M41">
        <v>21</v>
      </c>
      <c r="N41">
        <v>11</v>
      </c>
      <c r="O41">
        <v>0</v>
      </c>
      <c r="P41" s="16">
        <f t="shared" si="3"/>
        <v>384.09001922607331</v>
      </c>
    </row>
    <row r="42" spans="1:16" ht="15" x14ac:dyDescent="0.25">
      <c r="A42" t="s">
        <v>179</v>
      </c>
      <c r="B42" t="s">
        <v>108</v>
      </c>
      <c r="C42" t="s">
        <v>88</v>
      </c>
      <c r="D42" s="5" t="s">
        <v>228</v>
      </c>
      <c r="E42" s="15" t="str">
        <f>Unidad_Medida!$B$8</f>
        <v>UNIDAD</v>
      </c>
      <c r="F42" s="14">
        <v>2.7999999523162802</v>
      </c>
      <c r="G42" s="14">
        <v>3.5</v>
      </c>
      <c r="H42" s="16">
        <f t="shared" si="0"/>
        <v>2.9661016949152543</v>
      </c>
      <c r="I42" s="14">
        <v>3.3599998950958301</v>
      </c>
      <c r="J42" s="16">
        <f t="shared" si="1"/>
        <v>2.8474575382168053</v>
      </c>
      <c r="K42" s="14">
        <v>3.27600002288818</v>
      </c>
      <c r="L42" s="16">
        <f t="shared" si="2"/>
        <v>2.7762712058374408</v>
      </c>
      <c r="M42">
        <v>28</v>
      </c>
      <c r="N42">
        <v>18</v>
      </c>
      <c r="O42">
        <v>0</v>
      </c>
      <c r="P42" s="16">
        <f t="shared" si="3"/>
        <v>78.399998664855843</v>
      </c>
    </row>
    <row r="43" spans="1:16" ht="15" x14ac:dyDescent="0.25">
      <c r="A43" t="s">
        <v>133</v>
      </c>
      <c r="B43" t="s">
        <v>98</v>
      </c>
      <c r="C43" t="s">
        <v>63</v>
      </c>
      <c r="D43" s="5" t="s">
        <v>228</v>
      </c>
      <c r="E43" s="15" t="str">
        <f>Unidad_Medida!$B$8</f>
        <v>UNIDAD</v>
      </c>
      <c r="F43" s="14">
        <v>1</v>
      </c>
      <c r="G43" s="14">
        <v>1.25</v>
      </c>
      <c r="H43" s="16">
        <f t="shared" si="0"/>
        <v>1.0593220338983051</v>
      </c>
      <c r="I43" s="14">
        <v>1.20000004768372</v>
      </c>
      <c r="J43" s="16">
        <f t="shared" si="1"/>
        <v>1.0169491929523051</v>
      </c>
      <c r="K43" s="14">
        <v>1.16999995708466</v>
      </c>
      <c r="L43" s="16">
        <f t="shared" si="2"/>
        <v>0.99152538735988138</v>
      </c>
      <c r="M43">
        <v>20</v>
      </c>
      <c r="N43">
        <v>10</v>
      </c>
      <c r="O43">
        <v>0</v>
      </c>
      <c r="P43" s="16">
        <f t="shared" si="3"/>
        <v>20</v>
      </c>
    </row>
    <row r="44" spans="1:16" ht="15" x14ac:dyDescent="0.25">
      <c r="A44" t="s">
        <v>173</v>
      </c>
      <c r="B44" t="s">
        <v>108</v>
      </c>
      <c r="C44" t="s">
        <v>174</v>
      </c>
      <c r="D44" s="5" t="s">
        <v>228</v>
      </c>
      <c r="E44" s="15" t="str">
        <f>Unidad_Medida!$B$8</f>
        <v>UNIDAD</v>
      </c>
      <c r="F44" s="14">
        <v>3.25</v>
      </c>
      <c r="G44" s="14">
        <v>4.0625</v>
      </c>
      <c r="H44" s="16">
        <f t="shared" si="0"/>
        <v>3.4427966101694918</v>
      </c>
      <c r="I44" s="14">
        <v>3.9000000953674299</v>
      </c>
      <c r="J44" s="16">
        <f t="shared" si="1"/>
        <v>3.3050848265825676</v>
      </c>
      <c r="K44" s="14">
        <v>3.8025000095367401</v>
      </c>
      <c r="L44" s="16">
        <f t="shared" si="2"/>
        <v>3.2224576352006276</v>
      </c>
      <c r="M44">
        <v>21</v>
      </c>
      <c r="N44">
        <v>11</v>
      </c>
      <c r="O44">
        <v>0</v>
      </c>
      <c r="P44" s="16">
        <f t="shared" si="3"/>
        <v>68.25</v>
      </c>
    </row>
    <row r="45" spans="1:16" ht="15" x14ac:dyDescent="0.25">
      <c r="A45" t="s">
        <v>177</v>
      </c>
      <c r="B45" t="s">
        <v>104</v>
      </c>
      <c r="C45" t="s">
        <v>23</v>
      </c>
      <c r="D45" s="5" t="s">
        <v>228</v>
      </c>
      <c r="E45" s="15" t="str">
        <f>Unidad_Medida!$B$8</f>
        <v>UNIDAD</v>
      </c>
      <c r="F45" s="14">
        <v>3.0999999046325701</v>
      </c>
      <c r="G45" s="14">
        <v>3.875</v>
      </c>
      <c r="H45" s="16">
        <f t="shared" si="0"/>
        <v>3.2838983050847461</v>
      </c>
      <c r="I45" s="14">
        <v>3.7200000286102299</v>
      </c>
      <c r="J45" s="16">
        <f t="shared" si="1"/>
        <v>3.1525423971273137</v>
      </c>
      <c r="K45" s="14">
        <v>3.6270000934600799</v>
      </c>
      <c r="L45" s="16">
        <f t="shared" si="2"/>
        <v>3.0737288927627797</v>
      </c>
      <c r="M45">
        <v>30</v>
      </c>
      <c r="N45">
        <v>20</v>
      </c>
      <c r="O45">
        <v>0</v>
      </c>
      <c r="P45" s="16">
        <f t="shared" si="3"/>
        <v>92.999997138977108</v>
      </c>
    </row>
    <row r="46" spans="1:16" ht="15" x14ac:dyDescent="0.25">
      <c r="A46" t="s">
        <v>181</v>
      </c>
      <c r="B46" t="s">
        <v>104</v>
      </c>
      <c r="C46" t="s">
        <v>24</v>
      </c>
      <c r="D46" s="5" t="s">
        <v>228</v>
      </c>
      <c r="E46" s="15" t="str">
        <f>Unidad_Medida!$B$8</f>
        <v>UNIDAD</v>
      </c>
      <c r="F46" s="14">
        <v>3.3900001049041699</v>
      </c>
      <c r="G46" s="14">
        <v>4.2375001907348597</v>
      </c>
      <c r="H46" s="16">
        <f t="shared" si="0"/>
        <v>3.5911018565549662</v>
      </c>
      <c r="I46" s="14">
        <v>4.0679998397827104</v>
      </c>
      <c r="J46" s="16">
        <f t="shared" si="1"/>
        <v>3.4474574913412801</v>
      </c>
      <c r="K46" s="14">
        <v>3.9663000106811501</v>
      </c>
      <c r="L46" s="16">
        <f t="shared" si="2"/>
        <v>3.3612711954925003</v>
      </c>
      <c r="M46">
        <v>21</v>
      </c>
      <c r="N46">
        <v>11</v>
      </c>
      <c r="O46">
        <v>0</v>
      </c>
      <c r="P46" s="16">
        <f t="shared" si="3"/>
        <v>71.190002202987571</v>
      </c>
    </row>
    <row r="47" spans="1:16" ht="15" x14ac:dyDescent="0.25">
      <c r="A47" t="s">
        <v>155</v>
      </c>
      <c r="B47" t="s">
        <v>103</v>
      </c>
      <c r="C47" t="s">
        <v>17</v>
      </c>
      <c r="D47" s="5" t="s">
        <v>228</v>
      </c>
      <c r="E47" s="15" t="str">
        <f>Unidad_Medida!$B$8</f>
        <v>UNIDAD</v>
      </c>
      <c r="F47" s="14">
        <v>1.29999995231628</v>
      </c>
      <c r="G47" s="14">
        <v>1.625</v>
      </c>
      <c r="H47" s="16">
        <f t="shared" si="0"/>
        <v>1.3771186440677967</v>
      </c>
      <c r="I47" s="14">
        <v>1.5599999427795399</v>
      </c>
      <c r="J47" s="16">
        <f t="shared" si="1"/>
        <v>1.3220338498131694</v>
      </c>
      <c r="K47" s="14">
        <v>1.5210000276565601</v>
      </c>
      <c r="L47" s="16">
        <f t="shared" si="2"/>
        <v>1.2889830742852204</v>
      </c>
      <c r="M47">
        <v>20</v>
      </c>
      <c r="N47">
        <v>10</v>
      </c>
      <c r="O47">
        <v>0</v>
      </c>
      <c r="P47" s="16">
        <f t="shared" si="3"/>
        <v>25.999999046325598</v>
      </c>
    </row>
    <row r="48" spans="1:16" ht="15" x14ac:dyDescent="0.25">
      <c r="A48" t="s">
        <v>156</v>
      </c>
      <c r="B48" t="s">
        <v>103</v>
      </c>
      <c r="C48" t="s">
        <v>21</v>
      </c>
      <c r="D48" s="5" t="s">
        <v>228</v>
      </c>
      <c r="E48" s="15" t="str">
        <f>Unidad_Medida!$B$8</f>
        <v>UNIDAD</v>
      </c>
      <c r="F48" s="14">
        <v>1.9900000095367401</v>
      </c>
      <c r="G48" s="14">
        <v>2.4874999523162802</v>
      </c>
      <c r="H48" s="16">
        <f t="shared" si="0"/>
        <v>2.1080508070476953</v>
      </c>
      <c r="I48" s="14">
        <v>2.38800001144409</v>
      </c>
      <c r="J48" s="16">
        <f t="shared" si="1"/>
        <v>2.0237288232577035</v>
      </c>
      <c r="K48" s="14">
        <v>2.3282999992370601</v>
      </c>
      <c r="L48" s="16">
        <f t="shared" si="2"/>
        <v>1.9731355925737799</v>
      </c>
      <c r="M48">
        <v>28</v>
      </c>
      <c r="N48">
        <v>18</v>
      </c>
      <c r="O48">
        <v>0</v>
      </c>
      <c r="P48" s="16">
        <f t="shared" si="3"/>
        <v>55.720000267028723</v>
      </c>
    </row>
    <row r="49" spans="1:16" ht="15" x14ac:dyDescent="0.25">
      <c r="A49" t="s">
        <v>143</v>
      </c>
      <c r="B49" t="s">
        <v>90</v>
      </c>
      <c r="C49" t="s">
        <v>8</v>
      </c>
      <c r="D49" s="5" t="s">
        <v>228</v>
      </c>
      <c r="E49" s="15" t="str">
        <f>Unidad_Medida!$B$8</f>
        <v>UNIDAD</v>
      </c>
      <c r="F49" s="14">
        <v>1</v>
      </c>
      <c r="G49" s="14">
        <v>1.25</v>
      </c>
      <c r="H49" s="16">
        <f t="shared" si="0"/>
        <v>1.0593220338983051</v>
      </c>
      <c r="I49" s="14">
        <v>1.20000004768372</v>
      </c>
      <c r="J49" s="16">
        <f t="shared" si="1"/>
        <v>1.0169491929523051</v>
      </c>
      <c r="K49" s="14">
        <v>1.16999995708466</v>
      </c>
      <c r="L49" s="16">
        <f t="shared" si="2"/>
        <v>0.99152538735988138</v>
      </c>
      <c r="M49">
        <v>29</v>
      </c>
      <c r="N49">
        <v>19</v>
      </c>
      <c r="O49">
        <v>0</v>
      </c>
      <c r="P49" s="16">
        <f t="shared" si="3"/>
        <v>29</v>
      </c>
    </row>
    <row r="50" spans="1:16" ht="15" x14ac:dyDescent="0.25">
      <c r="A50" t="s">
        <v>200</v>
      </c>
      <c r="B50" t="s">
        <v>102</v>
      </c>
      <c r="C50" t="s">
        <v>201</v>
      </c>
      <c r="D50" s="5" t="s">
        <v>228</v>
      </c>
      <c r="E50" s="15" t="str">
        <f>Unidad_Medida!$B$8</f>
        <v>UNIDAD</v>
      </c>
      <c r="F50" s="14">
        <v>5.4000000953674299</v>
      </c>
      <c r="G50" s="14">
        <v>6.75</v>
      </c>
      <c r="H50" s="16">
        <f t="shared" si="0"/>
        <v>5.7203389830508478</v>
      </c>
      <c r="I50" s="14">
        <v>6.4800000190734899</v>
      </c>
      <c r="J50" s="16">
        <f t="shared" si="1"/>
        <v>5.4915254398927882</v>
      </c>
      <c r="K50" s="14">
        <v>6.3179998397827104</v>
      </c>
      <c r="L50" s="16">
        <f t="shared" si="2"/>
        <v>5.3542371523582295</v>
      </c>
      <c r="M50">
        <v>23</v>
      </c>
      <c r="N50">
        <v>13</v>
      </c>
      <c r="O50">
        <v>0</v>
      </c>
      <c r="P50" s="16">
        <f t="shared" si="3"/>
        <v>124.20000219345089</v>
      </c>
    </row>
    <row r="51" spans="1:16" ht="15" x14ac:dyDescent="0.25">
      <c r="A51" t="s">
        <v>117</v>
      </c>
      <c r="B51" t="s">
        <v>90</v>
      </c>
      <c r="C51" t="s">
        <v>81</v>
      </c>
      <c r="D51" s="5" t="s">
        <v>228</v>
      </c>
      <c r="E51" s="15" t="str">
        <f>Unidad_Medida!$B$8</f>
        <v>UNIDAD</v>
      </c>
      <c r="F51" s="14">
        <v>0.52999997138977095</v>
      </c>
      <c r="G51" s="14">
        <v>0.66250002384185802</v>
      </c>
      <c r="H51" s="16">
        <f t="shared" si="0"/>
        <v>0.56144069817106612</v>
      </c>
      <c r="I51" s="14">
        <v>0.63599997758865401</v>
      </c>
      <c r="J51" s="16">
        <f t="shared" si="1"/>
        <v>0.53898303185479157</v>
      </c>
      <c r="K51" s="14">
        <v>0.62010002136230502</v>
      </c>
      <c r="L51" s="16">
        <f t="shared" si="2"/>
        <v>0.5255084926799195</v>
      </c>
      <c r="M51">
        <v>25</v>
      </c>
      <c r="N51">
        <v>15</v>
      </c>
      <c r="O51">
        <v>0</v>
      </c>
      <c r="P51" s="16">
        <f t="shared" si="3"/>
        <v>13.249999284744273</v>
      </c>
    </row>
    <row r="52" spans="1:16" ht="15" x14ac:dyDescent="0.25">
      <c r="A52" t="s">
        <v>134</v>
      </c>
      <c r="B52" t="s">
        <v>92</v>
      </c>
      <c r="C52" t="s">
        <v>74</v>
      </c>
      <c r="D52" s="5" t="s">
        <v>228</v>
      </c>
      <c r="E52" s="15" t="str">
        <f>Unidad_Medida!$B$8</f>
        <v>UNIDAD</v>
      </c>
      <c r="F52" s="14">
        <v>0.89999997615814198</v>
      </c>
      <c r="G52" s="14">
        <v>1.125</v>
      </c>
      <c r="H52" s="16">
        <f t="shared" si="0"/>
        <v>0.95338983050847459</v>
      </c>
      <c r="I52" s="14">
        <v>1.08000004291534</v>
      </c>
      <c r="J52" s="16">
        <f t="shared" si="1"/>
        <v>0.91525427365706791</v>
      </c>
      <c r="K52" s="14">
        <v>1.05299997329712</v>
      </c>
      <c r="L52" s="16">
        <f t="shared" si="2"/>
        <v>0.89237285872637295</v>
      </c>
      <c r="M52">
        <v>23</v>
      </c>
      <c r="N52">
        <v>13</v>
      </c>
      <c r="O52">
        <v>0</v>
      </c>
      <c r="P52" s="16">
        <f t="shared" si="3"/>
        <v>20.699999451637265</v>
      </c>
    </row>
    <row r="53" spans="1:16" ht="15" x14ac:dyDescent="0.25">
      <c r="A53" t="s">
        <v>135</v>
      </c>
      <c r="B53" t="s">
        <v>92</v>
      </c>
      <c r="C53" t="s">
        <v>75</v>
      </c>
      <c r="D53" s="5" t="s">
        <v>228</v>
      </c>
      <c r="E53" s="15" t="str">
        <f>Unidad_Medida!$B$8</f>
        <v>UNIDAD</v>
      </c>
      <c r="F53" s="14">
        <v>0.89999997615814198</v>
      </c>
      <c r="G53" s="14">
        <v>1.125</v>
      </c>
      <c r="H53" s="16">
        <f t="shared" si="0"/>
        <v>0.95338983050847459</v>
      </c>
      <c r="I53" s="14">
        <v>1.08000004291534</v>
      </c>
      <c r="J53" s="16">
        <f t="shared" si="1"/>
        <v>0.91525427365706791</v>
      </c>
      <c r="K53" s="14">
        <v>1.05299997329712</v>
      </c>
      <c r="L53" s="16">
        <f t="shared" si="2"/>
        <v>0.89237285872637295</v>
      </c>
      <c r="M53">
        <v>25</v>
      </c>
      <c r="N53">
        <v>15</v>
      </c>
      <c r="O53">
        <v>0</v>
      </c>
      <c r="P53" s="16">
        <f t="shared" si="3"/>
        <v>22.499999403953549</v>
      </c>
    </row>
    <row r="54" spans="1:16" ht="15" x14ac:dyDescent="0.25">
      <c r="A54" t="s">
        <v>138</v>
      </c>
      <c r="B54" t="s">
        <v>92</v>
      </c>
      <c r="C54" t="s">
        <v>73</v>
      </c>
      <c r="D54" s="5" t="s">
        <v>228</v>
      </c>
      <c r="E54" s="15" t="str">
        <f>Unidad_Medida!$B$8</f>
        <v>UNIDAD</v>
      </c>
      <c r="F54" s="14">
        <v>0.67000001668930098</v>
      </c>
      <c r="G54" s="14">
        <v>0.83749997615814198</v>
      </c>
      <c r="H54" s="16">
        <f t="shared" si="0"/>
        <v>0.70974574250690003</v>
      </c>
      <c r="I54" s="14">
        <v>0.80400002002716098</v>
      </c>
      <c r="J54" s="16">
        <f t="shared" si="1"/>
        <v>0.68135594917556019</v>
      </c>
      <c r="K54" s="14">
        <v>0.78390002250671398</v>
      </c>
      <c r="L54" s="16">
        <f t="shared" si="2"/>
        <v>0.66432205297179159</v>
      </c>
      <c r="M54">
        <v>30</v>
      </c>
      <c r="N54">
        <v>20</v>
      </c>
      <c r="O54">
        <v>0</v>
      </c>
      <c r="P54" s="16">
        <f t="shared" si="3"/>
        <v>20.10000050067903</v>
      </c>
    </row>
    <row r="55" spans="1:16" ht="15" x14ac:dyDescent="0.25">
      <c r="A55" t="s">
        <v>149</v>
      </c>
      <c r="B55" t="s">
        <v>105</v>
      </c>
      <c r="C55" t="s">
        <v>37</v>
      </c>
      <c r="D55" s="5" t="s">
        <v>228</v>
      </c>
      <c r="E55" s="15" t="str">
        <f>Unidad_Medida!$B$8</f>
        <v>UNIDAD</v>
      </c>
      <c r="F55" s="14">
        <v>1.3899999856948899</v>
      </c>
      <c r="G55" s="14">
        <v>1.73749995231628</v>
      </c>
      <c r="H55" s="16">
        <f t="shared" si="0"/>
        <v>1.472457586708712</v>
      </c>
      <c r="I55" s="14">
        <v>1.6679999828338601</v>
      </c>
      <c r="J55" s="16">
        <f t="shared" si="1"/>
        <v>1.4135593074863222</v>
      </c>
      <c r="K55" s="14">
        <v>1.6262999773025499</v>
      </c>
      <c r="L55" s="16">
        <f t="shared" si="2"/>
        <v>1.3782203197479237</v>
      </c>
      <c r="M55">
        <v>22</v>
      </c>
      <c r="N55">
        <v>12</v>
      </c>
      <c r="O55">
        <v>0</v>
      </c>
      <c r="P55" s="16">
        <f t="shared" si="3"/>
        <v>30.579999685287579</v>
      </c>
    </row>
    <row r="56" spans="1:16" ht="15" x14ac:dyDescent="0.25">
      <c r="A56" t="s">
        <v>150</v>
      </c>
      <c r="B56" t="s">
        <v>105</v>
      </c>
      <c r="C56" t="s">
        <v>39</v>
      </c>
      <c r="D56" s="5" t="s">
        <v>228</v>
      </c>
      <c r="E56" s="15" t="str">
        <f>Unidad_Medida!$B$8</f>
        <v>UNIDAD</v>
      </c>
      <c r="F56" s="14">
        <v>1.3899999856948899</v>
      </c>
      <c r="G56" s="14">
        <v>1.73749995231628</v>
      </c>
      <c r="H56" s="16">
        <f t="shared" si="0"/>
        <v>1.472457586708712</v>
      </c>
      <c r="I56" s="14">
        <v>1.6679999828338601</v>
      </c>
      <c r="J56" s="16">
        <f t="shared" si="1"/>
        <v>1.4135593074863222</v>
      </c>
      <c r="K56" s="14">
        <v>1.6262999773025499</v>
      </c>
      <c r="L56" s="16">
        <f t="shared" si="2"/>
        <v>1.3782203197479237</v>
      </c>
      <c r="M56">
        <v>30</v>
      </c>
      <c r="N56">
        <v>20</v>
      </c>
      <c r="O56">
        <v>0</v>
      </c>
      <c r="P56" s="16">
        <f t="shared" si="3"/>
        <v>41.6999995708467</v>
      </c>
    </row>
    <row r="57" spans="1:16" ht="15" x14ac:dyDescent="0.25">
      <c r="A57" t="s">
        <v>153</v>
      </c>
      <c r="B57" t="s">
        <v>98</v>
      </c>
      <c r="C57" t="s">
        <v>59</v>
      </c>
      <c r="D57" s="5" t="s">
        <v>228</v>
      </c>
      <c r="E57" s="15" t="str">
        <f>Unidad_Medida!$B$8</f>
        <v>UNIDAD</v>
      </c>
      <c r="F57" s="14">
        <v>1.3899999856948899</v>
      </c>
      <c r="G57" s="14">
        <v>1.73749995231628</v>
      </c>
      <c r="H57" s="16">
        <f t="shared" si="0"/>
        <v>1.472457586708712</v>
      </c>
      <c r="I57" s="14">
        <v>1.6679999828338601</v>
      </c>
      <c r="J57" s="16">
        <f t="shared" si="1"/>
        <v>1.4135593074863222</v>
      </c>
      <c r="K57" s="14">
        <v>1.6262999773025499</v>
      </c>
      <c r="L57" s="16">
        <f t="shared" si="2"/>
        <v>1.3782203197479237</v>
      </c>
      <c r="M57">
        <v>21</v>
      </c>
      <c r="N57">
        <v>11</v>
      </c>
      <c r="O57">
        <v>0</v>
      </c>
      <c r="P57" s="16">
        <f t="shared" si="3"/>
        <v>29.18999969959269</v>
      </c>
    </row>
    <row r="58" spans="1:16" ht="15" x14ac:dyDescent="0.25">
      <c r="A58" t="s">
        <v>154</v>
      </c>
      <c r="B58" t="s">
        <v>98</v>
      </c>
      <c r="C58" t="s">
        <v>68</v>
      </c>
      <c r="D58" s="5" t="s">
        <v>228</v>
      </c>
      <c r="E58" s="15" t="str">
        <f>Unidad_Medida!$B$8</f>
        <v>UNIDAD</v>
      </c>
      <c r="F58" s="14">
        <v>1.3899999856948899</v>
      </c>
      <c r="G58" s="14">
        <v>1.73749995231628</v>
      </c>
      <c r="H58" s="16">
        <f t="shared" si="0"/>
        <v>1.472457586708712</v>
      </c>
      <c r="I58" s="14">
        <v>1.6679999828338601</v>
      </c>
      <c r="J58" s="16">
        <f t="shared" si="1"/>
        <v>1.4135593074863222</v>
      </c>
      <c r="K58" s="14">
        <v>1.6262999773025499</v>
      </c>
      <c r="L58" s="16">
        <f t="shared" si="2"/>
        <v>1.3782203197479237</v>
      </c>
      <c r="M58">
        <v>25</v>
      </c>
      <c r="N58">
        <v>15</v>
      </c>
      <c r="O58">
        <v>0</v>
      </c>
      <c r="P58" s="16">
        <f t="shared" si="3"/>
        <v>34.749999642372245</v>
      </c>
    </row>
    <row r="59" spans="1:16" ht="15" x14ac:dyDescent="0.25">
      <c r="A59" t="s">
        <v>157</v>
      </c>
      <c r="B59" t="s">
        <v>98</v>
      </c>
      <c r="C59" t="s">
        <v>66</v>
      </c>
      <c r="D59" s="5" t="s">
        <v>228</v>
      </c>
      <c r="E59" s="15" t="str">
        <f>Unidad_Medida!$B$8</f>
        <v>UNIDAD</v>
      </c>
      <c r="F59" s="14">
        <v>2.7999999523162802</v>
      </c>
      <c r="G59" s="14">
        <v>3.5</v>
      </c>
      <c r="H59" s="16">
        <f t="shared" si="0"/>
        <v>2.9661016949152543</v>
      </c>
      <c r="I59" s="14">
        <v>3.3599998950958301</v>
      </c>
      <c r="J59" s="16">
        <f t="shared" si="1"/>
        <v>2.8474575382168053</v>
      </c>
      <c r="K59" s="14">
        <v>3.27600002288818</v>
      </c>
      <c r="L59" s="16">
        <f t="shared" si="2"/>
        <v>2.7762712058374408</v>
      </c>
      <c r="M59">
        <v>21</v>
      </c>
      <c r="N59">
        <v>11</v>
      </c>
      <c r="O59">
        <v>0</v>
      </c>
      <c r="P59" s="16">
        <f t="shared" si="3"/>
        <v>58.799998998641883</v>
      </c>
    </row>
    <row r="60" spans="1:16" ht="15" x14ac:dyDescent="0.25">
      <c r="A60" t="s">
        <v>158</v>
      </c>
      <c r="B60" t="s">
        <v>98</v>
      </c>
      <c r="C60" t="s">
        <v>69</v>
      </c>
      <c r="D60" s="5" t="s">
        <v>228</v>
      </c>
      <c r="E60" s="15" t="str">
        <f>Unidad_Medida!$B$8</f>
        <v>UNIDAD</v>
      </c>
      <c r="F60" s="14">
        <v>2.5999999046325701</v>
      </c>
      <c r="G60" s="14">
        <v>3.25</v>
      </c>
      <c r="H60" s="16">
        <f t="shared" si="0"/>
        <v>2.7542372881355934</v>
      </c>
      <c r="I60" s="14">
        <v>3.1199998855590798</v>
      </c>
      <c r="J60" s="16">
        <f t="shared" si="1"/>
        <v>2.6440676996263388</v>
      </c>
      <c r="K60" s="14">
        <v>3.0420000553131099</v>
      </c>
      <c r="L60" s="16">
        <f t="shared" si="2"/>
        <v>2.5779661485704324</v>
      </c>
      <c r="M60">
        <v>22</v>
      </c>
      <c r="N60">
        <v>12</v>
      </c>
      <c r="O60">
        <v>0</v>
      </c>
      <c r="P60" s="16">
        <f t="shared" si="3"/>
        <v>57.199997901916547</v>
      </c>
    </row>
    <row r="61" spans="1:16" ht="15" x14ac:dyDescent="0.25">
      <c r="A61" t="s">
        <v>159</v>
      </c>
      <c r="B61" t="s">
        <v>98</v>
      </c>
      <c r="C61" t="s">
        <v>70</v>
      </c>
      <c r="D61" s="5" t="s">
        <v>228</v>
      </c>
      <c r="E61" s="15" t="str">
        <f>Unidad_Medida!$B$8</f>
        <v>UNIDAD</v>
      </c>
      <c r="F61" s="14">
        <v>2.5999999046325701</v>
      </c>
      <c r="G61" s="14">
        <v>3.25</v>
      </c>
      <c r="H61" s="16">
        <f t="shared" si="0"/>
        <v>2.7542372881355934</v>
      </c>
      <c r="I61" s="14">
        <v>3.1199998855590798</v>
      </c>
      <c r="J61" s="16">
        <f t="shared" si="1"/>
        <v>2.6440676996263388</v>
      </c>
      <c r="K61" s="14">
        <v>3.0420000553131099</v>
      </c>
      <c r="L61" s="16">
        <f t="shared" si="2"/>
        <v>2.5779661485704324</v>
      </c>
      <c r="M61">
        <v>24</v>
      </c>
      <c r="N61">
        <v>14</v>
      </c>
      <c r="O61">
        <v>0</v>
      </c>
      <c r="P61" s="16">
        <f t="shared" si="3"/>
        <v>62.399997711181683</v>
      </c>
    </row>
    <row r="62" spans="1:16" ht="15" x14ac:dyDescent="0.25">
      <c r="A62" t="s">
        <v>160</v>
      </c>
      <c r="B62" t="s">
        <v>103</v>
      </c>
      <c r="C62" t="s">
        <v>82</v>
      </c>
      <c r="D62" s="5" t="s">
        <v>228</v>
      </c>
      <c r="E62" s="15" t="str">
        <f>Unidad_Medida!$B$8</f>
        <v>UNIDAD</v>
      </c>
      <c r="F62" s="14">
        <v>2.1900000572204599</v>
      </c>
      <c r="G62" s="14">
        <v>2.7374999523162802</v>
      </c>
      <c r="H62" s="16">
        <f t="shared" si="0"/>
        <v>2.3199152138273562</v>
      </c>
      <c r="I62" s="14">
        <v>2.6280000209808301</v>
      </c>
      <c r="J62" s="16">
        <f t="shared" si="1"/>
        <v>2.2271186618481611</v>
      </c>
      <c r="K62" s="14">
        <v>2.5622999668121298</v>
      </c>
      <c r="L62" s="16">
        <f t="shared" si="2"/>
        <v>2.1714406498407879</v>
      </c>
      <c r="M62">
        <v>24</v>
      </c>
      <c r="N62">
        <v>14</v>
      </c>
      <c r="O62">
        <v>0</v>
      </c>
      <c r="P62" s="16">
        <f t="shared" si="3"/>
        <v>52.560001373291037</v>
      </c>
    </row>
    <row r="63" spans="1:16" ht="15" x14ac:dyDescent="0.25">
      <c r="A63" t="s">
        <v>164</v>
      </c>
      <c r="B63" t="s">
        <v>105</v>
      </c>
      <c r="C63" t="s">
        <v>33</v>
      </c>
      <c r="D63" s="5" t="s">
        <v>228</v>
      </c>
      <c r="E63" s="15" t="str">
        <f>Unidad_Medida!$B$8</f>
        <v>UNIDAD</v>
      </c>
      <c r="F63" s="14">
        <v>2.1900000572204599</v>
      </c>
      <c r="G63" s="14">
        <v>2.7374999523162802</v>
      </c>
      <c r="H63" s="16">
        <f t="shared" si="0"/>
        <v>2.3199152138273562</v>
      </c>
      <c r="I63" s="14">
        <v>2.6280000209808301</v>
      </c>
      <c r="J63" s="16">
        <f t="shared" si="1"/>
        <v>2.2271186618481611</v>
      </c>
      <c r="K63" s="14">
        <v>2.5622999668121298</v>
      </c>
      <c r="L63" s="16">
        <f t="shared" si="2"/>
        <v>2.1714406498407879</v>
      </c>
      <c r="M63">
        <v>28</v>
      </c>
      <c r="N63">
        <v>18</v>
      </c>
      <c r="O63">
        <v>0</v>
      </c>
      <c r="P63" s="16">
        <f t="shared" si="3"/>
        <v>61.32000160217288</v>
      </c>
    </row>
    <row r="64" spans="1:16" ht="15" x14ac:dyDescent="0.25">
      <c r="A64" t="s">
        <v>114</v>
      </c>
      <c r="B64" t="s">
        <v>96</v>
      </c>
      <c r="C64" t="s">
        <v>27</v>
      </c>
      <c r="D64" s="5" t="s">
        <v>228</v>
      </c>
      <c r="E64" s="15" t="str">
        <f>Unidad_Medida!$B$8</f>
        <v>UNIDAD</v>
      </c>
      <c r="F64" s="14">
        <v>3.4000000953674299</v>
      </c>
      <c r="G64" s="14">
        <v>4.25</v>
      </c>
      <c r="H64" s="16">
        <f t="shared" si="0"/>
        <v>3.6016949152542375</v>
      </c>
      <c r="I64" s="14">
        <v>4.0799999237060502</v>
      </c>
      <c r="J64" s="16">
        <f t="shared" si="1"/>
        <v>3.4576270539881784</v>
      </c>
      <c r="K64" s="14">
        <v>3.9779999256134002</v>
      </c>
      <c r="L64" s="16">
        <f t="shared" si="2"/>
        <v>3.371186377638475</v>
      </c>
      <c r="M64">
        <v>25</v>
      </c>
      <c r="N64">
        <v>15</v>
      </c>
      <c r="O64">
        <v>0</v>
      </c>
      <c r="P64" s="16">
        <f t="shared" si="3"/>
        <v>85.000002384185748</v>
      </c>
    </row>
    <row r="65" spans="1:16" ht="15" x14ac:dyDescent="0.25">
      <c r="A65" t="s">
        <v>115</v>
      </c>
      <c r="B65" t="s">
        <v>90</v>
      </c>
      <c r="C65" t="s">
        <v>16</v>
      </c>
      <c r="D65" s="5" t="s">
        <v>228</v>
      </c>
      <c r="E65" s="15" t="str">
        <f>Unidad_Medida!$B$8</f>
        <v>UNIDAD</v>
      </c>
      <c r="F65" s="14">
        <v>0.5</v>
      </c>
      <c r="G65" s="14">
        <v>0.625</v>
      </c>
      <c r="H65" s="16">
        <f t="shared" si="0"/>
        <v>0.52966101694915257</v>
      </c>
      <c r="I65" s="14">
        <v>0.60000002384185802</v>
      </c>
      <c r="J65" s="16">
        <f t="shared" si="1"/>
        <v>0.5084745964761509</v>
      </c>
      <c r="K65" s="14">
        <v>0.58499997854232799</v>
      </c>
      <c r="L65" s="16">
        <f t="shared" si="2"/>
        <v>0.49576269367993903</v>
      </c>
      <c r="M65">
        <v>28</v>
      </c>
      <c r="N65">
        <v>18</v>
      </c>
      <c r="O65">
        <v>0</v>
      </c>
      <c r="P65" s="16">
        <f t="shared" si="3"/>
        <v>14</v>
      </c>
    </row>
    <row r="66" spans="1:16" ht="15" x14ac:dyDescent="0.25">
      <c r="A66" t="s">
        <v>136</v>
      </c>
      <c r="B66" t="s">
        <v>101</v>
      </c>
      <c r="C66" t="s">
        <v>6</v>
      </c>
      <c r="D66" s="5" t="s">
        <v>228</v>
      </c>
      <c r="E66" s="15" t="str">
        <f>Unidad_Medida!$B$8</f>
        <v>UNIDAD</v>
      </c>
      <c r="F66" s="14">
        <v>0.87999999523162797</v>
      </c>
      <c r="G66" s="14">
        <v>1.1000000238418599</v>
      </c>
      <c r="H66" s="16">
        <f t="shared" si="0"/>
        <v>0.93220341003547458</v>
      </c>
      <c r="I66" s="14">
        <v>1.0559999942779501</v>
      </c>
      <c r="J66" s="16">
        <f t="shared" si="1"/>
        <v>0.8949152493880933</v>
      </c>
      <c r="K66" s="14">
        <v>1.0296000242233301</v>
      </c>
      <c r="L66" s="16">
        <f t="shared" si="2"/>
        <v>0.87254239340960182</v>
      </c>
      <c r="M66">
        <v>24</v>
      </c>
      <c r="N66">
        <v>14</v>
      </c>
      <c r="O66">
        <v>0</v>
      </c>
      <c r="P66" s="16">
        <f t="shared" si="3"/>
        <v>21.119999885559071</v>
      </c>
    </row>
    <row r="67" spans="1:16" ht="15" x14ac:dyDescent="0.25">
      <c r="A67" t="s">
        <v>140</v>
      </c>
      <c r="B67" t="s">
        <v>98</v>
      </c>
      <c r="C67" t="s">
        <v>64</v>
      </c>
      <c r="D67" s="5" t="s">
        <v>228</v>
      </c>
      <c r="E67" s="15" t="str">
        <f>Unidad_Medida!$B$8</f>
        <v>UNIDAD</v>
      </c>
      <c r="F67" s="14">
        <v>1.5</v>
      </c>
      <c r="G67" s="14">
        <v>1.875</v>
      </c>
      <c r="H67" s="16">
        <f t="shared" ref="H67:H97" si="4">G67/1.18</f>
        <v>1.5889830508474576</v>
      </c>
      <c r="I67" s="14">
        <v>1.79999995231628</v>
      </c>
      <c r="J67" s="16">
        <f t="shared" ref="J67:J97" si="5">I67/1.18</f>
        <v>1.5254236884036272</v>
      </c>
      <c r="K67" s="14">
        <v>1.75499999523163</v>
      </c>
      <c r="L67" s="16">
        <f t="shared" ref="L67:L97" si="6">K67/1.18</f>
        <v>1.4872881315522288</v>
      </c>
      <c r="M67">
        <v>24</v>
      </c>
      <c r="N67">
        <v>14</v>
      </c>
      <c r="O67">
        <v>0</v>
      </c>
      <c r="P67" s="16">
        <f t="shared" ref="P67:P97" si="7">M67*F67</f>
        <v>36</v>
      </c>
    </row>
    <row r="68" spans="1:16" ht="15" x14ac:dyDescent="0.25">
      <c r="A68" t="s">
        <v>118</v>
      </c>
      <c r="B68" t="s">
        <v>90</v>
      </c>
      <c r="C68" t="s">
        <v>11</v>
      </c>
      <c r="D68" s="5" t="s">
        <v>228</v>
      </c>
      <c r="E68" s="15" t="str">
        <f>Unidad_Medida!$B$8</f>
        <v>UNIDAD</v>
      </c>
      <c r="F68" s="14">
        <v>0.37000000476837203</v>
      </c>
      <c r="G68" s="14">
        <v>0.46250000596046398</v>
      </c>
      <c r="H68" s="16">
        <f t="shared" si="4"/>
        <v>0.39194915759361354</v>
      </c>
      <c r="I68" s="14">
        <v>0.44400000572204601</v>
      </c>
      <c r="J68" s="16">
        <f t="shared" si="5"/>
        <v>0.37627119128986952</v>
      </c>
      <c r="K68" s="14">
        <v>0.43290001153945901</v>
      </c>
      <c r="L68" s="16">
        <f t="shared" si="6"/>
        <v>0.36686441655886359</v>
      </c>
      <c r="M68">
        <v>29</v>
      </c>
      <c r="N68">
        <v>19</v>
      </c>
      <c r="O68">
        <v>0</v>
      </c>
      <c r="P68" s="16">
        <f t="shared" si="7"/>
        <v>10.730000138282788</v>
      </c>
    </row>
    <row r="69" spans="1:16" ht="15" x14ac:dyDescent="0.25">
      <c r="A69" t="s">
        <v>120</v>
      </c>
      <c r="B69" t="s">
        <v>90</v>
      </c>
      <c r="C69" t="s">
        <v>12</v>
      </c>
      <c r="D69" s="5" t="s">
        <v>228</v>
      </c>
      <c r="E69" s="15" t="str">
        <f>Unidad_Medida!$B$8</f>
        <v>UNIDAD</v>
      </c>
      <c r="F69" s="14">
        <v>0.68000000715255704</v>
      </c>
      <c r="G69" s="14">
        <v>0.85000002384185802</v>
      </c>
      <c r="H69" s="16">
        <f t="shared" si="4"/>
        <v>0.7203390032558119</v>
      </c>
      <c r="I69" s="14">
        <v>0.81599998474121105</v>
      </c>
      <c r="J69" s="16">
        <f t="shared" si="5"/>
        <v>0.69152541079763652</v>
      </c>
      <c r="K69" s="14">
        <v>0.79559999704360995</v>
      </c>
      <c r="L69" s="16">
        <f t="shared" si="6"/>
        <v>0.67423728563017793</v>
      </c>
      <c r="M69">
        <v>21</v>
      </c>
      <c r="N69">
        <v>11</v>
      </c>
      <c r="O69">
        <v>0</v>
      </c>
      <c r="P69" s="16">
        <f t="shared" si="7"/>
        <v>14.280000150203698</v>
      </c>
    </row>
    <row r="70" spans="1:16" ht="15" x14ac:dyDescent="0.25">
      <c r="A70" t="s">
        <v>125</v>
      </c>
      <c r="B70" t="s">
        <v>90</v>
      </c>
      <c r="C70" t="s">
        <v>2</v>
      </c>
      <c r="D70" s="5" t="s">
        <v>228</v>
      </c>
      <c r="E70" s="15" t="str">
        <f>Unidad_Medida!$B$8</f>
        <v>UNIDAD</v>
      </c>
      <c r="F70" s="14">
        <v>0.519999980926514</v>
      </c>
      <c r="G70" s="14">
        <v>0.64999997615814198</v>
      </c>
      <c r="H70" s="16">
        <f t="shared" si="4"/>
        <v>0.55084743742215425</v>
      </c>
      <c r="I70" s="14">
        <v>0.62400001287460305</v>
      </c>
      <c r="J70" s="16">
        <f t="shared" si="5"/>
        <v>0.52881357023271447</v>
      </c>
      <c r="K70" s="14">
        <v>0.60839998722076405</v>
      </c>
      <c r="L70" s="16">
        <f t="shared" si="6"/>
        <v>0.51559320950912213</v>
      </c>
      <c r="M70">
        <v>24</v>
      </c>
      <c r="N70">
        <v>14</v>
      </c>
      <c r="O70">
        <v>0</v>
      </c>
      <c r="P70" s="16">
        <f t="shared" si="7"/>
        <v>12.479999542236335</v>
      </c>
    </row>
    <row r="71" spans="1:16" ht="15" x14ac:dyDescent="0.25">
      <c r="A71" t="s">
        <v>126</v>
      </c>
      <c r="B71" t="s">
        <v>90</v>
      </c>
      <c r="C71" t="s">
        <v>3</v>
      </c>
      <c r="D71" s="5" t="s">
        <v>228</v>
      </c>
      <c r="E71" s="15" t="str">
        <f>Unidad_Medida!$B$8</f>
        <v>UNIDAD</v>
      </c>
      <c r="F71" s="14">
        <v>0.519999980926514</v>
      </c>
      <c r="G71" s="14">
        <v>0.64999997615814198</v>
      </c>
      <c r="H71" s="16">
        <f t="shared" si="4"/>
        <v>0.55084743742215425</v>
      </c>
      <c r="I71" s="14">
        <v>0.62400001287460305</v>
      </c>
      <c r="J71" s="16">
        <f t="shared" si="5"/>
        <v>0.52881357023271447</v>
      </c>
      <c r="K71" s="14">
        <v>0.60839998722076405</v>
      </c>
      <c r="L71" s="16">
        <f t="shared" si="6"/>
        <v>0.51559320950912213</v>
      </c>
      <c r="M71">
        <v>20</v>
      </c>
      <c r="N71">
        <v>10</v>
      </c>
      <c r="O71">
        <v>0</v>
      </c>
      <c r="P71" s="16">
        <f t="shared" si="7"/>
        <v>10.399999618530281</v>
      </c>
    </row>
    <row r="72" spans="1:16" ht="15" x14ac:dyDescent="0.25">
      <c r="A72" t="s">
        <v>127</v>
      </c>
      <c r="B72" t="s">
        <v>90</v>
      </c>
      <c r="C72" t="s">
        <v>4</v>
      </c>
      <c r="D72" s="5" t="s">
        <v>228</v>
      </c>
      <c r="E72" s="15" t="str">
        <f>Unidad_Medida!$B$8</f>
        <v>UNIDAD</v>
      </c>
      <c r="F72" s="14">
        <v>0.519999980926514</v>
      </c>
      <c r="G72" s="14">
        <v>0.64999997615814198</v>
      </c>
      <c r="H72" s="16">
        <f t="shared" si="4"/>
        <v>0.55084743742215425</v>
      </c>
      <c r="I72" s="14">
        <v>0.62400001287460305</v>
      </c>
      <c r="J72" s="16">
        <f t="shared" si="5"/>
        <v>0.52881357023271447</v>
      </c>
      <c r="K72" s="14">
        <v>0.60839998722076405</v>
      </c>
      <c r="L72" s="16">
        <f t="shared" si="6"/>
        <v>0.51559320950912213</v>
      </c>
      <c r="M72">
        <v>23</v>
      </c>
      <c r="N72">
        <v>13</v>
      </c>
      <c r="O72">
        <v>0</v>
      </c>
      <c r="P72" s="16">
        <f t="shared" si="7"/>
        <v>11.959999561309822</v>
      </c>
    </row>
    <row r="73" spans="1:16" ht="15" x14ac:dyDescent="0.25">
      <c r="A73" t="s">
        <v>129</v>
      </c>
      <c r="B73" t="s">
        <v>90</v>
      </c>
      <c r="C73" t="s">
        <v>0</v>
      </c>
      <c r="D73" s="5" t="s">
        <v>228</v>
      </c>
      <c r="E73" s="15" t="str">
        <f>Unidad_Medida!$B$8</f>
        <v>UNIDAD</v>
      </c>
      <c r="F73" s="14">
        <v>0.46999999880790699</v>
      </c>
      <c r="G73" s="14">
        <v>0.58749997615814198</v>
      </c>
      <c r="H73" s="16">
        <f t="shared" si="4"/>
        <v>0.49788133572723897</v>
      </c>
      <c r="I73" s="14">
        <v>0.56400001049041704</v>
      </c>
      <c r="J73" s="16">
        <f t="shared" si="5"/>
        <v>0.47796611058509919</v>
      </c>
      <c r="K73" s="14">
        <v>0.54989999532699596</v>
      </c>
      <c r="L73" s="16">
        <f t="shared" si="6"/>
        <v>0.46601694519236947</v>
      </c>
      <c r="M73">
        <v>27</v>
      </c>
      <c r="N73">
        <v>17</v>
      </c>
      <c r="O73">
        <v>0</v>
      </c>
      <c r="P73" s="16">
        <f t="shared" si="7"/>
        <v>12.689999967813488</v>
      </c>
    </row>
    <row r="74" spans="1:16" ht="15" x14ac:dyDescent="0.25">
      <c r="A74" t="s">
        <v>130</v>
      </c>
      <c r="B74" t="s">
        <v>90</v>
      </c>
      <c r="C74" t="s">
        <v>1</v>
      </c>
      <c r="D74" s="5" t="s">
        <v>228</v>
      </c>
      <c r="E74" s="15" t="str">
        <f>Unidad_Medida!$B$8</f>
        <v>UNIDAD</v>
      </c>
      <c r="F74" s="14">
        <v>0.46999999880790699</v>
      </c>
      <c r="G74" s="14">
        <v>0.58749997615814198</v>
      </c>
      <c r="H74" s="16">
        <f t="shared" si="4"/>
        <v>0.49788133572723897</v>
      </c>
      <c r="I74" s="14">
        <v>0.56400001049041704</v>
      </c>
      <c r="J74" s="16">
        <f t="shared" si="5"/>
        <v>0.47796611058509919</v>
      </c>
      <c r="K74" s="14">
        <v>0.54989999532699596</v>
      </c>
      <c r="L74" s="16">
        <f t="shared" si="6"/>
        <v>0.46601694519236947</v>
      </c>
      <c r="M74">
        <v>24</v>
      </c>
      <c r="N74">
        <v>14</v>
      </c>
      <c r="O74">
        <v>0</v>
      </c>
      <c r="P74" s="16">
        <f t="shared" si="7"/>
        <v>11.279999971389767</v>
      </c>
    </row>
    <row r="75" spans="1:16" ht="15" x14ac:dyDescent="0.25">
      <c r="A75" t="s">
        <v>131</v>
      </c>
      <c r="B75" t="s">
        <v>90</v>
      </c>
      <c r="C75" t="s">
        <v>1</v>
      </c>
      <c r="D75" s="5" t="s">
        <v>228</v>
      </c>
      <c r="E75" s="15" t="str">
        <f>Unidad_Medida!$B$8</f>
        <v>UNIDAD</v>
      </c>
      <c r="F75" s="14">
        <v>0.46999999880790699</v>
      </c>
      <c r="G75" s="14">
        <v>0.58749997615814198</v>
      </c>
      <c r="H75" s="16">
        <f t="shared" si="4"/>
        <v>0.49788133572723897</v>
      </c>
      <c r="I75" s="14">
        <v>0.56400001049041704</v>
      </c>
      <c r="J75" s="16">
        <f t="shared" si="5"/>
        <v>0.47796611058509919</v>
      </c>
      <c r="K75" s="14">
        <v>0.54989999532699596</v>
      </c>
      <c r="L75" s="16">
        <f t="shared" si="6"/>
        <v>0.46601694519236947</v>
      </c>
      <c r="M75">
        <v>29</v>
      </c>
      <c r="N75">
        <v>19</v>
      </c>
      <c r="O75">
        <v>0</v>
      </c>
      <c r="P75" s="16">
        <f t="shared" si="7"/>
        <v>13.629999965429302</v>
      </c>
    </row>
    <row r="76" spans="1:16" ht="15" x14ac:dyDescent="0.25">
      <c r="A76" t="s">
        <v>145</v>
      </c>
      <c r="B76" t="s">
        <v>90</v>
      </c>
      <c r="C76" t="s">
        <v>15</v>
      </c>
      <c r="D76" s="5" t="s">
        <v>228</v>
      </c>
      <c r="E76" s="15" t="str">
        <f>Unidad_Medida!$B$8</f>
        <v>UNIDAD</v>
      </c>
      <c r="F76" s="14">
        <v>0.89999997615814198</v>
      </c>
      <c r="G76" s="14">
        <v>1.125</v>
      </c>
      <c r="H76" s="16">
        <f t="shared" si="4"/>
        <v>0.95338983050847459</v>
      </c>
      <c r="I76" s="14">
        <v>1.08000004291534</v>
      </c>
      <c r="J76" s="16">
        <f t="shared" si="5"/>
        <v>0.91525427365706791</v>
      </c>
      <c r="K76" s="14">
        <v>1.05299997329712</v>
      </c>
      <c r="L76" s="16">
        <f t="shared" si="6"/>
        <v>0.89237285872637295</v>
      </c>
      <c r="M76">
        <v>29</v>
      </c>
      <c r="N76">
        <v>19</v>
      </c>
      <c r="O76">
        <v>0</v>
      </c>
      <c r="P76" s="16">
        <f t="shared" si="7"/>
        <v>26.099999308586117</v>
      </c>
    </row>
    <row r="77" spans="1:16" ht="15" x14ac:dyDescent="0.25">
      <c r="A77" t="s">
        <v>121</v>
      </c>
      <c r="B77" t="s">
        <v>101</v>
      </c>
      <c r="C77" t="s">
        <v>80</v>
      </c>
      <c r="D77" s="5" t="s">
        <v>228</v>
      </c>
      <c r="E77" s="15" t="str">
        <f>Unidad_Medida!$B$8</f>
        <v>UNIDAD</v>
      </c>
      <c r="F77" s="14">
        <v>0.62000000476837203</v>
      </c>
      <c r="G77" s="14">
        <v>0.77499997615814198</v>
      </c>
      <c r="H77" s="16">
        <f t="shared" si="4"/>
        <v>0.65677964081198481</v>
      </c>
      <c r="I77" s="14">
        <v>0.74400001764297496</v>
      </c>
      <c r="J77" s="16">
        <f t="shared" si="5"/>
        <v>0.63050848952794492</v>
      </c>
      <c r="K77" s="14">
        <v>0.725399971008301</v>
      </c>
      <c r="L77" s="16">
        <f t="shared" si="6"/>
        <v>0.61474573814262801</v>
      </c>
      <c r="M77">
        <v>24</v>
      </c>
      <c r="N77">
        <v>14</v>
      </c>
      <c r="O77">
        <v>0</v>
      </c>
      <c r="P77" s="16">
        <f t="shared" si="7"/>
        <v>14.880000114440929</v>
      </c>
    </row>
    <row r="78" spans="1:16" ht="15" x14ac:dyDescent="0.25">
      <c r="A78" t="s">
        <v>139</v>
      </c>
      <c r="B78" t="s">
        <v>90</v>
      </c>
      <c r="C78" t="s">
        <v>87</v>
      </c>
      <c r="D78" s="5" t="s">
        <v>228</v>
      </c>
      <c r="E78" s="15" t="str">
        <f>Unidad_Medida!$B$8</f>
        <v>UNIDAD</v>
      </c>
      <c r="F78" s="14">
        <v>0.56000000238418601</v>
      </c>
      <c r="G78" s="14">
        <v>0.69999998807907104</v>
      </c>
      <c r="H78" s="16">
        <f t="shared" si="4"/>
        <v>0.59322032888056875</v>
      </c>
      <c r="I78" s="14">
        <v>0.67199999094009399</v>
      </c>
      <c r="J78" s="16">
        <f t="shared" si="5"/>
        <v>0.56949151774584239</v>
      </c>
      <c r="K78" s="14">
        <v>0.65520000457763705</v>
      </c>
      <c r="L78" s="16">
        <f t="shared" si="6"/>
        <v>0.555254241167489</v>
      </c>
      <c r="M78">
        <v>22</v>
      </c>
      <c r="N78">
        <v>12</v>
      </c>
      <c r="O78">
        <v>0</v>
      </c>
      <c r="P78" s="16">
        <f t="shared" si="7"/>
        <v>12.320000052452093</v>
      </c>
    </row>
    <row r="79" spans="1:16" ht="15" x14ac:dyDescent="0.25">
      <c r="A79" t="s">
        <v>128</v>
      </c>
      <c r="B79" t="s">
        <v>101</v>
      </c>
      <c r="C79" t="s">
        <v>7</v>
      </c>
      <c r="D79" s="5" t="s">
        <v>228</v>
      </c>
      <c r="E79" s="15" t="str">
        <f>Unidad_Medida!$B$8</f>
        <v>UNIDAD</v>
      </c>
      <c r="F79" s="14">
        <v>0.5</v>
      </c>
      <c r="G79" s="14">
        <v>0.625</v>
      </c>
      <c r="H79" s="16">
        <f t="shared" si="4"/>
        <v>0.52966101694915257</v>
      </c>
      <c r="I79" s="14">
        <v>0.60000002384185802</v>
      </c>
      <c r="J79" s="16">
        <f t="shared" si="5"/>
        <v>0.5084745964761509</v>
      </c>
      <c r="K79" s="14">
        <v>0.58499997854232799</v>
      </c>
      <c r="L79" s="16">
        <f t="shared" si="6"/>
        <v>0.49576269367993903</v>
      </c>
      <c r="M79">
        <v>25</v>
      </c>
      <c r="N79">
        <v>15</v>
      </c>
      <c r="O79">
        <v>0</v>
      </c>
      <c r="P79" s="16">
        <f t="shared" si="7"/>
        <v>12.5</v>
      </c>
    </row>
    <row r="80" spans="1:16" ht="15" x14ac:dyDescent="0.25">
      <c r="A80" t="s">
        <v>152</v>
      </c>
      <c r="B80" t="s">
        <v>98</v>
      </c>
      <c r="C80" t="s">
        <v>62</v>
      </c>
      <c r="D80" s="5" t="s">
        <v>228</v>
      </c>
      <c r="E80" s="15" t="str">
        <f>Unidad_Medida!$B$8</f>
        <v>UNIDAD</v>
      </c>
      <c r="F80" s="14">
        <v>1.79999995231628</v>
      </c>
      <c r="G80" s="14">
        <v>2.25</v>
      </c>
      <c r="H80" s="16">
        <f t="shared" si="4"/>
        <v>1.9067796610169492</v>
      </c>
      <c r="I80" s="14">
        <v>2.1600000858306898</v>
      </c>
      <c r="J80" s="16">
        <f t="shared" si="5"/>
        <v>1.830508547314144</v>
      </c>
      <c r="K80" s="14">
        <v>2.1059999465942401</v>
      </c>
      <c r="L80" s="16">
        <f t="shared" si="6"/>
        <v>1.7847457174527459</v>
      </c>
      <c r="M80">
        <v>28</v>
      </c>
      <c r="N80">
        <v>18</v>
      </c>
      <c r="O80">
        <v>0</v>
      </c>
      <c r="P80" s="16">
        <f t="shared" si="7"/>
        <v>50.399998664855836</v>
      </c>
    </row>
    <row r="81" spans="1:16" ht="15" x14ac:dyDescent="0.25">
      <c r="A81" t="s">
        <v>180</v>
      </c>
      <c r="B81" t="s">
        <v>104</v>
      </c>
      <c r="C81" t="s">
        <v>29</v>
      </c>
      <c r="D81" s="5" t="s">
        <v>228</v>
      </c>
      <c r="E81" s="15" t="str">
        <f>Unidad_Medida!$B$8</f>
        <v>UNIDAD</v>
      </c>
      <c r="F81" s="14">
        <v>3.6900000572204599</v>
      </c>
      <c r="G81" s="14">
        <v>4.6125001907348597</v>
      </c>
      <c r="H81" s="16">
        <f t="shared" si="4"/>
        <v>3.9088984667244575</v>
      </c>
      <c r="I81" s="14">
        <v>4.42799997329712</v>
      </c>
      <c r="J81" s="16">
        <f t="shared" si="5"/>
        <v>3.7525423502517969</v>
      </c>
      <c r="K81" s="14">
        <v>4.31729984283447</v>
      </c>
      <c r="L81" s="16">
        <f t="shared" si="6"/>
        <v>3.6587286803681951</v>
      </c>
      <c r="M81">
        <v>22</v>
      </c>
      <c r="N81">
        <v>12</v>
      </c>
      <c r="O81">
        <v>0</v>
      </c>
      <c r="P81" s="16">
        <f t="shared" si="7"/>
        <v>81.180001258850112</v>
      </c>
    </row>
    <row r="82" spans="1:16" ht="15" x14ac:dyDescent="0.25">
      <c r="A82" t="s">
        <v>163</v>
      </c>
      <c r="B82" t="s">
        <v>96</v>
      </c>
      <c r="C82" t="s">
        <v>26</v>
      </c>
      <c r="D82" s="5" t="s">
        <v>228</v>
      </c>
      <c r="E82" s="15" t="str">
        <f>Unidad_Medida!$B$8</f>
        <v>UNIDAD</v>
      </c>
      <c r="F82" s="14">
        <v>2.7999999523162802</v>
      </c>
      <c r="G82" s="14">
        <v>3.5</v>
      </c>
      <c r="H82" s="16">
        <f t="shared" si="4"/>
        <v>2.9661016949152543</v>
      </c>
      <c r="I82" s="14">
        <v>3.3599998950958301</v>
      </c>
      <c r="J82" s="16">
        <f t="shared" si="5"/>
        <v>2.8474575382168053</v>
      </c>
      <c r="K82" s="14">
        <v>3.27600002288818</v>
      </c>
      <c r="L82" s="16">
        <f t="shared" si="6"/>
        <v>2.7762712058374408</v>
      </c>
      <c r="M82">
        <v>27</v>
      </c>
      <c r="N82">
        <v>17</v>
      </c>
      <c r="O82">
        <v>0</v>
      </c>
      <c r="P82" s="16">
        <f t="shared" si="7"/>
        <v>75.599998712539559</v>
      </c>
    </row>
    <row r="83" spans="1:16" ht="15" x14ac:dyDescent="0.25">
      <c r="A83" t="s">
        <v>116</v>
      </c>
      <c r="B83" t="s">
        <v>90</v>
      </c>
      <c r="C83" t="s">
        <v>10</v>
      </c>
      <c r="D83" s="5" t="s">
        <v>228</v>
      </c>
      <c r="E83" s="15" t="str">
        <f>Unidad_Medida!$B$8</f>
        <v>UNIDAD</v>
      </c>
      <c r="F83" s="14">
        <v>0.33000001311302202</v>
      </c>
      <c r="G83" s="14">
        <v>0.41249999403953602</v>
      </c>
      <c r="H83" s="16">
        <f t="shared" si="4"/>
        <v>0.34957626613520004</v>
      </c>
      <c r="I83" s="14">
        <v>0.39599999785423301</v>
      </c>
      <c r="J83" s="16">
        <f t="shared" si="5"/>
        <v>0.33559321852053647</v>
      </c>
      <c r="K83" s="14">
        <v>0.386099994182587</v>
      </c>
      <c r="L83" s="16">
        <f t="shared" si="6"/>
        <v>0.3272033849004975</v>
      </c>
      <c r="M83">
        <v>22</v>
      </c>
      <c r="N83">
        <v>12</v>
      </c>
      <c r="O83">
        <v>0</v>
      </c>
      <c r="P83" s="16">
        <f t="shared" si="7"/>
        <v>7.2600002884864843</v>
      </c>
    </row>
    <row r="84" spans="1:16" ht="15" x14ac:dyDescent="0.25">
      <c r="A84" t="s">
        <v>119</v>
      </c>
      <c r="B84" t="s">
        <v>90</v>
      </c>
      <c r="C84" t="s">
        <v>14</v>
      </c>
      <c r="D84" s="5" t="s">
        <v>228</v>
      </c>
      <c r="E84" s="15" t="str">
        <f>Unidad_Medida!$B$8</f>
        <v>UNIDAD</v>
      </c>
      <c r="F84" s="14">
        <v>0.43000000715255698</v>
      </c>
      <c r="G84" s="14">
        <v>0.53750002384185802</v>
      </c>
      <c r="H84" s="16">
        <f t="shared" si="4"/>
        <v>0.45550849478123562</v>
      </c>
      <c r="I84" s="14">
        <v>0.51599997282028198</v>
      </c>
      <c r="J84" s="16">
        <f t="shared" si="5"/>
        <v>0.43728811255956102</v>
      </c>
      <c r="K84" s="14">
        <v>0.50309997797012296</v>
      </c>
      <c r="L84" s="16">
        <f t="shared" si="6"/>
        <v>0.42635591353400254</v>
      </c>
      <c r="M84">
        <v>20</v>
      </c>
      <c r="N84">
        <v>10</v>
      </c>
      <c r="O84">
        <v>0</v>
      </c>
      <c r="P84" s="16">
        <f t="shared" si="7"/>
        <v>8.6000001430511404</v>
      </c>
    </row>
    <row r="85" spans="1:16" ht="15" x14ac:dyDescent="0.25">
      <c r="A85" t="s">
        <v>132</v>
      </c>
      <c r="B85" t="s">
        <v>101</v>
      </c>
      <c r="C85" t="s">
        <v>9</v>
      </c>
      <c r="D85" s="5" t="s">
        <v>228</v>
      </c>
      <c r="E85" s="15" t="str">
        <f>Unidad_Medida!$B$8</f>
        <v>UNIDAD</v>
      </c>
      <c r="F85" s="14">
        <v>0.75</v>
      </c>
      <c r="G85" s="14">
        <v>0.9375</v>
      </c>
      <c r="H85" s="16">
        <f t="shared" si="4"/>
        <v>0.79449152542372881</v>
      </c>
      <c r="I85" s="14">
        <v>0.89999997615814198</v>
      </c>
      <c r="J85" s="16">
        <f t="shared" si="5"/>
        <v>0.76271184420181526</v>
      </c>
      <c r="K85" s="14">
        <v>0.87749999761581399</v>
      </c>
      <c r="L85" s="16">
        <f t="shared" si="6"/>
        <v>0.74364406577611364</v>
      </c>
      <c r="M85">
        <v>29</v>
      </c>
      <c r="N85">
        <v>19</v>
      </c>
      <c r="O85">
        <v>0</v>
      </c>
      <c r="P85" s="16">
        <f t="shared" si="7"/>
        <v>21.75</v>
      </c>
    </row>
    <row r="86" spans="1:16" ht="15" x14ac:dyDescent="0.25">
      <c r="A86" t="s">
        <v>122</v>
      </c>
      <c r="B86" t="s">
        <v>90</v>
      </c>
      <c r="C86" t="s">
        <v>84</v>
      </c>
      <c r="D86" s="5" t="s">
        <v>228</v>
      </c>
      <c r="E86" s="15" t="str">
        <f>Unidad_Medida!$B$8</f>
        <v>UNIDAD</v>
      </c>
      <c r="F86" s="14">
        <v>0.60000002384185802</v>
      </c>
      <c r="G86" s="14">
        <v>0.75</v>
      </c>
      <c r="H86" s="16">
        <f t="shared" si="4"/>
        <v>0.63559322033898313</v>
      </c>
      <c r="I86" s="14">
        <v>0.72000002861022905</v>
      </c>
      <c r="J86" s="16">
        <f t="shared" si="5"/>
        <v>0.61016951577138057</v>
      </c>
      <c r="K86" s="14">
        <v>0.70200002193450906</v>
      </c>
      <c r="L86" s="16">
        <f t="shared" si="6"/>
        <v>0.59491527282585521</v>
      </c>
      <c r="M86">
        <v>28</v>
      </c>
      <c r="N86">
        <v>18</v>
      </c>
      <c r="O86">
        <v>0</v>
      </c>
      <c r="P86" s="16">
        <f t="shared" si="7"/>
        <v>16.800000667572025</v>
      </c>
    </row>
    <row r="87" spans="1:16" ht="15" x14ac:dyDescent="0.25">
      <c r="A87" t="s">
        <v>137</v>
      </c>
      <c r="B87" t="s">
        <v>90</v>
      </c>
      <c r="C87" t="s">
        <v>86</v>
      </c>
      <c r="D87" s="5" t="s">
        <v>228</v>
      </c>
      <c r="E87" s="15" t="str">
        <f>Unidad_Medida!$B$8</f>
        <v>UNIDAD</v>
      </c>
      <c r="F87" s="14">
        <v>0.85000002384185802</v>
      </c>
      <c r="G87" s="14">
        <v>1.0625</v>
      </c>
      <c r="H87" s="16">
        <f t="shared" si="4"/>
        <v>0.90042372881355937</v>
      </c>
      <c r="I87" s="14">
        <v>1.0199999809265099</v>
      </c>
      <c r="J87" s="16">
        <f t="shared" si="5"/>
        <v>0.86440676349704237</v>
      </c>
      <c r="K87" s="14">
        <v>0.99449998140335105</v>
      </c>
      <c r="L87" s="16">
        <f t="shared" si="6"/>
        <v>0.84279659440961963</v>
      </c>
      <c r="M87">
        <v>21</v>
      </c>
      <c r="N87">
        <v>11</v>
      </c>
      <c r="O87">
        <v>0</v>
      </c>
      <c r="P87" s="16">
        <f t="shared" si="7"/>
        <v>17.85000050067902</v>
      </c>
    </row>
    <row r="88" spans="1:16" ht="15" x14ac:dyDescent="0.25">
      <c r="A88" t="s">
        <v>144</v>
      </c>
      <c r="B88" t="s">
        <v>101</v>
      </c>
      <c r="C88" t="s">
        <v>85</v>
      </c>
      <c r="D88" s="5" t="s">
        <v>228</v>
      </c>
      <c r="E88" s="15" t="str">
        <f>Unidad_Medida!$B$8</f>
        <v>UNIDAD</v>
      </c>
      <c r="F88" s="14">
        <v>0.92000001668930098</v>
      </c>
      <c r="G88" s="14">
        <v>1.1499999761581401</v>
      </c>
      <c r="H88" s="16">
        <f t="shared" si="4"/>
        <v>0.97457625098147471</v>
      </c>
      <c r="I88" s="14">
        <v>1.1039999723434399</v>
      </c>
      <c r="J88" s="16">
        <f t="shared" si="5"/>
        <v>0.93559319690122034</v>
      </c>
      <c r="K88" s="14">
        <v>1.0764000415802</v>
      </c>
      <c r="L88" s="16">
        <f t="shared" si="6"/>
        <v>0.91220342506796614</v>
      </c>
      <c r="M88">
        <v>26</v>
      </c>
      <c r="N88">
        <v>16</v>
      </c>
      <c r="O88">
        <v>0</v>
      </c>
      <c r="P88" s="16">
        <f t="shared" si="7"/>
        <v>23.920000433921825</v>
      </c>
    </row>
    <row r="89" spans="1:16" ht="15" x14ac:dyDescent="0.25">
      <c r="A89" t="s">
        <v>146</v>
      </c>
      <c r="B89" t="s">
        <v>101</v>
      </c>
      <c r="C89" t="s">
        <v>89</v>
      </c>
      <c r="D89" s="5" t="s">
        <v>228</v>
      </c>
      <c r="E89" s="15" t="str">
        <f>Unidad_Medida!$B$8</f>
        <v>UNIDAD</v>
      </c>
      <c r="F89" s="14">
        <v>1.0599999427795399</v>
      </c>
      <c r="G89" s="14">
        <v>1.32500004768372</v>
      </c>
      <c r="H89" s="16">
        <f t="shared" si="4"/>
        <v>1.1228813963421358</v>
      </c>
      <c r="I89" s="14">
        <v>1.27199995517731</v>
      </c>
      <c r="J89" s="16">
        <f t="shared" si="5"/>
        <v>1.0779660637095849</v>
      </c>
      <c r="K89" s="14">
        <v>1.24020004272461</v>
      </c>
      <c r="L89" s="16">
        <f t="shared" si="6"/>
        <v>1.051016985359839</v>
      </c>
      <c r="M89">
        <v>23</v>
      </c>
      <c r="N89">
        <v>13</v>
      </c>
      <c r="O89">
        <v>0</v>
      </c>
      <c r="P89" s="16">
        <f t="shared" si="7"/>
        <v>24.379998683929418</v>
      </c>
    </row>
    <row r="90" spans="1:16" ht="15" x14ac:dyDescent="0.25">
      <c r="A90" t="s">
        <v>147</v>
      </c>
      <c r="B90" t="s">
        <v>105</v>
      </c>
      <c r="C90" t="s">
        <v>35</v>
      </c>
      <c r="D90" s="5" t="s">
        <v>228</v>
      </c>
      <c r="E90" s="15" t="str">
        <f>Unidad_Medida!$B$8</f>
        <v>UNIDAD</v>
      </c>
      <c r="F90" s="14">
        <v>1.5</v>
      </c>
      <c r="G90" s="14">
        <v>1.875</v>
      </c>
      <c r="H90" s="16">
        <f t="shared" si="4"/>
        <v>1.5889830508474576</v>
      </c>
      <c r="I90" s="14">
        <v>1.79999995231628</v>
      </c>
      <c r="J90" s="16">
        <f t="shared" si="5"/>
        <v>1.5254236884036272</v>
      </c>
      <c r="K90" s="14">
        <v>1.75499999523163</v>
      </c>
      <c r="L90" s="16">
        <f t="shared" si="6"/>
        <v>1.4872881315522288</v>
      </c>
      <c r="M90">
        <v>26</v>
      </c>
      <c r="N90">
        <v>16</v>
      </c>
      <c r="O90">
        <v>0</v>
      </c>
      <c r="P90" s="16">
        <f t="shared" si="7"/>
        <v>39</v>
      </c>
    </row>
    <row r="91" spans="1:16" ht="15" x14ac:dyDescent="0.25">
      <c r="A91" t="s">
        <v>148</v>
      </c>
      <c r="B91" t="s">
        <v>105</v>
      </c>
      <c r="C91" t="s">
        <v>36</v>
      </c>
      <c r="D91" s="5" t="s">
        <v>228</v>
      </c>
      <c r="E91" s="15" t="str">
        <f>Unidad_Medida!$B$8</f>
        <v>UNIDAD</v>
      </c>
      <c r="F91" s="14">
        <v>1.5</v>
      </c>
      <c r="G91" s="14">
        <v>1.875</v>
      </c>
      <c r="H91" s="16">
        <f t="shared" si="4"/>
        <v>1.5889830508474576</v>
      </c>
      <c r="I91" s="14">
        <v>1.79999995231628</v>
      </c>
      <c r="J91" s="16">
        <f t="shared" si="5"/>
        <v>1.5254236884036272</v>
      </c>
      <c r="K91" s="14">
        <v>1.75499999523163</v>
      </c>
      <c r="L91" s="16">
        <f t="shared" si="6"/>
        <v>1.4872881315522288</v>
      </c>
      <c r="M91">
        <v>21</v>
      </c>
      <c r="N91">
        <v>11</v>
      </c>
      <c r="O91">
        <v>0</v>
      </c>
      <c r="P91" s="16">
        <f t="shared" si="7"/>
        <v>31.5</v>
      </c>
    </row>
    <row r="92" spans="1:16" ht="15" x14ac:dyDescent="0.25">
      <c r="A92" t="s">
        <v>161</v>
      </c>
      <c r="B92" t="s">
        <v>96</v>
      </c>
      <c r="C92" t="s">
        <v>28</v>
      </c>
      <c r="D92" s="5" t="s">
        <v>228</v>
      </c>
      <c r="E92" s="15" t="str">
        <f>Unidad_Medida!$B$8</f>
        <v>UNIDAD</v>
      </c>
      <c r="F92" s="14">
        <v>2.5999999046325701</v>
      </c>
      <c r="G92" s="14">
        <v>3.25</v>
      </c>
      <c r="H92" s="16">
        <f t="shared" si="4"/>
        <v>2.7542372881355934</v>
      </c>
      <c r="I92" s="14">
        <v>3.1199998855590798</v>
      </c>
      <c r="J92" s="16">
        <f t="shared" si="5"/>
        <v>2.6440676996263388</v>
      </c>
      <c r="K92" s="14">
        <v>3.0420000553131099</v>
      </c>
      <c r="L92" s="16">
        <f t="shared" si="6"/>
        <v>2.5779661485704324</v>
      </c>
      <c r="M92">
        <v>23</v>
      </c>
      <c r="N92">
        <v>13</v>
      </c>
      <c r="O92">
        <v>0</v>
      </c>
      <c r="P92" s="16">
        <f t="shared" si="7"/>
        <v>59.799997806549115</v>
      </c>
    </row>
    <row r="93" spans="1:16" ht="15" x14ac:dyDescent="0.25">
      <c r="A93" t="s">
        <v>162</v>
      </c>
      <c r="B93" t="s">
        <v>96</v>
      </c>
      <c r="C93" t="s">
        <v>19</v>
      </c>
      <c r="D93" s="5" t="s">
        <v>228</v>
      </c>
      <c r="E93" s="15" t="str">
        <f>Unidad_Medida!$B$8</f>
        <v>UNIDAD</v>
      </c>
      <c r="F93" s="14">
        <v>3</v>
      </c>
      <c r="G93" s="14">
        <v>3.75</v>
      </c>
      <c r="H93" s="16">
        <f t="shared" si="4"/>
        <v>3.1779661016949152</v>
      </c>
      <c r="I93" s="14">
        <v>3.5999999046325701</v>
      </c>
      <c r="J93" s="16">
        <f t="shared" si="5"/>
        <v>3.0508473768072628</v>
      </c>
      <c r="K93" s="14">
        <v>3.5099999904632599</v>
      </c>
      <c r="L93" s="16">
        <f t="shared" si="6"/>
        <v>2.9745762631044577</v>
      </c>
      <c r="M93">
        <v>21</v>
      </c>
      <c r="N93">
        <v>11</v>
      </c>
      <c r="O93">
        <v>0</v>
      </c>
      <c r="P93" s="16">
        <f t="shared" si="7"/>
        <v>63</v>
      </c>
    </row>
    <row r="94" spans="1:16" ht="15" x14ac:dyDescent="0.25">
      <c r="A94" t="s">
        <v>165</v>
      </c>
      <c r="B94" t="s">
        <v>96</v>
      </c>
      <c r="C94" t="s">
        <v>166</v>
      </c>
      <c r="D94" s="5" t="s">
        <v>228</v>
      </c>
      <c r="E94" s="15" t="str">
        <f>Unidad_Medida!$B$8</f>
        <v>UNIDAD</v>
      </c>
      <c r="F94" s="14">
        <v>3.2000000476837198</v>
      </c>
      <c r="G94" s="14">
        <v>4</v>
      </c>
      <c r="H94" s="16">
        <f t="shared" si="4"/>
        <v>3.3898305084745766</v>
      </c>
      <c r="I94" s="14">
        <v>3.8399999141693102</v>
      </c>
      <c r="J94" s="16">
        <f t="shared" si="5"/>
        <v>3.2542372153977208</v>
      </c>
      <c r="K94" s="14">
        <v>3.7439999580383301</v>
      </c>
      <c r="L94" s="16">
        <f t="shared" si="6"/>
        <v>3.1728813203714665</v>
      </c>
      <c r="M94">
        <v>26</v>
      </c>
      <c r="N94">
        <v>16</v>
      </c>
      <c r="O94">
        <v>0</v>
      </c>
      <c r="P94" s="16">
        <f t="shared" si="7"/>
        <v>83.200001239776711</v>
      </c>
    </row>
    <row r="95" spans="1:16" ht="15" x14ac:dyDescent="0.25">
      <c r="A95" t="s">
        <v>178</v>
      </c>
      <c r="B95" t="s">
        <v>105</v>
      </c>
      <c r="C95" t="s">
        <v>53</v>
      </c>
      <c r="D95" s="5" t="s">
        <v>228</v>
      </c>
      <c r="E95" s="15" t="str">
        <f>Unidad_Medida!$B$8</f>
        <v>UNIDAD</v>
      </c>
      <c r="F95" s="14">
        <v>2.8900001049041699</v>
      </c>
      <c r="G95" s="14">
        <v>3.6124999523162802</v>
      </c>
      <c r="H95" s="16">
        <f t="shared" si="4"/>
        <v>3.0614406375561698</v>
      </c>
      <c r="I95" s="14">
        <v>3.46799993515015</v>
      </c>
      <c r="J95" s="16">
        <f t="shared" si="5"/>
        <v>2.9389829958899578</v>
      </c>
      <c r="K95" s="14">
        <v>3.3812999725341801</v>
      </c>
      <c r="L95" s="16">
        <f t="shared" si="6"/>
        <v>2.865508451300153</v>
      </c>
      <c r="M95">
        <v>25</v>
      </c>
      <c r="N95">
        <v>15</v>
      </c>
      <c r="O95">
        <v>0</v>
      </c>
      <c r="P95" s="16">
        <f t="shared" si="7"/>
        <v>72.250002622604242</v>
      </c>
    </row>
    <row r="96" spans="1:16" ht="15" x14ac:dyDescent="0.25">
      <c r="A96" t="s">
        <v>123</v>
      </c>
      <c r="B96" t="s">
        <v>90</v>
      </c>
      <c r="C96" t="s">
        <v>5</v>
      </c>
      <c r="D96" s="5" t="s">
        <v>228</v>
      </c>
      <c r="E96" s="15" t="str">
        <f>Unidad_Medida!$B$8</f>
        <v>UNIDAD</v>
      </c>
      <c r="F96" s="14">
        <v>0.56999999284744296</v>
      </c>
      <c r="G96" s="14">
        <v>0.71249997615814198</v>
      </c>
      <c r="H96" s="16">
        <f t="shared" si="4"/>
        <v>0.60381353911706948</v>
      </c>
      <c r="I96" s="14">
        <v>0.68400001525878895</v>
      </c>
      <c r="J96" s="16">
        <f t="shared" si="5"/>
        <v>0.57966102988032964</v>
      </c>
      <c r="K96" s="14">
        <v>0.66689997911453203</v>
      </c>
      <c r="L96" s="16">
        <f t="shared" si="6"/>
        <v>0.56516947382587468</v>
      </c>
      <c r="M96">
        <v>21</v>
      </c>
      <c r="N96">
        <v>11</v>
      </c>
      <c r="O96">
        <v>0</v>
      </c>
      <c r="P96" s="16">
        <f t="shared" si="7"/>
        <v>11.969999849796302</v>
      </c>
    </row>
    <row r="97" spans="1:16" ht="15" x14ac:dyDescent="0.25">
      <c r="A97" t="s">
        <v>124</v>
      </c>
      <c r="B97" t="s">
        <v>90</v>
      </c>
      <c r="C97" t="s">
        <v>13</v>
      </c>
      <c r="D97" s="5" t="s">
        <v>228</v>
      </c>
      <c r="E97" s="15" t="str">
        <f>Unidad_Medida!$B$8</f>
        <v>UNIDAD</v>
      </c>
      <c r="F97" s="14">
        <v>0.52999997138977095</v>
      </c>
      <c r="G97" s="14">
        <v>0.66250002384185802</v>
      </c>
      <c r="H97" s="16">
        <f t="shared" si="4"/>
        <v>0.56144069817106612</v>
      </c>
      <c r="I97" s="14">
        <v>0.63599997758865401</v>
      </c>
      <c r="J97" s="16">
        <f t="shared" si="5"/>
        <v>0.53898303185479157</v>
      </c>
      <c r="K97" s="14">
        <v>0.62010002136230502</v>
      </c>
      <c r="L97" s="16">
        <f t="shared" si="6"/>
        <v>0.5255084926799195</v>
      </c>
      <c r="M97">
        <v>22</v>
      </c>
      <c r="N97">
        <v>12</v>
      </c>
      <c r="O97">
        <v>0</v>
      </c>
      <c r="P97" s="16">
        <f t="shared" si="7"/>
        <v>11.659999370574962</v>
      </c>
    </row>
  </sheetData>
  <dataValidations count="3">
    <dataValidation type="list" allowBlank="1" showInputMessage="1" showErrorMessage="1" sqref="D2:D1048576" xr:uid="{15F09F39-A8D4-46E7-90E9-024075304989}">
      <formula1>TIPO_AFECTACION</formula1>
    </dataValidation>
    <dataValidation type="list" allowBlank="1" showInputMessage="1" showErrorMessage="1" sqref="E98:E1048576" xr:uid="{DB7E7E18-284C-46AD-AC0A-4407BC178866}">
      <formula1>UNIDAD_MEDIDA</formula1>
    </dataValidation>
    <dataValidation type="custom" allowBlank="1" showInputMessage="1" showErrorMessage="1" sqref="E2:E97" xr:uid="{246D3555-9BAD-446B-8844-58E0158E82D9}">
      <formula1>UNIDAD_MEDIDA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A2" sqref="A2:A20"/>
    </sheetView>
  </sheetViews>
  <sheetFormatPr baseColWidth="10" defaultColWidth="11.42578125" defaultRowHeight="15" x14ac:dyDescent="0.25"/>
  <cols>
    <col min="1" max="1" width="16.7109375" customWidth="1"/>
  </cols>
  <sheetData>
    <row r="1" spans="1:1" x14ac:dyDescent="0.25">
      <c r="A1" s="4" t="s">
        <v>109</v>
      </c>
    </row>
    <row r="2" spans="1:1" x14ac:dyDescent="0.25">
      <c r="A2" t="s">
        <v>106</v>
      </c>
    </row>
    <row r="3" spans="1:1" x14ac:dyDescent="0.25">
      <c r="A3" t="s">
        <v>107</v>
      </c>
    </row>
    <row r="4" spans="1:1" x14ac:dyDescent="0.25">
      <c r="A4" t="s">
        <v>108</v>
      </c>
    </row>
    <row r="5" spans="1:1" x14ac:dyDescent="0.25">
      <c r="A5" t="s">
        <v>95</v>
      </c>
    </row>
    <row r="6" spans="1:1" x14ac:dyDescent="0.25">
      <c r="A6" t="s">
        <v>94</v>
      </c>
    </row>
    <row r="7" spans="1:1" x14ac:dyDescent="0.25">
      <c r="A7" t="s">
        <v>93</v>
      </c>
    </row>
    <row r="8" spans="1:1" x14ac:dyDescent="0.25">
      <c r="A8" t="s">
        <v>92</v>
      </c>
    </row>
    <row r="9" spans="1:1" x14ac:dyDescent="0.25">
      <c r="A9" t="s">
        <v>99</v>
      </c>
    </row>
    <row r="10" spans="1:1" x14ac:dyDescent="0.25">
      <c r="A10" t="s">
        <v>98</v>
      </c>
    </row>
    <row r="11" spans="1:1" x14ac:dyDescent="0.25">
      <c r="A11" t="s">
        <v>97</v>
      </c>
    </row>
    <row r="12" spans="1:1" x14ac:dyDescent="0.25">
      <c r="A12" t="s">
        <v>105</v>
      </c>
    </row>
    <row r="13" spans="1:1" x14ac:dyDescent="0.25">
      <c r="A13" t="s">
        <v>104</v>
      </c>
    </row>
    <row r="14" spans="1:1" x14ac:dyDescent="0.25">
      <c r="A14" t="s">
        <v>96</v>
      </c>
    </row>
    <row r="15" spans="1:1" x14ac:dyDescent="0.25">
      <c r="A15" t="s">
        <v>103</v>
      </c>
    </row>
    <row r="16" spans="1:1" x14ac:dyDescent="0.25">
      <c r="A16" t="s">
        <v>102</v>
      </c>
    </row>
    <row r="17" spans="1:1" x14ac:dyDescent="0.25">
      <c r="A17" t="s">
        <v>101</v>
      </c>
    </row>
    <row r="18" spans="1:1" x14ac:dyDescent="0.25">
      <c r="A18" t="s">
        <v>100</v>
      </c>
    </row>
    <row r="19" spans="1:1" x14ac:dyDescent="0.25">
      <c r="A19" t="s">
        <v>91</v>
      </c>
    </row>
    <row r="20" spans="1:1" x14ac:dyDescent="0.25">
      <c r="A20" t="s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11A7-0327-45A5-B2FF-21C69453B343}">
  <dimension ref="A1:F4"/>
  <sheetViews>
    <sheetView workbookViewId="0">
      <selection activeCell="A2" sqref="A2:F4"/>
    </sheetView>
  </sheetViews>
  <sheetFormatPr baseColWidth="10" defaultColWidth="9.140625" defaultRowHeight="15" x14ac:dyDescent="0.25"/>
  <cols>
    <col min="1" max="1" width="9.5703125" bestFit="1" customWidth="1"/>
    <col min="2" max="2" width="29.7109375" bestFit="1" customWidth="1"/>
    <col min="3" max="3" width="16.5703125" bestFit="1" customWidth="1"/>
    <col min="4" max="4" width="17.85546875" bestFit="1" customWidth="1"/>
    <col min="5" max="5" width="18.140625" bestFit="1" customWidth="1"/>
    <col min="6" max="6" width="15.42578125" bestFit="1" customWidth="1"/>
    <col min="7" max="7" width="23.140625" bestFit="1" customWidth="1"/>
    <col min="8" max="8" width="22.5703125" bestFit="1" customWidth="1"/>
    <col min="9" max="9" width="30" bestFit="1" customWidth="1"/>
    <col min="10" max="10" width="29.28515625" bestFit="1" customWidth="1"/>
    <col min="11" max="11" width="29.85546875" bestFit="1" customWidth="1"/>
    <col min="12" max="12" width="29.140625" bestFit="1" customWidth="1"/>
    <col min="13" max="13" width="6" bestFit="1" customWidth="1"/>
    <col min="14" max="14" width="14" bestFit="1" customWidth="1"/>
    <col min="15" max="15" width="7.28515625" bestFit="1" customWidth="1"/>
    <col min="16" max="16" width="11.28515625" bestFit="1" customWidth="1"/>
    <col min="17" max="17" width="8" bestFit="1" customWidth="1"/>
    <col min="18" max="18" width="14.85546875" bestFit="1" customWidth="1"/>
    <col min="19" max="19" width="19" bestFit="1" customWidth="1"/>
    <col min="20" max="20" width="7.42578125" bestFit="1" customWidth="1"/>
  </cols>
  <sheetData>
    <row r="1" spans="1:6" x14ac:dyDescent="0.25">
      <c r="A1" s="6" t="s">
        <v>243</v>
      </c>
      <c r="B1" s="6" t="s">
        <v>227</v>
      </c>
      <c r="C1" s="6" t="s">
        <v>232</v>
      </c>
      <c r="D1" s="6" t="s">
        <v>233</v>
      </c>
      <c r="E1" s="6" t="s">
        <v>234</v>
      </c>
      <c r="F1" s="7" t="s">
        <v>235</v>
      </c>
    </row>
    <row r="2" spans="1:6" x14ac:dyDescent="0.25">
      <c r="A2" s="8">
        <v>10</v>
      </c>
      <c r="B2" s="8" t="s">
        <v>228</v>
      </c>
      <c r="C2" s="8" t="s">
        <v>236</v>
      </c>
      <c r="D2" s="8">
        <v>1000</v>
      </c>
      <c r="E2" s="8" t="s">
        <v>226</v>
      </c>
      <c r="F2" s="8" t="s">
        <v>237</v>
      </c>
    </row>
    <row r="3" spans="1:6" x14ac:dyDescent="0.25">
      <c r="A3" s="9">
        <v>20</v>
      </c>
      <c r="B3" s="9" t="s">
        <v>229</v>
      </c>
      <c r="C3" s="9" t="s">
        <v>238</v>
      </c>
      <c r="D3" s="9">
        <v>9997</v>
      </c>
      <c r="E3" s="9" t="s">
        <v>239</v>
      </c>
      <c r="F3" s="9" t="s">
        <v>237</v>
      </c>
    </row>
    <row r="4" spans="1:6" x14ac:dyDescent="0.25">
      <c r="A4" s="10">
        <v>30</v>
      </c>
      <c r="B4" s="10" t="s">
        <v>230</v>
      </c>
      <c r="C4" s="10" t="s">
        <v>240</v>
      </c>
      <c r="D4" s="10">
        <v>9998</v>
      </c>
      <c r="E4" s="10" t="s">
        <v>241</v>
      </c>
      <c r="F4" s="10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97D7-70C5-4B3F-951D-DD47A9945A55}">
  <dimension ref="A1:B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18.5703125" bestFit="1" customWidth="1"/>
    <col min="2" max="2" width="14.28515625" bestFit="1" customWidth="1"/>
  </cols>
  <sheetData>
    <row r="1" spans="1:2" x14ac:dyDescent="0.25">
      <c r="A1" s="13" t="s">
        <v>260</v>
      </c>
      <c r="B1" s="13" t="s">
        <v>231</v>
      </c>
    </row>
    <row r="2" spans="1:2" x14ac:dyDescent="0.25">
      <c r="A2" s="11" t="s">
        <v>253</v>
      </c>
      <c r="B2" s="12" t="s">
        <v>244</v>
      </c>
    </row>
    <row r="3" spans="1:2" x14ac:dyDescent="0.25">
      <c r="A3" s="11" t="s">
        <v>252</v>
      </c>
      <c r="B3" s="12" t="s">
        <v>245</v>
      </c>
    </row>
    <row r="4" spans="1:2" x14ac:dyDescent="0.25">
      <c r="A4" s="11" t="s">
        <v>254</v>
      </c>
      <c r="B4" s="12" t="s">
        <v>246</v>
      </c>
    </row>
    <row r="5" spans="1:2" x14ac:dyDescent="0.25">
      <c r="A5" s="11" t="s">
        <v>255</v>
      </c>
      <c r="B5" s="12" t="s">
        <v>247</v>
      </c>
    </row>
    <row r="6" spans="1:2" x14ac:dyDescent="0.25">
      <c r="A6" s="11" t="s">
        <v>256</v>
      </c>
      <c r="B6" s="12" t="s">
        <v>248</v>
      </c>
    </row>
    <row r="7" spans="1:2" x14ac:dyDescent="0.25">
      <c r="A7" s="11" t="s">
        <v>257</v>
      </c>
      <c r="B7" s="12" t="s">
        <v>249</v>
      </c>
    </row>
    <row r="8" spans="1:2" x14ac:dyDescent="0.25">
      <c r="A8" s="11" t="s">
        <v>258</v>
      </c>
      <c r="B8" s="12" t="s">
        <v>250</v>
      </c>
    </row>
    <row r="9" spans="1:2" x14ac:dyDescent="0.25">
      <c r="A9" s="11" t="s">
        <v>259</v>
      </c>
      <c r="B9" s="12" t="s"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055A-494E-4D7E-A16E-494EE892A338}">
  <dimension ref="A1:A2"/>
  <sheetViews>
    <sheetView tabSelected="1" workbookViewId="0">
      <selection activeCell="N18" sqref="N18"/>
    </sheetView>
  </sheetViews>
  <sheetFormatPr baseColWidth="10" defaultColWidth="9.140625" defaultRowHeight="15" x14ac:dyDescent="0.25"/>
  <cols>
    <col min="1" max="1" width="6.140625" bestFit="1" customWidth="1"/>
  </cols>
  <sheetData>
    <row r="1" spans="1:1" x14ac:dyDescent="0.25">
      <c r="A1" s="4" t="s">
        <v>226</v>
      </c>
    </row>
    <row r="2" spans="1:1" x14ac:dyDescent="0.25">
      <c r="A2">
        <f>1+(18/100)</f>
        <v>1.18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Productos</vt:lpstr>
      <vt:lpstr>Categorias</vt:lpstr>
      <vt:lpstr>Tipo_Afectacion</vt:lpstr>
      <vt:lpstr>Unidad_Medida</vt:lpstr>
      <vt:lpstr>Impuestos</vt:lpstr>
      <vt:lpstr>UNIDAD_MEDIDA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Christian Angel Ruiz Bautista</cp:lastModifiedBy>
  <dcterms:created xsi:type="dcterms:W3CDTF">2021-09-25T13:48:09Z</dcterms:created>
  <dcterms:modified xsi:type="dcterms:W3CDTF">2025-01-03T19:02:56Z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2-Restringido</vt:lpwstr>
  </property>
</Properties>
</file>