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updateLinks="always" hidePivotFieldList="1"/>
  <mc:AlternateContent xmlns:mc="http://schemas.openxmlformats.org/markup-compatibility/2006">
    <mc:Choice Requires="x15">
      <x15ac:absPath xmlns:x15ac="http://schemas.microsoft.com/office/spreadsheetml/2010/11/ac" url="/Users/critty/Desktop/Base/GitHub/FWRA_2022_Analysis/Data/"/>
    </mc:Choice>
  </mc:AlternateContent>
  <xr:revisionPtr revIDLastSave="0" documentId="13_ncr:1_{34D5CCF5-357D-954E-9BC4-F6E903DA7E03}" xr6:coauthVersionLast="47" xr6:coauthVersionMax="47" xr10:uidLastSave="{00000000-0000-0000-0000-000000000000}"/>
  <bookViews>
    <workbookView xWindow="25600" yWindow="500" windowWidth="25600" windowHeight="28300" tabRatio="603" activeTab="2" xr2:uid="{00000000-000D-0000-FFFF-FFFF00000000}"/>
  </bookViews>
  <sheets>
    <sheet name="Wateshed Data Cleaned" sheetId="39" r:id="rId1"/>
    <sheet name="Summary" sheetId="40" r:id="rId2"/>
    <sheet name="Area 23" sheetId="27" r:id="rId3"/>
    <sheet name="Area 24" sheetId="16" r:id="rId4"/>
    <sheet name="Area 25" sheetId="29" r:id="rId5"/>
    <sheet name="Area 26" sheetId="15" r:id="rId6"/>
    <sheet name="Graphs" sheetId="32" r:id="rId7"/>
    <sheet name="Parameter_Lookups" sheetId="30" r:id="rId8"/>
    <sheet name="DU Makeup" sheetId="41" r:id="rId9"/>
    <sheet name="Action Items" sheetId="35" r:id="rId10"/>
    <sheet name="Pre-ratings" sheetId="37" r:id="rId11"/>
    <sheet name="Base List of LF's" sheetId="38" r:id="rId12"/>
    <sheet name="SummaryTab" sheetId="4" r:id="rId13"/>
  </sheets>
  <externalReferences>
    <externalReference r:id="rId14"/>
  </externalReferences>
  <definedNames>
    <definedName name="_xlnm._FilterDatabase" localSheetId="2" hidden="1">'Area 23'!$F$4:$R$50</definedName>
    <definedName name="_xlnm._FilterDatabase" localSheetId="3" hidden="1">'Area 24'!$A$1:$Z$74</definedName>
    <definedName name="_xlnm._FilterDatabase" localSheetId="4" hidden="1">'Area 25'!$F$3:$AK$49</definedName>
    <definedName name="_xlnm._FilterDatabase" localSheetId="5" hidden="1">'Area 26'!$G$3:$AK$49</definedName>
    <definedName name="_xlnm._FilterDatabase" localSheetId="6" hidden="1">Graphs!$G$3:$H$49</definedName>
    <definedName name="_xlnm._FilterDatabase" localSheetId="12" hidden="1">SummaryTab!$G$3:$H$49</definedName>
    <definedName name="_xlnm._FilterDatabase" localSheetId="0" hidden="1">'Wateshed Data Cleaned'!$A$1:$AD$1894</definedName>
    <definedName name="biorisk" localSheetId="7">Parameter_Lookups!$F$4:$H$32</definedName>
    <definedName name="biorisk">Parameter_Lookups!$F$4:$H$32</definedName>
    <definedName name="futurerisk" localSheetId="7">Parameter_Lookups!$J$4:$L$32</definedName>
    <definedName name="futurerisk">Parameter_Lookups!$J$4:$L$32</definedName>
    <definedName name="likelihood" localSheetId="7">Parameter_Lookups!$B$4:$D$32</definedName>
    <definedName name="likelihood">Parameter_Lookups!$B$4:$D$32</definedName>
    <definedName name="_xlnm.Print_Area" localSheetId="6">Graphs!$C$3:$H$50</definedName>
    <definedName name="_xlnm.Print_Area" localSheetId="12">SummaryTab!$C$3:$H$50</definedName>
    <definedName name="_xlnm.Print_Titles" localSheetId="6">Graphs!$3:$3</definedName>
    <definedName name="_xlnm.Print_Titles" localSheetId="12">SummaryTab!$3:$3</definedName>
    <definedName name="risk" localSheetId="6">[1]parameters!$O$10:$P$16</definedName>
    <definedName name="risk" localSheetId="7">Parameter_Lookups!#REF!</definedName>
    <definedName name="risk" localSheetId="12">[1]parameters!$O$10:$P$16</definedName>
    <definedName name="RiskCalc" localSheetId="6">#REF!</definedName>
    <definedName name="RiskCalc" localSheetId="7">Parameter_Lookups!#REF!</definedName>
    <definedName name="RiskCalc" localSheetId="12">#REF!</definedName>
    <definedName name="Slicer_CR">#N/A</definedName>
    <definedName name="Slicer_FR">#N/A</definedName>
  </definedNames>
  <calcPr calcId="191028"/>
  <pivotCaches>
    <pivotCache cacheId="5"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BS60" i="27" l="1"/>
  <c r="BQ62" i="27"/>
  <c r="BR44" i="27"/>
  <c r="BS44" i="27" s="1"/>
  <c r="BR35" i="27"/>
  <c r="BS35" i="27" s="1"/>
  <c r="BR33" i="27"/>
  <c r="BS33" i="27" s="1"/>
  <c r="BR28" i="27"/>
  <c r="BS28" i="27" s="1"/>
  <c r="BR27" i="27"/>
  <c r="BS27" i="27" s="1"/>
  <c r="BR22" i="27"/>
  <c r="BS22" i="27" s="1"/>
  <c r="BR18" i="27"/>
  <c r="BS18" i="27" s="1"/>
  <c r="BR17" i="27"/>
  <c r="BS17" i="27" s="1"/>
  <c r="BR9" i="27"/>
  <c r="BS9" i="27" s="1"/>
  <c r="BR6" i="27"/>
  <c r="BP6" i="27" s="1"/>
  <c r="BR7" i="27"/>
  <c r="BP7" i="27" s="1"/>
  <c r="BR8" i="27"/>
  <c r="BP8" i="27" s="1"/>
  <c r="BR10" i="27"/>
  <c r="BP10" i="27" s="1"/>
  <c r="BR11" i="27"/>
  <c r="BP11" i="27" s="1"/>
  <c r="BR12" i="27"/>
  <c r="BP12" i="27" s="1"/>
  <c r="BR13" i="27"/>
  <c r="BP13" i="27" s="1"/>
  <c r="BR14" i="27"/>
  <c r="BP14" i="27" s="1"/>
  <c r="BR15" i="27"/>
  <c r="BP15" i="27" s="1"/>
  <c r="BR16" i="27"/>
  <c r="BP16" i="27" s="1"/>
  <c r="BR19" i="27"/>
  <c r="BP19" i="27" s="1"/>
  <c r="BR20" i="27"/>
  <c r="BP20" i="27" s="1"/>
  <c r="BQ21" i="27"/>
  <c r="BR21" i="27"/>
  <c r="BP21" i="27" s="1"/>
  <c r="BR23" i="27"/>
  <c r="BP23" i="27" s="1"/>
  <c r="BR24" i="27"/>
  <c r="BP24" i="27" s="1"/>
  <c r="BR25" i="27"/>
  <c r="BP25" i="27" s="1"/>
  <c r="BR26" i="27"/>
  <c r="BP26" i="27" s="1"/>
  <c r="BR29" i="27"/>
  <c r="BP29" i="27" s="1"/>
  <c r="BR30" i="27"/>
  <c r="BP30" i="27" s="1"/>
  <c r="BR31" i="27"/>
  <c r="BP31" i="27" s="1"/>
  <c r="BR32" i="27"/>
  <c r="BP32" i="27" s="1"/>
  <c r="BR34" i="27"/>
  <c r="BP34" i="27" s="1"/>
  <c r="BR36" i="27"/>
  <c r="BP36" i="27" s="1"/>
  <c r="BR37" i="27"/>
  <c r="BP37" i="27" s="1"/>
  <c r="BR38" i="27"/>
  <c r="BP38" i="27" s="1"/>
  <c r="BR39" i="27"/>
  <c r="BP39" i="27" s="1"/>
  <c r="BR40" i="27"/>
  <c r="BP40" i="27" s="1"/>
  <c r="BR41" i="27"/>
  <c r="BP41" i="27" s="1"/>
  <c r="BR42" i="27"/>
  <c r="BP42" i="27" s="1"/>
  <c r="BR43" i="27"/>
  <c r="BP43" i="27" s="1"/>
  <c r="BP45" i="27"/>
  <c r="BQ45" i="27"/>
  <c r="BR45" i="27"/>
  <c r="BS45" i="27"/>
  <c r="BR46" i="27"/>
  <c r="BP46" i="27" s="1"/>
  <c r="BR47" i="27"/>
  <c r="BP47" i="27" s="1"/>
  <c r="BR48" i="27"/>
  <c r="BP48" i="27" s="1"/>
  <c r="BS48" i="27"/>
  <c r="BR49" i="27"/>
  <c r="BP49" i="27" s="1"/>
  <c r="BR50" i="27"/>
  <c r="BP50" i="27" s="1"/>
  <c r="BR51" i="27"/>
  <c r="BS51" i="27" s="1"/>
  <c r="BR52" i="27"/>
  <c r="BP52" i="27" s="1"/>
  <c r="BR53" i="27"/>
  <c r="BP53" i="27" s="1"/>
  <c r="BR54" i="27"/>
  <c r="BP54" i="27" s="1"/>
  <c r="BR55" i="27"/>
  <c r="BP55" i="27" s="1"/>
  <c r="BR56" i="27"/>
  <c r="BP56" i="27" s="1"/>
  <c r="BR57" i="27"/>
  <c r="BP57" i="27" s="1"/>
  <c r="BR58" i="27"/>
  <c r="BP58" i="27" s="1"/>
  <c r="BP59" i="27"/>
  <c r="BR59" i="27"/>
  <c r="BS59" i="27" s="1"/>
  <c r="BR60" i="27"/>
  <c r="BP60" i="27" s="1"/>
  <c r="BR61" i="27"/>
  <c r="BP61" i="27" s="1"/>
  <c r="BR62" i="27"/>
  <c r="BP62" i="27" s="1"/>
  <c r="BR63" i="27"/>
  <c r="BP63" i="27" s="1"/>
  <c r="BR64" i="27"/>
  <c r="BP64" i="27" s="1"/>
  <c r="BS64" i="27"/>
  <c r="BR65" i="27"/>
  <c r="BP65" i="27" s="1"/>
  <c r="BR66" i="27"/>
  <c r="BP66" i="27" s="1"/>
  <c r="BP67" i="27"/>
  <c r="BR67" i="27"/>
  <c r="BQ67" i="27" s="1"/>
  <c r="BS67" i="27"/>
  <c r="BR68" i="27"/>
  <c r="BP68" i="27" s="1"/>
  <c r="BR69" i="27"/>
  <c r="BP69" i="27" s="1"/>
  <c r="BR70" i="27"/>
  <c r="BP70" i="27" s="1"/>
  <c r="BS70" i="27"/>
  <c r="BR71" i="27"/>
  <c r="BP71" i="27" s="1"/>
  <c r="BR72" i="27"/>
  <c r="BP72" i="27" s="1"/>
  <c r="BR73" i="27"/>
  <c r="BP73" i="27" s="1"/>
  <c r="BR74" i="27"/>
  <c r="BP74" i="27" s="1"/>
  <c r="BR5" i="27"/>
  <c r="BS5" i="27" s="1"/>
  <c r="K26" i="27"/>
  <c r="K34" i="27"/>
  <c r="K37" i="27"/>
  <c r="K67" i="27"/>
  <c r="K74" i="27"/>
  <c r="M6" i="27"/>
  <c r="K6" i="27" s="1"/>
  <c r="M7" i="27"/>
  <c r="K7" i="27" s="1"/>
  <c r="M8" i="27"/>
  <c r="K8" i="27" s="1"/>
  <c r="M9" i="27"/>
  <c r="K9" i="27" s="1"/>
  <c r="M10" i="27"/>
  <c r="K10" i="27" s="1"/>
  <c r="M11" i="27"/>
  <c r="K11" i="27" s="1"/>
  <c r="M12" i="27"/>
  <c r="K12" i="27" s="1"/>
  <c r="M13" i="27"/>
  <c r="K13" i="27" s="1"/>
  <c r="M14" i="27"/>
  <c r="K14" i="27" s="1"/>
  <c r="M15" i="27"/>
  <c r="K15" i="27" s="1"/>
  <c r="M16" i="27"/>
  <c r="K16" i="27" s="1"/>
  <c r="M17" i="27"/>
  <c r="K17" i="27" s="1"/>
  <c r="M18" i="27"/>
  <c r="K18" i="27" s="1"/>
  <c r="M19" i="27"/>
  <c r="K19" i="27" s="1"/>
  <c r="M20" i="27"/>
  <c r="K20" i="27" s="1"/>
  <c r="M21" i="27"/>
  <c r="K21" i="27" s="1"/>
  <c r="M22" i="27"/>
  <c r="K22" i="27" s="1"/>
  <c r="M23" i="27"/>
  <c r="K23" i="27" s="1"/>
  <c r="M24" i="27"/>
  <c r="K24" i="27" s="1"/>
  <c r="M25" i="27"/>
  <c r="K25" i="27" s="1"/>
  <c r="M26" i="27"/>
  <c r="M27" i="27"/>
  <c r="K27" i="27" s="1"/>
  <c r="M28" i="27"/>
  <c r="K28" i="27" s="1"/>
  <c r="M29" i="27"/>
  <c r="K29" i="27" s="1"/>
  <c r="M30" i="27"/>
  <c r="K30" i="27" s="1"/>
  <c r="M31" i="27"/>
  <c r="K31" i="27" s="1"/>
  <c r="M32" i="27"/>
  <c r="K32" i="27" s="1"/>
  <c r="M33" i="27"/>
  <c r="K33" i="27" s="1"/>
  <c r="M34" i="27"/>
  <c r="M35" i="27"/>
  <c r="K35" i="27" s="1"/>
  <c r="M36" i="27"/>
  <c r="K36" i="27" s="1"/>
  <c r="M37" i="27"/>
  <c r="M38" i="27"/>
  <c r="K38" i="27" s="1"/>
  <c r="M39" i="27"/>
  <c r="K39" i="27" s="1"/>
  <c r="M40" i="27"/>
  <c r="K40" i="27" s="1"/>
  <c r="M41" i="27"/>
  <c r="K41" i="27" s="1"/>
  <c r="M42" i="27"/>
  <c r="K42" i="27" s="1"/>
  <c r="M43" i="27"/>
  <c r="K43" i="27" s="1"/>
  <c r="M44" i="27"/>
  <c r="K44" i="27" s="1"/>
  <c r="M45" i="27"/>
  <c r="K45" i="27" s="1"/>
  <c r="M46" i="27"/>
  <c r="K46" i="27" s="1"/>
  <c r="M47" i="27"/>
  <c r="K47" i="27" s="1"/>
  <c r="M48" i="27"/>
  <c r="K48" i="27" s="1"/>
  <c r="M49" i="27"/>
  <c r="K49" i="27" s="1"/>
  <c r="M50" i="27"/>
  <c r="K50" i="27" s="1"/>
  <c r="M51" i="27"/>
  <c r="K51" i="27" s="1"/>
  <c r="M52" i="27"/>
  <c r="K52" i="27" s="1"/>
  <c r="M53" i="27"/>
  <c r="K53" i="27" s="1"/>
  <c r="M54" i="27"/>
  <c r="K54" i="27" s="1"/>
  <c r="M55" i="27"/>
  <c r="K55" i="27" s="1"/>
  <c r="M56" i="27"/>
  <c r="K56" i="27" s="1"/>
  <c r="M57" i="27"/>
  <c r="K57" i="27" s="1"/>
  <c r="M58" i="27"/>
  <c r="K58" i="27" s="1"/>
  <c r="M59" i="27"/>
  <c r="K59" i="27" s="1"/>
  <c r="M60" i="27"/>
  <c r="K60" i="27" s="1"/>
  <c r="M61" i="27"/>
  <c r="K61" i="27" s="1"/>
  <c r="M62" i="27"/>
  <c r="K62" i="27" s="1"/>
  <c r="M63" i="27"/>
  <c r="K63" i="27" s="1"/>
  <c r="M64" i="27"/>
  <c r="K64" i="27" s="1"/>
  <c r="M65" i="27"/>
  <c r="K65" i="27" s="1"/>
  <c r="M66" i="27"/>
  <c r="K66" i="27" s="1"/>
  <c r="M67" i="27"/>
  <c r="M68" i="27"/>
  <c r="K68" i="27" s="1"/>
  <c r="M69" i="27"/>
  <c r="K69" i="27" s="1"/>
  <c r="M70" i="27"/>
  <c r="K70" i="27" s="1"/>
  <c r="M71" i="27"/>
  <c r="K71" i="27" s="1"/>
  <c r="M72" i="27"/>
  <c r="K72" i="27" s="1"/>
  <c r="M73" i="27"/>
  <c r="K73" i="27" s="1"/>
  <c r="M74" i="27"/>
  <c r="M5" i="27"/>
  <c r="K5" i="27" s="1"/>
  <c r="AF5" i="27"/>
  <c r="AG5" i="27" s="1"/>
  <c r="BQ59" i="27" l="1"/>
  <c r="BS29" i="27"/>
  <c r="BS72" i="27"/>
  <c r="BQ51" i="27"/>
  <c r="BS46" i="27"/>
  <c r="BQ29" i="27"/>
  <c r="BQ11" i="27"/>
  <c r="BS61" i="27"/>
  <c r="BP51" i="27"/>
  <c r="BS40" i="27"/>
  <c r="BS31" i="27"/>
  <c r="BQ31" i="27"/>
  <c r="BQ25" i="27"/>
  <c r="BQ49" i="27"/>
  <c r="BS54" i="27"/>
  <c r="BS37" i="27"/>
  <c r="BS13" i="27"/>
  <c r="BS62" i="27"/>
  <c r="BS53" i="27"/>
  <c r="BQ37" i="27"/>
  <c r="BS24" i="27"/>
  <c r="BQ19" i="27"/>
  <c r="BQ13" i="27"/>
  <c r="BP33" i="27"/>
  <c r="BS39" i="27"/>
  <c r="BS16" i="27"/>
  <c r="BQ33" i="27"/>
  <c r="BQ5" i="27"/>
  <c r="BS56" i="27"/>
  <c r="BQ39" i="27"/>
  <c r="BS32" i="27"/>
  <c r="BS21" i="27"/>
  <c r="BS11" i="27"/>
  <c r="BP5" i="27"/>
  <c r="BS69" i="27"/>
  <c r="BS42" i="27"/>
  <c r="BS14" i="27"/>
  <c r="BS74" i="27"/>
  <c r="BS71" i="27"/>
  <c r="BQ69" i="27"/>
  <c r="BS66" i="27"/>
  <c r="BS63" i="27"/>
  <c r="BQ61" i="27"/>
  <c r="BS58" i="27"/>
  <c r="BS55" i="27"/>
  <c r="BQ53" i="27"/>
  <c r="BS50" i="27"/>
  <c r="BS47" i="27"/>
  <c r="BS41" i="27"/>
  <c r="BS36" i="27"/>
  <c r="BS26" i="27"/>
  <c r="BS23" i="27"/>
  <c r="BS20" i="27"/>
  <c r="BS15" i="27"/>
  <c r="BS10" i="27"/>
  <c r="BS73" i="27"/>
  <c r="BQ71" i="27"/>
  <c r="BS68" i="27"/>
  <c r="BS65" i="27"/>
  <c r="BQ63" i="27"/>
  <c r="BS57" i="27"/>
  <c r="BQ55" i="27"/>
  <c r="BS52" i="27"/>
  <c r="BS49" i="27"/>
  <c r="BQ47" i="27"/>
  <c r="BS43" i="27"/>
  <c r="BQ41" i="27"/>
  <c r="BS38" i="27"/>
  <c r="BS34" i="27"/>
  <c r="BS30" i="27"/>
  <c r="BS25" i="27"/>
  <c r="BQ23" i="27"/>
  <c r="BS19" i="27"/>
  <c r="BQ15" i="27"/>
  <c r="BS12" i="27"/>
  <c r="BP17" i="27"/>
  <c r="BS7" i="27"/>
  <c r="BQ17" i="27"/>
  <c r="BQ73" i="27"/>
  <c r="BQ65" i="27"/>
  <c r="BQ57" i="27"/>
  <c r="BQ43" i="27"/>
  <c r="BQ7" i="27"/>
  <c r="BP22" i="27"/>
  <c r="BS6" i="27"/>
  <c r="BQ22" i="27"/>
  <c r="BW44" i="27"/>
  <c r="BV44" i="27"/>
  <c r="BP44" i="27"/>
  <c r="BQ44" i="27"/>
  <c r="BW35" i="27"/>
  <c r="BV35" i="27"/>
  <c r="BP35" i="27"/>
  <c r="BQ35" i="27"/>
  <c r="BW33" i="27"/>
  <c r="BV33" i="27"/>
  <c r="BW28" i="27"/>
  <c r="BV28" i="27"/>
  <c r="BP28" i="27"/>
  <c r="BQ28" i="27"/>
  <c r="BW27" i="27"/>
  <c r="BV27" i="27"/>
  <c r="BP27" i="27"/>
  <c r="BQ27" i="27"/>
  <c r="BW22" i="27"/>
  <c r="BV22" i="27"/>
  <c r="BW18" i="27"/>
  <c r="BV18" i="27"/>
  <c r="BP18" i="27"/>
  <c r="BQ18" i="27"/>
  <c r="BW17" i="27"/>
  <c r="BV17" i="27"/>
  <c r="BW9" i="27"/>
  <c r="BV9" i="27"/>
  <c r="BP9" i="27"/>
  <c r="BQ9" i="27"/>
  <c r="BS8" i="27"/>
  <c r="BQ74" i="27"/>
  <c r="BQ72" i="27"/>
  <c r="BQ70" i="27"/>
  <c r="BQ68" i="27"/>
  <c r="BQ66" i="27"/>
  <c r="BQ64" i="27"/>
  <c r="BQ60" i="27"/>
  <c r="BQ58" i="27"/>
  <c r="BQ56" i="27"/>
  <c r="BQ54" i="27"/>
  <c r="BQ52" i="27"/>
  <c r="BQ50" i="27"/>
  <c r="BQ48" i="27"/>
  <c r="BQ46" i="27"/>
  <c r="BQ42" i="27"/>
  <c r="BQ40" i="27"/>
  <c r="BQ38" i="27"/>
  <c r="BQ36" i="27"/>
  <c r="BQ34" i="27"/>
  <c r="BQ32" i="27"/>
  <c r="BQ30" i="27"/>
  <c r="BQ26" i="27"/>
  <c r="BQ24" i="27"/>
  <c r="BQ20" i="27"/>
  <c r="BQ16" i="27"/>
  <c r="BQ14" i="27"/>
  <c r="BQ12" i="27"/>
  <c r="BQ10" i="27"/>
  <c r="BQ8" i="27"/>
  <c r="BQ6" i="27"/>
  <c r="L11" i="27"/>
  <c r="N70" i="27"/>
  <c r="N58" i="27"/>
  <c r="N54" i="27"/>
  <c r="N14" i="27"/>
  <c r="N72" i="27"/>
  <c r="N66" i="27"/>
  <c r="N42" i="27"/>
  <c r="N30" i="27"/>
  <c r="N24" i="27"/>
  <c r="N18" i="27"/>
  <c r="N40" i="27"/>
  <c r="N34" i="27"/>
  <c r="N22" i="27"/>
  <c r="N26" i="27"/>
  <c r="N38" i="27"/>
  <c r="N6" i="27"/>
  <c r="N74" i="27"/>
  <c r="N62" i="27"/>
  <c r="N56" i="27"/>
  <c r="N50" i="27"/>
  <c r="N46" i="27"/>
  <c r="N8" i="27"/>
  <c r="N5" i="27"/>
  <c r="N60" i="27"/>
  <c r="N44" i="27"/>
  <c r="N28" i="27"/>
  <c r="N12" i="27"/>
  <c r="L5" i="27"/>
  <c r="N64" i="27"/>
  <c r="N48" i="27"/>
  <c r="N32" i="27"/>
  <c r="N16" i="27"/>
  <c r="N10" i="27"/>
  <c r="AD5" i="27"/>
  <c r="N68" i="27"/>
  <c r="N52" i="27"/>
  <c r="N36" i="27"/>
  <c r="N20" i="27"/>
  <c r="N73" i="27"/>
  <c r="N71" i="27"/>
  <c r="N69" i="27"/>
  <c r="N67" i="27"/>
  <c r="N65" i="27"/>
  <c r="N63" i="27"/>
  <c r="N61" i="27"/>
  <c r="N59" i="27"/>
  <c r="N57" i="27"/>
  <c r="N55" i="27"/>
  <c r="N53" i="27"/>
  <c r="N51" i="27"/>
  <c r="N49" i="27"/>
  <c r="N47" i="27"/>
  <c r="N45" i="27"/>
  <c r="N43" i="27"/>
  <c r="N41" i="27"/>
  <c r="N39" i="27"/>
  <c r="N37" i="27"/>
  <c r="N35" i="27"/>
  <c r="N33" i="27"/>
  <c r="N31" i="27"/>
  <c r="N29" i="27"/>
  <c r="N27" i="27"/>
  <c r="N25" i="27"/>
  <c r="N23" i="27"/>
  <c r="N21" i="27"/>
  <c r="N19" i="27"/>
  <c r="N17" i="27"/>
  <c r="N15" i="27"/>
  <c r="N13" i="27"/>
  <c r="N11" i="27"/>
  <c r="N9" i="27"/>
  <c r="N7" i="27"/>
  <c r="L73" i="27"/>
  <c r="L71" i="27"/>
  <c r="L69" i="27"/>
  <c r="L67" i="27"/>
  <c r="L65" i="27"/>
  <c r="L63" i="27"/>
  <c r="L61" i="27"/>
  <c r="L59" i="27"/>
  <c r="L57" i="27"/>
  <c r="L55" i="27"/>
  <c r="L53" i="27"/>
  <c r="L51" i="27"/>
  <c r="L49" i="27"/>
  <c r="L47" i="27"/>
  <c r="L45" i="27"/>
  <c r="L43" i="27"/>
  <c r="L41" i="27"/>
  <c r="L39" i="27"/>
  <c r="L37" i="27"/>
  <c r="L35" i="27"/>
  <c r="L33" i="27"/>
  <c r="L31" i="27"/>
  <c r="L29" i="27"/>
  <c r="L27" i="27"/>
  <c r="L25" i="27"/>
  <c r="L23" i="27"/>
  <c r="L21" i="27"/>
  <c r="L19" i="27"/>
  <c r="L17" i="27"/>
  <c r="L15" i="27"/>
  <c r="L13" i="27"/>
  <c r="L9" i="27"/>
  <c r="L7" i="27"/>
  <c r="L74" i="27"/>
  <c r="L72" i="27"/>
  <c r="L70" i="27"/>
  <c r="L68" i="27"/>
  <c r="L66" i="27"/>
  <c r="L64" i="27"/>
  <c r="L62" i="27"/>
  <c r="L60" i="27"/>
  <c r="L58" i="27"/>
  <c r="L56" i="27"/>
  <c r="L54" i="27"/>
  <c r="L52" i="27"/>
  <c r="L50" i="27"/>
  <c r="L48" i="27"/>
  <c r="L46" i="27"/>
  <c r="L44" i="27"/>
  <c r="L42" i="27"/>
  <c r="L40" i="27"/>
  <c r="L38" i="27"/>
  <c r="L36" i="27"/>
  <c r="L34" i="27"/>
  <c r="L32" i="27"/>
  <c r="L30" i="27"/>
  <c r="L28" i="27"/>
  <c r="L26" i="27"/>
  <c r="L24" i="27"/>
  <c r="L22" i="27"/>
  <c r="L20" i="27"/>
  <c r="L18" i="27"/>
  <c r="L16" i="27"/>
  <c r="L14" i="27"/>
  <c r="L12" i="27"/>
  <c r="L10" i="27"/>
  <c r="L8" i="27"/>
  <c r="L6" i="27"/>
  <c r="AE5" i="27"/>
  <c r="Q5" i="27" l="1"/>
  <c r="R5" i="27"/>
  <c r="X493" i="39" l="1"/>
  <c r="X494" i="39"/>
  <c r="X495" i="39"/>
  <c r="X496" i="39"/>
  <c r="X497" i="39"/>
  <c r="X498" i="39"/>
  <c r="X499" i="39"/>
  <c r="X500" i="39"/>
  <c r="X501" i="39"/>
  <c r="X502" i="39"/>
  <c r="X503" i="39"/>
  <c r="X504" i="39"/>
  <c r="X505" i="39"/>
  <c r="X506" i="39"/>
  <c r="X507" i="39"/>
  <c r="X508" i="39"/>
  <c r="X509" i="39"/>
  <c r="X510" i="39"/>
  <c r="X511" i="39"/>
  <c r="X512" i="39"/>
  <c r="X513" i="39"/>
  <c r="X514" i="39"/>
  <c r="X515" i="39"/>
  <c r="X516" i="39"/>
  <c r="X517" i="39"/>
  <c r="X518" i="39"/>
  <c r="X519" i="39"/>
  <c r="X520" i="39"/>
  <c r="X521" i="39"/>
  <c r="X522" i="39"/>
  <c r="X523" i="39"/>
  <c r="X524" i="39"/>
  <c r="X525" i="39"/>
  <c r="X526" i="39"/>
  <c r="X527" i="39"/>
  <c r="X528" i="39"/>
  <c r="X529" i="39"/>
  <c r="X530" i="39"/>
  <c r="X531" i="39"/>
  <c r="X532" i="39"/>
  <c r="X533" i="39"/>
  <c r="X534" i="39"/>
  <c r="X535" i="39"/>
  <c r="X536" i="39"/>
  <c r="X537" i="39"/>
  <c r="X538" i="39"/>
  <c r="X539" i="39"/>
  <c r="X540" i="39"/>
  <c r="X541" i="39"/>
  <c r="X542" i="39"/>
  <c r="X543" i="39"/>
  <c r="X544" i="39"/>
  <c r="X545" i="39"/>
  <c r="X546" i="39"/>
  <c r="X547" i="39"/>
  <c r="X548" i="39"/>
  <c r="X549" i="39"/>
  <c r="X550" i="39"/>
  <c r="X551" i="39"/>
  <c r="X552" i="39"/>
  <c r="X553" i="39"/>
  <c r="X554" i="39"/>
  <c r="X555" i="39"/>
  <c r="X556" i="39"/>
  <c r="X557" i="39"/>
  <c r="X558" i="39"/>
  <c r="X559" i="39"/>
  <c r="X560" i="39"/>
  <c r="X561" i="39"/>
  <c r="X492" i="39"/>
  <c r="BU6" i="16"/>
  <c r="Y493" i="39" s="1"/>
  <c r="BU7" i="16"/>
  <c r="BV7" i="16" s="1"/>
  <c r="BU8" i="16"/>
  <c r="Y495" i="39" s="1"/>
  <c r="BU9" i="16"/>
  <c r="BV9" i="16" s="1"/>
  <c r="BU10" i="16"/>
  <c r="Y497" i="39" s="1"/>
  <c r="BU11" i="16"/>
  <c r="BS11" i="16" s="1"/>
  <c r="Z498" i="39" s="1"/>
  <c r="AB498" i="39" s="1"/>
  <c r="BU12" i="16"/>
  <c r="Y499" i="39" s="1"/>
  <c r="BU13" i="16"/>
  <c r="BT13" i="16" s="1"/>
  <c r="BU14" i="16"/>
  <c r="Y501" i="39" s="1"/>
  <c r="BU15" i="16"/>
  <c r="BV15" i="16" s="1"/>
  <c r="BU16" i="16"/>
  <c r="Y503" i="39" s="1"/>
  <c r="BU17" i="16"/>
  <c r="BV17" i="16" s="1"/>
  <c r="BU18" i="16"/>
  <c r="Y505" i="39" s="1"/>
  <c r="BU19" i="16"/>
  <c r="BU20" i="16"/>
  <c r="Y507" i="39" s="1"/>
  <c r="BU21" i="16"/>
  <c r="BT21" i="16" s="1"/>
  <c r="BU22" i="16"/>
  <c r="Y509" i="39" s="1"/>
  <c r="BU23" i="16"/>
  <c r="BU24" i="16"/>
  <c r="BU25" i="16"/>
  <c r="BV25" i="16" s="1"/>
  <c r="BU26" i="16"/>
  <c r="BU27" i="16"/>
  <c r="BU28" i="16"/>
  <c r="Y515" i="39" s="1"/>
  <c r="BU29" i="16"/>
  <c r="BT29" i="16" s="1"/>
  <c r="BU30" i="16"/>
  <c r="Y517" i="39" s="1"/>
  <c r="BU31" i="16"/>
  <c r="BU32" i="16"/>
  <c r="BU33" i="16"/>
  <c r="BV33" i="16" s="1"/>
  <c r="BU34" i="16"/>
  <c r="BU35" i="16"/>
  <c r="BU36" i="16"/>
  <c r="Y523" i="39" s="1"/>
  <c r="BU37" i="16"/>
  <c r="BT37" i="16" s="1"/>
  <c r="BU38" i="16"/>
  <c r="Y525" i="39" s="1"/>
  <c r="BU39" i="16"/>
  <c r="BU40" i="16"/>
  <c r="BU41" i="16"/>
  <c r="BV41" i="16" s="1"/>
  <c r="BU42" i="16"/>
  <c r="BU43" i="16"/>
  <c r="BU44" i="16"/>
  <c r="Y531" i="39" s="1"/>
  <c r="BU45" i="16"/>
  <c r="BT45" i="16" s="1"/>
  <c r="BU46" i="16"/>
  <c r="Y533" i="39" s="1"/>
  <c r="BU47" i="16"/>
  <c r="BU48" i="16"/>
  <c r="BU49" i="16"/>
  <c r="BV49" i="16" s="1"/>
  <c r="BU50" i="16"/>
  <c r="BU51" i="16"/>
  <c r="BU52" i="16"/>
  <c r="Y539" i="39" s="1"/>
  <c r="BU53" i="16"/>
  <c r="BT53" i="16" s="1"/>
  <c r="BU54" i="16"/>
  <c r="Y541" i="39" s="1"/>
  <c r="BU55" i="16"/>
  <c r="BU56" i="16"/>
  <c r="BU57" i="16"/>
  <c r="BV57" i="16" s="1"/>
  <c r="BU58" i="16"/>
  <c r="BU59" i="16"/>
  <c r="BU60" i="16"/>
  <c r="Y547" i="39" s="1"/>
  <c r="BU61" i="16"/>
  <c r="BT61" i="16" s="1"/>
  <c r="BU62" i="16"/>
  <c r="BU63" i="16"/>
  <c r="BU64" i="16"/>
  <c r="BU65" i="16"/>
  <c r="BV65" i="16" s="1"/>
  <c r="BU66" i="16"/>
  <c r="BU67" i="16"/>
  <c r="BU68" i="16"/>
  <c r="Y555" i="39" s="1"/>
  <c r="BU69" i="16"/>
  <c r="BT69" i="16" s="1"/>
  <c r="BU70" i="16"/>
  <c r="BU71" i="16"/>
  <c r="BU72" i="16"/>
  <c r="BU73" i="16"/>
  <c r="BV73" i="16" s="1"/>
  <c r="BU74" i="16"/>
  <c r="X1263" i="39"/>
  <c r="X1264" i="39"/>
  <c r="X1265" i="39"/>
  <c r="X1266" i="39"/>
  <c r="X1267" i="39"/>
  <c r="X1268" i="39"/>
  <c r="X1269" i="39"/>
  <c r="X1270" i="39"/>
  <c r="X1271" i="39"/>
  <c r="X1272" i="39"/>
  <c r="X1273" i="39"/>
  <c r="X1274" i="39"/>
  <c r="X1275" i="39"/>
  <c r="X1276" i="39"/>
  <c r="X1277" i="39"/>
  <c r="X1278" i="39"/>
  <c r="X1279" i="39"/>
  <c r="X1280" i="39"/>
  <c r="X1281" i="39"/>
  <c r="X1282" i="39"/>
  <c r="X1283" i="39"/>
  <c r="X1284" i="39"/>
  <c r="X1285" i="39"/>
  <c r="X1286" i="39"/>
  <c r="X1287" i="39"/>
  <c r="X1288" i="39"/>
  <c r="X1289" i="39"/>
  <c r="X1290" i="39"/>
  <c r="X1291" i="39"/>
  <c r="X1292" i="39"/>
  <c r="X1293" i="39"/>
  <c r="X1294" i="39"/>
  <c r="X1295" i="39"/>
  <c r="X1296" i="39"/>
  <c r="X1297" i="39"/>
  <c r="X1298" i="39"/>
  <c r="X1299" i="39"/>
  <c r="X1300" i="39"/>
  <c r="X1301" i="39"/>
  <c r="X1302" i="39"/>
  <c r="X1303" i="39"/>
  <c r="X1304" i="39"/>
  <c r="X1305" i="39"/>
  <c r="X1306" i="39"/>
  <c r="X1307" i="39"/>
  <c r="X1308" i="39"/>
  <c r="X1309" i="39"/>
  <c r="X1310" i="39"/>
  <c r="X1311" i="39"/>
  <c r="X1312" i="39"/>
  <c r="X1313" i="39"/>
  <c r="X1314" i="39"/>
  <c r="X1315" i="39"/>
  <c r="X1316" i="39"/>
  <c r="X1317" i="39"/>
  <c r="X1318" i="39"/>
  <c r="X1319" i="39"/>
  <c r="X1320" i="39"/>
  <c r="X1321" i="39"/>
  <c r="X1322" i="39"/>
  <c r="X1323" i="39"/>
  <c r="X1324" i="39"/>
  <c r="X1325" i="39"/>
  <c r="X1326" i="39"/>
  <c r="X1327" i="39"/>
  <c r="X1328" i="39"/>
  <c r="X1329" i="39"/>
  <c r="X1330" i="39"/>
  <c r="X1331" i="39"/>
  <c r="X1262" i="39"/>
  <c r="BC51" i="29"/>
  <c r="BC50" i="29"/>
  <c r="AA1168" i="39" s="1"/>
  <c r="AC1168" i="39" s="1"/>
  <c r="BC45" i="29"/>
  <c r="BC37" i="29"/>
  <c r="BC35" i="29"/>
  <c r="BC23" i="29"/>
  <c r="BC21" i="29"/>
  <c r="BC20" i="29"/>
  <c r="BC19" i="29"/>
  <c r="BC13" i="29"/>
  <c r="GV24" i="16"/>
  <c r="GV22" i="16"/>
  <c r="AA929" i="39" s="1"/>
  <c r="GV21" i="16"/>
  <c r="GV20" i="16"/>
  <c r="GV9" i="16"/>
  <c r="GV7" i="16"/>
  <c r="AA914" i="39" s="1"/>
  <c r="GV6" i="16"/>
  <c r="AA913" i="39" s="1"/>
  <c r="FF51" i="16"/>
  <c r="AA818" i="39" s="1"/>
  <c r="AC818" i="39" s="1"/>
  <c r="AK57" i="16"/>
  <c r="AK52" i="16"/>
  <c r="AK51" i="16"/>
  <c r="AK38" i="16"/>
  <c r="AK36" i="16"/>
  <c r="AK22" i="16"/>
  <c r="AK21" i="16"/>
  <c r="AA368" i="39" s="1"/>
  <c r="AC368" i="39" s="1"/>
  <c r="AK20" i="16"/>
  <c r="AK7" i="16"/>
  <c r="AK6" i="16"/>
  <c r="Q57" i="16"/>
  <c r="Q52" i="16"/>
  <c r="AA329" i="39" s="1"/>
  <c r="AC329" i="39" s="1"/>
  <c r="Q51" i="16"/>
  <c r="AA328" i="39" s="1"/>
  <c r="AC328" i="39" s="1"/>
  <c r="Q38" i="16"/>
  <c r="AA315" i="39" s="1"/>
  <c r="AC315" i="39" s="1"/>
  <c r="Q36" i="16"/>
  <c r="AA313" i="39" s="1"/>
  <c r="AC313" i="39" s="1"/>
  <c r="Q22" i="16"/>
  <c r="Q21" i="16"/>
  <c r="Q20" i="16"/>
  <c r="Q9" i="16"/>
  <c r="Q7" i="16"/>
  <c r="Q6" i="16"/>
  <c r="AA283" i="39" s="1"/>
  <c r="AC283" i="39" s="1"/>
  <c r="AJ15" i="27"/>
  <c r="Q6" i="27"/>
  <c r="Q9" i="27"/>
  <c r="AY26" i="27"/>
  <c r="AZ26" i="27" s="1"/>
  <c r="BC26" i="27" s="1"/>
  <c r="Q26" i="27"/>
  <c r="X1473" i="39"/>
  <c r="X1474" i="39"/>
  <c r="X1475" i="39"/>
  <c r="X1476" i="39"/>
  <c r="X1477" i="39"/>
  <c r="X1478" i="39"/>
  <c r="X1479" i="39"/>
  <c r="X1480" i="39"/>
  <c r="X1481" i="39"/>
  <c r="X1482" i="39"/>
  <c r="X1483" i="39"/>
  <c r="X1484" i="39"/>
  <c r="X1485" i="39"/>
  <c r="X1486" i="39"/>
  <c r="X1487" i="39"/>
  <c r="X1488" i="39"/>
  <c r="X1489" i="39"/>
  <c r="X1490" i="39"/>
  <c r="X1491" i="39"/>
  <c r="X1492" i="39"/>
  <c r="X1493" i="39"/>
  <c r="X1494" i="39"/>
  <c r="X1495" i="39"/>
  <c r="X1496" i="39"/>
  <c r="X1497" i="39"/>
  <c r="X1498" i="39"/>
  <c r="X1499" i="39"/>
  <c r="X1500" i="39"/>
  <c r="X1501" i="39"/>
  <c r="X1502" i="39"/>
  <c r="X1503" i="39"/>
  <c r="X1504" i="39"/>
  <c r="X1505" i="39"/>
  <c r="X1506" i="39"/>
  <c r="X1507" i="39"/>
  <c r="X1508" i="39"/>
  <c r="X1509" i="39"/>
  <c r="X1510" i="39"/>
  <c r="X1511" i="39"/>
  <c r="X1512" i="39"/>
  <c r="X1513" i="39"/>
  <c r="X1514" i="39"/>
  <c r="X1515" i="39"/>
  <c r="X1516" i="39"/>
  <c r="X1517" i="39"/>
  <c r="X1518" i="39"/>
  <c r="X1519" i="39"/>
  <c r="X1520" i="39"/>
  <c r="X1521" i="39"/>
  <c r="X1522" i="39"/>
  <c r="X1523" i="39"/>
  <c r="X1524" i="39"/>
  <c r="X1525" i="39"/>
  <c r="X1526" i="39"/>
  <c r="X1527" i="39"/>
  <c r="X1528" i="39"/>
  <c r="X1529" i="39"/>
  <c r="X1530" i="39"/>
  <c r="X1531" i="39"/>
  <c r="X1532" i="39"/>
  <c r="X1533" i="39"/>
  <c r="X1534" i="39"/>
  <c r="X1535" i="39"/>
  <c r="X1536" i="39"/>
  <c r="X1537" i="39"/>
  <c r="X1538" i="39"/>
  <c r="X1539" i="39"/>
  <c r="X1540" i="39"/>
  <c r="X1541" i="39"/>
  <c r="X1472" i="39"/>
  <c r="X1403" i="39"/>
  <c r="X1404" i="39"/>
  <c r="X1405" i="39"/>
  <c r="X1406" i="39"/>
  <c r="X1407" i="39"/>
  <c r="X1408" i="39"/>
  <c r="X1409" i="39"/>
  <c r="X1410" i="39"/>
  <c r="X1411" i="39"/>
  <c r="X1412" i="39"/>
  <c r="X1413" i="39"/>
  <c r="X1414" i="39"/>
  <c r="X1415" i="39"/>
  <c r="X1416" i="39"/>
  <c r="X1417" i="39"/>
  <c r="X1418" i="39"/>
  <c r="X1419" i="39"/>
  <c r="X1420" i="39"/>
  <c r="X1421" i="39"/>
  <c r="X1422" i="39"/>
  <c r="X1423" i="39"/>
  <c r="X1424" i="39"/>
  <c r="X1425" i="39"/>
  <c r="X1426" i="39"/>
  <c r="X1427" i="39"/>
  <c r="X1428" i="39"/>
  <c r="X1429" i="39"/>
  <c r="X1430" i="39"/>
  <c r="X1431" i="39"/>
  <c r="X1432" i="39"/>
  <c r="X1433" i="39"/>
  <c r="X1434" i="39"/>
  <c r="X1435" i="39"/>
  <c r="X1436" i="39"/>
  <c r="X1437" i="39"/>
  <c r="X1438" i="39"/>
  <c r="X1439" i="39"/>
  <c r="X1440" i="39"/>
  <c r="X1441" i="39"/>
  <c r="X1442" i="39"/>
  <c r="X1443" i="39"/>
  <c r="X1444" i="39"/>
  <c r="X1445" i="39"/>
  <c r="X1446" i="39"/>
  <c r="X1447" i="39"/>
  <c r="X1448" i="39"/>
  <c r="X1449" i="39"/>
  <c r="X1450" i="39"/>
  <c r="X1451" i="39"/>
  <c r="X1452" i="39"/>
  <c r="X1453" i="39"/>
  <c r="X1454" i="39"/>
  <c r="X1455" i="39"/>
  <c r="X1456" i="39"/>
  <c r="X1457" i="39"/>
  <c r="X1458" i="39"/>
  <c r="X1459" i="39"/>
  <c r="X1460" i="39"/>
  <c r="X1461" i="39"/>
  <c r="X1462" i="39"/>
  <c r="X1463" i="39"/>
  <c r="X1464" i="39"/>
  <c r="X1465" i="39"/>
  <c r="X1466" i="39"/>
  <c r="X1467" i="39"/>
  <c r="X1468" i="39"/>
  <c r="X1469" i="39"/>
  <c r="X1470" i="39"/>
  <c r="X1471" i="39"/>
  <c r="X1402" i="39"/>
  <c r="X1333" i="39"/>
  <c r="X1334" i="39"/>
  <c r="X1335" i="39"/>
  <c r="X1336" i="39"/>
  <c r="X1337" i="39"/>
  <c r="X1338" i="39"/>
  <c r="X1339" i="39"/>
  <c r="X1340" i="39"/>
  <c r="X1341" i="39"/>
  <c r="X1342" i="39"/>
  <c r="X1343" i="39"/>
  <c r="X1344" i="39"/>
  <c r="X1345" i="39"/>
  <c r="X1346" i="39"/>
  <c r="X1347" i="39"/>
  <c r="X1348" i="39"/>
  <c r="X1349" i="39"/>
  <c r="X1350" i="39"/>
  <c r="X1351" i="39"/>
  <c r="X1352" i="39"/>
  <c r="X1353" i="39"/>
  <c r="X1354" i="39"/>
  <c r="X1355" i="39"/>
  <c r="X1356" i="39"/>
  <c r="X1357" i="39"/>
  <c r="X1358" i="39"/>
  <c r="X1359" i="39"/>
  <c r="X1360" i="39"/>
  <c r="X1361" i="39"/>
  <c r="X1362" i="39"/>
  <c r="X1363" i="39"/>
  <c r="X1364" i="39"/>
  <c r="X1365" i="39"/>
  <c r="X1366" i="39"/>
  <c r="X1367" i="39"/>
  <c r="X1368" i="39"/>
  <c r="X1369" i="39"/>
  <c r="X1370" i="39"/>
  <c r="X1371" i="39"/>
  <c r="X1372" i="39"/>
  <c r="X1373" i="39"/>
  <c r="X1374" i="39"/>
  <c r="X1375" i="39"/>
  <c r="X1376" i="39"/>
  <c r="X1377" i="39"/>
  <c r="X1378" i="39"/>
  <c r="X1379" i="39"/>
  <c r="X1380" i="39"/>
  <c r="X1381" i="39"/>
  <c r="X1382" i="39"/>
  <c r="X1383" i="39"/>
  <c r="X1384" i="39"/>
  <c r="X1385" i="39"/>
  <c r="X1386" i="39"/>
  <c r="X1387" i="39"/>
  <c r="X1388" i="39"/>
  <c r="X1389" i="39"/>
  <c r="X1390" i="39"/>
  <c r="X1391" i="39"/>
  <c r="X1392" i="39"/>
  <c r="X1393" i="39"/>
  <c r="X1394" i="39"/>
  <c r="X1395" i="39"/>
  <c r="X1396" i="39"/>
  <c r="X1397" i="39"/>
  <c r="X1398" i="39"/>
  <c r="X1399" i="39"/>
  <c r="X1400" i="39"/>
  <c r="X1401" i="39"/>
  <c r="X1332" i="39"/>
  <c r="X1193" i="39"/>
  <c r="X1194" i="39"/>
  <c r="X1195" i="39"/>
  <c r="X1196" i="39"/>
  <c r="X1197" i="39"/>
  <c r="X1198" i="39"/>
  <c r="X1199" i="39"/>
  <c r="X1200" i="39"/>
  <c r="X1201" i="39"/>
  <c r="X1202" i="39"/>
  <c r="X1203" i="39"/>
  <c r="X1204" i="39"/>
  <c r="X1205" i="39"/>
  <c r="X1206" i="39"/>
  <c r="X1207" i="39"/>
  <c r="X1208" i="39"/>
  <c r="X1209" i="39"/>
  <c r="X1210" i="39"/>
  <c r="X1211" i="39"/>
  <c r="X1212" i="39"/>
  <c r="X1213" i="39"/>
  <c r="X1214" i="39"/>
  <c r="X1215" i="39"/>
  <c r="X1216" i="39"/>
  <c r="X1217" i="39"/>
  <c r="X1218" i="39"/>
  <c r="X1219" i="39"/>
  <c r="X1220" i="39"/>
  <c r="X1221" i="39"/>
  <c r="X1222" i="39"/>
  <c r="X1223" i="39"/>
  <c r="X1224" i="39"/>
  <c r="X1225" i="39"/>
  <c r="X1226" i="39"/>
  <c r="X1227" i="39"/>
  <c r="X1228" i="39"/>
  <c r="X1229" i="39"/>
  <c r="X1230" i="39"/>
  <c r="X1231" i="39"/>
  <c r="X1232" i="39"/>
  <c r="X1233" i="39"/>
  <c r="X1234" i="39"/>
  <c r="X1235" i="39"/>
  <c r="X1236" i="39"/>
  <c r="X1237" i="39"/>
  <c r="X1238" i="39"/>
  <c r="X1239" i="39"/>
  <c r="X1240" i="39"/>
  <c r="X1241" i="39"/>
  <c r="X1242" i="39"/>
  <c r="X1243" i="39"/>
  <c r="X1244" i="39"/>
  <c r="X1245" i="39"/>
  <c r="X1246" i="39"/>
  <c r="X1247" i="39"/>
  <c r="X1248" i="39"/>
  <c r="X1249" i="39"/>
  <c r="X1250" i="39"/>
  <c r="X1251" i="39"/>
  <c r="X1252" i="39"/>
  <c r="X1253" i="39"/>
  <c r="X1254" i="39"/>
  <c r="X1255" i="39"/>
  <c r="X1256" i="39"/>
  <c r="X1257" i="39"/>
  <c r="X1258" i="39"/>
  <c r="X1259" i="39"/>
  <c r="X1260" i="39"/>
  <c r="X1261" i="39"/>
  <c r="X1192" i="39"/>
  <c r="X1123" i="39"/>
  <c r="X1124" i="39"/>
  <c r="X1125" i="39"/>
  <c r="X1126" i="39"/>
  <c r="X1127" i="39"/>
  <c r="X1128" i="39"/>
  <c r="X1129" i="39"/>
  <c r="X1130" i="39"/>
  <c r="X1131" i="39"/>
  <c r="Y1131" i="39"/>
  <c r="Z1131" i="39"/>
  <c r="AB1131" i="39" s="1"/>
  <c r="AA1131" i="39"/>
  <c r="AC1131" i="39" s="1"/>
  <c r="X1132" i="39"/>
  <c r="X1133" i="39"/>
  <c r="X1134" i="39"/>
  <c r="X1135" i="39"/>
  <c r="X1136" i="39"/>
  <c r="X1137" i="39"/>
  <c r="Y1137" i="39"/>
  <c r="Z1137" i="39"/>
  <c r="AB1137" i="39" s="1"/>
  <c r="AA1137" i="39"/>
  <c r="AC1137" i="39" s="1"/>
  <c r="X1138" i="39"/>
  <c r="Y1138" i="39"/>
  <c r="Z1138" i="39"/>
  <c r="AB1138" i="39" s="1"/>
  <c r="AA1138" i="39"/>
  <c r="AC1138" i="39" s="1"/>
  <c r="X1139" i="39"/>
  <c r="Y1139" i="39"/>
  <c r="Z1139" i="39"/>
  <c r="AB1139" i="39" s="1"/>
  <c r="AA1139" i="39"/>
  <c r="AC1139" i="39" s="1"/>
  <c r="X1140" i="39"/>
  <c r="X1141" i="39"/>
  <c r="Y1141" i="39"/>
  <c r="Z1141" i="39"/>
  <c r="AB1141" i="39" s="1"/>
  <c r="AA1141" i="39"/>
  <c r="AC1141" i="39" s="1"/>
  <c r="X1142" i="39"/>
  <c r="X1143" i="39"/>
  <c r="X1144" i="39"/>
  <c r="X1145" i="39"/>
  <c r="X1146" i="39"/>
  <c r="X1147" i="39"/>
  <c r="X1148" i="39"/>
  <c r="X1149" i="39"/>
  <c r="X1150" i="39"/>
  <c r="X1151" i="39"/>
  <c r="X1152" i="39"/>
  <c r="X1153" i="39"/>
  <c r="Y1153" i="39"/>
  <c r="Z1153" i="39"/>
  <c r="AB1153" i="39" s="1"/>
  <c r="AA1153" i="39"/>
  <c r="AC1153" i="39" s="1"/>
  <c r="X1154" i="39"/>
  <c r="X1155" i="39"/>
  <c r="Y1155" i="39"/>
  <c r="Z1155" i="39"/>
  <c r="AB1155" i="39" s="1"/>
  <c r="AA1155" i="39"/>
  <c r="AC1155" i="39" s="1"/>
  <c r="X1156" i="39"/>
  <c r="X1157" i="39"/>
  <c r="X1158" i="39"/>
  <c r="X1159" i="39"/>
  <c r="X1160" i="39"/>
  <c r="X1161" i="39"/>
  <c r="X1162" i="39"/>
  <c r="X1163" i="39"/>
  <c r="Y1163" i="39"/>
  <c r="Z1163" i="39"/>
  <c r="AB1163" i="39" s="1"/>
  <c r="AA1163" i="39"/>
  <c r="AC1163" i="39" s="1"/>
  <c r="X1164" i="39"/>
  <c r="X1165" i="39"/>
  <c r="X1166" i="39"/>
  <c r="X1167" i="39"/>
  <c r="X1168" i="39"/>
  <c r="Y1168" i="39"/>
  <c r="Z1168" i="39"/>
  <c r="AB1168" i="39" s="1"/>
  <c r="X1169" i="39"/>
  <c r="Y1169" i="39"/>
  <c r="Z1169" i="39"/>
  <c r="AB1169" i="39" s="1"/>
  <c r="AA1169" i="39"/>
  <c r="AC1169" i="39" s="1"/>
  <c r="X1170" i="39"/>
  <c r="X1171" i="39"/>
  <c r="X1172" i="39"/>
  <c r="X1173" i="39"/>
  <c r="X1174" i="39"/>
  <c r="X1175" i="39"/>
  <c r="X1176" i="39"/>
  <c r="X1177" i="39"/>
  <c r="X1178" i="39"/>
  <c r="X1179" i="39"/>
  <c r="X1180" i="39"/>
  <c r="X1181" i="39"/>
  <c r="X1182" i="39"/>
  <c r="X1183" i="39"/>
  <c r="X1184" i="39"/>
  <c r="X1185" i="39"/>
  <c r="X1186" i="39"/>
  <c r="X1187" i="39"/>
  <c r="X1188" i="39"/>
  <c r="X1189" i="39"/>
  <c r="X1190" i="39"/>
  <c r="X1191" i="39"/>
  <c r="X1122" i="39"/>
  <c r="X1053" i="39"/>
  <c r="X1054" i="39"/>
  <c r="X1055" i="39"/>
  <c r="X1056" i="39"/>
  <c r="X1057" i="39"/>
  <c r="X1058" i="39"/>
  <c r="X1059" i="39"/>
  <c r="X1060" i="39"/>
  <c r="X1061" i="39"/>
  <c r="X1062" i="39"/>
  <c r="X1063" i="39"/>
  <c r="X1064" i="39"/>
  <c r="X1065" i="39"/>
  <c r="X1066" i="39"/>
  <c r="X1067" i="39"/>
  <c r="X1068" i="39"/>
  <c r="X1069" i="39"/>
  <c r="X1070" i="39"/>
  <c r="X1071" i="39"/>
  <c r="X1072" i="39"/>
  <c r="X1073" i="39"/>
  <c r="X1074" i="39"/>
  <c r="X1075" i="39"/>
  <c r="X1076" i="39"/>
  <c r="X1077" i="39"/>
  <c r="X1078" i="39"/>
  <c r="X1079" i="39"/>
  <c r="X1080" i="39"/>
  <c r="X1081" i="39"/>
  <c r="X1082" i="39"/>
  <c r="X1083" i="39"/>
  <c r="X1084" i="39"/>
  <c r="X1085" i="39"/>
  <c r="X1086" i="39"/>
  <c r="X1087" i="39"/>
  <c r="X1088" i="39"/>
  <c r="X1089" i="39"/>
  <c r="X1090" i="39"/>
  <c r="X1091" i="39"/>
  <c r="X1092" i="39"/>
  <c r="X1093" i="39"/>
  <c r="X1094" i="39"/>
  <c r="X1095" i="39"/>
  <c r="X1096" i="39"/>
  <c r="X1097" i="39"/>
  <c r="X1098" i="39"/>
  <c r="X1099" i="39"/>
  <c r="X1100" i="39"/>
  <c r="X1101" i="39"/>
  <c r="X1102" i="39"/>
  <c r="X1103" i="39"/>
  <c r="X1104" i="39"/>
  <c r="X1105" i="39"/>
  <c r="X1106" i="39"/>
  <c r="X1107" i="39"/>
  <c r="X1108" i="39"/>
  <c r="X1109" i="39"/>
  <c r="X1110" i="39"/>
  <c r="X1111" i="39"/>
  <c r="X1112" i="39"/>
  <c r="X1113" i="39"/>
  <c r="X1114" i="39"/>
  <c r="X1115" i="39"/>
  <c r="X1116" i="39"/>
  <c r="X1117" i="39"/>
  <c r="X1118" i="39"/>
  <c r="X1119" i="39"/>
  <c r="X1120" i="39"/>
  <c r="X1121" i="39"/>
  <c r="X1052" i="39"/>
  <c r="X983" i="39"/>
  <c r="X984" i="39"/>
  <c r="X985" i="39"/>
  <c r="X986" i="39"/>
  <c r="X987" i="39"/>
  <c r="X988" i="39"/>
  <c r="X989" i="39"/>
  <c r="X990" i="39"/>
  <c r="X991" i="39"/>
  <c r="X992" i="39"/>
  <c r="X993" i="39"/>
  <c r="X994" i="39"/>
  <c r="X995" i="39"/>
  <c r="X996" i="39"/>
  <c r="X997" i="39"/>
  <c r="X998" i="39"/>
  <c r="X999" i="39"/>
  <c r="X1000" i="39"/>
  <c r="X1001" i="39"/>
  <c r="X1002" i="39"/>
  <c r="X1003" i="39"/>
  <c r="X1004" i="39"/>
  <c r="X1005" i="39"/>
  <c r="X1006" i="39"/>
  <c r="X1007" i="39"/>
  <c r="X1008" i="39"/>
  <c r="X1009" i="39"/>
  <c r="X1010" i="39"/>
  <c r="X1011" i="39"/>
  <c r="X1012" i="39"/>
  <c r="X1013" i="39"/>
  <c r="X1014" i="39"/>
  <c r="X1015" i="39"/>
  <c r="X1016" i="39"/>
  <c r="X1017" i="39"/>
  <c r="X1018" i="39"/>
  <c r="X1019" i="39"/>
  <c r="X1020" i="39"/>
  <c r="X1021" i="39"/>
  <c r="X1022" i="39"/>
  <c r="X1023" i="39"/>
  <c r="X1024" i="39"/>
  <c r="X1025" i="39"/>
  <c r="X1026" i="39"/>
  <c r="X1027" i="39"/>
  <c r="X1028" i="39"/>
  <c r="X1029" i="39"/>
  <c r="X1030" i="39"/>
  <c r="X1031" i="39"/>
  <c r="X1032" i="39"/>
  <c r="X1033" i="39"/>
  <c r="X1034" i="39"/>
  <c r="X1035" i="39"/>
  <c r="X1036" i="39"/>
  <c r="X1037" i="39"/>
  <c r="X1038" i="39"/>
  <c r="X1039" i="39"/>
  <c r="X1040" i="39"/>
  <c r="X1041" i="39"/>
  <c r="X1042" i="39"/>
  <c r="X1043" i="39"/>
  <c r="X1044" i="39"/>
  <c r="X1045" i="39"/>
  <c r="X1046" i="39"/>
  <c r="X1047" i="39"/>
  <c r="X1048" i="39"/>
  <c r="X1049" i="39"/>
  <c r="X1050" i="39"/>
  <c r="X1051" i="39"/>
  <c r="X982" i="39"/>
  <c r="AW51" i="29"/>
  <c r="AW50" i="29"/>
  <c r="AW45" i="29"/>
  <c r="AW37" i="29"/>
  <c r="AW35" i="29"/>
  <c r="AW23" i="29"/>
  <c r="AW21" i="29"/>
  <c r="AW20" i="29"/>
  <c r="AW19" i="29"/>
  <c r="AW13" i="29"/>
  <c r="AA916" i="39"/>
  <c r="AA927" i="39"/>
  <c r="AA928" i="39"/>
  <c r="AA931" i="39"/>
  <c r="X842" i="39"/>
  <c r="X913" i="39"/>
  <c r="X914" i="39"/>
  <c r="X915" i="39"/>
  <c r="X916" i="39"/>
  <c r="X917" i="39"/>
  <c r="X918" i="39"/>
  <c r="X919" i="39"/>
  <c r="X920" i="39"/>
  <c r="X921" i="39"/>
  <c r="X922" i="39"/>
  <c r="X923" i="39"/>
  <c r="X924" i="39"/>
  <c r="X925" i="39"/>
  <c r="X926" i="39"/>
  <c r="X927" i="39"/>
  <c r="X928" i="39"/>
  <c r="X929" i="39"/>
  <c r="X930" i="39"/>
  <c r="X931" i="39"/>
  <c r="X932" i="39"/>
  <c r="X933" i="39"/>
  <c r="X934" i="39"/>
  <c r="X935" i="39"/>
  <c r="X936" i="39"/>
  <c r="X937" i="39"/>
  <c r="X938" i="39"/>
  <c r="X939" i="39"/>
  <c r="X940" i="39"/>
  <c r="X941" i="39"/>
  <c r="X942" i="39"/>
  <c r="X943" i="39"/>
  <c r="X944" i="39"/>
  <c r="X945" i="39"/>
  <c r="X946" i="39"/>
  <c r="X947" i="39"/>
  <c r="X948" i="39"/>
  <c r="X949" i="39"/>
  <c r="X950" i="39"/>
  <c r="X951" i="39"/>
  <c r="X952" i="39"/>
  <c r="X953" i="39"/>
  <c r="X954" i="39"/>
  <c r="X955" i="39"/>
  <c r="X956" i="39"/>
  <c r="X957" i="39"/>
  <c r="X958" i="39"/>
  <c r="X959" i="39"/>
  <c r="X960" i="39"/>
  <c r="X961" i="39"/>
  <c r="X962" i="39"/>
  <c r="X963" i="39"/>
  <c r="X964" i="39"/>
  <c r="X965" i="39"/>
  <c r="X966" i="39"/>
  <c r="X967" i="39"/>
  <c r="X968" i="39"/>
  <c r="X969" i="39"/>
  <c r="X970" i="39"/>
  <c r="X971" i="39"/>
  <c r="X972" i="39"/>
  <c r="X973" i="39"/>
  <c r="X974" i="39"/>
  <c r="X975" i="39"/>
  <c r="X976" i="39"/>
  <c r="X977" i="39"/>
  <c r="X978" i="39"/>
  <c r="X979" i="39"/>
  <c r="X980" i="39"/>
  <c r="X981" i="39"/>
  <c r="X912" i="39"/>
  <c r="X843" i="39"/>
  <c r="X844" i="39"/>
  <c r="X845" i="39"/>
  <c r="X846" i="39"/>
  <c r="X847" i="39"/>
  <c r="X848" i="39"/>
  <c r="X849" i="39"/>
  <c r="X850" i="39"/>
  <c r="X851" i="39"/>
  <c r="X852" i="39"/>
  <c r="X853" i="39"/>
  <c r="X854" i="39"/>
  <c r="X855" i="39"/>
  <c r="X856" i="39"/>
  <c r="X857" i="39"/>
  <c r="X858" i="39"/>
  <c r="X859" i="39"/>
  <c r="X860" i="39"/>
  <c r="X861" i="39"/>
  <c r="X862" i="39"/>
  <c r="X863" i="39"/>
  <c r="X864" i="39"/>
  <c r="X865" i="39"/>
  <c r="X866" i="39"/>
  <c r="X867" i="39"/>
  <c r="X868" i="39"/>
  <c r="X869" i="39"/>
  <c r="X870" i="39"/>
  <c r="X871" i="39"/>
  <c r="X872" i="39"/>
  <c r="X873" i="39"/>
  <c r="X874" i="39"/>
  <c r="X875" i="39"/>
  <c r="X876" i="39"/>
  <c r="X877" i="39"/>
  <c r="X878" i="39"/>
  <c r="X879" i="39"/>
  <c r="X880" i="39"/>
  <c r="X881" i="39"/>
  <c r="X882" i="39"/>
  <c r="X883" i="39"/>
  <c r="X884" i="39"/>
  <c r="X885" i="39"/>
  <c r="X886" i="39"/>
  <c r="X887" i="39"/>
  <c r="X888" i="39"/>
  <c r="X889" i="39"/>
  <c r="X890" i="39"/>
  <c r="X891" i="39"/>
  <c r="X892" i="39"/>
  <c r="X893" i="39"/>
  <c r="X894" i="39"/>
  <c r="X895" i="39"/>
  <c r="X896" i="39"/>
  <c r="X897" i="39"/>
  <c r="X898" i="39"/>
  <c r="X899" i="39"/>
  <c r="X900" i="39"/>
  <c r="X901" i="39"/>
  <c r="X902" i="39"/>
  <c r="X903" i="39"/>
  <c r="X904" i="39"/>
  <c r="X905" i="39"/>
  <c r="X906" i="39"/>
  <c r="X907" i="39"/>
  <c r="X908" i="39"/>
  <c r="X909" i="39"/>
  <c r="X910" i="39"/>
  <c r="X911" i="39"/>
  <c r="X773" i="39"/>
  <c r="X774" i="39"/>
  <c r="X775" i="39"/>
  <c r="X776" i="39"/>
  <c r="X777" i="39"/>
  <c r="X778" i="39"/>
  <c r="X779" i="39"/>
  <c r="X780" i="39"/>
  <c r="X781" i="39"/>
  <c r="X782" i="39"/>
  <c r="X783" i="39"/>
  <c r="X784" i="39"/>
  <c r="X785" i="39"/>
  <c r="X786" i="39"/>
  <c r="X787" i="39"/>
  <c r="X788" i="39"/>
  <c r="X789" i="39"/>
  <c r="X790" i="39"/>
  <c r="X791" i="39"/>
  <c r="X792" i="39"/>
  <c r="X793" i="39"/>
  <c r="X794" i="39"/>
  <c r="X795" i="39"/>
  <c r="X796" i="39"/>
  <c r="X797" i="39"/>
  <c r="X798" i="39"/>
  <c r="X799" i="39"/>
  <c r="X800" i="39"/>
  <c r="X801" i="39"/>
  <c r="X802" i="39"/>
  <c r="X803" i="39"/>
  <c r="X804" i="39"/>
  <c r="X805" i="39"/>
  <c r="X806" i="39"/>
  <c r="X807" i="39"/>
  <c r="X808" i="39"/>
  <c r="X809" i="39"/>
  <c r="X810" i="39"/>
  <c r="X811" i="39"/>
  <c r="X812" i="39"/>
  <c r="X813" i="39"/>
  <c r="X814" i="39"/>
  <c r="X815" i="39"/>
  <c r="X816" i="39"/>
  <c r="X817" i="39"/>
  <c r="X818" i="39"/>
  <c r="Y818" i="39"/>
  <c r="X819" i="39"/>
  <c r="X820" i="39"/>
  <c r="X821" i="39"/>
  <c r="X822" i="39"/>
  <c r="X823" i="39"/>
  <c r="X824" i="39"/>
  <c r="X825" i="39"/>
  <c r="X826" i="39"/>
  <c r="X827" i="39"/>
  <c r="X828" i="39"/>
  <c r="X829" i="39"/>
  <c r="X830" i="39"/>
  <c r="X831" i="39"/>
  <c r="X832" i="39"/>
  <c r="X833" i="39"/>
  <c r="X834" i="39"/>
  <c r="X835" i="39"/>
  <c r="X836" i="39"/>
  <c r="X837" i="39"/>
  <c r="X838" i="39"/>
  <c r="X839" i="39"/>
  <c r="X840" i="39"/>
  <c r="X841" i="39"/>
  <c r="X772" i="39"/>
  <c r="X703" i="39"/>
  <c r="X704" i="39"/>
  <c r="X705" i="39"/>
  <c r="X706" i="39"/>
  <c r="X707" i="39"/>
  <c r="X708" i="39"/>
  <c r="X709" i="39"/>
  <c r="X710" i="39"/>
  <c r="X711" i="39"/>
  <c r="X712" i="39"/>
  <c r="X713" i="39"/>
  <c r="X714" i="39"/>
  <c r="X715" i="39"/>
  <c r="X716" i="39"/>
  <c r="X717" i="39"/>
  <c r="X718" i="39"/>
  <c r="X719" i="39"/>
  <c r="X720" i="39"/>
  <c r="X721" i="39"/>
  <c r="X722" i="39"/>
  <c r="X723" i="39"/>
  <c r="X724" i="39"/>
  <c r="X725" i="39"/>
  <c r="X726" i="39"/>
  <c r="X727" i="39"/>
  <c r="X728" i="39"/>
  <c r="X729" i="39"/>
  <c r="X730" i="39"/>
  <c r="X731" i="39"/>
  <c r="X732" i="39"/>
  <c r="X733" i="39"/>
  <c r="X734" i="39"/>
  <c r="X735" i="39"/>
  <c r="X736" i="39"/>
  <c r="X737" i="39"/>
  <c r="X738" i="39"/>
  <c r="X739" i="39"/>
  <c r="X740" i="39"/>
  <c r="X741" i="39"/>
  <c r="X742" i="39"/>
  <c r="X743" i="39"/>
  <c r="X744" i="39"/>
  <c r="X745" i="39"/>
  <c r="X746" i="39"/>
  <c r="X747" i="39"/>
  <c r="X748" i="39"/>
  <c r="X749" i="39"/>
  <c r="X750" i="39"/>
  <c r="X751" i="39"/>
  <c r="X752" i="39"/>
  <c r="X753" i="39"/>
  <c r="X754" i="39"/>
  <c r="X755" i="39"/>
  <c r="X756" i="39"/>
  <c r="X757" i="39"/>
  <c r="X758" i="39"/>
  <c r="X759" i="39"/>
  <c r="X760" i="39"/>
  <c r="X761" i="39"/>
  <c r="X762" i="39"/>
  <c r="X763" i="39"/>
  <c r="X764" i="39"/>
  <c r="X765" i="39"/>
  <c r="X766" i="39"/>
  <c r="X767" i="39"/>
  <c r="X768" i="39"/>
  <c r="X769" i="39"/>
  <c r="X770" i="39"/>
  <c r="X771" i="39"/>
  <c r="X702" i="39"/>
  <c r="X633" i="39"/>
  <c r="X634" i="39"/>
  <c r="X635" i="39"/>
  <c r="X636" i="39"/>
  <c r="X637" i="39"/>
  <c r="X638" i="39"/>
  <c r="X639" i="39"/>
  <c r="X640" i="39"/>
  <c r="X641" i="39"/>
  <c r="X642" i="39"/>
  <c r="X643" i="39"/>
  <c r="X644" i="39"/>
  <c r="X645" i="39"/>
  <c r="X646" i="39"/>
  <c r="X647" i="39"/>
  <c r="X648" i="39"/>
  <c r="X649" i="39"/>
  <c r="X650" i="39"/>
  <c r="X651" i="39"/>
  <c r="X652" i="39"/>
  <c r="X653" i="39"/>
  <c r="X654" i="39"/>
  <c r="X655" i="39"/>
  <c r="X656" i="39"/>
  <c r="X657" i="39"/>
  <c r="X658" i="39"/>
  <c r="X659" i="39"/>
  <c r="X660" i="39"/>
  <c r="X661" i="39"/>
  <c r="X662" i="39"/>
  <c r="X663" i="39"/>
  <c r="X664" i="39"/>
  <c r="X665" i="39"/>
  <c r="X666" i="39"/>
  <c r="X667" i="39"/>
  <c r="X668" i="39"/>
  <c r="X669" i="39"/>
  <c r="X670" i="39"/>
  <c r="X671" i="39"/>
  <c r="X672" i="39"/>
  <c r="X673" i="39"/>
  <c r="X674" i="39"/>
  <c r="X675" i="39"/>
  <c r="X676" i="39"/>
  <c r="X677" i="39"/>
  <c r="X678" i="39"/>
  <c r="X679" i="39"/>
  <c r="X680" i="39"/>
  <c r="X681" i="39"/>
  <c r="X682" i="39"/>
  <c r="X683" i="39"/>
  <c r="X684" i="39"/>
  <c r="X685" i="39"/>
  <c r="X686" i="39"/>
  <c r="X687" i="39"/>
  <c r="X688" i="39"/>
  <c r="X689" i="39"/>
  <c r="X690" i="39"/>
  <c r="X691" i="39"/>
  <c r="X692" i="39"/>
  <c r="X693" i="39"/>
  <c r="X694" i="39"/>
  <c r="X695" i="39"/>
  <c r="X696" i="39"/>
  <c r="X697" i="39"/>
  <c r="X698" i="39"/>
  <c r="X699" i="39"/>
  <c r="X700" i="39"/>
  <c r="X701" i="39"/>
  <c r="X632" i="39"/>
  <c r="X563" i="39"/>
  <c r="X564" i="39"/>
  <c r="X565" i="39"/>
  <c r="X566" i="39"/>
  <c r="X567" i="39"/>
  <c r="X568" i="39"/>
  <c r="X569" i="39"/>
  <c r="X570" i="39"/>
  <c r="X571" i="39"/>
  <c r="X572" i="39"/>
  <c r="X573" i="39"/>
  <c r="X574" i="39"/>
  <c r="X575" i="39"/>
  <c r="X576" i="39"/>
  <c r="X577" i="39"/>
  <c r="X578" i="39"/>
  <c r="X579" i="39"/>
  <c r="X580" i="39"/>
  <c r="X581" i="39"/>
  <c r="X582" i="39"/>
  <c r="X583" i="39"/>
  <c r="X584" i="39"/>
  <c r="X585" i="39"/>
  <c r="X586" i="39"/>
  <c r="X587" i="39"/>
  <c r="X588" i="39"/>
  <c r="X589" i="39"/>
  <c r="X590" i="39"/>
  <c r="X591" i="39"/>
  <c r="X592" i="39"/>
  <c r="X593" i="39"/>
  <c r="X594" i="39"/>
  <c r="X595" i="39"/>
  <c r="X596" i="39"/>
  <c r="X597" i="39"/>
  <c r="X598" i="39"/>
  <c r="X599" i="39"/>
  <c r="X600" i="39"/>
  <c r="X601" i="39"/>
  <c r="X602" i="39"/>
  <c r="X603" i="39"/>
  <c r="X604" i="39"/>
  <c r="X605" i="39"/>
  <c r="X606" i="39"/>
  <c r="X607" i="39"/>
  <c r="X608" i="39"/>
  <c r="X609" i="39"/>
  <c r="X610" i="39"/>
  <c r="X611" i="39"/>
  <c r="X612" i="39"/>
  <c r="X613" i="39"/>
  <c r="X614" i="39"/>
  <c r="X615" i="39"/>
  <c r="X616" i="39"/>
  <c r="X617" i="39"/>
  <c r="X618" i="39"/>
  <c r="X619" i="39"/>
  <c r="X620" i="39"/>
  <c r="X621" i="39"/>
  <c r="X622" i="39"/>
  <c r="X623" i="39"/>
  <c r="X624" i="39"/>
  <c r="X625" i="39"/>
  <c r="X626" i="39"/>
  <c r="X627" i="39"/>
  <c r="X628" i="39"/>
  <c r="X629" i="39"/>
  <c r="X630" i="39"/>
  <c r="X631" i="39"/>
  <c r="X562" i="39"/>
  <c r="X423" i="39"/>
  <c r="X424" i="39"/>
  <c r="X425" i="39"/>
  <c r="X426" i="39"/>
  <c r="X427" i="39"/>
  <c r="X428" i="39"/>
  <c r="X429" i="39"/>
  <c r="X430" i="39"/>
  <c r="X431" i="39"/>
  <c r="X432" i="39"/>
  <c r="X433" i="39"/>
  <c r="X434" i="39"/>
  <c r="X435" i="39"/>
  <c r="X436" i="39"/>
  <c r="X437" i="39"/>
  <c r="X438" i="39"/>
  <c r="X439" i="39"/>
  <c r="X440" i="39"/>
  <c r="X441" i="39"/>
  <c r="X442" i="39"/>
  <c r="X443" i="39"/>
  <c r="X444" i="39"/>
  <c r="X445" i="39"/>
  <c r="X446" i="39"/>
  <c r="X447" i="39"/>
  <c r="X448" i="39"/>
  <c r="X449" i="39"/>
  <c r="X450" i="39"/>
  <c r="X451" i="39"/>
  <c r="X452" i="39"/>
  <c r="X453" i="39"/>
  <c r="X454" i="39"/>
  <c r="X455" i="39"/>
  <c r="X456" i="39"/>
  <c r="X457" i="39"/>
  <c r="X458" i="39"/>
  <c r="X459" i="39"/>
  <c r="X460" i="39"/>
  <c r="X461" i="39"/>
  <c r="X462" i="39"/>
  <c r="X463" i="39"/>
  <c r="X464" i="39"/>
  <c r="X465" i="39"/>
  <c r="X466" i="39"/>
  <c r="X467" i="39"/>
  <c r="X468" i="39"/>
  <c r="X469" i="39"/>
  <c r="X470" i="39"/>
  <c r="X471" i="39"/>
  <c r="X472" i="39"/>
  <c r="X473" i="39"/>
  <c r="X474" i="39"/>
  <c r="X475" i="39"/>
  <c r="X476" i="39"/>
  <c r="X477" i="39"/>
  <c r="X478" i="39"/>
  <c r="X479" i="39"/>
  <c r="X480" i="39"/>
  <c r="X481" i="39"/>
  <c r="X482" i="39"/>
  <c r="X483" i="39"/>
  <c r="X484" i="39"/>
  <c r="X485" i="39"/>
  <c r="X486" i="39"/>
  <c r="X487" i="39"/>
  <c r="X488" i="39"/>
  <c r="X489" i="39"/>
  <c r="X490" i="39"/>
  <c r="X491" i="39"/>
  <c r="X422" i="39"/>
  <c r="X353" i="39"/>
  <c r="X354" i="39"/>
  <c r="X355" i="39"/>
  <c r="X356" i="39"/>
  <c r="X357" i="39"/>
  <c r="X358" i="39"/>
  <c r="X359" i="39"/>
  <c r="X360" i="39"/>
  <c r="X361" i="39"/>
  <c r="X362" i="39"/>
  <c r="X363" i="39"/>
  <c r="X364" i="39"/>
  <c r="X365" i="39"/>
  <c r="X366" i="39"/>
  <c r="X367" i="39"/>
  <c r="X368" i="39"/>
  <c r="X369" i="39"/>
  <c r="X370" i="39"/>
  <c r="X371" i="39"/>
  <c r="X372" i="39"/>
  <c r="X373" i="39"/>
  <c r="X374" i="39"/>
  <c r="X375" i="39"/>
  <c r="X376" i="39"/>
  <c r="X377" i="39"/>
  <c r="X378" i="39"/>
  <c r="X379" i="39"/>
  <c r="X380" i="39"/>
  <c r="X381" i="39"/>
  <c r="X382" i="39"/>
  <c r="X383" i="39"/>
  <c r="X384" i="39"/>
  <c r="X385" i="39"/>
  <c r="X386" i="39"/>
  <c r="X387" i="39"/>
  <c r="X388" i="39"/>
  <c r="X389" i="39"/>
  <c r="X390" i="39"/>
  <c r="X391" i="39"/>
  <c r="X392" i="39"/>
  <c r="X393" i="39"/>
  <c r="X394" i="39"/>
  <c r="X395" i="39"/>
  <c r="X396" i="39"/>
  <c r="X397" i="39"/>
  <c r="X398" i="39"/>
  <c r="X399" i="39"/>
  <c r="X400" i="39"/>
  <c r="X401" i="39"/>
  <c r="X402" i="39"/>
  <c r="X403" i="39"/>
  <c r="X404" i="39"/>
  <c r="X405" i="39"/>
  <c r="X406" i="39"/>
  <c r="X407" i="39"/>
  <c r="X408" i="39"/>
  <c r="X409" i="39"/>
  <c r="X410" i="39"/>
  <c r="X411" i="39"/>
  <c r="X412" i="39"/>
  <c r="X413" i="39"/>
  <c r="X414" i="39"/>
  <c r="X415" i="39"/>
  <c r="X416" i="39"/>
  <c r="X417" i="39"/>
  <c r="X418" i="39"/>
  <c r="X419" i="39"/>
  <c r="X420" i="39"/>
  <c r="X421" i="39"/>
  <c r="X352" i="39"/>
  <c r="X285" i="39"/>
  <c r="X286" i="39"/>
  <c r="X287" i="39"/>
  <c r="X288" i="39"/>
  <c r="X289" i="39"/>
  <c r="X290" i="39"/>
  <c r="X291" i="39"/>
  <c r="X292" i="39"/>
  <c r="X293" i="39"/>
  <c r="X294" i="39"/>
  <c r="X295" i="39"/>
  <c r="X296" i="39"/>
  <c r="X297" i="39"/>
  <c r="X298" i="39"/>
  <c r="X299" i="39"/>
  <c r="X300" i="39"/>
  <c r="X301" i="39"/>
  <c r="X302" i="39"/>
  <c r="X303" i="39"/>
  <c r="X304" i="39"/>
  <c r="X305" i="39"/>
  <c r="X306" i="39"/>
  <c r="X307" i="39"/>
  <c r="X308" i="39"/>
  <c r="X309" i="39"/>
  <c r="X310" i="39"/>
  <c r="X311" i="39"/>
  <c r="X312" i="39"/>
  <c r="X313" i="39"/>
  <c r="X314" i="39"/>
  <c r="X315" i="39"/>
  <c r="X316" i="39"/>
  <c r="X317" i="39"/>
  <c r="X318" i="39"/>
  <c r="X319" i="39"/>
  <c r="X320" i="39"/>
  <c r="X321" i="39"/>
  <c r="X322" i="39"/>
  <c r="X323" i="39"/>
  <c r="X324" i="39"/>
  <c r="X325" i="39"/>
  <c r="X326" i="39"/>
  <c r="X327" i="39"/>
  <c r="X328" i="39"/>
  <c r="X329" i="39"/>
  <c r="X330" i="39"/>
  <c r="X331" i="39"/>
  <c r="X332" i="39"/>
  <c r="X333" i="39"/>
  <c r="X334" i="39"/>
  <c r="X335" i="39"/>
  <c r="X336" i="39"/>
  <c r="X337" i="39"/>
  <c r="X338" i="39"/>
  <c r="X339" i="39"/>
  <c r="X340" i="39"/>
  <c r="X341" i="39"/>
  <c r="X342" i="39"/>
  <c r="X343" i="39"/>
  <c r="X344" i="39"/>
  <c r="X345" i="39"/>
  <c r="X346" i="39"/>
  <c r="X347" i="39"/>
  <c r="X348" i="39"/>
  <c r="X349" i="39"/>
  <c r="X350" i="39"/>
  <c r="X351" i="39"/>
  <c r="X283" i="39"/>
  <c r="X284" i="39"/>
  <c r="X282" i="39"/>
  <c r="AA404" i="39"/>
  <c r="AC404" i="39" s="1"/>
  <c r="AA399" i="39"/>
  <c r="AC399" i="39" s="1"/>
  <c r="AA398" i="39"/>
  <c r="AC398" i="39" s="1"/>
  <c r="AA385" i="39"/>
  <c r="AC385" i="39" s="1"/>
  <c r="AA383" i="39"/>
  <c r="AC383" i="39" s="1"/>
  <c r="AA369" i="39"/>
  <c r="AC369" i="39" s="1"/>
  <c r="AA367" i="39"/>
  <c r="AC367" i="39" s="1"/>
  <c r="AA354" i="39"/>
  <c r="AC354" i="39" s="1"/>
  <c r="AA353" i="39"/>
  <c r="AC353" i="39" s="1"/>
  <c r="EZ51" i="16"/>
  <c r="Z818" i="39" s="1"/>
  <c r="AB818" i="39" s="1"/>
  <c r="AA334" i="39"/>
  <c r="AC334" i="39" s="1"/>
  <c r="AA299" i="39"/>
  <c r="AC299" i="39" s="1"/>
  <c r="AA298" i="39"/>
  <c r="AC298" i="39" s="1"/>
  <c r="AA297" i="39"/>
  <c r="AC297" i="39" s="1"/>
  <c r="AA286" i="39"/>
  <c r="AC286" i="39" s="1"/>
  <c r="AA284" i="39"/>
  <c r="AC284" i="39" s="1"/>
  <c r="AW26" i="27" l="1"/>
  <c r="Y557" i="39"/>
  <c r="BT70" i="16"/>
  <c r="BS70" i="16"/>
  <c r="Z557" i="39" s="1"/>
  <c r="AB557" i="39" s="1"/>
  <c r="BV70" i="16"/>
  <c r="Y549" i="39"/>
  <c r="BT62" i="16"/>
  <c r="BS62" i="16"/>
  <c r="Z549" i="39" s="1"/>
  <c r="AB549" i="39" s="1"/>
  <c r="BV62" i="16"/>
  <c r="AX26" i="27"/>
  <c r="BV71" i="16"/>
  <c r="BT71" i="16"/>
  <c r="BS71" i="16"/>
  <c r="Z558" i="39" s="1"/>
  <c r="AB558" i="39" s="1"/>
  <c r="Y558" i="39"/>
  <c r="BV63" i="16"/>
  <c r="BT63" i="16"/>
  <c r="BS63" i="16"/>
  <c r="Z550" i="39" s="1"/>
  <c r="AB550" i="39" s="1"/>
  <c r="Y550" i="39"/>
  <c r="BV55" i="16"/>
  <c r="BT55" i="16"/>
  <c r="BS55" i="16"/>
  <c r="Z542" i="39" s="1"/>
  <c r="AB542" i="39" s="1"/>
  <c r="Y542" i="39"/>
  <c r="BV47" i="16"/>
  <c r="BT47" i="16"/>
  <c r="BS47" i="16"/>
  <c r="Z534" i="39" s="1"/>
  <c r="AB534" i="39" s="1"/>
  <c r="Y534" i="39"/>
  <c r="BV39" i="16"/>
  <c r="BT39" i="16"/>
  <c r="BS39" i="16"/>
  <c r="Z526" i="39" s="1"/>
  <c r="AB526" i="39" s="1"/>
  <c r="Y526" i="39"/>
  <c r="BV31" i="16"/>
  <c r="BT31" i="16"/>
  <c r="BS31" i="16"/>
  <c r="Z518" i="39" s="1"/>
  <c r="AB518" i="39" s="1"/>
  <c r="Y518" i="39"/>
  <c r="BV23" i="16"/>
  <c r="BT23" i="16"/>
  <c r="BS23" i="16"/>
  <c r="Z510" i="39" s="1"/>
  <c r="AB510" i="39" s="1"/>
  <c r="Y510" i="39"/>
  <c r="BZ15" i="16"/>
  <c r="BY15" i="16"/>
  <c r="AA502" i="39" s="1"/>
  <c r="BZ7" i="16"/>
  <c r="BY7" i="16"/>
  <c r="AA494" i="39" s="1"/>
  <c r="BS67" i="16"/>
  <c r="Z554" i="39" s="1"/>
  <c r="AB554" i="39" s="1"/>
  <c r="BV67" i="16"/>
  <c r="Y554" i="39"/>
  <c r="BT67" i="16"/>
  <c r="BS59" i="16"/>
  <c r="Z546" i="39" s="1"/>
  <c r="AB546" i="39" s="1"/>
  <c r="BV59" i="16"/>
  <c r="Y546" i="39"/>
  <c r="BT59" i="16"/>
  <c r="BS51" i="16"/>
  <c r="Z538" i="39" s="1"/>
  <c r="AB538" i="39" s="1"/>
  <c r="BV51" i="16"/>
  <c r="Y538" i="39"/>
  <c r="BT51" i="16"/>
  <c r="BS43" i="16"/>
  <c r="Z530" i="39" s="1"/>
  <c r="AB530" i="39" s="1"/>
  <c r="BV43" i="16"/>
  <c r="Y530" i="39"/>
  <c r="BT43" i="16"/>
  <c r="BS35" i="16"/>
  <c r="Z522" i="39" s="1"/>
  <c r="AB522" i="39" s="1"/>
  <c r="BV35" i="16"/>
  <c r="Y522" i="39"/>
  <c r="BT35" i="16"/>
  <c r="BS27" i="16"/>
  <c r="Z514" i="39" s="1"/>
  <c r="AB514" i="39" s="1"/>
  <c r="BV27" i="16"/>
  <c r="Y514" i="39"/>
  <c r="BT27" i="16"/>
  <c r="BS19" i="16"/>
  <c r="Z506" i="39" s="1"/>
  <c r="AB506" i="39" s="1"/>
  <c r="BV19" i="16"/>
  <c r="Y506" i="39"/>
  <c r="BT19" i="16"/>
  <c r="Y561" i="39"/>
  <c r="BV74" i="16"/>
  <c r="BT74" i="16"/>
  <c r="BS74" i="16"/>
  <c r="Z561" i="39" s="1"/>
  <c r="AB561" i="39" s="1"/>
  <c r="Y553" i="39"/>
  <c r="BV66" i="16"/>
  <c r="BT66" i="16"/>
  <c r="BS66" i="16"/>
  <c r="Z553" i="39" s="1"/>
  <c r="AB553" i="39" s="1"/>
  <c r="Y545" i="39"/>
  <c r="BV58" i="16"/>
  <c r="BT58" i="16"/>
  <c r="BS58" i="16"/>
  <c r="Z545" i="39" s="1"/>
  <c r="AB545" i="39" s="1"/>
  <c r="Y537" i="39"/>
  <c r="BV50" i="16"/>
  <c r="BT50" i="16"/>
  <c r="BS50" i="16"/>
  <c r="Z537" i="39" s="1"/>
  <c r="AB537" i="39" s="1"/>
  <c r="Y529" i="39"/>
  <c r="BV42" i="16"/>
  <c r="BT42" i="16"/>
  <c r="BS42" i="16"/>
  <c r="Z529" i="39" s="1"/>
  <c r="AB529" i="39" s="1"/>
  <c r="Y521" i="39"/>
  <c r="BV34" i="16"/>
  <c r="BT34" i="16"/>
  <c r="BS34" i="16"/>
  <c r="Z521" i="39" s="1"/>
  <c r="AB521" i="39" s="1"/>
  <c r="Y513" i="39"/>
  <c r="BV26" i="16"/>
  <c r="BT26" i="16"/>
  <c r="BS26" i="16"/>
  <c r="Z513" i="39" s="1"/>
  <c r="AB513" i="39" s="1"/>
  <c r="BZ73" i="16"/>
  <c r="BY73" i="16"/>
  <c r="AA560" i="39" s="1"/>
  <c r="BZ65" i="16"/>
  <c r="BY65" i="16"/>
  <c r="AA552" i="39" s="1"/>
  <c r="BZ57" i="16"/>
  <c r="BY57" i="16"/>
  <c r="AA544" i="39" s="1"/>
  <c r="BZ49" i="16"/>
  <c r="BY49" i="16"/>
  <c r="AA536" i="39" s="1"/>
  <c r="BZ41" i="16"/>
  <c r="BY41" i="16"/>
  <c r="AA528" i="39" s="1"/>
  <c r="BZ33" i="16"/>
  <c r="BY33" i="16"/>
  <c r="AA520" i="39" s="1"/>
  <c r="BZ25" i="16"/>
  <c r="BY25" i="16"/>
  <c r="AA512" i="39" s="1"/>
  <c r="BZ17" i="16"/>
  <c r="BY17" i="16"/>
  <c r="AA504" i="39" s="1"/>
  <c r="BZ9" i="16"/>
  <c r="BY9" i="16"/>
  <c r="AA496" i="39" s="1"/>
  <c r="Y559" i="39"/>
  <c r="BV72" i="16"/>
  <c r="BT72" i="16"/>
  <c r="BS72" i="16"/>
  <c r="Z559" i="39" s="1"/>
  <c r="AB559" i="39" s="1"/>
  <c r="Y551" i="39"/>
  <c r="BV64" i="16"/>
  <c r="BT64" i="16"/>
  <c r="BS64" i="16"/>
  <c r="Z551" i="39" s="1"/>
  <c r="AB551" i="39" s="1"/>
  <c r="Y543" i="39"/>
  <c r="BV56" i="16"/>
  <c r="BT56" i="16"/>
  <c r="BS56" i="16"/>
  <c r="Z543" i="39" s="1"/>
  <c r="AB543" i="39" s="1"/>
  <c r="Y535" i="39"/>
  <c r="BV48" i="16"/>
  <c r="BT48" i="16"/>
  <c r="BS48" i="16"/>
  <c r="Z535" i="39" s="1"/>
  <c r="AB535" i="39" s="1"/>
  <c r="Y527" i="39"/>
  <c r="BV40" i="16"/>
  <c r="BT40" i="16"/>
  <c r="BS40" i="16"/>
  <c r="Z527" i="39" s="1"/>
  <c r="AB527" i="39" s="1"/>
  <c r="Y519" i="39"/>
  <c r="BV32" i="16"/>
  <c r="BT32" i="16"/>
  <c r="BS32" i="16"/>
  <c r="Z519" i="39" s="1"/>
  <c r="AB519" i="39" s="1"/>
  <c r="Y511" i="39"/>
  <c r="BV24" i="16"/>
  <c r="BT24" i="16"/>
  <c r="BS24" i="16"/>
  <c r="Z511" i="39" s="1"/>
  <c r="AB511" i="39" s="1"/>
  <c r="BS18" i="16"/>
  <c r="Z505" i="39" s="1"/>
  <c r="AB505" i="39" s="1"/>
  <c r="BS10" i="16"/>
  <c r="Z497" i="39" s="1"/>
  <c r="AB497" i="39" s="1"/>
  <c r="BT68" i="16"/>
  <c r="BT60" i="16"/>
  <c r="BT52" i="16"/>
  <c r="BT44" i="16"/>
  <c r="BT36" i="16"/>
  <c r="BT28" i="16"/>
  <c r="BT20" i="16"/>
  <c r="BT12" i="16"/>
  <c r="BV54" i="16"/>
  <c r="BV46" i="16"/>
  <c r="BV38" i="16"/>
  <c r="BV30" i="16"/>
  <c r="BV22" i="16"/>
  <c r="BV14" i="16"/>
  <c r="BV6" i="16"/>
  <c r="BS73" i="16"/>
  <c r="Z560" i="39" s="1"/>
  <c r="AB560" i="39" s="1"/>
  <c r="BS65" i="16"/>
  <c r="Z552" i="39" s="1"/>
  <c r="AB552" i="39" s="1"/>
  <c r="BS57" i="16"/>
  <c r="Z544" i="39" s="1"/>
  <c r="AB544" i="39" s="1"/>
  <c r="BS49" i="16"/>
  <c r="Z536" i="39" s="1"/>
  <c r="AB536" i="39" s="1"/>
  <c r="BS41" i="16"/>
  <c r="Z528" i="39" s="1"/>
  <c r="AB528" i="39" s="1"/>
  <c r="BS33" i="16"/>
  <c r="Z520" i="39" s="1"/>
  <c r="AB520" i="39" s="1"/>
  <c r="BS25" i="16"/>
  <c r="Z512" i="39" s="1"/>
  <c r="AB512" i="39" s="1"/>
  <c r="BS17" i="16"/>
  <c r="Z504" i="39" s="1"/>
  <c r="AB504" i="39" s="1"/>
  <c r="BS9" i="16"/>
  <c r="Z496" i="39" s="1"/>
  <c r="AB496" i="39" s="1"/>
  <c r="BT11" i="16"/>
  <c r="BV69" i="16"/>
  <c r="BV61" i="16"/>
  <c r="BV53" i="16"/>
  <c r="BV45" i="16"/>
  <c r="BV37" i="16"/>
  <c r="BV29" i="16"/>
  <c r="BV21" i="16"/>
  <c r="BV13" i="16"/>
  <c r="BS16" i="16"/>
  <c r="Z503" i="39" s="1"/>
  <c r="AB503" i="39" s="1"/>
  <c r="BS8" i="16"/>
  <c r="Z495" i="39" s="1"/>
  <c r="AB495" i="39" s="1"/>
  <c r="BT18" i="16"/>
  <c r="BT10" i="16"/>
  <c r="BV68" i="16"/>
  <c r="BV60" i="16"/>
  <c r="BV52" i="16"/>
  <c r="BV44" i="16"/>
  <c r="BV36" i="16"/>
  <c r="BV28" i="16"/>
  <c r="BV20" i="16"/>
  <c r="BV12" i="16"/>
  <c r="Y560" i="39"/>
  <c r="Y556" i="39"/>
  <c r="Y552" i="39"/>
  <c r="Y548" i="39"/>
  <c r="Y544" i="39"/>
  <c r="Y540" i="39"/>
  <c r="Y536" i="39"/>
  <c r="Y532" i="39"/>
  <c r="Y528" i="39"/>
  <c r="Y524" i="39"/>
  <c r="Y520" i="39"/>
  <c r="Y516" i="39"/>
  <c r="Y512" i="39"/>
  <c r="Y508" i="39"/>
  <c r="Y504" i="39"/>
  <c r="Y502" i="39"/>
  <c r="Y500" i="39"/>
  <c r="Y498" i="39"/>
  <c r="Y496" i="39"/>
  <c r="Y494" i="39"/>
  <c r="BS15" i="16"/>
  <c r="Z502" i="39" s="1"/>
  <c r="AB502" i="39" s="1"/>
  <c r="BS7" i="16"/>
  <c r="Z494" i="39" s="1"/>
  <c r="AB494" i="39" s="1"/>
  <c r="BT73" i="16"/>
  <c r="BT65" i="16"/>
  <c r="BT57" i="16"/>
  <c r="BT49" i="16"/>
  <c r="BT41" i="16"/>
  <c r="BT33" i="16"/>
  <c r="BT25" i="16"/>
  <c r="BT17" i="16"/>
  <c r="BT9" i="16"/>
  <c r="BV11" i="16"/>
  <c r="BS54" i="16"/>
  <c r="Z541" i="39" s="1"/>
  <c r="AB541" i="39" s="1"/>
  <c r="BS46" i="16"/>
  <c r="Z533" i="39" s="1"/>
  <c r="AB533" i="39" s="1"/>
  <c r="BS38" i="16"/>
  <c r="Z525" i="39" s="1"/>
  <c r="AB525" i="39" s="1"/>
  <c r="BS30" i="16"/>
  <c r="Z517" i="39" s="1"/>
  <c r="AB517" i="39" s="1"/>
  <c r="BS22" i="16"/>
  <c r="Z509" i="39" s="1"/>
  <c r="AB509" i="39" s="1"/>
  <c r="BS14" i="16"/>
  <c r="Z501" i="39" s="1"/>
  <c r="AB501" i="39" s="1"/>
  <c r="BS6" i="16"/>
  <c r="Z493" i="39" s="1"/>
  <c r="AB493" i="39" s="1"/>
  <c r="BT16" i="16"/>
  <c r="BT8" i="16"/>
  <c r="BV18" i="16"/>
  <c r="BV10" i="16"/>
  <c r="BS69" i="16"/>
  <c r="Z556" i="39" s="1"/>
  <c r="AB556" i="39" s="1"/>
  <c r="BS61" i="16"/>
  <c r="Z548" i="39" s="1"/>
  <c r="AB548" i="39" s="1"/>
  <c r="BS53" i="16"/>
  <c r="Z540" i="39" s="1"/>
  <c r="AB540" i="39" s="1"/>
  <c r="BS45" i="16"/>
  <c r="Z532" i="39" s="1"/>
  <c r="AB532" i="39" s="1"/>
  <c r="BS37" i="16"/>
  <c r="Z524" i="39" s="1"/>
  <c r="AB524" i="39" s="1"/>
  <c r="BS29" i="16"/>
  <c r="Z516" i="39" s="1"/>
  <c r="AB516" i="39" s="1"/>
  <c r="BS21" i="16"/>
  <c r="Z508" i="39" s="1"/>
  <c r="AB508" i="39" s="1"/>
  <c r="BS13" i="16"/>
  <c r="Z500" i="39" s="1"/>
  <c r="AB500" i="39" s="1"/>
  <c r="BT15" i="16"/>
  <c r="BT7" i="16"/>
  <c r="BS68" i="16"/>
  <c r="Z555" i="39" s="1"/>
  <c r="AB555" i="39" s="1"/>
  <c r="BS60" i="16"/>
  <c r="Z547" i="39" s="1"/>
  <c r="AB547" i="39" s="1"/>
  <c r="BS52" i="16"/>
  <c r="Z539" i="39" s="1"/>
  <c r="AB539" i="39" s="1"/>
  <c r="BS44" i="16"/>
  <c r="Z531" i="39" s="1"/>
  <c r="AB531" i="39" s="1"/>
  <c r="BS36" i="16"/>
  <c r="Z523" i="39" s="1"/>
  <c r="AB523" i="39" s="1"/>
  <c r="BS28" i="16"/>
  <c r="Z515" i="39" s="1"/>
  <c r="AB515" i="39" s="1"/>
  <c r="BS20" i="16"/>
  <c r="Z507" i="39" s="1"/>
  <c r="AB507" i="39" s="1"/>
  <c r="BS12" i="16"/>
  <c r="Z499" i="39" s="1"/>
  <c r="AB499" i="39" s="1"/>
  <c r="BT54" i="16"/>
  <c r="BT46" i="16"/>
  <c r="BT38" i="16"/>
  <c r="BT30" i="16"/>
  <c r="BT22" i="16"/>
  <c r="BT14" i="16"/>
  <c r="BT6" i="16"/>
  <c r="BV16" i="16"/>
  <c r="BV8" i="16"/>
  <c r="BD26" i="27"/>
  <c r="R26" i="27"/>
  <c r="AD1153" i="39"/>
  <c r="AD1131" i="39"/>
  <c r="AD1168" i="39"/>
  <c r="AD1141" i="39"/>
  <c r="AD1137" i="39"/>
  <c r="AD1155" i="39"/>
  <c r="AD1163" i="39"/>
  <c r="AD1139" i="39"/>
  <c r="AD1169" i="39"/>
  <c r="AD1138" i="39"/>
  <c r="AD818" i="39"/>
  <c r="BY18" i="16" l="1"/>
  <c r="AA505" i="39" s="1"/>
  <c r="BZ18" i="16"/>
  <c r="BY60" i="16"/>
  <c r="AA547" i="39" s="1"/>
  <c r="BZ60" i="16"/>
  <c r="BZ29" i="16"/>
  <c r="BY29" i="16"/>
  <c r="AA516" i="39" s="1"/>
  <c r="BZ6" i="16"/>
  <c r="BY6" i="16"/>
  <c r="AA493" i="39" s="1"/>
  <c r="BY62" i="16"/>
  <c r="AA549" i="39" s="1"/>
  <c r="BZ62" i="16"/>
  <c r="BZ68" i="16"/>
  <c r="BY68" i="16"/>
  <c r="AA555" i="39" s="1"/>
  <c r="BZ37" i="16"/>
  <c r="BY37" i="16"/>
  <c r="AA524" i="39" s="1"/>
  <c r="BZ14" i="16"/>
  <c r="BY14" i="16"/>
  <c r="AA501" i="39" s="1"/>
  <c r="BZ26" i="16"/>
  <c r="BY26" i="16"/>
  <c r="AA513" i="39" s="1"/>
  <c r="BY42" i="16"/>
  <c r="AA529" i="39" s="1"/>
  <c r="BZ42" i="16"/>
  <c r="BY58" i="16"/>
  <c r="AA545" i="39" s="1"/>
  <c r="BZ58" i="16"/>
  <c r="BY74" i="16"/>
  <c r="AA561" i="39" s="1"/>
  <c r="BZ74" i="16"/>
  <c r="BZ27" i="16"/>
  <c r="BY27" i="16"/>
  <c r="AA514" i="39" s="1"/>
  <c r="BZ43" i="16"/>
  <c r="BY43" i="16"/>
  <c r="AA530" i="39" s="1"/>
  <c r="BZ59" i="16"/>
  <c r="BY59" i="16"/>
  <c r="AA546" i="39" s="1"/>
  <c r="BZ31" i="16"/>
  <c r="BY31" i="16"/>
  <c r="AA518" i="39" s="1"/>
  <c r="BY20" i="16"/>
  <c r="AA507" i="39" s="1"/>
  <c r="BZ20" i="16"/>
  <c r="BZ53" i="16"/>
  <c r="BY53" i="16"/>
  <c r="AA540" i="39" s="1"/>
  <c r="BZ30" i="16"/>
  <c r="BY30" i="16"/>
  <c r="AA517" i="39" s="1"/>
  <c r="BZ24" i="16"/>
  <c r="BY24" i="16"/>
  <c r="AA511" i="39" s="1"/>
  <c r="BY40" i="16"/>
  <c r="AA527" i="39" s="1"/>
  <c r="BZ40" i="16"/>
  <c r="BY56" i="16"/>
  <c r="AA543" i="39" s="1"/>
  <c r="BZ56" i="16"/>
  <c r="BY72" i="16"/>
  <c r="AA559" i="39" s="1"/>
  <c r="BZ72" i="16"/>
  <c r="BZ28" i="16"/>
  <c r="BY28" i="16"/>
  <c r="AA515" i="39" s="1"/>
  <c r="BZ38" i="16"/>
  <c r="BY38" i="16"/>
  <c r="AA525" i="39" s="1"/>
  <c r="BZ70" i="16"/>
  <c r="BY70" i="16"/>
  <c r="AA557" i="39" s="1"/>
  <c r="BZ12" i="16"/>
  <c r="BY12" i="16"/>
  <c r="AA499" i="39" s="1"/>
  <c r="BZ22" i="16"/>
  <c r="BY22" i="16"/>
  <c r="AA509" i="39" s="1"/>
  <c r="BY16" i="16"/>
  <c r="AA503" i="39" s="1"/>
  <c r="BZ16" i="16"/>
  <c r="BY36" i="16"/>
  <c r="AA523" i="39" s="1"/>
  <c r="BZ36" i="16"/>
  <c r="BZ69" i="16"/>
  <c r="BY69" i="16"/>
  <c r="AA556" i="39" s="1"/>
  <c r="BZ46" i="16"/>
  <c r="BY46" i="16"/>
  <c r="AA533" i="39" s="1"/>
  <c r="BY34" i="16"/>
  <c r="AA521" i="39" s="1"/>
  <c r="BZ34" i="16"/>
  <c r="BZ50" i="16"/>
  <c r="BY50" i="16"/>
  <c r="AA537" i="39" s="1"/>
  <c r="BZ66" i="16"/>
  <c r="BY66" i="16"/>
  <c r="AA553" i="39" s="1"/>
  <c r="BZ19" i="16"/>
  <c r="BY19" i="16"/>
  <c r="AA506" i="39" s="1"/>
  <c r="BZ35" i="16"/>
  <c r="BY35" i="16"/>
  <c r="AA522" i="39" s="1"/>
  <c r="BZ51" i="16"/>
  <c r="BY51" i="16"/>
  <c r="AA538" i="39" s="1"/>
  <c r="BZ67" i="16"/>
  <c r="BY67" i="16"/>
  <c r="AA554" i="39" s="1"/>
  <c r="BZ47" i="16"/>
  <c r="BY47" i="16"/>
  <c r="AA534" i="39" s="1"/>
  <c r="BZ61" i="16"/>
  <c r="BY61" i="16"/>
  <c r="AA548" i="39" s="1"/>
  <c r="BZ44" i="16"/>
  <c r="BY44" i="16"/>
  <c r="AA531" i="39" s="1"/>
  <c r="BZ13" i="16"/>
  <c r="BY13" i="16"/>
  <c r="AA500" i="39" s="1"/>
  <c r="BZ54" i="16"/>
  <c r="BY54" i="16"/>
  <c r="AA541" i="39" s="1"/>
  <c r="BZ23" i="16"/>
  <c r="BY23" i="16"/>
  <c r="AA510" i="39" s="1"/>
  <c r="BZ39" i="16"/>
  <c r="BY39" i="16"/>
  <c r="AA526" i="39" s="1"/>
  <c r="BZ55" i="16"/>
  <c r="BY55" i="16"/>
  <c r="AA542" i="39" s="1"/>
  <c r="BZ71" i="16"/>
  <c r="BY71" i="16"/>
  <c r="AA558" i="39" s="1"/>
  <c r="BZ11" i="16"/>
  <c r="BY11" i="16"/>
  <c r="AA498" i="39" s="1"/>
  <c r="BZ45" i="16"/>
  <c r="BY45" i="16"/>
  <c r="AA532" i="39" s="1"/>
  <c r="BZ63" i="16"/>
  <c r="BY63" i="16"/>
  <c r="AA550" i="39" s="1"/>
  <c r="BY8" i="16"/>
  <c r="AA495" i="39" s="1"/>
  <c r="BZ8" i="16"/>
  <c r="BY10" i="16"/>
  <c r="AA497" i="39" s="1"/>
  <c r="BZ10" i="16"/>
  <c r="BZ52" i="16"/>
  <c r="BY52" i="16"/>
  <c r="AA539" i="39" s="1"/>
  <c r="BZ21" i="16"/>
  <c r="BY21" i="16"/>
  <c r="AA508" i="39" s="1"/>
  <c r="BY32" i="16"/>
  <c r="AA519" i="39" s="1"/>
  <c r="BZ32" i="16"/>
  <c r="BY48" i="16"/>
  <c r="AA535" i="39" s="1"/>
  <c r="BZ48" i="16"/>
  <c r="BY64" i="16"/>
  <c r="AA551" i="39" s="1"/>
  <c r="BZ64" i="16"/>
  <c r="M5" i="16"/>
  <c r="X281" i="39"/>
  <c r="AF26" i="27"/>
  <c r="AG26" i="27" s="1"/>
  <c r="AJ26" i="27" s="1"/>
  <c r="AF15" i="27"/>
  <c r="AE15" i="27" s="1"/>
  <c r="BV68" i="27"/>
  <c r="BV67" i="27"/>
  <c r="BV66" i="27"/>
  <c r="BV65" i="27"/>
  <c r="L5" i="16" l="1"/>
  <c r="Y282" i="39"/>
  <c r="K5" i="16"/>
  <c r="Z282" i="39" s="1"/>
  <c r="AB282" i="39" s="1"/>
  <c r="AK26" i="27"/>
  <c r="AD26" i="27"/>
  <c r="Z93" i="39" s="1"/>
  <c r="AB93" i="39" s="1"/>
  <c r="AE26" i="27"/>
  <c r="BW68" i="27"/>
  <c r="Z275" i="39"/>
  <c r="AB275" i="39" s="1"/>
  <c r="BW67" i="27"/>
  <c r="Z274" i="39"/>
  <c r="AB274" i="39" s="1"/>
  <c r="BW66" i="27"/>
  <c r="Z273" i="39"/>
  <c r="AB273" i="39" s="1"/>
  <c r="BW65" i="27"/>
  <c r="BV64" i="27"/>
  <c r="AA273" i="39"/>
  <c r="AC273" i="39" s="1"/>
  <c r="AA272" i="39"/>
  <c r="AC272" i="39" s="1"/>
  <c r="AA6" i="39"/>
  <c r="AC6" i="39" s="1"/>
  <c r="AA3" i="39"/>
  <c r="AC3" i="39" s="1"/>
  <c r="AA82" i="39"/>
  <c r="AC82" i="39" s="1"/>
  <c r="AA93" i="39"/>
  <c r="AC93" i="39" s="1"/>
  <c r="AA163" i="39"/>
  <c r="AC163" i="39" s="1"/>
  <c r="AA274" i="39"/>
  <c r="AC274" i="39" s="1"/>
  <c r="AA275" i="39"/>
  <c r="AC275" i="39" s="1"/>
  <c r="X213" i="39"/>
  <c r="X214" i="39"/>
  <c r="X215" i="39"/>
  <c r="X216" i="39"/>
  <c r="X217" i="39"/>
  <c r="X218" i="39"/>
  <c r="X219" i="39"/>
  <c r="X220" i="39"/>
  <c r="X221" i="39"/>
  <c r="X222" i="39"/>
  <c r="X223" i="39"/>
  <c r="X224" i="39"/>
  <c r="X225" i="39"/>
  <c r="X226" i="39"/>
  <c r="X227" i="39"/>
  <c r="X228" i="39"/>
  <c r="X229" i="39"/>
  <c r="X230" i="39"/>
  <c r="X231" i="39"/>
  <c r="X232" i="39"/>
  <c r="X233" i="39"/>
  <c r="X234" i="39"/>
  <c r="X235" i="39"/>
  <c r="X236" i="39"/>
  <c r="X237" i="39"/>
  <c r="X238" i="39"/>
  <c r="X239" i="39"/>
  <c r="X240" i="39"/>
  <c r="X241" i="39"/>
  <c r="X242" i="39"/>
  <c r="X243" i="39"/>
  <c r="X244" i="39"/>
  <c r="X245" i="39"/>
  <c r="X246" i="39"/>
  <c r="X247" i="39"/>
  <c r="X248" i="39"/>
  <c r="X249" i="39"/>
  <c r="X250" i="39"/>
  <c r="X251" i="39"/>
  <c r="X252" i="39"/>
  <c r="X253" i="39"/>
  <c r="X254" i="39"/>
  <c r="X255" i="39"/>
  <c r="X256" i="39"/>
  <c r="X257" i="39"/>
  <c r="X258" i="39"/>
  <c r="X259" i="39"/>
  <c r="X260" i="39"/>
  <c r="X261" i="39"/>
  <c r="X262" i="39"/>
  <c r="X263" i="39"/>
  <c r="X264" i="39"/>
  <c r="X265" i="39"/>
  <c r="X266" i="39"/>
  <c r="X267" i="39"/>
  <c r="X268" i="39"/>
  <c r="X269" i="39"/>
  <c r="X270" i="39"/>
  <c r="X271" i="39"/>
  <c r="Y271" i="39"/>
  <c r="X272" i="39"/>
  <c r="Y272" i="39"/>
  <c r="Z272" i="39"/>
  <c r="AB272" i="39" s="1"/>
  <c r="X273" i="39"/>
  <c r="Y273" i="39"/>
  <c r="X274" i="39"/>
  <c r="Y274" i="39"/>
  <c r="X275" i="39"/>
  <c r="Y275" i="39"/>
  <c r="X276" i="39"/>
  <c r="X277" i="39"/>
  <c r="X278" i="39"/>
  <c r="X279" i="39"/>
  <c r="X280" i="39"/>
  <c r="X212" i="39"/>
  <c r="X209" i="39"/>
  <c r="X210" i="39"/>
  <c r="X211" i="39"/>
  <c r="X194" i="39"/>
  <c r="X195" i="39"/>
  <c r="X196" i="39"/>
  <c r="X197" i="39"/>
  <c r="X198" i="39"/>
  <c r="X199" i="39"/>
  <c r="X200" i="39"/>
  <c r="X201" i="39"/>
  <c r="X202" i="39"/>
  <c r="X203" i="39"/>
  <c r="X204" i="39"/>
  <c r="X205" i="39"/>
  <c r="X206" i="39"/>
  <c r="X207" i="39"/>
  <c r="X208" i="39"/>
  <c r="X172" i="39"/>
  <c r="X173" i="39"/>
  <c r="X174" i="39"/>
  <c r="X175" i="39"/>
  <c r="X176" i="39"/>
  <c r="X177" i="39"/>
  <c r="X178" i="39"/>
  <c r="X179" i="39"/>
  <c r="X180" i="39"/>
  <c r="X181" i="39"/>
  <c r="X182" i="39"/>
  <c r="X183" i="39"/>
  <c r="X184" i="39"/>
  <c r="X185" i="39"/>
  <c r="X186" i="39"/>
  <c r="X187" i="39"/>
  <c r="X188" i="39"/>
  <c r="X189" i="39"/>
  <c r="X190" i="39"/>
  <c r="X191" i="39"/>
  <c r="X192" i="39"/>
  <c r="X193" i="39"/>
  <c r="X159" i="39"/>
  <c r="X160" i="39"/>
  <c r="X161" i="39"/>
  <c r="X162" i="39"/>
  <c r="X163" i="39"/>
  <c r="Y163" i="39"/>
  <c r="Z163" i="39"/>
  <c r="AB163" i="39" s="1"/>
  <c r="X164" i="39"/>
  <c r="X165" i="39"/>
  <c r="X166" i="39"/>
  <c r="X167" i="39"/>
  <c r="X168" i="39"/>
  <c r="X169" i="39"/>
  <c r="X170" i="39"/>
  <c r="X171" i="39"/>
  <c r="X148" i="39"/>
  <c r="X149" i="39"/>
  <c r="X150" i="39"/>
  <c r="X151" i="39"/>
  <c r="X152" i="39"/>
  <c r="X153" i="39"/>
  <c r="X154" i="39"/>
  <c r="X155" i="39"/>
  <c r="X156" i="39"/>
  <c r="X157" i="39"/>
  <c r="X158" i="39"/>
  <c r="X143" i="39"/>
  <c r="X144" i="39"/>
  <c r="X145" i="39"/>
  <c r="X146" i="39"/>
  <c r="X147" i="39"/>
  <c r="X142" i="39"/>
  <c r="X141" i="39"/>
  <c r="X73" i="39"/>
  <c r="X74" i="39"/>
  <c r="X75" i="39"/>
  <c r="X76" i="39"/>
  <c r="X77" i="39"/>
  <c r="X78" i="39"/>
  <c r="X79" i="39"/>
  <c r="X80" i="39"/>
  <c r="X81" i="39"/>
  <c r="X82" i="39"/>
  <c r="Y82" i="39"/>
  <c r="X83" i="39"/>
  <c r="X84" i="39"/>
  <c r="X85" i="39"/>
  <c r="X86" i="39"/>
  <c r="X87" i="39"/>
  <c r="X88" i="39"/>
  <c r="X89" i="39"/>
  <c r="X90" i="39"/>
  <c r="X91" i="39"/>
  <c r="X92" i="39"/>
  <c r="X93" i="39"/>
  <c r="Y93" i="39"/>
  <c r="X94" i="39"/>
  <c r="X95" i="39"/>
  <c r="X96" i="39"/>
  <c r="X97" i="39"/>
  <c r="X98" i="39"/>
  <c r="X99" i="39"/>
  <c r="X100" i="39"/>
  <c r="X101" i="39"/>
  <c r="X102" i="39"/>
  <c r="X103" i="39"/>
  <c r="X104" i="39"/>
  <c r="X105" i="39"/>
  <c r="X106" i="39"/>
  <c r="X107" i="39"/>
  <c r="X108" i="39"/>
  <c r="X109" i="39"/>
  <c r="X110" i="39"/>
  <c r="X111" i="39"/>
  <c r="X112" i="39"/>
  <c r="X113" i="39"/>
  <c r="X114" i="39"/>
  <c r="X115" i="39"/>
  <c r="X116" i="39"/>
  <c r="X117" i="39"/>
  <c r="X118" i="39"/>
  <c r="X119" i="39"/>
  <c r="X120" i="39"/>
  <c r="X121" i="39"/>
  <c r="X122" i="39"/>
  <c r="X123" i="39"/>
  <c r="X124" i="39"/>
  <c r="X125" i="39"/>
  <c r="X126" i="39"/>
  <c r="X127" i="39"/>
  <c r="X128" i="39"/>
  <c r="X129" i="39"/>
  <c r="X130" i="39"/>
  <c r="X131" i="39"/>
  <c r="X132" i="39"/>
  <c r="X133" i="39"/>
  <c r="X134" i="39"/>
  <c r="X135" i="39"/>
  <c r="X136" i="39"/>
  <c r="X137" i="39"/>
  <c r="X138" i="39"/>
  <c r="X139" i="39"/>
  <c r="X140" i="39"/>
  <c r="X72" i="39"/>
  <c r="X67" i="39"/>
  <c r="X68" i="39"/>
  <c r="X69" i="39"/>
  <c r="X70" i="39"/>
  <c r="X71" i="39"/>
  <c r="X55" i="39"/>
  <c r="X56" i="39"/>
  <c r="X57" i="39"/>
  <c r="X58" i="39"/>
  <c r="X59" i="39"/>
  <c r="X60" i="39"/>
  <c r="X61" i="39"/>
  <c r="X62" i="39"/>
  <c r="X63" i="39"/>
  <c r="X64" i="39"/>
  <c r="X65" i="39"/>
  <c r="X66" i="39"/>
  <c r="X39" i="39"/>
  <c r="X40" i="39"/>
  <c r="X41" i="39"/>
  <c r="X42" i="39"/>
  <c r="X43" i="39"/>
  <c r="X44" i="39"/>
  <c r="X45" i="39"/>
  <c r="X46" i="39"/>
  <c r="X47" i="39"/>
  <c r="X48" i="39"/>
  <c r="X49" i="39"/>
  <c r="X50" i="39"/>
  <c r="X51" i="39"/>
  <c r="X52" i="39"/>
  <c r="X53" i="39"/>
  <c r="X54" i="39"/>
  <c r="X22" i="39"/>
  <c r="X23" i="39"/>
  <c r="Y23" i="39"/>
  <c r="X24" i="39"/>
  <c r="Y24" i="39"/>
  <c r="X25" i="39"/>
  <c r="Y25" i="39"/>
  <c r="X26" i="39"/>
  <c r="X27" i="39"/>
  <c r="X28" i="39"/>
  <c r="X29" i="39"/>
  <c r="X30" i="39"/>
  <c r="X31" i="39"/>
  <c r="X32" i="39"/>
  <c r="X33" i="39"/>
  <c r="X34" i="39"/>
  <c r="X35" i="39"/>
  <c r="X36" i="39"/>
  <c r="X37" i="39"/>
  <c r="X38" i="39"/>
  <c r="X3" i="39"/>
  <c r="X4" i="39"/>
  <c r="X5" i="39"/>
  <c r="X6" i="39"/>
  <c r="X7" i="39"/>
  <c r="X8" i="39"/>
  <c r="X9" i="39"/>
  <c r="X10" i="39"/>
  <c r="X11" i="39"/>
  <c r="X12" i="39"/>
  <c r="X13" i="39"/>
  <c r="X14" i="39"/>
  <c r="X15" i="39"/>
  <c r="X16" i="39"/>
  <c r="X17" i="39"/>
  <c r="X18" i="39"/>
  <c r="X19" i="39"/>
  <c r="X20" i="39"/>
  <c r="X21" i="39"/>
  <c r="X2" i="39"/>
  <c r="Z271" i="39"/>
  <c r="AB271" i="39" s="1"/>
  <c r="AD15" i="27"/>
  <c r="Z82" i="39" s="1"/>
  <c r="AB82" i="39" s="1"/>
  <c r="Z23" i="39"/>
  <c r="AB23" i="39" s="1"/>
  <c r="GR29" i="16"/>
  <c r="GR30" i="16"/>
  <c r="GR31" i="16"/>
  <c r="GR32" i="16"/>
  <c r="GR33" i="16"/>
  <c r="GR34" i="16"/>
  <c r="GR35" i="16"/>
  <c r="GR36" i="16"/>
  <c r="GR37" i="16"/>
  <c r="GR38" i="16"/>
  <c r="GR39" i="16"/>
  <c r="GR40" i="16"/>
  <c r="Y947" i="39" s="1"/>
  <c r="GR41" i="16"/>
  <c r="GR42" i="16"/>
  <c r="GR43" i="16"/>
  <c r="GR44" i="16"/>
  <c r="GR45" i="16"/>
  <c r="GR46" i="16"/>
  <c r="GR47" i="16"/>
  <c r="GR48" i="16"/>
  <c r="GR49" i="16"/>
  <c r="GR50" i="16"/>
  <c r="GR51" i="16"/>
  <c r="GR52" i="16"/>
  <c r="GR53" i="16"/>
  <c r="GR54" i="16"/>
  <c r="GR55" i="16"/>
  <c r="GR56" i="16"/>
  <c r="GR57" i="16"/>
  <c r="GR58" i="16"/>
  <c r="GR59" i="16"/>
  <c r="GR60" i="16"/>
  <c r="GR61" i="16"/>
  <c r="GR62" i="16"/>
  <c r="GR63" i="16"/>
  <c r="Y970" i="39" s="1"/>
  <c r="GR64" i="16"/>
  <c r="GR65" i="16"/>
  <c r="GR66" i="16"/>
  <c r="GR67" i="16"/>
  <c r="GR68" i="16"/>
  <c r="GR69" i="16"/>
  <c r="GR70" i="16"/>
  <c r="GR71" i="16"/>
  <c r="GR72" i="16"/>
  <c r="GR73" i="16"/>
  <c r="GR74" i="16"/>
  <c r="GR25" i="16"/>
  <c r="GR26" i="16"/>
  <c r="GR27" i="16"/>
  <c r="GR28" i="16"/>
  <c r="GR20" i="16"/>
  <c r="GR21" i="16"/>
  <c r="GR22" i="16"/>
  <c r="GR23" i="16"/>
  <c r="GR24" i="16"/>
  <c r="GR14" i="16"/>
  <c r="GR15" i="16"/>
  <c r="GR16" i="16"/>
  <c r="GR17" i="16"/>
  <c r="GR18" i="16"/>
  <c r="GR19" i="16"/>
  <c r="GR11" i="16"/>
  <c r="GR12" i="16"/>
  <c r="GR13" i="16"/>
  <c r="GR10" i="16"/>
  <c r="GR8" i="16"/>
  <c r="GR9" i="16"/>
  <c r="GR6" i="16"/>
  <c r="GR7" i="16"/>
  <c r="AC913" i="39"/>
  <c r="AC914" i="39"/>
  <c r="AC916" i="39"/>
  <c r="AC927" i="39"/>
  <c r="AC928" i="39"/>
  <c r="AC929" i="39"/>
  <c r="AC931" i="39"/>
  <c r="GP40" i="16" l="1"/>
  <c r="Z947" i="39" s="1"/>
  <c r="AB947" i="39" s="1"/>
  <c r="AD163" i="39"/>
  <c r="GP63" i="16"/>
  <c r="Z970" i="39" s="1"/>
  <c r="AB970" i="39" s="1"/>
  <c r="GP26" i="16"/>
  <c r="Z933" i="39" s="1"/>
  <c r="AB933" i="39" s="1"/>
  <c r="Y933" i="39"/>
  <c r="GP60" i="16"/>
  <c r="Z967" i="39" s="1"/>
  <c r="AB967" i="39" s="1"/>
  <c r="Y967" i="39"/>
  <c r="GP36" i="16"/>
  <c r="Z943" i="39" s="1"/>
  <c r="AB943" i="39" s="1"/>
  <c r="Y943" i="39"/>
  <c r="GP12" i="16"/>
  <c r="Z919" i="39" s="1"/>
  <c r="AB919" i="39" s="1"/>
  <c r="Y919" i="39"/>
  <c r="GP24" i="16"/>
  <c r="Z931" i="39" s="1"/>
  <c r="AB931" i="39" s="1"/>
  <c r="AD931" i="39" s="1"/>
  <c r="Y931" i="39"/>
  <c r="GP25" i="16"/>
  <c r="Z932" i="39" s="1"/>
  <c r="AB932" i="39" s="1"/>
  <c r="Y932" i="39"/>
  <c r="GP67" i="16"/>
  <c r="Z974" i="39" s="1"/>
  <c r="AB974" i="39" s="1"/>
  <c r="Y974" i="39"/>
  <c r="GP59" i="16"/>
  <c r="Z966" i="39" s="1"/>
  <c r="AB966" i="39" s="1"/>
  <c r="Y966" i="39"/>
  <c r="GP51" i="16"/>
  <c r="Z958" i="39" s="1"/>
  <c r="AB958" i="39" s="1"/>
  <c r="Y958" i="39"/>
  <c r="GP43" i="16"/>
  <c r="Z950" i="39" s="1"/>
  <c r="AB950" i="39" s="1"/>
  <c r="Y950" i="39"/>
  <c r="GP35" i="16"/>
  <c r="Z942" i="39" s="1"/>
  <c r="AB942" i="39" s="1"/>
  <c r="Y942" i="39"/>
  <c r="GP11" i="16"/>
  <c r="Z918" i="39" s="1"/>
  <c r="AB918" i="39" s="1"/>
  <c r="Y918" i="39"/>
  <c r="GP23" i="16"/>
  <c r="Z930" i="39" s="1"/>
  <c r="AB930" i="39" s="1"/>
  <c r="Y930" i="39"/>
  <c r="GP74" i="16"/>
  <c r="Z981" i="39" s="1"/>
  <c r="AB981" i="39" s="1"/>
  <c r="Y981" i="39"/>
  <c r="GP66" i="16"/>
  <c r="Z973" i="39" s="1"/>
  <c r="AB973" i="39" s="1"/>
  <c r="Y973" i="39"/>
  <c r="GP58" i="16"/>
  <c r="Z965" i="39" s="1"/>
  <c r="AB965" i="39" s="1"/>
  <c r="Y965" i="39"/>
  <c r="GP50" i="16"/>
  <c r="Z957" i="39" s="1"/>
  <c r="AB957" i="39" s="1"/>
  <c r="Y957" i="39"/>
  <c r="GP42" i="16"/>
  <c r="Z949" i="39" s="1"/>
  <c r="AB949" i="39" s="1"/>
  <c r="Y949" i="39"/>
  <c r="GP34" i="16"/>
  <c r="Z941" i="39" s="1"/>
  <c r="AB941" i="39" s="1"/>
  <c r="Y941" i="39"/>
  <c r="GP64" i="16"/>
  <c r="Z971" i="39" s="1"/>
  <c r="AB971" i="39" s="1"/>
  <c r="Y971" i="39"/>
  <c r="GP14" i="16"/>
  <c r="Z921" i="39" s="1"/>
  <c r="AB921" i="39" s="1"/>
  <c r="Y921" i="39"/>
  <c r="GP44" i="16"/>
  <c r="Z951" i="39" s="1"/>
  <c r="AB951" i="39" s="1"/>
  <c r="Y951" i="39"/>
  <c r="GP7" i="16"/>
  <c r="Z914" i="39" s="1"/>
  <c r="AB914" i="39" s="1"/>
  <c r="AD914" i="39" s="1"/>
  <c r="Y914" i="39"/>
  <c r="GP73" i="16"/>
  <c r="Z980" i="39" s="1"/>
  <c r="AB980" i="39" s="1"/>
  <c r="Y980" i="39"/>
  <c r="GP49" i="16"/>
  <c r="Z956" i="39" s="1"/>
  <c r="AB956" i="39" s="1"/>
  <c r="Y956" i="39"/>
  <c r="GP21" i="16"/>
  <c r="Z928" i="39" s="1"/>
  <c r="AB928" i="39" s="1"/>
  <c r="AD928" i="39" s="1"/>
  <c r="Y928" i="39"/>
  <c r="GP48" i="16"/>
  <c r="Z955" i="39" s="1"/>
  <c r="AB955" i="39" s="1"/>
  <c r="Y955" i="39"/>
  <c r="GP9" i="16"/>
  <c r="Z916" i="39" s="1"/>
  <c r="AB916" i="39" s="1"/>
  <c r="AD916" i="39" s="1"/>
  <c r="Y916" i="39"/>
  <c r="GP39" i="16"/>
  <c r="Z946" i="39" s="1"/>
  <c r="AB946" i="39" s="1"/>
  <c r="Y946" i="39"/>
  <c r="GP13" i="16"/>
  <c r="Z920" i="39" s="1"/>
  <c r="AB920" i="39" s="1"/>
  <c r="Y920" i="39"/>
  <c r="GP52" i="16"/>
  <c r="Z959" i="39" s="1"/>
  <c r="AB959" i="39" s="1"/>
  <c r="Y959" i="39"/>
  <c r="GP19" i="16"/>
  <c r="Z926" i="39" s="1"/>
  <c r="AB926" i="39" s="1"/>
  <c r="Y926" i="39"/>
  <c r="GP65" i="16"/>
  <c r="Z972" i="39" s="1"/>
  <c r="AB972" i="39" s="1"/>
  <c r="Y972" i="39"/>
  <c r="GP33" i="16"/>
  <c r="Z940" i="39" s="1"/>
  <c r="AB940" i="39" s="1"/>
  <c r="Y940" i="39"/>
  <c r="GP18" i="16"/>
  <c r="Z925" i="39" s="1"/>
  <c r="AB925" i="39" s="1"/>
  <c r="Y925" i="39"/>
  <c r="GP17" i="16"/>
  <c r="Z924" i="39" s="1"/>
  <c r="AB924" i="39" s="1"/>
  <c r="Y924" i="39"/>
  <c r="GP47" i="16"/>
  <c r="Z954" i="39" s="1"/>
  <c r="AB954" i="39" s="1"/>
  <c r="Y954" i="39"/>
  <c r="GP8" i="16"/>
  <c r="Z915" i="39" s="1"/>
  <c r="AB915" i="39" s="1"/>
  <c r="Y915" i="39"/>
  <c r="GP16" i="16"/>
  <c r="Z923" i="39" s="1"/>
  <c r="AB923" i="39" s="1"/>
  <c r="Y923" i="39"/>
  <c r="GP28" i="16"/>
  <c r="Z935" i="39" s="1"/>
  <c r="AB935" i="39" s="1"/>
  <c r="Y935" i="39"/>
  <c r="GP70" i="16"/>
  <c r="Z977" i="39" s="1"/>
  <c r="AB977" i="39" s="1"/>
  <c r="Y977" i="39"/>
  <c r="GP62" i="16"/>
  <c r="Z969" i="39" s="1"/>
  <c r="AB969" i="39" s="1"/>
  <c r="Y969" i="39"/>
  <c r="GP54" i="16"/>
  <c r="Z961" i="39" s="1"/>
  <c r="AB961" i="39" s="1"/>
  <c r="Y961" i="39"/>
  <c r="GP46" i="16"/>
  <c r="Z953" i="39" s="1"/>
  <c r="AB953" i="39" s="1"/>
  <c r="Y953" i="39"/>
  <c r="GP38" i="16"/>
  <c r="Z945" i="39" s="1"/>
  <c r="AB945" i="39" s="1"/>
  <c r="Y945" i="39"/>
  <c r="GP30" i="16"/>
  <c r="Z937" i="39" s="1"/>
  <c r="AB937" i="39" s="1"/>
  <c r="Y937" i="39"/>
  <c r="GP68" i="16"/>
  <c r="Z975" i="39" s="1"/>
  <c r="AB975" i="39" s="1"/>
  <c r="Y975" i="39"/>
  <c r="GP22" i="16"/>
  <c r="Z929" i="39" s="1"/>
  <c r="AB929" i="39" s="1"/>
  <c r="AD929" i="39" s="1"/>
  <c r="Y929" i="39"/>
  <c r="GP57" i="16"/>
  <c r="Z964" i="39" s="1"/>
  <c r="AB964" i="39" s="1"/>
  <c r="Y964" i="39"/>
  <c r="GP41" i="16"/>
  <c r="Z948" i="39" s="1"/>
  <c r="AB948" i="39" s="1"/>
  <c r="Y948" i="39"/>
  <c r="GP6" i="16"/>
  <c r="Z913" i="39" s="1"/>
  <c r="AB913" i="39" s="1"/>
  <c r="AD913" i="39" s="1"/>
  <c r="Y913" i="39"/>
  <c r="GP72" i="16"/>
  <c r="Z979" i="39" s="1"/>
  <c r="AB979" i="39" s="1"/>
  <c r="Y979" i="39"/>
  <c r="GP56" i="16"/>
  <c r="Z963" i="39" s="1"/>
  <c r="AB963" i="39" s="1"/>
  <c r="Y963" i="39"/>
  <c r="GP32" i="16"/>
  <c r="Z939" i="39" s="1"/>
  <c r="AB939" i="39" s="1"/>
  <c r="Y939" i="39"/>
  <c r="GP20" i="16"/>
  <c r="Z927" i="39" s="1"/>
  <c r="AB927" i="39" s="1"/>
  <c r="AD927" i="39" s="1"/>
  <c r="Y927" i="39"/>
  <c r="GP71" i="16"/>
  <c r="Z978" i="39" s="1"/>
  <c r="AB978" i="39" s="1"/>
  <c r="Y978" i="39"/>
  <c r="GP55" i="16"/>
  <c r="Z962" i="39" s="1"/>
  <c r="AB962" i="39" s="1"/>
  <c r="Y962" i="39"/>
  <c r="GP31" i="16"/>
  <c r="Z938" i="39" s="1"/>
  <c r="AB938" i="39" s="1"/>
  <c r="Y938" i="39"/>
  <c r="GP10" i="16"/>
  <c r="Z917" i="39" s="1"/>
  <c r="AB917" i="39" s="1"/>
  <c r="Y917" i="39"/>
  <c r="GP15" i="16"/>
  <c r="Z922" i="39" s="1"/>
  <c r="AB922" i="39" s="1"/>
  <c r="Y922" i="39"/>
  <c r="GP27" i="16"/>
  <c r="Z934" i="39" s="1"/>
  <c r="AB934" i="39" s="1"/>
  <c r="Y934" i="39"/>
  <c r="GP69" i="16"/>
  <c r="Z976" i="39" s="1"/>
  <c r="AB976" i="39" s="1"/>
  <c r="Y976" i="39"/>
  <c r="GP61" i="16"/>
  <c r="Z968" i="39" s="1"/>
  <c r="AB968" i="39" s="1"/>
  <c r="Y968" i="39"/>
  <c r="GP53" i="16"/>
  <c r="Z960" i="39" s="1"/>
  <c r="AB960" i="39" s="1"/>
  <c r="Y960" i="39"/>
  <c r="GP45" i="16"/>
  <c r="Z952" i="39" s="1"/>
  <c r="AB952" i="39" s="1"/>
  <c r="Y952" i="39"/>
  <c r="GP37" i="16"/>
  <c r="Z944" i="39" s="1"/>
  <c r="AB944" i="39" s="1"/>
  <c r="Y944" i="39"/>
  <c r="GP29" i="16"/>
  <c r="Z936" i="39" s="1"/>
  <c r="AB936" i="39" s="1"/>
  <c r="Y936" i="39"/>
  <c r="AD82" i="39"/>
  <c r="AD93" i="39"/>
  <c r="BW64" i="27"/>
  <c r="AA271" i="39"/>
  <c r="AC271" i="39" s="1"/>
  <c r="AD271" i="39" s="1"/>
  <c r="AD275" i="39"/>
  <c r="AD273" i="39"/>
  <c r="AD274" i="39"/>
  <c r="AD272" i="39"/>
  <c r="Y212" i="39"/>
  <c r="Y213" i="39"/>
  <c r="Y214" i="39"/>
  <c r="Y215" i="39"/>
  <c r="Y216" i="39"/>
  <c r="Y217" i="39"/>
  <c r="Y218" i="39"/>
  <c r="Y219" i="39"/>
  <c r="Y220" i="39"/>
  <c r="Y221" i="39"/>
  <c r="Y222" i="39"/>
  <c r="Y223" i="39"/>
  <c r="Y224" i="39"/>
  <c r="Y225" i="39"/>
  <c r="Y226" i="39"/>
  <c r="Y227" i="39"/>
  <c r="Y228" i="39"/>
  <c r="Y229" i="39"/>
  <c r="Y230" i="39"/>
  <c r="Y231" i="39"/>
  <c r="Y232" i="39"/>
  <c r="Y233" i="39"/>
  <c r="Y234" i="39"/>
  <c r="Y235" i="39"/>
  <c r="Y236" i="39"/>
  <c r="Y237" i="39"/>
  <c r="Y238" i="39"/>
  <c r="Y239" i="39"/>
  <c r="Y240" i="39"/>
  <c r="Y241" i="39"/>
  <c r="Y242" i="39"/>
  <c r="Y243" i="39"/>
  <c r="Y244" i="39"/>
  <c r="Y245" i="39"/>
  <c r="Y246" i="39"/>
  <c r="Y247" i="39"/>
  <c r="Y248" i="39"/>
  <c r="Y249" i="39"/>
  <c r="Y250" i="39"/>
  <c r="Y251" i="39"/>
  <c r="Y252" i="39"/>
  <c r="Y253" i="39"/>
  <c r="Y254" i="39"/>
  <c r="Y255" i="39"/>
  <c r="Y256" i="39"/>
  <c r="Y257" i="39"/>
  <c r="Y258" i="39"/>
  <c r="Y259" i="39"/>
  <c r="Y260" i="39"/>
  <c r="Y261" i="39"/>
  <c r="Y262" i="39"/>
  <c r="Y263" i="39"/>
  <c r="Y264" i="39"/>
  <c r="Y265" i="39"/>
  <c r="Y266" i="39"/>
  <c r="Y267" i="39"/>
  <c r="Y268" i="39"/>
  <c r="Y269" i="39"/>
  <c r="Y277" i="39"/>
  <c r="Y278" i="39"/>
  <c r="Y279" i="39"/>
  <c r="Y280" i="39"/>
  <c r="Y281" i="39"/>
  <c r="Y276" i="39" l="1"/>
  <c r="Y270" i="39"/>
  <c r="BV71" i="27"/>
  <c r="AA278" i="39" s="1"/>
  <c r="AC278" i="39" s="1"/>
  <c r="Z278" i="39"/>
  <c r="AB278" i="39" s="1"/>
  <c r="BV34" i="27"/>
  <c r="AA241" i="39" s="1"/>
  <c r="AC241" i="39" s="1"/>
  <c r="Z241" i="39"/>
  <c r="AB241" i="39" s="1"/>
  <c r="Z277" i="39"/>
  <c r="AB277" i="39" s="1"/>
  <c r="Z240" i="39"/>
  <c r="AB240" i="39" s="1"/>
  <c r="Z276" i="39"/>
  <c r="AB276" i="39" s="1"/>
  <c r="Z239" i="39"/>
  <c r="AB239" i="39" s="1"/>
  <c r="Z270" i="39"/>
  <c r="AB270" i="39" s="1"/>
  <c r="BV31" i="27"/>
  <c r="AA238" i="39" s="1"/>
  <c r="AC238" i="39" s="1"/>
  <c r="Z238" i="39"/>
  <c r="AB238" i="39" s="1"/>
  <c r="Z267" i="39"/>
  <c r="AB267" i="39" s="1"/>
  <c r="Z251" i="39"/>
  <c r="AB251" i="39" s="1"/>
  <c r="Z219" i="39"/>
  <c r="AB219" i="39" s="1"/>
  <c r="BV42" i="27"/>
  <c r="AA249" i="39" s="1"/>
  <c r="AC249" i="39" s="1"/>
  <c r="Z249" i="39"/>
  <c r="AB249" i="39" s="1"/>
  <c r="Z225" i="39"/>
  <c r="AB225" i="39" s="1"/>
  <c r="Z248" i="39"/>
  <c r="AB248" i="39" s="1"/>
  <c r="Z216" i="39"/>
  <c r="AB216" i="39" s="1"/>
  <c r="Z247" i="39"/>
  <c r="AB247" i="39" s="1"/>
  <c r="Z215" i="39"/>
  <c r="AB215" i="39" s="1"/>
  <c r="BV39" i="27"/>
  <c r="AA246" i="39" s="1"/>
  <c r="AC246" i="39" s="1"/>
  <c r="Z246" i="39"/>
  <c r="AB246" i="39" s="1"/>
  <c r="BV23" i="27"/>
  <c r="AA230" i="39" s="1"/>
  <c r="AC230" i="39" s="1"/>
  <c r="Z230" i="39"/>
  <c r="AB230" i="39" s="1"/>
  <c r="Z280" i="39"/>
  <c r="AB280" i="39" s="1"/>
  <c r="Z259" i="39"/>
  <c r="AB259" i="39" s="1"/>
  <c r="Z243" i="39"/>
  <c r="AB243" i="39" s="1"/>
  <c r="Z235" i="39"/>
  <c r="AB235" i="39" s="1"/>
  <c r="Z227" i="39"/>
  <c r="AB227" i="39" s="1"/>
  <c r="Z279" i="39"/>
  <c r="AB279" i="39" s="1"/>
  <c r="Z266" i="39"/>
  <c r="AB266" i="39" s="1"/>
  <c r="Z258" i="39"/>
  <c r="AB258" i="39" s="1"/>
  <c r="Z250" i="39"/>
  <c r="AB250" i="39" s="1"/>
  <c r="Z242" i="39"/>
  <c r="AB242" i="39" s="1"/>
  <c r="Z234" i="39"/>
  <c r="AB234" i="39" s="1"/>
  <c r="Z226" i="39"/>
  <c r="AB226" i="39" s="1"/>
  <c r="Z218" i="39"/>
  <c r="AB218" i="39" s="1"/>
  <c r="Z265" i="39"/>
  <c r="AB265" i="39" s="1"/>
  <c r="BV26" i="27"/>
  <c r="AA233" i="39" s="1"/>
  <c r="AC233" i="39" s="1"/>
  <c r="Z233" i="39"/>
  <c r="AB233" i="39" s="1"/>
  <c r="Z264" i="39"/>
  <c r="AB264" i="39" s="1"/>
  <c r="Z232" i="39"/>
  <c r="AB232" i="39" s="1"/>
  <c r="Z263" i="39"/>
  <c r="AB263" i="39" s="1"/>
  <c r="Z231" i="39"/>
  <c r="AB231" i="39" s="1"/>
  <c r="BV55" i="27"/>
  <c r="AA262" i="39" s="1"/>
  <c r="AC262" i="39" s="1"/>
  <c r="Z262" i="39"/>
  <c r="AB262" i="39" s="1"/>
  <c r="BV15" i="27"/>
  <c r="AA222" i="39" s="1"/>
  <c r="AC222" i="39" s="1"/>
  <c r="Z222" i="39"/>
  <c r="AB222" i="39" s="1"/>
  <c r="Z269" i="39"/>
  <c r="AB269" i="39" s="1"/>
  <c r="Z261" i="39"/>
  <c r="AB261" i="39" s="1"/>
  <c r="BV46" i="27"/>
  <c r="AA253" i="39" s="1"/>
  <c r="AC253" i="39" s="1"/>
  <c r="Z253" i="39"/>
  <c r="AB253" i="39" s="1"/>
  <c r="Z245" i="39"/>
  <c r="AB245" i="39" s="1"/>
  <c r="Z237" i="39"/>
  <c r="AB237" i="39" s="1"/>
  <c r="Z229" i="39"/>
  <c r="AB229" i="39" s="1"/>
  <c r="Z221" i="39"/>
  <c r="AB221" i="39" s="1"/>
  <c r="Z213" i="39"/>
  <c r="AB213" i="39" s="1"/>
  <c r="BV50" i="27"/>
  <c r="AA257" i="39" s="1"/>
  <c r="AC257" i="39" s="1"/>
  <c r="Z257" i="39"/>
  <c r="AB257" i="39" s="1"/>
  <c r="Z217" i="39"/>
  <c r="AB217" i="39" s="1"/>
  <c r="Z256" i="39"/>
  <c r="AB256" i="39" s="1"/>
  <c r="Z224" i="39"/>
  <c r="AB224" i="39" s="1"/>
  <c r="Z255" i="39"/>
  <c r="AB255" i="39" s="1"/>
  <c r="Z223" i="39"/>
  <c r="AB223" i="39" s="1"/>
  <c r="BV47" i="27"/>
  <c r="AA254" i="39" s="1"/>
  <c r="AC254" i="39" s="1"/>
  <c r="Z254" i="39"/>
  <c r="AB254" i="39" s="1"/>
  <c r="BV7" i="27"/>
  <c r="AA214" i="39" s="1"/>
  <c r="AC214" i="39" s="1"/>
  <c r="Z214" i="39"/>
  <c r="AB214" i="39" s="1"/>
  <c r="BV74" i="27"/>
  <c r="AA281" i="39" s="1"/>
  <c r="AC281" i="39" s="1"/>
  <c r="Z281" i="39"/>
  <c r="AB281" i="39" s="1"/>
  <c r="Z268" i="39"/>
  <c r="AB268" i="39" s="1"/>
  <c r="BV53" i="27"/>
  <c r="AA260" i="39" s="1"/>
  <c r="AC260" i="39" s="1"/>
  <c r="Z260" i="39"/>
  <c r="AB260" i="39" s="1"/>
  <c r="Z252" i="39"/>
  <c r="AB252" i="39" s="1"/>
  <c r="Z244" i="39"/>
  <c r="AB244" i="39" s="1"/>
  <c r="Z236" i="39"/>
  <c r="AB236" i="39" s="1"/>
  <c r="Z228" i="39"/>
  <c r="AB228" i="39" s="1"/>
  <c r="Z220" i="39"/>
  <c r="AB220" i="39" s="1"/>
  <c r="Z212" i="39"/>
  <c r="AB212" i="39" s="1"/>
  <c r="AA224" i="39"/>
  <c r="AC224" i="39" s="1"/>
  <c r="BV21" i="27"/>
  <c r="AA228" i="39" s="1"/>
  <c r="AC228" i="39" s="1"/>
  <c r="BV70" i="27"/>
  <c r="AA277" i="39" s="1"/>
  <c r="AC277" i="39" s="1"/>
  <c r="BV36" i="27"/>
  <c r="AA243" i="39" s="1"/>
  <c r="AC243" i="39" s="1"/>
  <c r="AA229" i="39"/>
  <c r="AC229" i="39" s="1"/>
  <c r="AA240" i="39"/>
  <c r="AC240" i="39" s="1"/>
  <c r="BV51" i="27"/>
  <c r="AA258" i="39" s="1"/>
  <c r="AC258" i="39" s="1"/>
  <c r="AA251" i="39"/>
  <c r="AC251" i="39" s="1"/>
  <c r="BV38" i="27"/>
  <c r="AA245" i="39" s="1"/>
  <c r="AC245" i="39" s="1"/>
  <c r="BV43" i="27"/>
  <c r="AA250" i="39" s="1"/>
  <c r="AC250" i="39" s="1"/>
  <c r="BV37" i="27"/>
  <c r="AA244" i="39" s="1"/>
  <c r="AC244" i="39" s="1"/>
  <c r="BV32" i="27"/>
  <c r="AA239" i="39" s="1"/>
  <c r="AC239" i="39" s="1"/>
  <c r="BV25" i="27"/>
  <c r="AA232" i="39" s="1"/>
  <c r="AC232" i="39" s="1"/>
  <c r="BV72" i="27"/>
  <c r="AA279" i="39" s="1"/>
  <c r="AC279" i="39" s="1"/>
  <c r="BV40" i="27"/>
  <c r="AA247" i="39" s="1"/>
  <c r="AC247" i="39" s="1"/>
  <c r="BV30" i="27"/>
  <c r="AA237" i="39" s="1"/>
  <c r="AC237" i="39" s="1"/>
  <c r="BV24" i="27"/>
  <c r="AA231" i="39" s="1"/>
  <c r="AC231" i="39" s="1"/>
  <c r="BV19" i="27"/>
  <c r="AA226" i="39" s="1"/>
  <c r="AC226" i="39" s="1"/>
  <c r="AA234" i="39"/>
  <c r="AC234" i="39" s="1"/>
  <c r="AA225" i="39"/>
  <c r="AC225" i="39" s="1"/>
  <c r="BV73" i="27"/>
  <c r="AA280" i="39" s="1"/>
  <c r="AC280" i="39" s="1"/>
  <c r="BV54" i="27"/>
  <c r="AA261" i="39" s="1"/>
  <c r="AC261" i="39" s="1"/>
  <c r="BV49" i="27"/>
  <c r="AA256" i="39" s="1"/>
  <c r="AC256" i="39" s="1"/>
  <c r="AA242" i="39"/>
  <c r="AC242" i="39" s="1"/>
  <c r="BV13" i="27"/>
  <c r="AA220" i="39" s="1"/>
  <c r="AC220" i="39" s="1"/>
  <c r="AA216" i="39"/>
  <c r="AC216" i="39" s="1"/>
  <c r="BV8" i="27"/>
  <c r="AA215" i="39" s="1"/>
  <c r="AC215" i="39" s="1"/>
  <c r="BV29" i="27"/>
  <c r="AA236" i="39" s="1"/>
  <c r="AC236" i="39" s="1"/>
  <c r="BV16" i="27"/>
  <c r="AA223" i="39" s="1"/>
  <c r="AC223" i="39" s="1"/>
  <c r="BV11" i="27"/>
  <c r="AA218" i="39" s="1"/>
  <c r="AC218" i="39" s="1"/>
  <c r="BV56" i="27"/>
  <c r="AA263" i="39" s="1"/>
  <c r="AC263" i="39" s="1"/>
  <c r="BV41" i="27"/>
  <c r="AA248" i="39" s="1"/>
  <c r="AC248" i="39" s="1"/>
  <c r="BV10" i="27"/>
  <c r="AA217" i="39" s="1"/>
  <c r="AC217" i="39" s="1"/>
  <c r="BV5" i="27"/>
  <c r="AA212" i="39" s="1"/>
  <c r="AC212" i="39" s="1"/>
  <c r="BV57" i="27"/>
  <c r="AA264" i="39" s="1"/>
  <c r="AC264" i="39" s="1"/>
  <c r="BV45" i="27"/>
  <c r="AA252" i="39" s="1"/>
  <c r="AC252" i="39" s="1"/>
  <c r="BV14" i="27"/>
  <c r="AA221" i="39" s="1"/>
  <c r="AC221" i="39" s="1"/>
  <c r="AA235" i="39"/>
  <c r="AC235" i="39" s="1"/>
  <c r="BV20" i="27"/>
  <c r="AA227" i="39" s="1"/>
  <c r="AC227" i="39" s="1"/>
  <c r="BV12" i="27"/>
  <c r="AA219" i="39" s="1"/>
  <c r="AC219" i="39" s="1"/>
  <c r="BV6" i="27"/>
  <c r="AA213" i="39" s="1"/>
  <c r="AC213" i="39" s="1"/>
  <c r="BV52" i="27"/>
  <c r="AA259" i="39" s="1"/>
  <c r="AC259" i="39" s="1"/>
  <c r="AY68" i="27"/>
  <c r="Y205" i="39" s="1"/>
  <c r="AY67" i="27"/>
  <c r="Y204" i="39" s="1"/>
  <c r="AY64" i="27"/>
  <c r="Y201" i="39" s="1"/>
  <c r="AY62" i="27"/>
  <c r="Y199" i="39" s="1"/>
  <c r="AY60" i="27"/>
  <c r="Y197" i="39" s="1"/>
  <c r="AY59" i="27"/>
  <c r="Y196" i="39" s="1"/>
  <c r="AY58" i="27"/>
  <c r="Y195" i="39" s="1"/>
  <c r="AY57" i="27"/>
  <c r="Y194" i="39" s="1"/>
  <c r="AF68" i="27"/>
  <c r="Y135" i="39" s="1"/>
  <c r="AF67" i="27"/>
  <c r="Y134" i="39" s="1"/>
  <c r="AF66" i="27"/>
  <c r="Y133" i="39" s="1"/>
  <c r="AF65" i="27"/>
  <c r="Y132" i="39" s="1"/>
  <c r="AF64" i="27"/>
  <c r="Y131" i="39" s="1"/>
  <c r="AF63" i="27"/>
  <c r="AF62" i="27"/>
  <c r="Y129" i="39" s="1"/>
  <c r="AF61" i="27"/>
  <c r="Y128" i="39" s="1"/>
  <c r="AF60" i="27"/>
  <c r="Y127" i="39" s="1"/>
  <c r="AF59" i="27"/>
  <c r="Y126" i="39" s="1"/>
  <c r="AF58" i="27"/>
  <c r="Y125" i="39" s="1"/>
  <c r="AF57" i="27"/>
  <c r="Y124" i="39" s="1"/>
  <c r="AY56" i="27"/>
  <c r="Y193" i="39" s="1"/>
  <c r="AF56" i="27"/>
  <c r="Y123" i="39" s="1"/>
  <c r="AF55" i="27"/>
  <c r="Y122" i="39" s="1"/>
  <c r="AY53" i="27"/>
  <c r="Y190" i="39" s="1"/>
  <c r="AF53" i="27"/>
  <c r="Y120" i="39" s="1"/>
  <c r="AY49" i="27"/>
  <c r="Y186" i="39" s="1"/>
  <c r="AY48" i="27"/>
  <c r="Y185" i="39" s="1"/>
  <c r="AY47" i="27"/>
  <c r="Y184" i="39" s="1"/>
  <c r="AY46" i="27"/>
  <c r="Y183" i="39" s="1"/>
  <c r="AY45" i="27"/>
  <c r="Y182" i="39" s="1"/>
  <c r="AF49" i="27"/>
  <c r="Y116" i="39" s="1"/>
  <c r="AF48" i="27"/>
  <c r="Y115" i="39" s="1"/>
  <c r="AF47" i="27"/>
  <c r="Y114" i="39" s="1"/>
  <c r="AF46" i="27"/>
  <c r="Y113" i="39" s="1"/>
  <c r="AF45" i="27"/>
  <c r="Y112" i="39" s="1"/>
  <c r="AY39" i="27"/>
  <c r="Y176" i="39" s="1"/>
  <c r="AF39" i="27"/>
  <c r="Y106" i="39" s="1"/>
  <c r="AF37" i="27"/>
  <c r="Y104" i="39" s="1"/>
  <c r="AY32" i="27"/>
  <c r="Y169" i="39" s="1"/>
  <c r="AY31" i="27"/>
  <c r="Y168" i="39" s="1"/>
  <c r="AY30" i="27"/>
  <c r="Y167" i="39" s="1"/>
  <c r="AF30" i="27"/>
  <c r="Y97" i="39" s="1"/>
  <c r="AY24" i="27"/>
  <c r="Y161" i="39" s="1"/>
  <c r="AF23" i="27"/>
  <c r="Y90" i="39" s="1"/>
  <c r="AF14" i="27"/>
  <c r="Y81" i="39" s="1"/>
  <c r="AD238" i="39" l="1"/>
  <c r="AD212" i="39"/>
  <c r="AD257" i="39"/>
  <c r="BW47" i="27"/>
  <c r="BW23" i="27"/>
  <c r="AD279" i="39"/>
  <c r="AD281" i="39"/>
  <c r="AD240" i="39"/>
  <c r="BW39" i="27"/>
  <c r="BW46" i="27"/>
  <c r="AD236" i="39"/>
  <c r="AD223" i="39"/>
  <c r="AD217" i="39"/>
  <c r="AD229" i="39"/>
  <c r="AD261" i="39"/>
  <c r="AD231" i="39"/>
  <c r="AD233" i="39"/>
  <c r="AD234" i="39"/>
  <c r="AD243" i="39"/>
  <c r="AD246" i="39"/>
  <c r="AD248" i="39"/>
  <c r="AD239" i="39"/>
  <c r="AD244" i="39"/>
  <c r="AD259" i="39"/>
  <c r="Z42" i="39"/>
  <c r="AB42" i="39" s="1"/>
  <c r="Y42" i="39"/>
  <c r="BV61" i="27"/>
  <c r="AA268" i="39" s="1"/>
  <c r="AC268" i="39" s="1"/>
  <c r="AD268" i="39" s="1"/>
  <c r="BW61" i="27"/>
  <c r="Z29" i="39"/>
  <c r="AB29" i="39" s="1"/>
  <c r="Y29" i="39"/>
  <c r="Z65" i="39"/>
  <c r="AB65" i="39" s="1"/>
  <c r="Y65" i="39"/>
  <c r="Z20" i="39"/>
  <c r="AB20" i="39" s="1"/>
  <c r="Y20" i="39"/>
  <c r="Z53" i="39"/>
  <c r="AB53" i="39" s="1"/>
  <c r="Y53" i="39"/>
  <c r="Z61" i="39"/>
  <c r="AB61" i="39" s="1"/>
  <c r="Y61" i="39"/>
  <c r="BV62" i="27"/>
  <c r="AA269" i="39" s="1"/>
  <c r="AC269" i="39" s="1"/>
  <c r="AD269" i="39" s="1"/>
  <c r="BW62" i="27"/>
  <c r="BV69" i="27"/>
  <c r="AA276" i="39" s="1"/>
  <c r="AC276" i="39" s="1"/>
  <c r="AD276" i="39" s="1"/>
  <c r="BW69" i="27"/>
  <c r="BV63" i="27"/>
  <c r="AA270" i="39" s="1"/>
  <c r="AC270" i="39" s="1"/>
  <c r="AD270" i="39" s="1"/>
  <c r="BW63" i="27"/>
  <c r="AD241" i="39"/>
  <c r="AD251" i="39"/>
  <c r="Z59" i="39"/>
  <c r="AB59" i="39" s="1"/>
  <c r="Y59" i="39"/>
  <c r="AD278" i="39"/>
  <c r="Z54" i="39"/>
  <c r="AB54" i="39" s="1"/>
  <c r="Y54" i="39"/>
  <c r="AD215" i="39"/>
  <c r="AD225" i="39"/>
  <c r="Z28" i="39"/>
  <c r="AB28" i="39" s="1"/>
  <c r="Y28" i="39"/>
  <c r="Z58" i="39"/>
  <c r="AB58" i="39" s="1"/>
  <c r="Y58" i="39"/>
  <c r="Z57" i="39"/>
  <c r="AB57" i="39" s="1"/>
  <c r="Y57" i="39"/>
  <c r="Z34" i="39"/>
  <c r="AB34" i="39" s="1"/>
  <c r="Y34" i="39"/>
  <c r="Z45" i="39"/>
  <c r="AB45" i="39" s="1"/>
  <c r="Y45" i="39"/>
  <c r="Z64" i="39"/>
  <c r="AB64" i="39" s="1"/>
  <c r="Y64" i="39"/>
  <c r="Z56" i="39"/>
  <c r="AB56" i="39" s="1"/>
  <c r="Y56" i="39"/>
  <c r="AE63" i="27"/>
  <c r="Y130" i="39"/>
  <c r="BV48" i="27"/>
  <c r="AA255" i="39" s="1"/>
  <c r="AC255" i="39" s="1"/>
  <c r="AD255" i="39" s="1"/>
  <c r="BW48" i="27"/>
  <c r="AD220" i="39"/>
  <c r="AD252" i="39"/>
  <c r="AD214" i="39"/>
  <c r="AD224" i="39"/>
  <c r="AD213" i="39"/>
  <c r="AD245" i="39"/>
  <c r="AD222" i="39"/>
  <c r="AD232" i="39"/>
  <c r="AD218" i="39"/>
  <c r="AD250" i="39"/>
  <c r="AD227" i="39"/>
  <c r="AD280" i="39"/>
  <c r="AD247" i="39"/>
  <c r="AD249" i="39"/>
  <c r="Z43" i="39"/>
  <c r="AB43" i="39" s="1"/>
  <c r="Y43" i="39"/>
  <c r="AD263" i="39"/>
  <c r="Z26" i="39"/>
  <c r="AB26" i="39" s="1"/>
  <c r="Y26" i="39"/>
  <c r="BV59" i="27"/>
  <c r="AA266" i="39" s="1"/>
  <c r="AC266" i="39" s="1"/>
  <c r="AD266" i="39" s="1"/>
  <c r="BW59" i="27"/>
  <c r="Z46" i="39"/>
  <c r="AB46" i="39" s="1"/>
  <c r="Y46" i="39"/>
  <c r="Z52" i="39"/>
  <c r="AB52" i="39" s="1"/>
  <c r="Y52" i="39"/>
  <c r="Z55" i="39"/>
  <c r="AB55" i="39" s="1"/>
  <c r="Y55" i="39"/>
  <c r="AD277" i="39"/>
  <c r="Z60" i="39"/>
  <c r="AB60" i="39" s="1"/>
  <c r="Y60" i="39"/>
  <c r="Z50" i="39"/>
  <c r="AB50" i="39" s="1"/>
  <c r="Y50" i="39"/>
  <c r="AD237" i="39"/>
  <c r="AD242" i="39"/>
  <c r="Z44" i="39"/>
  <c r="AB44" i="39" s="1"/>
  <c r="Y44" i="39"/>
  <c r="BV58" i="27"/>
  <c r="AA265" i="39" s="1"/>
  <c r="AC265" i="39" s="1"/>
  <c r="AD265" i="39" s="1"/>
  <c r="BW58" i="27"/>
  <c r="Z27" i="39"/>
  <c r="AB27" i="39" s="1"/>
  <c r="Y27" i="39"/>
  <c r="Z36" i="39"/>
  <c r="AB36" i="39" s="1"/>
  <c r="Y36" i="39"/>
  <c r="Z63" i="39"/>
  <c r="AB63" i="39" s="1"/>
  <c r="Y63" i="39"/>
  <c r="Z11" i="39"/>
  <c r="AB11" i="39" s="1"/>
  <c r="Y11" i="39"/>
  <c r="Z62" i="39"/>
  <c r="AB62" i="39" s="1"/>
  <c r="Y62" i="39"/>
  <c r="BV60" i="27"/>
  <c r="AA267" i="39" s="1"/>
  <c r="AC267" i="39" s="1"/>
  <c r="AD267" i="39" s="1"/>
  <c r="BW60" i="27"/>
  <c r="AD228" i="39"/>
  <c r="AD260" i="39"/>
  <c r="AD254" i="39"/>
  <c r="AD256" i="39"/>
  <c r="AD221" i="39"/>
  <c r="AD253" i="39"/>
  <c r="AD262" i="39"/>
  <c r="AD264" i="39"/>
  <c r="AD226" i="39"/>
  <c r="AD258" i="39"/>
  <c r="AD235" i="39"/>
  <c r="AD230" i="39"/>
  <c r="AD216" i="39"/>
  <c r="AD219" i="39"/>
  <c r="BW72" i="27"/>
  <c r="BW32" i="27"/>
  <c r="BW73" i="27"/>
  <c r="BW49" i="27"/>
  <c r="BW45" i="27"/>
  <c r="BW14" i="27"/>
  <c r="BW57" i="27"/>
  <c r="BW30" i="27"/>
  <c r="AZ53" i="27"/>
  <c r="BC53" i="27" s="1"/>
  <c r="AA190" i="39" s="1"/>
  <c r="AC190" i="39" s="1"/>
  <c r="AW53" i="27"/>
  <c r="Z190" i="39" s="1"/>
  <c r="AB190" i="39" s="1"/>
  <c r="AZ45" i="27"/>
  <c r="BC45" i="27" s="1"/>
  <c r="AA182" i="39" s="1"/>
  <c r="AC182" i="39" s="1"/>
  <c r="AW45" i="27"/>
  <c r="Z182" i="39" s="1"/>
  <c r="AB182" i="39" s="1"/>
  <c r="AZ58" i="27"/>
  <c r="BC58" i="27" s="1"/>
  <c r="AA195" i="39" s="1"/>
  <c r="AC195" i="39" s="1"/>
  <c r="AW58" i="27"/>
  <c r="Z195" i="39" s="1"/>
  <c r="AB195" i="39" s="1"/>
  <c r="AZ60" i="27"/>
  <c r="BC60" i="27" s="1"/>
  <c r="AA197" i="39" s="1"/>
  <c r="AC197" i="39" s="1"/>
  <c r="AW60" i="27"/>
  <c r="Z197" i="39" s="1"/>
  <c r="AB197" i="39" s="1"/>
  <c r="AZ46" i="27"/>
  <c r="BC46" i="27" s="1"/>
  <c r="AA183" i="39" s="1"/>
  <c r="AC183" i="39" s="1"/>
  <c r="AW46" i="27"/>
  <c r="Z183" i="39" s="1"/>
  <c r="AB183" i="39" s="1"/>
  <c r="AX59" i="27"/>
  <c r="AW59" i="27"/>
  <c r="Z196" i="39" s="1"/>
  <c r="AB196" i="39" s="1"/>
  <c r="AZ48" i="27"/>
  <c r="BC48" i="27" s="1"/>
  <c r="AA185" i="39" s="1"/>
  <c r="AC185" i="39" s="1"/>
  <c r="AW48" i="27"/>
  <c r="Z185" i="39" s="1"/>
  <c r="AB185" i="39" s="1"/>
  <c r="AZ62" i="27"/>
  <c r="BC62" i="27" s="1"/>
  <c r="AA199" i="39" s="1"/>
  <c r="AC199" i="39" s="1"/>
  <c r="AW62" i="27"/>
  <c r="Z199" i="39" s="1"/>
  <c r="AB199" i="39" s="1"/>
  <c r="AX39" i="27"/>
  <c r="AW39" i="27"/>
  <c r="Z176" i="39" s="1"/>
  <c r="AB176" i="39" s="1"/>
  <c r="AZ49" i="27"/>
  <c r="BC49" i="27" s="1"/>
  <c r="AA186" i="39" s="1"/>
  <c r="AC186" i="39" s="1"/>
  <c r="AW49" i="27"/>
  <c r="Z186" i="39" s="1"/>
  <c r="AB186" i="39" s="1"/>
  <c r="AX32" i="27"/>
  <c r="AW32" i="27"/>
  <c r="Z169" i="39" s="1"/>
  <c r="AB169" i="39" s="1"/>
  <c r="AZ67" i="27"/>
  <c r="BC67" i="27" s="1"/>
  <c r="AA204" i="39" s="1"/>
  <c r="AC204" i="39" s="1"/>
  <c r="AW67" i="27"/>
  <c r="Z204" i="39" s="1"/>
  <c r="AB204" i="39" s="1"/>
  <c r="AZ56" i="27"/>
  <c r="BC56" i="27" s="1"/>
  <c r="AA193" i="39" s="1"/>
  <c r="AC193" i="39" s="1"/>
  <c r="AW56" i="27"/>
  <c r="Z193" i="39" s="1"/>
  <c r="AB193" i="39" s="1"/>
  <c r="AZ68" i="27"/>
  <c r="BC68" i="27" s="1"/>
  <c r="AA205" i="39" s="1"/>
  <c r="AC205" i="39" s="1"/>
  <c r="AW68" i="27"/>
  <c r="Z205" i="39" s="1"/>
  <c r="AB205" i="39" s="1"/>
  <c r="AZ47" i="27"/>
  <c r="BC47" i="27" s="1"/>
  <c r="AA184" i="39" s="1"/>
  <c r="AC184" i="39" s="1"/>
  <c r="AW47" i="27"/>
  <c r="Z184" i="39" s="1"/>
  <c r="AB184" i="39" s="1"/>
  <c r="AX30" i="27"/>
  <c r="AW30" i="27"/>
  <c r="Z167" i="39" s="1"/>
  <c r="AB167" i="39" s="1"/>
  <c r="AZ31" i="27"/>
  <c r="BC31" i="27" s="1"/>
  <c r="AA168" i="39" s="1"/>
  <c r="AC168" i="39" s="1"/>
  <c r="AW31" i="27"/>
  <c r="Z168" i="39" s="1"/>
  <c r="AB168" i="39" s="1"/>
  <c r="AZ64" i="27"/>
  <c r="BC64" i="27" s="1"/>
  <c r="AA201" i="39" s="1"/>
  <c r="AC201" i="39" s="1"/>
  <c r="AW64" i="27"/>
  <c r="Z201" i="39" s="1"/>
  <c r="AB201" i="39" s="1"/>
  <c r="AZ24" i="27"/>
  <c r="BC24" i="27" s="1"/>
  <c r="AA161" i="39" s="1"/>
  <c r="AC161" i="39" s="1"/>
  <c r="AW24" i="27"/>
  <c r="Z161" i="39" s="1"/>
  <c r="AB161" i="39" s="1"/>
  <c r="AZ57" i="27"/>
  <c r="BC57" i="27" s="1"/>
  <c r="AA194" i="39" s="1"/>
  <c r="AC194" i="39" s="1"/>
  <c r="AW57" i="27"/>
  <c r="Z194" i="39" s="1"/>
  <c r="AB194" i="39" s="1"/>
  <c r="AG14" i="27"/>
  <c r="AJ14" i="27" s="1"/>
  <c r="AA81" i="39" s="1"/>
  <c r="AC81" i="39" s="1"/>
  <c r="AD14" i="27"/>
  <c r="Z81" i="39" s="1"/>
  <c r="AB81" i="39" s="1"/>
  <c r="AE39" i="27"/>
  <c r="AD39" i="27"/>
  <c r="Z106" i="39" s="1"/>
  <c r="AB106" i="39" s="1"/>
  <c r="AG45" i="27"/>
  <c r="AJ45" i="27" s="1"/>
  <c r="AA112" i="39" s="1"/>
  <c r="AC112" i="39" s="1"/>
  <c r="AD45" i="27"/>
  <c r="Z112" i="39" s="1"/>
  <c r="AB112" i="39" s="1"/>
  <c r="AG55" i="27"/>
  <c r="AJ55" i="27" s="1"/>
  <c r="AA122" i="39" s="1"/>
  <c r="AC122" i="39" s="1"/>
  <c r="AD55" i="27"/>
  <c r="Z122" i="39" s="1"/>
  <c r="AB122" i="39" s="1"/>
  <c r="AG57" i="27"/>
  <c r="AJ57" i="27" s="1"/>
  <c r="AA124" i="39" s="1"/>
  <c r="AC124" i="39" s="1"/>
  <c r="AD57" i="27"/>
  <c r="Z124" i="39" s="1"/>
  <c r="AB124" i="39" s="1"/>
  <c r="AG56" i="27"/>
  <c r="AJ56" i="27" s="1"/>
  <c r="AA123" i="39" s="1"/>
  <c r="AC123" i="39" s="1"/>
  <c r="AD56" i="27"/>
  <c r="Z123" i="39" s="1"/>
  <c r="AB123" i="39" s="1"/>
  <c r="AG66" i="27"/>
  <c r="AJ66" i="27" s="1"/>
  <c r="AA133" i="39" s="1"/>
  <c r="AC133" i="39" s="1"/>
  <c r="AD66" i="27"/>
  <c r="Z133" i="39" s="1"/>
  <c r="AB133" i="39" s="1"/>
  <c r="AG48" i="27"/>
  <c r="AJ48" i="27" s="1"/>
  <c r="AA115" i="39" s="1"/>
  <c r="AC115" i="39" s="1"/>
  <c r="AD48" i="27"/>
  <c r="Z115" i="39" s="1"/>
  <c r="AB115" i="39" s="1"/>
  <c r="AG30" i="27"/>
  <c r="AJ30" i="27" s="1"/>
  <c r="AA97" i="39" s="1"/>
  <c r="AC97" i="39" s="1"/>
  <c r="AD30" i="27"/>
  <c r="Z97" i="39" s="1"/>
  <c r="AB97" i="39" s="1"/>
  <c r="AG63" i="27"/>
  <c r="AJ63" i="27" s="1"/>
  <c r="AA130" i="39" s="1"/>
  <c r="AC130" i="39" s="1"/>
  <c r="AD63" i="27"/>
  <c r="Z130" i="39" s="1"/>
  <c r="AB130" i="39" s="1"/>
  <c r="AG65" i="27"/>
  <c r="AJ65" i="27" s="1"/>
  <c r="AA132" i="39" s="1"/>
  <c r="AC132" i="39" s="1"/>
  <c r="AD65" i="27"/>
  <c r="Z132" i="39" s="1"/>
  <c r="AB132" i="39" s="1"/>
  <c r="AE23" i="27"/>
  <c r="AD23" i="27"/>
  <c r="Z90" i="39" s="1"/>
  <c r="AB90" i="39" s="1"/>
  <c r="AG47" i="27"/>
  <c r="AJ47" i="27" s="1"/>
  <c r="AA114" i="39" s="1"/>
  <c r="AC114" i="39" s="1"/>
  <c r="AD47" i="27"/>
  <c r="Z114" i="39" s="1"/>
  <c r="AB114" i="39" s="1"/>
  <c r="AG59" i="27"/>
  <c r="AJ59" i="27" s="1"/>
  <c r="AA126" i="39" s="1"/>
  <c r="AC126" i="39" s="1"/>
  <c r="AD59" i="27"/>
  <c r="Z126" i="39" s="1"/>
  <c r="AB126" i="39" s="1"/>
  <c r="AG60" i="27"/>
  <c r="AJ60" i="27" s="1"/>
  <c r="AA127" i="39" s="1"/>
  <c r="AC127" i="39" s="1"/>
  <c r="AD60" i="27"/>
  <c r="Z127" i="39" s="1"/>
  <c r="AB127" i="39" s="1"/>
  <c r="AE67" i="27"/>
  <c r="AD67" i="27"/>
  <c r="Z134" i="39" s="1"/>
  <c r="AB134" i="39" s="1"/>
  <c r="AG61" i="27"/>
  <c r="AJ61" i="27" s="1"/>
  <c r="AA128" i="39" s="1"/>
  <c r="AC128" i="39" s="1"/>
  <c r="AD61" i="27"/>
  <c r="Z128" i="39" s="1"/>
  <c r="AB128" i="39" s="1"/>
  <c r="AG64" i="27"/>
  <c r="AJ64" i="27" s="1"/>
  <c r="AA131" i="39" s="1"/>
  <c r="AC131" i="39" s="1"/>
  <c r="AD64" i="27"/>
  <c r="Z131" i="39" s="1"/>
  <c r="AB131" i="39" s="1"/>
  <c r="AG46" i="27"/>
  <c r="AJ46" i="27" s="1"/>
  <c r="AA113" i="39" s="1"/>
  <c r="AC113" i="39" s="1"/>
  <c r="AD46" i="27"/>
  <c r="Z113" i="39" s="1"/>
  <c r="AB113" i="39" s="1"/>
  <c r="AG58" i="27"/>
  <c r="AJ58" i="27" s="1"/>
  <c r="AA125" i="39" s="1"/>
  <c r="AC125" i="39" s="1"/>
  <c r="AD58" i="27"/>
  <c r="Z125" i="39" s="1"/>
  <c r="AB125" i="39" s="1"/>
  <c r="AG49" i="27"/>
  <c r="AJ49" i="27" s="1"/>
  <c r="AA116" i="39" s="1"/>
  <c r="AC116" i="39" s="1"/>
  <c r="AD49" i="27"/>
  <c r="Z116" i="39" s="1"/>
  <c r="AB116" i="39" s="1"/>
  <c r="AG68" i="27"/>
  <c r="AJ68" i="27" s="1"/>
  <c r="AA135" i="39" s="1"/>
  <c r="AC135" i="39" s="1"/>
  <c r="AD68" i="27"/>
  <c r="Z135" i="39" s="1"/>
  <c r="AB135" i="39" s="1"/>
  <c r="AE37" i="27"/>
  <c r="AD37" i="27"/>
  <c r="Z104" i="39" s="1"/>
  <c r="AB104" i="39" s="1"/>
  <c r="AG53" i="27"/>
  <c r="AJ53" i="27" s="1"/>
  <c r="AA120" i="39" s="1"/>
  <c r="AC120" i="39" s="1"/>
  <c r="AD53" i="27"/>
  <c r="Z120" i="39" s="1"/>
  <c r="AB120" i="39" s="1"/>
  <c r="AG62" i="27"/>
  <c r="AJ62" i="27" s="1"/>
  <c r="AA129" i="39" s="1"/>
  <c r="AC129" i="39" s="1"/>
  <c r="AD62" i="27"/>
  <c r="Z129" i="39" s="1"/>
  <c r="AB129" i="39" s="1"/>
  <c r="AE57" i="27"/>
  <c r="AE61" i="27"/>
  <c r="AE65" i="27"/>
  <c r="Q37" i="27"/>
  <c r="AA34" i="39" s="1"/>
  <c r="AC34" i="39" s="1"/>
  <c r="Q49" i="27"/>
  <c r="AA46" i="39" s="1"/>
  <c r="AC46" i="39" s="1"/>
  <c r="Q39" i="27"/>
  <c r="AA36" i="39" s="1"/>
  <c r="AC36" i="39" s="1"/>
  <c r="Q55" i="27"/>
  <c r="AA52" i="39" s="1"/>
  <c r="AC52" i="39" s="1"/>
  <c r="Q30" i="27"/>
  <c r="AA27" i="39" s="1"/>
  <c r="AC27" i="39" s="1"/>
  <c r="Q45" i="27"/>
  <c r="AA42" i="39" s="1"/>
  <c r="AC42" i="39" s="1"/>
  <c r="Q48" i="27"/>
  <c r="AA45" i="39" s="1"/>
  <c r="AC45" i="39" s="1"/>
  <c r="Q53" i="27"/>
  <c r="AA50" i="39" s="1"/>
  <c r="AC50" i="39" s="1"/>
  <c r="Q32" i="27"/>
  <c r="AA29" i="39" s="1"/>
  <c r="AC29" i="39" s="1"/>
  <c r="Q57" i="27"/>
  <c r="AA54" i="39" s="1"/>
  <c r="AC54" i="39" s="1"/>
  <c r="Q29" i="27"/>
  <c r="AA26" i="39" s="1"/>
  <c r="AC26" i="39" s="1"/>
  <c r="Q31" i="27"/>
  <c r="AA28" i="39" s="1"/>
  <c r="AC28" i="39" s="1"/>
  <c r="Q46" i="27"/>
  <c r="AA43" i="39" s="1"/>
  <c r="AC43" i="39" s="1"/>
  <c r="Q47" i="27"/>
  <c r="AA44" i="39" s="1"/>
  <c r="AC44" i="39" s="1"/>
  <c r="AE59" i="27"/>
  <c r="AX68" i="27"/>
  <c r="AX67" i="27"/>
  <c r="AX64" i="27"/>
  <c r="AX62" i="27"/>
  <c r="AZ59" i="27"/>
  <c r="BC59" i="27" s="1"/>
  <c r="AA196" i="39" s="1"/>
  <c r="AC196" i="39" s="1"/>
  <c r="AX57" i="27"/>
  <c r="AX58" i="27"/>
  <c r="AX60" i="27"/>
  <c r="AG67" i="27"/>
  <c r="AJ67" i="27" s="1"/>
  <c r="AA134" i="39" s="1"/>
  <c r="AC134" i="39" s="1"/>
  <c r="AE58" i="27"/>
  <c r="AE60" i="27"/>
  <c r="AE62" i="27"/>
  <c r="AE64" i="27"/>
  <c r="AE66" i="27"/>
  <c r="AE68" i="27"/>
  <c r="Q67" i="27"/>
  <c r="AA64" i="39" s="1"/>
  <c r="AC64" i="39" s="1"/>
  <c r="Q65" i="27"/>
  <c r="AA62" i="39" s="1"/>
  <c r="AC62" i="39" s="1"/>
  <c r="Q63" i="27"/>
  <c r="AA60" i="39" s="1"/>
  <c r="AC60" i="39" s="1"/>
  <c r="Q61" i="27"/>
  <c r="AA58" i="39" s="1"/>
  <c r="AC58" i="39" s="1"/>
  <c r="Q59" i="27"/>
  <c r="AA56" i="39" s="1"/>
  <c r="AC56" i="39" s="1"/>
  <c r="Q68" i="27"/>
  <c r="AA65" i="39" s="1"/>
  <c r="AC65" i="39" s="1"/>
  <c r="Q66" i="27"/>
  <c r="AA63" i="39" s="1"/>
  <c r="AC63" i="39" s="1"/>
  <c r="Q64" i="27"/>
  <c r="AA61" i="39" s="1"/>
  <c r="AC61" i="39" s="1"/>
  <c r="Q62" i="27"/>
  <c r="AA59" i="39" s="1"/>
  <c r="AC59" i="39" s="1"/>
  <c r="Q60" i="27"/>
  <c r="AA57" i="39" s="1"/>
  <c r="AC57" i="39" s="1"/>
  <c r="Q58" i="27"/>
  <c r="AA55" i="39" s="1"/>
  <c r="AC55" i="39" s="1"/>
  <c r="AX56" i="27"/>
  <c r="AE56" i="27"/>
  <c r="Q56" i="27"/>
  <c r="AA53" i="39" s="1"/>
  <c r="AC53" i="39" s="1"/>
  <c r="BW55" i="27"/>
  <c r="AE55" i="27"/>
  <c r="BW53" i="27"/>
  <c r="AX53" i="27"/>
  <c r="AE53" i="27"/>
  <c r="AX48" i="27"/>
  <c r="AX46" i="27"/>
  <c r="AX45" i="27"/>
  <c r="AX47" i="27"/>
  <c r="AX49" i="27"/>
  <c r="AE48" i="27"/>
  <c r="AE46" i="27"/>
  <c r="AE45" i="27"/>
  <c r="AE47" i="27"/>
  <c r="AE49" i="27"/>
  <c r="AZ39" i="27"/>
  <c r="BC39" i="27" s="1"/>
  <c r="AA176" i="39" s="1"/>
  <c r="AC176" i="39" s="1"/>
  <c r="AG39" i="27"/>
  <c r="AJ39" i="27" s="1"/>
  <c r="AA106" i="39" s="1"/>
  <c r="AC106" i="39" s="1"/>
  <c r="BW37" i="27"/>
  <c r="AG37" i="27"/>
  <c r="AJ37" i="27" s="1"/>
  <c r="AA104" i="39" s="1"/>
  <c r="AC104" i="39" s="1"/>
  <c r="BW31" i="27"/>
  <c r="AZ32" i="27"/>
  <c r="BC32" i="27" s="1"/>
  <c r="AA169" i="39" s="1"/>
  <c r="AC169" i="39" s="1"/>
  <c r="AX31" i="27"/>
  <c r="AZ30" i="27"/>
  <c r="BC30" i="27" s="1"/>
  <c r="AA167" i="39" s="1"/>
  <c r="AC167" i="39" s="1"/>
  <c r="AE30" i="27"/>
  <c r="AX24" i="27"/>
  <c r="AG23" i="27"/>
  <c r="AJ23" i="27" s="1"/>
  <c r="AA90" i="39" s="1"/>
  <c r="AC90" i="39" s="1"/>
  <c r="Q23" i="27"/>
  <c r="AA20" i="39" s="1"/>
  <c r="AC20" i="39" s="1"/>
  <c r="Q14" i="27"/>
  <c r="AA11" i="39" s="1"/>
  <c r="AC11" i="39" s="1"/>
  <c r="AE14" i="27"/>
  <c r="GS69" i="16"/>
  <c r="GV69" i="16" s="1"/>
  <c r="AA976" i="39" s="1"/>
  <c r="FB69" i="16"/>
  <c r="Y836" i="39" s="1"/>
  <c r="EG69" i="16"/>
  <c r="Y766" i="39" s="1"/>
  <c r="DL69" i="16"/>
  <c r="Y696" i="39" s="1"/>
  <c r="CP69" i="16"/>
  <c r="Y626" i="39" s="1"/>
  <c r="BA69" i="16"/>
  <c r="AG69" i="16"/>
  <c r="Y416" i="39" s="1"/>
  <c r="GS68" i="16"/>
  <c r="GV68" i="16" s="1"/>
  <c r="AA975" i="39" s="1"/>
  <c r="FW68" i="16"/>
  <c r="FB68" i="16"/>
  <c r="Y835" i="39" s="1"/>
  <c r="EG68" i="16"/>
  <c r="Y765" i="39" s="1"/>
  <c r="DL68" i="16"/>
  <c r="Y695" i="39" s="1"/>
  <c r="CP68" i="16"/>
  <c r="Y625" i="39" s="1"/>
  <c r="BA68" i="16"/>
  <c r="AG68" i="16"/>
  <c r="Y415" i="39" s="1"/>
  <c r="M68" i="16"/>
  <c r="GS67" i="16"/>
  <c r="GV67" i="16" s="1"/>
  <c r="AA974" i="39" s="1"/>
  <c r="GS66" i="16"/>
  <c r="GV66" i="16" s="1"/>
  <c r="AA973" i="39" s="1"/>
  <c r="GS65" i="16"/>
  <c r="GV65" i="16" s="1"/>
  <c r="AA972" i="39" s="1"/>
  <c r="FW67" i="16"/>
  <c r="FW66" i="16"/>
  <c r="FW65" i="16"/>
  <c r="FB67" i="16"/>
  <c r="Y834" i="39" s="1"/>
  <c r="FB66" i="16"/>
  <c r="Y833" i="39" s="1"/>
  <c r="FB65" i="16"/>
  <c r="Y832" i="39" s="1"/>
  <c r="EG67" i="16"/>
  <c r="Y764" i="39" s="1"/>
  <c r="EG66" i="16"/>
  <c r="Y763" i="39" s="1"/>
  <c r="EG65" i="16"/>
  <c r="Y762" i="39" s="1"/>
  <c r="DL67" i="16"/>
  <c r="Y694" i="39" s="1"/>
  <c r="DL66" i="16"/>
  <c r="Y693" i="39" s="1"/>
  <c r="DL65" i="16"/>
  <c r="Y692" i="39" s="1"/>
  <c r="CP67" i="16"/>
  <c r="Y624" i="39" s="1"/>
  <c r="CP66" i="16"/>
  <c r="Y623" i="39" s="1"/>
  <c r="CP65" i="16"/>
  <c r="Y622" i="39" s="1"/>
  <c r="BA67" i="16"/>
  <c r="BA66" i="16"/>
  <c r="BA65" i="16"/>
  <c r="AG67" i="16"/>
  <c r="Y414" i="39" s="1"/>
  <c r="AG66" i="16"/>
  <c r="Y413" i="39" s="1"/>
  <c r="AG65" i="16"/>
  <c r="Y412" i="39" s="1"/>
  <c r="M67" i="16"/>
  <c r="M66" i="16"/>
  <c r="M65" i="16"/>
  <c r="GQ64" i="16"/>
  <c r="FW64" i="16"/>
  <c r="FB64" i="16"/>
  <c r="Y831" i="39" s="1"/>
  <c r="EG64" i="16"/>
  <c r="Y761" i="39" s="1"/>
  <c r="DL64" i="16"/>
  <c r="Y691" i="39" s="1"/>
  <c r="CP64" i="16"/>
  <c r="Y621" i="39" s="1"/>
  <c r="BA64" i="16"/>
  <c r="AG64" i="16"/>
  <c r="Y411" i="39" s="1"/>
  <c r="M64" i="16"/>
  <c r="GS63" i="16"/>
  <c r="GV63" i="16" s="1"/>
  <c r="AA970" i="39" s="1"/>
  <c r="GS62" i="16"/>
  <c r="GV62" i="16" s="1"/>
  <c r="AA969" i="39" s="1"/>
  <c r="FW63" i="16"/>
  <c r="FW62" i="16"/>
  <c r="FB63" i="16"/>
  <c r="Y830" i="39" s="1"/>
  <c r="FB62" i="16"/>
  <c r="Y829" i="39" s="1"/>
  <c r="EG63" i="16"/>
  <c r="Y760" i="39" s="1"/>
  <c r="EG62" i="16"/>
  <c r="Y759" i="39" s="1"/>
  <c r="AG63" i="16"/>
  <c r="Y410" i="39" s="1"/>
  <c r="AG62" i="16"/>
  <c r="Y409" i="39" s="1"/>
  <c r="M63" i="16"/>
  <c r="M62" i="16"/>
  <c r="GS61" i="16"/>
  <c r="GV61" i="16" s="1"/>
  <c r="AA968" i="39" s="1"/>
  <c r="GS60" i="16"/>
  <c r="GV60" i="16" s="1"/>
  <c r="AA967" i="39" s="1"/>
  <c r="GS59" i="16"/>
  <c r="GV59" i="16" s="1"/>
  <c r="AA966" i="39" s="1"/>
  <c r="GS58" i="16"/>
  <c r="GV58" i="16" s="1"/>
  <c r="AA965" i="39" s="1"/>
  <c r="GQ58" i="16"/>
  <c r="FW61" i="16"/>
  <c r="FW60" i="16"/>
  <c r="FW59" i="16"/>
  <c r="FW58" i="16"/>
  <c r="FB61" i="16"/>
  <c r="Y828" i="39" s="1"/>
  <c r="FB60" i="16"/>
  <c r="Y827" i="39" s="1"/>
  <c r="FB59" i="16"/>
  <c r="Y826" i="39" s="1"/>
  <c r="FB58" i="16"/>
  <c r="Y825" i="39" s="1"/>
  <c r="EG61" i="16"/>
  <c r="Y758" i="39" s="1"/>
  <c r="EG60" i="16"/>
  <c r="Y757" i="39" s="1"/>
  <c r="EG59" i="16"/>
  <c r="Y756" i="39" s="1"/>
  <c r="EG58" i="16"/>
  <c r="Y755" i="39" s="1"/>
  <c r="DL61" i="16"/>
  <c r="Y688" i="39" s="1"/>
  <c r="DL60" i="16"/>
  <c r="Y687" i="39" s="1"/>
  <c r="DL59" i="16"/>
  <c r="Y686" i="39" s="1"/>
  <c r="DL58" i="16"/>
  <c r="Y685" i="39" s="1"/>
  <c r="CP61" i="16"/>
  <c r="Y618" i="39" s="1"/>
  <c r="CP60" i="16"/>
  <c r="Y617" i="39" s="1"/>
  <c r="CP59" i="16"/>
  <c r="Y616" i="39" s="1"/>
  <c r="CP58" i="16"/>
  <c r="Y615" i="39" s="1"/>
  <c r="BA61" i="16"/>
  <c r="BA60" i="16"/>
  <c r="BA59" i="16"/>
  <c r="BA58" i="16"/>
  <c r="AG61" i="16"/>
  <c r="Y408" i="39" s="1"/>
  <c r="AG60" i="16"/>
  <c r="AG59" i="16"/>
  <c r="Y406" i="39" s="1"/>
  <c r="AG58" i="16"/>
  <c r="Y405" i="39" s="1"/>
  <c r="M61" i="16"/>
  <c r="M60" i="16"/>
  <c r="M59" i="16"/>
  <c r="M58" i="16"/>
  <c r="GS56" i="16"/>
  <c r="GV56" i="16" s="1"/>
  <c r="AA963" i="39" s="1"/>
  <c r="FW56" i="16"/>
  <c r="FB56" i="16"/>
  <c r="Y823" i="39" s="1"/>
  <c r="EG56" i="16"/>
  <c r="Y753" i="39" s="1"/>
  <c r="DL56" i="16"/>
  <c r="Y683" i="39" s="1"/>
  <c r="CP56" i="16"/>
  <c r="Y613" i="39" s="1"/>
  <c r="BA56" i="16"/>
  <c r="AG56" i="16"/>
  <c r="Y403" i="39" s="1"/>
  <c r="M56" i="16"/>
  <c r="FW55" i="16"/>
  <c r="FB55" i="16"/>
  <c r="Y822" i="39" s="1"/>
  <c r="EG55" i="16"/>
  <c r="Y752" i="39" s="1"/>
  <c r="GS54" i="16"/>
  <c r="GV54" i="16" s="1"/>
  <c r="AA961" i="39" s="1"/>
  <c r="GS53" i="16"/>
  <c r="GV53" i="16" s="1"/>
  <c r="AA960" i="39" s="1"/>
  <c r="FW54" i="16"/>
  <c r="FW53" i="16"/>
  <c r="FB54" i="16"/>
  <c r="Y821" i="39" s="1"/>
  <c r="FB53" i="16"/>
  <c r="Y820" i="39" s="1"/>
  <c r="EG53" i="16"/>
  <c r="Y750" i="39" s="1"/>
  <c r="EG54" i="16"/>
  <c r="Y751" i="39" s="1"/>
  <c r="DL54" i="16"/>
  <c r="Y681" i="39" s="1"/>
  <c r="DL53" i="16"/>
  <c r="Y680" i="39" s="1"/>
  <c r="CP54" i="16"/>
  <c r="Y611" i="39" s="1"/>
  <c r="CP53" i="16"/>
  <c r="Y610" i="39" s="1"/>
  <c r="BA54" i="16"/>
  <c r="BA53" i="16"/>
  <c r="AG54" i="16"/>
  <c r="Y401" i="39" s="1"/>
  <c r="AG53" i="16"/>
  <c r="Y400" i="39" s="1"/>
  <c r="M53" i="16"/>
  <c r="GS49" i="16"/>
  <c r="GV49" i="16" s="1"/>
  <c r="AA956" i="39" s="1"/>
  <c r="FW49" i="16"/>
  <c r="FB49" i="16"/>
  <c r="Y816" i="39" s="1"/>
  <c r="EG49" i="16"/>
  <c r="Y746" i="39" s="1"/>
  <c r="DL49" i="16"/>
  <c r="Y676" i="39" s="1"/>
  <c r="AG49" i="16"/>
  <c r="Y396" i="39" s="1"/>
  <c r="GS48" i="16"/>
  <c r="GV48" i="16" s="1"/>
  <c r="AA955" i="39" s="1"/>
  <c r="GS47" i="16"/>
  <c r="GV47" i="16" s="1"/>
  <c r="AA954" i="39" s="1"/>
  <c r="GS46" i="16"/>
  <c r="GV46" i="16" s="1"/>
  <c r="AA953" i="39" s="1"/>
  <c r="FW48" i="16"/>
  <c r="FW47" i="16"/>
  <c r="FW46" i="16"/>
  <c r="FB48" i="16"/>
  <c r="Y815" i="39" s="1"/>
  <c r="FB47" i="16"/>
  <c r="Y814" i="39" s="1"/>
  <c r="FB46" i="16"/>
  <c r="Y813" i="39" s="1"/>
  <c r="EG48" i="16"/>
  <c r="Y745" i="39" s="1"/>
  <c r="EG47" i="16"/>
  <c r="Y744" i="39" s="1"/>
  <c r="EG46" i="16"/>
  <c r="Y743" i="39" s="1"/>
  <c r="DL48" i="16"/>
  <c r="Y675" i="39" s="1"/>
  <c r="DL47" i="16"/>
  <c r="Y674" i="39" s="1"/>
  <c r="DL46" i="16"/>
  <c r="Y673" i="39" s="1"/>
  <c r="CP48" i="16"/>
  <c r="Y605" i="39" s="1"/>
  <c r="CP47" i="16"/>
  <c r="Y604" i="39" s="1"/>
  <c r="CP46" i="16"/>
  <c r="Y603" i="39" s="1"/>
  <c r="BA48" i="16"/>
  <c r="BA47" i="16"/>
  <c r="BA46" i="16"/>
  <c r="AG48" i="16"/>
  <c r="Y395" i="39" s="1"/>
  <c r="AG47" i="16"/>
  <c r="Y394" i="39" s="1"/>
  <c r="AG46" i="16"/>
  <c r="Y393" i="39" s="1"/>
  <c r="M48" i="16"/>
  <c r="M47" i="16"/>
  <c r="M46" i="16"/>
  <c r="DL45" i="16"/>
  <c r="Y672" i="39" s="1"/>
  <c r="EG45" i="16"/>
  <c r="Y742" i="39" s="1"/>
  <c r="FB45" i="16"/>
  <c r="Y812" i="39" s="1"/>
  <c r="GS45" i="16"/>
  <c r="GV45" i="16" s="1"/>
  <c r="AA952" i="39" s="1"/>
  <c r="FW45" i="16"/>
  <c r="CP45" i="16"/>
  <c r="Y602" i="39" s="1"/>
  <c r="FB44" i="16"/>
  <c r="Y811" i="39" s="1"/>
  <c r="BA43" i="16"/>
  <c r="GS42" i="16"/>
  <c r="GV42" i="16" s="1"/>
  <c r="AA949" i="39" s="1"/>
  <c r="FB42" i="16"/>
  <c r="Y809" i="39" s="1"/>
  <c r="EG42" i="16"/>
  <c r="Y739" i="39" s="1"/>
  <c r="BA42" i="16"/>
  <c r="GS41" i="16"/>
  <c r="GV41" i="16" s="1"/>
  <c r="AA948" i="39" s="1"/>
  <c r="FW41" i="16"/>
  <c r="FB41" i="16"/>
  <c r="Y808" i="39" s="1"/>
  <c r="EG41" i="16"/>
  <c r="Y738" i="39" s="1"/>
  <c r="FW40" i="16"/>
  <c r="FB40" i="16"/>
  <c r="Y807" i="39" s="1"/>
  <c r="EG40" i="16"/>
  <c r="Y737" i="39" s="1"/>
  <c r="M40" i="16"/>
  <c r="Y317" i="39" s="1"/>
  <c r="AG40" i="16"/>
  <c r="Y387" i="39" s="1"/>
  <c r="FW39" i="16"/>
  <c r="FB39" i="16"/>
  <c r="Y806" i="39" s="1"/>
  <c r="EG39" i="16"/>
  <c r="Y736" i="39" s="1"/>
  <c r="DL39" i="16"/>
  <c r="Y666" i="39" s="1"/>
  <c r="CP39" i="16"/>
  <c r="Y596" i="39" s="1"/>
  <c r="BA39" i="16"/>
  <c r="AG39" i="16"/>
  <c r="Y386" i="39" s="1"/>
  <c r="M39" i="16"/>
  <c r="FW37" i="16"/>
  <c r="FB37" i="16"/>
  <c r="Y804" i="39" s="1"/>
  <c r="EG37" i="16"/>
  <c r="Y734" i="39" s="1"/>
  <c r="DL37" i="16"/>
  <c r="Y664" i="39" s="1"/>
  <c r="CP37" i="16"/>
  <c r="Y594" i="39" s="1"/>
  <c r="BA37" i="16"/>
  <c r="AG37" i="16"/>
  <c r="Y384" i="39" s="1"/>
  <c r="M37" i="16"/>
  <c r="GS34" i="16"/>
  <c r="GV34" i="16" s="1"/>
  <c r="AA941" i="39" s="1"/>
  <c r="FB34" i="16"/>
  <c r="Y801" i="39" s="1"/>
  <c r="EG34" i="16"/>
  <c r="Y731" i="39" s="1"/>
  <c r="DL34" i="16"/>
  <c r="Y661" i="39" s="1"/>
  <c r="CP34" i="16"/>
  <c r="Y591" i="39" s="1"/>
  <c r="BA34" i="16"/>
  <c r="FB33" i="16"/>
  <c r="Y800" i="39" s="1"/>
  <c r="GS32" i="16"/>
  <c r="GV32" i="16" s="1"/>
  <c r="AA939" i="39" s="1"/>
  <c r="GS31" i="16"/>
  <c r="GV31" i="16" s="1"/>
  <c r="AA938" i="39" s="1"/>
  <c r="GS30" i="16"/>
  <c r="GV30" i="16" s="1"/>
  <c r="AA937" i="39" s="1"/>
  <c r="FW32" i="16"/>
  <c r="FW31" i="16"/>
  <c r="FW30" i="16"/>
  <c r="FB32" i="16"/>
  <c r="Y799" i="39" s="1"/>
  <c r="FB31" i="16"/>
  <c r="Y798" i="39" s="1"/>
  <c r="FB30" i="16"/>
  <c r="Y797" i="39" s="1"/>
  <c r="EG32" i="16"/>
  <c r="Y729" i="39" s="1"/>
  <c r="EG31" i="16"/>
  <c r="Y728" i="39" s="1"/>
  <c r="EG30" i="16"/>
  <c r="Y727" i="39" s="1"/>
  <c r="DL32" i="16"/>
  <c r="Y659" i="39" s="1"/>
  <c r="DL31" i="16"/>
  <c r="Y658" i="39" s="1"/>
  <c r="DL30" i="16"/>
  <c r="Y657" i="39" s="1"/>
  <c r="CP32" i="16"/>
  <c r="Y589" i="39" s="1"/>
  <c r="CP31" i="16"/>
  <c r="Y588" i="39" s="1"/>
  <c r="CP30" i="16"/>
  <c r="Y587" i="39" s="1"/>
  <c r="BA32" i="16"/>
  <c r="BA31" i="16"/>
  <c r="BA30" i="16"/>
  <c r="AG32" i="16"/>
  <c r="Y379" i="39" s="1"/>
  <c r="AG31" i="16"/>
  <c r="Y378" i="39" s="1"/>
  <c r="AG30" i="16"/>
  <c r="Y377" i="39" s="1"/>
  <c r="M32" i="16"/>
  <c r="M31" i="16"/>
  <c r="M30" i="16"/>
  <c r="GS29" i="16"/>
  <c r="GV29" i="16" s="1"/>
  <c r="AA936" i="39" s="1"/>
  <c r="GQ29" i="16"/>
  <c r="FB29" i="16"/>
  <c r="Y796" i="39" s="1"/>
  <c r="EG29" i="16"/>
  <c r="Y726" i="39" s="1"/>
  <c r="DL29" i="16"/>
  <c r="Y656" i="39" s="1"/>
  <c r="BA29" i="16"/>
  <c r="M29" i="16"/>
  <c r="GQ26" i="16"/>
  <c r="FW26" i="16"/>
  <c r="DL26" i="16"/>
  <c r="Y653" i="39" s="1"/>
  <c r="CP26" i="16"/>
  <c r="Y583" i="39" s="1"/>
  <c r="BA26" i="16"/>
  <c r="M26" i="16"/>
  <c r="FW24" i="16"/>
  <c r="FB24" i="16"/>
  <c r="Y791" i="39" s="1"/>
  <c r="EG24" i="16"/>
  <c r="Y721" i="39" s="1"/>
  <c r="DL24" i="16"/>
  <c r="Y651" i="39" s="1"/>
  <c r="CP24" i="16"/>
  <c r="Y581" i="39" s="1"/>
  <c r="BA24" i="16"/>
  <c r="AG24" i="16"/>
  <c r="Y371" i="39" s="1"/>
  <c r="M24" i="16"/>
  <c r="EG23" i="16"/>
  <c r="Y720" i="39" s="1"/>
  <c r="CP23" i="16"/>
  <c r="Y580" i="39" s="1"/>
  <c r="BA23" i="16"/>
  <c r="AG23" i="16"/>
  <c r="Y370" i="39" s="1"/>
  <c r="M23" i="16"/>
  <c r="GS19" i="16"/>
  <c r="GV19" i="16" s="1"/>
  <c r="AA926" i="39" s="1"/>
  <c r="FW19" i="16"/>
  <c r="FB19" i="16"/>
  <c r="Y786" i="39" s="1"/>
  <c r="EG19" i="16"/>
  <c r="Y716" i="39" s="1"/>
  <c r="DL19" i="16"/>
  <c r="Y646" i="39" s="1"/>
  <c r="CP19" i="16"/>
  <c r="Y576" i="39" s="1"/>
  <c r="BA19" i="16"/>
  <c r="M19" i="16"/>
  <c r="GQ6" i="16"/>
  <c r="GQ7" i="16"/>
  <c r="GQ9" i="16"/>
  <c r="GQ18" i="16"/>
  <c r="GQ20" i="16"/>
  <c r="GQ21" i="16"/>
  <c r="GQ22" i="16"/>
  <c r="GQ24" i="16"/>
  <c r="GW6" i="16"/>
  <c r="GW7" i="16"/>
  <c r="GW9" i="16"/>
  <c r="GW20" i="16"/>
  <c r="GW21" i="16"/>
  <c r="GW22" i="16"/>
  <c r="GW24" i="16"/>
  <c r="GS18" i="16"/>
  <c r="GV18" i="16" s="1"/>
  <c r="AA925" i="39" s="1"/>
  <c r="FW18" i="16"/>
  <c r="FB18" i="16"/>
  <c r="Y785" i="39" s="1"/>
  <c r="EG18" i="16"/>
  <c r="Y715" i="39" s="1"/>
  <c r="DL18" i="16"/>
  <c r="Y645" i="39" s="1"/>
  <c r="CP18" i="16"/>
  <c r="Y575" i="39" s="1"/>
  <c r="BA18" i="16"/>
  <c r="AG18" i="16"/>
  <c r="Y365" i="39" s="1"/>
  <c r="M18" i="16"/>
  <c r="AY72" i="27"/>
  <c r="Y209" i="39" s="1"/>
  <c r="M45" i="16"/>
  <c r="AD167" i="39" l="1"/>
  <c r="AD197" i="39"/>
  <c r="AD204" i="39"/>
  <c r="AD199" i="39"/>
  <c r="AD55" i="39"/>
  <c r="AD169" i="39"/>
  <c r="AD201" i="39"/>
  <c r="AD205" i="39"/>
  <c r="AD186" i="39"/>
  <c r="AD182" i="39"/>
  <c r="AD36" i="39"/>
  <c r="AD26" i="39"/>
  <c r="AD56" i="39"/>
  <c r="AD29" i="39"/>
  <c r="AD54" i="39"/>
  <c r="AD113" i="39"/>
  <c r="AD127" i="39"/>
  <c r="AD132" i="39"/>
  <c r="AD133" i="39"/>
  <c r="AD112" i="39"/>
  <c r="AD161" i="39"/>
  <c r="AD184" i="39"/>
  <c r="AD185" i="39"/>
  <c r="AD58" i="39"/>
  <c r="AD134" i="39"/>
  <c r="AD122" i="39"/>
  <c r="AD194" i="39"/>
  <c r="AD57" i="39"/>
  <c r="AD62" i="39"/>
  <c r="AD50" i="39"/>
  <c r="AD104" i="39"/>
  <c r="AD65" i="39"/>
  <c r="AD120" i="39"/>
  <c r="AD125" i="39"/>
  <c r="AD90" i="39"/>
  <c r="AD115" i="39"/>
  <c r="AD61" i="39"/>
  <c r="AD195" i="39"/>
  <c r="AD27" i="39"/>
  <c r="AD52" i="39"/>
  <c r="AD64" i="39"/>
  <c r="AD53" i="39"/>
  <c r="AD135" i="39"/>
  <c r="AD131" i="39"/>
  <c r="AD126" i="39"/>
  <c r="AD130" i="39"/>
  <c r="AD123" i="39"/>
  <c r="AD106" i="39"/>
  <c r="AD196" i="39"/>
  <c r="AD11" i="39"/>
  <c r="AD46" i="39"/>
  <c r="AD43" i="39"/>
  <c r="AD45" i="39"/>
  <c r="AD28" i="39"/>
  <c r="AD60" i="39"/>
  <c r="AD20" i="39"/>
  <c r="AD129" i="39"/>
  <c r="AD116" i="39"/>
  <c r="AD128" i="39"/>
  <c r="AD114" i="39"/>
  <c r="AD97" i="39"/>
  <c r="AD124" i="39"/>
  <c r="AD81" i="39"/>
  <c r="AD168" i="39"/>
  <c r="AD193" i="39"/>
  <c r="AD176" i="39"/>
  <c r="AD183" i="39"/>
  <c r="AD190" i="39"/>
  <c r="AD63" i="39"/>
  <c r="AD44" i="39"/>
  <c r="AD34" i="39"/>
  <c r="AD59" i="39"/>
  <c r="AD42" i="39"/>
  <c r="K45" i="16"/>
  <c r="Z322" i="39" s="1"/>
  <c r="AB322" i="39" s="1"/>
  <c r="Y322" i="39"/>
  <c r="AY30" i="16"/>
  <c r="Z447" i="39" s="1"/>
  <c r="AB447" i="39" s="1"/>
  <c r="Y447" i="39"/>
  <c r="K37" i="16"/>
  <c r="Z314" i="39" s="1"/>
  <c r="AB314" i="39" s="1"/>
  <c r="Y314" i="39"/>
  <c r="FU39" i="16"/>
  <c r="Z876" i="39" s="1"/>
  <c r="AB876" i="39" s="1"/>
  <c r="Y876" i="39"/>
  <c r="AY54" i="16"/>
  <c r="Z471" i="39" s="1"/>
  <c r="AB471" i="39" s="1"/>
  <c r="Y471" i="39"/>
  <c r="K18" i="16"/>
  <c r="Z295" i="39" s="1"/>
  <c r="AB295" i="39" s="1"/>
  <c r="Y295" i="39"/>
  <c r="FU19" i="16"/>
  <c r="Z856" i="39" s="1"/>
  <c r="AB856" i="39" s="1"/>
  <c r="Y856" i="39"/>
  <c r="AY37" i="16"/>
  <c r="Z454" i="39" s="1"/>
  <c r="AB454" i="39" s="1"/>
  <c r="Y454" i="39"/>
  <c r="AY65" i="16"/>
  <c r="Z482" i="39" s="1"/>
  <c r="AB482" i="39" s="1"/>
  <c r="Y482" i="39"/>
  <c r="FU68" i="16"/>
  <c r="Z905" i="39" s="1"/>
  <c r="AB905" i="39" s="1"/>
  <c r="Y905" i="39"/>
  <c r="AY29" i="16"/>
  <c r="Z446" i="39" s="1"/>
  <c r="AB446" i="39" s="1"/>
  <c r="Y446" i="39"/>
  <c r="FU31" i="16"/>
  <c r="Z868" i="39" s="1"/>
  <c r="AB868" i="39" s="1"/>
  <c r="Y868" i="39"/>
  <c r="AY23" i="16"/>
  <c r="Z440" i="39" s="1"/>
  <c r="AB440" i="39" s="1"/>
  <c r="Y440" i="39"/>
  <c r="FU40" i="16"/>
  <c r="Z877" i="39" s="1"/>
  <c r="AB877" i="39" s="1"/>
  <c r="Y877" i="39"/>
  <c r="AY46" i="16"/>
  <c r="Z463" i="39" s="1"/>
  <c r="AB463" i="39" s="1"/>
  <c r="Y463" i="39"/>
  <c r="K59" i="16"/>
  <c r="Z336" i="39" s="1"/>
  <c r="AB336" i="39" s="1"/>
  <c r="Y336" i="39"/>
  <c r="AY59" i="16"/>
  <c r="Z476" i="39" s="1"/>
  <c r="AB476" i="39" s="1"/>
  <c r="Y476" i="39"/>
  <c r="FU59" i="16"/>
  <c r="Z896" i="39" s="1"/>
  <c r="AB896" i="39" s="1"/>
  <c r="Y896" i="39"/>
  <c r="K62" i="16"/>
  <c r="Z339" i="39" s="1"/>
  <c r="AB339" i="39" s="1"/>
  <c r="Y339" i="39"/>
  <c r="FU62" i="16"/>
  <c r="Z899" i="39" s="1"/>
  <c r="AB899" i="39" s="1"/>
  <c r="Y899" i="39"/>
  <c r="K67" i="16"/>
  <c r="Z344" i="39" s="1"/>
  <c r="AB344" i="39" s="1"/>
  <c r="Y344" i="39"/>
  <c r="FU67" i="16"/>
  <c r="Z904" i="39" s="1"/>
  <c r="AB904" i="39" s="1"/>
  <c r="Y904" i="39"/>
  <c r="FU37" i="16"/>
  <c r="Z874" i="39" s="1"/>
  <c r="AB874" i="39" s="1"/>
  <c r="Y874" i="39"/>
  <c r="AY53" i="16"/>
  <c r="Z470" i="39" s="1"/>
  <c r="AB470" i="39" s="1"/>
  <c r="Y470" i="39"/>
  <c r="AY34" i="16"/>
  <c r="Z451" i="39" s="1"/>
  <c r="AB451" i="39" s="1"/>
  <c r="Y451" i="39"/>
  <c r="FU41" i="16"/>
  <c r="Z878" i="39" s="1"/>
  <c r="AB878" i="39" s="1"/>
  <c r="Y878" i="39"/>
  <c r="FU24" i="16"/>
  <c r="Z861" i="39" s="1"/>
  <c r="AB861" i="39" s="1"/>
  <c r="Y861" i="39"/>
  <c r="K30" i="16"/>
  <c r="Z307" i="39" s="1"/>
  <c r="AB307" i="39" s="1"/>
  <c r="Y307" i="39"/>
  <c r="K64" i="16"/>
  <c r="Z341" i="39" s="1"/>
  <c r="AB341" i="39" s="1"/>
  <c r="Y341" i="39"/>
  <c r="FU49" i="16"/>
  <c r="Z886" i="39" s="1"/>
  <c r="AB886" i="39" s="1"/>
  <c r="Y886" i="39"/>
  <c r="FU56" i="16"/>
  <c r="Z893" i="39" s="1"/>
  <c r="AB893" i="39" s="1"/>
  <c r="Y893" i="39"/>
  <c r="AY43" i="16"/>
  <c r="Z460" i="39" s="1"/>
  <c r="AB460" i="39" s="1"/>
  <c r="Y460" i="39"/>
  <c r="AY47" i="16"/>
  <c r="Z464" i="39" s="1"/>
  <c r="AB464" i="39" s="1"/>
  <c r="Y464" i="39"/>
  <c r="K60" i="16"/>
  <c r="Z337" i="39" s="1"/>
  <c r="AB337" i="39" s="1"/>
  <c r="Y337" i="39"/>
  <c r="AY60" i="16"/>
  <c r="Z477" i="39" s="1"/>
  <c r="AB477" i="39" s="1"/>
  <c r="Y477" i="39"/>
  <c r="FU60" i="16"/>
  <c r="Z897" i="39" s="1"/>
  <c r="AB897" i="39" s="1"/>
  <c r="Y897" i="39"/>
  <c r="K63" i="16"/>
  <c r="Z340" i="39" s="1"/>
  <c r="AB340" i="39" s="1"/>
  <c r="Y340" i="39"/>
  <c r="FU63" i="16"/>
  <c r="Z900" i="39" s="1"/>
  <c r="AB900" i="39" s="1"/>
  <c r="Y900" i="39"/>
  <c r="K46" i="16"/>
  <c r="Z323" i="39" s="1"/>
  <c r="AB323" i="39" s="1"/>
  <c r="Y323" i="39"/>
  <c r="FU61" i="16"/>
  <c r="Z898" i="39" s="1"/>
  <c r="AB898" i="39" s="1"/>
  <c r="Y898" i="39"/>
  <c r="FU46" i="16"/>
  <c r="Z883" i="39" s="1"/>
  <c r="AB883" i="39" s="1"/>
  <c r="Y883" i="39"/>
  <c r="AY61" i="16"/>
  <c r="Z478" i="39" s="1"/>
  <c r="AB478" i="39" s="1"/>
  <c r="Y478" i="39"/>
  <c r="FU47" i="16"/>
  <c r="Z884" i="39" s="1"/>
  <c r="AB884" i="39" s="1"/>
  <c r="Y884" i="39"/>
  <c r="FU18" i="16"/>
  <c r="Z855" i="39" s="1"/>
  <c r="AB855" i="39" s="1"/>
  <c r="Y855" i="39"/>
  <c r="K24" i="16"/>
  <c r="Z301" i="39" s="1"/>
  <c r="AB301" i="39" s="1"/>
  <c r="Y301" i="39"/>
  <c r="AY32" i="16"/>
  <c r="Z449" i="39" s="1"/>
  <c r="AB449" i="39" s="1"/>
  <c r="Y449" i="39"/>
  <c r="FU48" i="16"/>
  <c r="Z885" i="39" s="1"/>
  <c r="AB885" i="39" s="1"/>
  <c r="Y885" i="39"/>
  <c r="FU55" i="16"/>
  <c r="Z892" i="39" s="1"/>
  <c r="AB892" i="39" s="1"/>
  <c r="Y892" i="39"/>
  <c r="FU64" i="16"/>
  <c r="Z901" i="39" s="1"/>
  <c r="AB901" i="39" s="1"/>
  <c r="Y901" i="39"/>
  <c r="K68" i="16"/>
  <c r="Z345" i="39" s="1"/>
  <c r="AB345" i="39" s="1"/>
  <c r="Y345" i="39"/>
  <c r="K26" i="16"/>
  <c r="Z303" i="39" s="1"/>
  <c r="AB303" i="39" s="1"/>
  <c r="Y303" i="39"/>
  <c r="AY39" i="16"/>
  <c r="Z456" i="39" s="1"/>
  <c r="AB456" i="39" s="1"/>
  <c r="Y456" i="39"/>
  <c r="FU45" i="16"/>
  <c r="Z882" i="39" s="1"/>
  <c r="AB882" i="39" s="1"/>
  <c r="Y882" i="39"/>
  <c r="K56" i="16"/>
  <c r="Z333" i="39" s="1"/>
  <c r="AB333" i="39" s="1"/>
  <c r="Y333" i="39"/>
  <c r="AY19" i="16"/>
  <c r="Z436" i="39" s="1"/>
  <c r="AB436" i="39" s="1"/>
  <c r="Y436" i="39"/>
  <c r="K23" i="16"/>
  <c r="Z300" i="39" s="1"/>
  <c r="AB300" i="39" s="1"/>
  <c r="Y300" i="39"/>
  <c r="AY24" i="16"/>
  <c r="Z441" i="39" s="1"/>
  <c r="AB441" i="39" s="1"/>
  <c r="Y441" i="39"/>
  <c r="AY26" i="16"/>
  <c r="Z443" i="39" s="1"/>
  <c r="AB443" i="39" s="1"/>
  <c r="Y443" i="39"/>
  <c r="K32" i="16"/>
  <c r="Z309" i="39" s="1"/>
  <c r="AB309" i="39" s="1"/>
  <c r="Y309" i="39"/>
  <c r="FU32" i="16"/>
  <c r="Z869" i="39" s="1"/>
  <c r="AB869" i="39" s="1"/>
  <c r="Y869" i="39"/>
  <c r="FU53" i="16"/>
  <c r="Z890" i="39" s="1"/>
  <c r="AB890" i="39" s="1"/>
  <c r="Y890" i="39"/>
  <c r="AY64" i="16"/>
  <c r="Z481" i="39" s="1"/>
  <c r="AB481" i="39" s="1"/>
  <c r="Y481" i="39"/>
  <c r="K65" i="16"/>
  <c r="Z342" i="39" s="1"/>
  <c r="AB342" i="39" s="1"/>
  <c r="Y342" i="39"/>
  <c r="AY67" i="16"/>
  <c r="Z484" i="39" s="1"/>
  <c r="AB484" i="39" s="1"/>
  <c r="Y484" i="39"/>
  <c r="FU65" i="16"/>
  <c r="Z902" i="39" s="1"/>
  <c r="AB902" i="39" s="1"/>
  <c r="Y902" i="39"/>
  <c r="AY68" i="16"/>
  <c r="Z485" i="39" s="1"/>
  <c r="AB485" i="39" s="1"/>
  <c r="Y485" i="39"/>
  <c r="FU26" i="16"/>
  <c r="Z863" i="39" s="1"/>
  <c r="AB863" i="39" s="1"/>
  <c r="Y863" i="39"/>
  <c r="AY48" i="16"/>
  <c r="Z465" i="39" s="1"/>
  <c r="AB465" i="39" s="1"/>
  <c r="Y465" i="39"/>
  <c r="K61" i="16"/>
  <c r="Z338" i="39" s="1"/>
  <c r="AB338" i="39" s="1"/>
  <c r="Y338" i="39"/>
  <c r="AY31" i="16"/>
  <c r="Z448" i="39" s="1"/>
  <c r="AB448" i="39" s="1"/>
  <c r="Y448" i="39"/>
  <c r="K39" i="16"/>
  <c r="Z316" i="39" s="1"/>
  <c r="AB316" i="39" s="1"/>
  <c r="Y316" i="39"/>
  <c r="K47" i="16"/>
  <c r="Z324" i="39" s="1"/>
  <c r="AB324" i="39" s="1"/>
  <c r="Y324" i="39"/>
  <c r="K29" i="16"/>
  <c r="Z306" i="39" s="1"/>
  <c r="AB306" i="39" s="1"/>
  <c r="Y306" i="39"/>
  <c r="FU30" i="16"/>
  <c r="Z867" i="39" s="1"/>
  <c r="AB867" i="39" s="1"/>
  <c r="Y867" i="39"/>
  <c r="K48" i="16"/>
  <c r="Z325" i="39" s="1"/>
  <c r="AB325" i="39" s="1"/>
  <c r="Y325" i="39"/>
  <c r="K19" i="16"/>
  <c r="Z296" i="39" s="1"/>
  <c r="AB296" i="39" s="1"/>
  <c r="Y296" i="39"/>
  <c r="K31" i="16"/>
  <c r="Z308" i="39" s="1"/>
  <c r="AB308" i="39" s="1"/>
  <c r="Y308" i="39"/>
  <c r="AY42" i="16"/>
  <c r="Z459" i="39" s="1"/>
  <c r="AB459" i="39" s="1"/>
  <c r="Y459" i="39"/>
  <c r="AF60" i="16"/>
  <c r="Y407" i="39"/>
  <c r="AY66" i="16"/>
  <c r="Z483" i="39" s="1"/>
  <c r="AB483" i="39" s="1"/>
  <c r="Y483" i="39"/>
  <c r="AY18" i="16"/>
  <c r="Z435" i="39" s="1"/>
  <c r="AB435" i="39" s="1"/>
  <c r="Y435" i="39"/>
  <c r="K53" i="16"/>
  <c r="Z330" i="39" s="1"/>
  <c r="AB330" i="39" s="1"/>
  <c r="Y330" i="39"/>
  <c r="FU54" i="16"/>
  <c r="Z891" i="39" s="1"/>
  <c r="AB891" i="39" s="1"/>
  <c r="Y891" i="39"/>
  <c r="AY56" i="16"/>
  <c r="Z473" i="39" s="1"/>
  <c r="AB473" i="39" s="1"/>
  <c r="Y473" i="39"/>
  <c r="K58" i="16"/>
  <c r="Z335" i="39" s="1"/>
  <c r="AB335" i="39" s="1"/>
  <c r="Y335" i="39"/>
  <c r="AY58" i="16"/>
  <c r="Z475" i="39" s="1"/>
  <c r="AB475" i="39" s="1"/>
  <c r="Y475" i="39"/>
  <c r="FU58" i="16"/>
  <c r="Z895" i="39" s="1"/>
  <c r="AB895" i="39" s="1"/>
  <c r="Y895" i="39"/>
  <c r="K66" i="16"/>
  <c r="Z343" i="39" s="1"/>
  <c r="AB343" i="39" s="1"/>
  <c r="Y343" i="39"/>
  <c r="FU66" i="16"/>
  <c r="Z903" i="39" s="1"/>
  <c r="AB903" i="39" s="1"/>
  <c r="Y903" i="39"/>
  <c r="AY69" i="16"/>
  <c r="Z486" i="39" s="1"/>
  <c r="AB486" i="39" s="1"/>
  <c r="Y486" i="39"/>
  <c r="FV39" i="16"/>
  <c r="FV49" i="16"/>
  <c r="FV60" i="16"/>
  <c r="FA37" i="16"/>
  <c r="EZ37" i="16"/>
  <c r="Z804" i="39" s="1"/>
  <c r="AB804" i="39" s="1"/>
  <c r="FA31" i="16"/>
  <c r="EZ31" i="16"/>
  <c r="Z798" i="39" s="1"/>
  <c r="AB798" i="39" s="1"/>
  <c r="FC39" i="16"/>
  <c r="FF39" i="16" s="1"/>
  <c r="EZ39" i="16"/>
  <c r="Z806" i="39" s="1"/>
  <c r="AB806" i="39" s="1"/>
  <c r="FC24" i="16"/>
  <c r="FF24" i="16" s="1"/>
  <c r="EZ24" i="16"/>
  <c r="Z791" i="39" s="1"/>
  <c r="AB791" i="39" s="1"/>
  <c r="FC32" i="16"/>
  <c r="FF32" i="16" s="1"/>
  <c r="EZ32" i="16"/>
  <c r="Z799" i="39" s="1"/>
  <c r="AB799" i="39" s="1"/>
  <c r="FC44" i="16"/>
  <c r="FF44" i="16" s="1"/>
  <c r="EZ44" i="16"/>
  <c r="Z811" i="39" s="1"/>
  <c r="AB811" i="39" s="1"/>
  <c r="FC55" i="16"/>
  <c r="FF55" i="16" s="1"/>
  <c r="EZ55" i="16"/>
  <c r="Z822" i="39" s="1"/>
  <c r="AB822" i="39" s="1"/>
  <c r="FC58" i="16"/>
  <c r="FF58" i="16" s="1"/>
  <c r="EZ58" i="16"/>
  <c r="Z825" i="39" s="1"/>
  <c r="AB825" i="39" s="1"/>
  <c r="FC64" i="16"/>
  <c r="FF64" i="16" s="1"/>
  <c r="EZ64" i="16"/>
  <c r="Z831" i="39" s="1"/>
  <c r="AB831" i="39" s="1"/>
  <c r="FA49" i="16"/>
  <c r="EZ49" i="16"/>
  <c r="Z816" i="39" s="1"/>
  <c r="AB816" i="39" s="1"/>
  <c r="FC53" i="16"/>
  <c r="FF53" i="16" s="1"/>
  <c r="EZ53" i="16"/>
  <c r="Z820" i="39" s="1"/>
  <c r="AB820" i="39" s="1"/>
  <c r="FC56" i="16"/>
  <c r="FF56" i="16" s="1"/>
  <c r="EZ56" i="16"/>
  <c r="Z823" i="39" s="1"/>
  <c r="AB823" i="39" s="1"/>
  <c r="FC59" i="16"/>
  <c r="FF59" i="16" s="1"/>
  <c r="EZ59" i="16"/>
  <c r="Z826" i="39" s="1"/>
  <c r="AB826" i="39" s="1"/>
  <c r="FC66" i="16"/>
  <c r="FF66" i="16" s="1"/>
  <c r="EZ66" i="16"/>
  <c r="Z833" i="39" s="1"/>
  <c r="AB833" i="39" s="1"/>
  <c r="FC69" i="16"/>
  <c r="FF69" i="16" s="1"/>
  <c r="EZ69" i="16"/>
  <c r="Z836" i="39" s="1"/>
  <c r="AB836" i="39" s="1"/>
  <c r="FC30" i="16"/>
  <c r="FF30" i="16" s="1"/>
  <c r="EZ30" i="16"/>
  <c r="Z797" i="39" s="1"/>
  <c r="AB797" i="39" s="1"/>
  <c r="FC60" i="16"/>
  <c r="FF60" i="16" s="1"/>
  <c r="EZ60" i="16"/>
  <c r="Z827" i="39" s="1"/>
  <c r="AB827" i="39" s="1"/>
  <c r="FC67" i="16"/>
  <c r="FF67" i="16" s="1"/>
  <c r="EZ67" i="16"/>
  <c r="Z834" i="39" s="1"/>
  <c r="AB834" i="39" s="1"/>
  <c r="FA47" i="16"/>
  <c r="EZ47" i="16"/>
  <c r="Z814" i="39" s="1"/>
  <c r="AB814" i="39" s="1"/>
  <c r="FC29" i="16"/>
  <c r="FF29" i="16" s="1"/>
  <c r="EZ29" i="16"/>
  <c r="Z796" i="39" s="1"/>
  <c r="AB796" i="39" s="1"/>
  <c r="FC19" i="16"/>
  <c r="FF19" i="16" s="1"/>
  <c r="EZ19" i="16"/>
  <c r="Z786" i="39" s="1"/>
  <c r="AB786" i="39" s="1"/>
  <c r="FC34" i="16"/>
  <c r="FF34" i="16" s="1"/>
  <c r="EZ34" i="16"/>
  <c r="Z801" i="39" s="1"/>
  <c r="AB801" i="39" s="1"/>
  <c r="FC48" i="16"/>
  <c r="FF48" i="16" s="1"/>
  <c r="EZ48" i="16"/>
  <c r="Z815" i="39" s="1"/>
  <c r="AB815" i="39" s="1"/>
  <c r="FC33" i="16"/>
  <c r="FF33" i="16" s="1"/>
  <c r="EZ33" i="16"/>
  <c r="Z800" i="39" s="1"/>
  <c r="AB800" i="39" s="1"/>
  <c r="FC41" i="16"/>
  <c r="FF41" i="16" s="1"/>
  <c r="EZ41" i="16"/>
  <c r="Z808" i="39" s="1"/>
  <c r="AB808" i="39" s="1"/>
  <c r="FC18" i="16"/>
  <c r="FF18" i="16" s="1"/>
  <c r="EZ18" i="16"/>
  <c r="Z785" i="39" s="1"/>
  <c r="AB785" i="39" s="1"/>
  <c r="FC65" i="16"/>
  <c r="FF65" i="16" s="1"/>
  <c r="EZ65" i="16"/>
  <c r="Z832" i="39" s="1"/>
  <c r="AB832" i="39" s="1"/>
  <c r="FC68" i="16"/>
  <c r="FF68" i="16" s="1"/>
  <c r="EZ68" i="16"/>
  <c r="Z835" i="39" s="1"/>
  <c r="AB835" i="39" s="1"/>
  <c r="FC54" i="16"/>
  <c r="FF54" i="16" s="1"/>
  <c r="EZ54" i="16"/>
  <c r="Z821" i="39" s="1"/>
  <c r="AB821" i="39" s="1"/>
  <c r="FC61" i="16"/>
  <c r="FF61" i="16" s="1"/>
  <c r="EZ61" i="16"/>
  <c r="Z828" i="39" s="1"/>
  <c r="AB828" i="39" s="1"/>
  <c r="FC62" i="16"/>
  <c r="FF62" i="16" s="1"/>
  <c r="EZ62" i="16"/>
  <c r="Z829" i="39" s="1"/>
  <c r="AB829" i="39" s="1"/>
  <c r="FC40" i="16"/>
  <c r="FF40" i="16" s="1"/>
  <c r="EZ40" i="16"/>
  <c r="Z807" i="39" s="1"/>
  <c r="AB807" i="39" s="1"/>
  <c r="FC42" i="16"/>
  <c r="FF42" i="16" s="1"/>
  <c r="EZ42" i="16"/>
  <c r="Z809" i="39" s="1"/>
  <c r="AB809" i="39" s="1"/>
  <c r="FC45" i="16"/>
  <c r="FF45" i="16" s="1"/>
  <c r="EZ45" i="16"/>
  <c r="Z812" i="39" s="1"/>
  <c r="AB812" i="39" s="1"/>
  <c r="FC46" i="16"/>
  <c r="FF46" i="16" s="1"/>
  <c r="EZ46" i="16"/>
  <c r="Z813" i="39" s="1"/>
  <c r="AB813" i="39" s="1"/>
  <c r="FC63" i="16"/>
  <c r="FF63" i="16" s="1"/>
  <c r="EZ63" i="16"/>
  <c r="Z830" i="39" s="1"/>
  <c r="AB830" i="39" s="1"/>
  <c r="EH29" i="16"/>
  <c r="EK29" i="16" s="1"/>
  <c r="EE29" i="16"/>
  <c r="Z726" i="39" s="1"/>
  <c r="AB726" i="39" s="1"/>
  <c r="EH32" i="16"/>
  <c r="EK32" i="16" s="1"/>
  <c r="EE32" i="16"/>
  <c r="Z729" i="39" s="1"/>
  <c r="AB729" i="39" s="1"/>
  <c r="EH45" i="16"/>
  <c r="EK45" i="16" s="1"/>
  <c r="EE45" i="16"/>
  <c r="Z742" i="39" s="1"/>
  <c r="AB742" i="39" s="1"/>
  <c r="EH39" i="16"/>
  <c r="EK39" i="16" s="1"/>
  <c r="EE39" i="16"/>
  <c r="Z736" i="39" s="1"/>
  <c r="AB736" i="39" s="1"/>
  <c r="EH66" i="16"/>
  <c r="EK66" i="16" s="1"/>
  <c r="EE66" i="16"/>
  <c r="Z763" i="39" s="1"/>
  <c r="AB763" i="39" s="1"/>
  <c r="EH24" i="16"/>
  <c r="EK24" i="16" s="1"/>
  <c r="EE24" i="16"/>
  <c r="Z721" i="39" s="1"/>
  <c r="AB721" i="39" s="1"/>
  <c r="EH55" i="16"/>
  <c r="EK55" i="16" s="1"/>
  <c r="EE55" i="16"/>
  <c r="Z752" i="39" s="1"/>
  <c r="AB752" i="39" s="1"/>
  <c r="EH56" i="16"/>
  <c r="EK56" i="16" s="1"/>
  <c r="EE56" i="16"/>
  <c r="Z753" i="39" s="1"/>
  <c r="AB753" i="39" s="1"/>
  <c r="EH62" i="16"/>
  <c r="EK62" i="16" s="1"/>
  <c r="EE62" i="16"/>
  <c r="Z759" i="39" s="1"/>
  <c r="AB759" i="39" s="1"/>
  <c r="EH37" i="16"/>
  <c r="EK37" i="16" s="1"/>
  <c r="EE37" i="16"/>
  <c r="Z734" i="39" s="1"/>
  <c r="AB734" i="39" s="1"/>
  <c r="EH65" i="16"/>
  <c r="EK65" i="16" s="1"/>
  <c r="EE65" i="16"/>
  <c r="Z762" i="39" s="1"/>
  <c r="AB762" i="39" s="1"/>
  <c r="EH60" i="16"/>
  <c r="EK60" i="16" s="1"/>
  <c r="EE60" i="16"/>
  <c r="Z757" i="39" s="1"/>
  <c r="AB757" i="39" s="1"/>
  <c r="EH18" i="16"/>
  <c r="EK18" i="16" s="1"/>
  <c r="EE18" i="16"/>
  <c r="Z715" i="39" s="1"/>
  <c r="AB715" i="39" s="1"/>
  <c r="EH19" i="16"/>
  <c r="EK19" i="16" s="1"/>
  <c r="EE19" i="16"/>
  <c r="Z716" i="39" s="1"/>
  <c r="AB716" i="39" s="1"/>
  <c r="EH54" i="16"/>
  <c r="EK54" i="16" s="1"/>
  <c r="EE54" i="16"/>
  <c r="Z751" i="39" s="1"/>
  <c r="AB751" i="39" s="1"/>
  <c r="EH68" i="16"/>
  <c r="EK68" i="16" s="1"/>
  <c r="EE68" i="16"/>
  <c r="Z765" i="39" s="1"/>
  <c r="AB765" i="39" s="1"/>
  <c r="EH23" i="16"/>
  <c r="EK23" i="16" s="1"/>
  <c r="EE23" i="16"/>
  <c r="Z720" i="39" s="1"/>
  <c r="AB720" i="39" s="1"/>
  <c r="EF53" i="16"/>
  <c r="EE53" i="16"/>
  <c r="Z750" i="39" s="1"/>
  <c r="AB750" i="39" s="1"/>
  <c r="EH69" i="16"/>
  <c r="EK69" i="16" s="1"/>
  <c r="EE69" i="16"/>
  <c r="Z766" i="39" s="1"/>
  <c r="AB766" i="39" s="1"/>
  <c r="EF46" i="16"/>
  <c r="EE46" i="16"/>
  <c r="Z743" i="39" s="1"/>
  <c r="AB743" i="39" s="1"/>
  <c r="EH59" i="16"/>
  <c r="EK59" i="16" s="1"/>
  <c r="EE59" i="16"/>
  <c r="Z756" i="39" s="1"/>
  <c r="AB756" i="39" s="1"/>
  <c r="EH61" i="16"/>
  <c r="EK61" i="16" s="1"/>
  <c r="EE61" i="16"/>
  <c r="Z758" i="39" s="1"/>
  <c r="AB758" i="39" s="1"/>
  <c r="EH64" i="16"/>
  <c r="EK64" i="16" s="1"/>
  <c r="EE64" i="16"/>
  <c r="Z761" i="39" s="1"/>
  <c r="AB761" i="39" s="1"/>
  <c r="EH67" i="16"/>
  <c r="EK67" i="16" s="1"/>
  <c r="EE67" i="16"/>
  <c r="Z764" i="39" s="1"/>
  <c r="AB764" i="39" s="1"/>
  <c r="EH49" i="16"/>
  <c r="EK49" i="16" s="1"/>
  <c r="EE49" i="16"/>
  <c r="Z746" i="39" s="1"/>
  <c r="AB746" i="39" s="1"/>
  <c r="EH30" i="16"/>
  <c r="EK30" i="16" s="1"/>
  <c r="EE30" i="16"/>
  <c r="Z727" i="39" s="1"/>
  <c r="AB727" i="39" s="1"/>
  <c r="EH40" i="16"/>
  <c r="EK40" i="16" s="1"/>
  <c r="EE40" i="16"/>
  <c r="Z737" i="39" s="1"/>
  <c r="AB737" i="39" s="1"/>
  <c r="EF42" i="16"/>
  <c r="EE42" i="16"/>
  <c r="Z739" i="39" s="1"/>
  <c r="AB739" i="39" s="1"/>
  <c r="EH48" i="16"/>
  <c r="EK48" i="16" s="1"/>
  <c r="EE48" i="16"/>
  <c r="Z745" i="39" s="1"/>
  <c r="AB745" i="39" s="1"/>
  <c r="EH41" i="16"/>
  <c r="EK41" i="16" s="1"/>
  <c r="EE41" i="16"/>
  <c r="Z738" i="39" s="1"/>
  <c r="AB738" i="39" s="1"/>
  <c r="EH47" i="16"/>
  <c r="EK47" i="16" s="1"/>
  <c r="EE47" i="16"/>
  <c r="Z744" i="39" s="1"/>
  <c r="AB744" i="39" s="1"/>
  <c r="EH63" i="16"/>
  <c r="EK63" i="16" s="1"/>
  <c r="EE63" i="16"/>
  <c r="Z760" i="39" s="1"/>
  <c r="AB760" i="39" s="1"/>
  <c r="EH31" i="16"/>
  <c r="EK31" i="16" s="1"/>
  <c r="EE31" i="16"/>
  <c r="Z728" i="39" s="1"/>
  <c r="AB728" i="39" s="1"/>
  <c r="EH34" i="16"/>
  <c r="EK34" i="16" s="1"/>
  <c r="EE34" i="16"/>
  <c r="Z731" i="39" s="1"/>
  <c r="AB731" i="39" s="1"/>
  <c r="EH58" i="16"/>
  <c r="EK58" i="16" s="1"/>
  <c r="EE58" i="16"/>
  <c r="Z755" i="39" s="1"/>
  <c r="AB755" i="39" s="1"/>
  <c r="DM39" i="16"/>
  <c r="DP39" i="16" s="1"/>
  <c r="DJ39" i="16"/>
  <c r="Z666" i="39" s="1"/>
  <c r="AB666" i="39" s="1"/>
  <c r="DK26" i="16"/>
  <c r="DJ26" i="16"/>
  <c r="Z653" i="39" s="1"/>
  <c r="AB653" i="39" s="1"/>
  <c r="DM46" i="16"/>
  <c r="DP46" i="16" s="1"/>
  <c r="DJ46" i="16"/>
  <c r="Z673" i="39" s="1"/>
  <c r="AB673" i="39" s="1"/>
  <c r="DM68" i="16"/>
  <c r="DP68" i="16" s="1"/>
  <c r="DJ68" i="16"/>
  <c r="Z695" i="39" s="1"/>
  <c r="AB695" i="39" s="1"/>
  <c r="DM59" i="16"/>
  <c r="DP59" i="16" s="1"/>
  <c r="DJ59" i="16"/>
  <c r="Z686" i="39" s="1"/>
  <c r="AB686" i="39" s="1"/>
  <c r="DM60" i="16"/>
  <c r="DP60" i="16" s="1"/>
  <c r="DJ60" i="16"/>
  <c r="Z687" i="39" s="1"/>
  <c r="AB687" i="39" s="1"/>
  <c r="DM65" i="16"/>
  <c r="DP65" i="16" s="1"/>
  <c r="DJ65" i="16"/>
  <c r="Z692" i="39" s="1"/>
  <c r="AB692" i="39" s="1"/>
  <c r="DK53" i="16"/>
  <c r="DJ53" i="16"/>
  <c r="Z680" i="39" s="1"/>
  <c r="AB680" i="39" s="1"/>
  <c r="DM18" i="16"/>
  <c r="DP18" i="16" s="1"/>
  <c r="DJ18" i="16"/>
  <c r="Z645" i="39" s="1"/>
  <c r="AB645" i="39" s="1"/>
  <c r="DM54" i="16"/>
  <c r="DP54" i="16" s="1"/>
  <c r="DJ54" i="16"/>
  <c r="Z681" i="39" s="1"/>
  <c r="AB681" i="39" s="1"/>
  <c r="DM64" i="16"/>
  <c r="DP64" i="16" s="1"/>
  <c r="DJ64" i="16"/>
  <c r="Z691" i="39" s="1"/>
  <c r="AB691" i="39" s="1"/>
  <c r="DM47" i="16"/>
  <c r="DP47" i="16" s="1"/>
  <c r="DJ47" i="16"/>
  <c r="Z674" i="39" s="1"/>
  <c r="AB674" i="39" s="1"/>
  <c r="DM49" i="16"/>
  <c r="DP49" i="16" s="1"/>
  <c r="DJ49" i="16"/>
  <c r="Z676" i="39" s="1"/>
  <c r="AB676" i="39" s="1"/>
  <c r="DM69" i="16"/>
  <c r="DP69" i="16" s="1"/>
  <c r="DJ69" i="16"/>
  <c r="Z696" i="39" s="1"/>
  <c r="AB696" i="39" s="1"/>
  <c r="DM48" i="16"/>
  <c r="DP48" i="16" s="1"/>
  <c r="DJ48" i="16"/>
  <c r="Z675" i="39" s="1"/>
  <c r="AB675" i="39" s="1"/>
  <c r="DM32" i="16"/>
  <c r="DP32" i="16" s="1"/>
  <c r="DJ32" i="16"/>
  <c r="Z659" i="39" s="1"/>
  <c r="AB659" i="39" s="1"/>
  <c r="DM61" i="16"/>
  <c r="DP61" i="16" s="1"/>
  <c r="DJ61" i="16"/>
  <c r="Z688" i="39" s="1"/>
  <c r="AB688" i="39" s="1"/>
  <c r="DK66" i="16"/>
  <c r="DJ66" i="16"/>
  <c r="Z693" i="39" s="1"/>
  <c r="AB693" i="39" s="1"/>
  <c r="DM19" i="16"/>
  <c r="DP19" i="16" s="1"/>
  <c r="DJ19" i="16"/>
  <c r="Z646" i="39" s="1"/>
  <c r="AB646" i="39" s="1"/>
  <c r="DM24" i="16"/>
  <c r="DP24" i="16" s="1"/>
  <c r="DJ24" i="16"/>
  <c r="Z651" i="39" s="1"/>
  <c r="AB651" i="39" s="1"/>
  <c r="DM45" i="16"/>
  <c r="DP45" i="16" s="1"/>
  <c r="DJ45" i="16"/>
  <c r="Z672" i="39" s="1"/>
  <c r="AB672" i="39" s="1"/>
  <c r="DM56" i="16"/>
  <c r="DP56" i="16" s="1"/>
  <c r="DJ56" i="16"/>
  <c r="Z683" i="39" s="1"/>
  <c r="AB683" i="39" s="1"/>
  <c r="DM30" i="16"/>
  <c r="DP30" i="16" s="1"/>
  <c r="DJ30" i="16"/>
  <c r="Z657" i="39" s="1"/>
  <c r="AB657" i="39" s="1"/>
  <c r="DM58" i="16"/>
  <c r="DP58" i="16" s="1"/>
  <c r="DJ58" i="16"/>
  <c r="Z685" i="39" s="1"/>
  <c r="AB685" i="39" s="1"/>
  <c r="DM31" i="16"/>
  <c r="DP31" i="16" s="1"/>
  <c r="DJ31" i="16"/>
  <c r="Z658" i="39" s="1"/>
  <c r="AB658" i="39" s="1"/>
  <c r="DM34" i="16"/>
  <c r="DP34" i="16" s="1"/>
  <c r="DJ34" i="16"/>
  <c r="Z661" i="39" s="1"/>
  <c r="AB661" i="39" s="1"/>
  <c r="DK29" i="16"/>
  <c r="DJ29" i="16"/>
  <c r="Z656" i="39" s="1"/>
  <c r="AB656" i="39" s="1"/>
  <c r="DM37" i="16"/>
  <c r="DP37" i="16" s="1"/>
  <c r="DJ37" i="16"/>
  <c r="Z664" i="39" s="1"/>
  <c r="AB664" i="39" s="1"/>
  <c r="DM67" i="16"/>
  <c r="DP67" i="16" s="1"/>
  <c r="DJ67" i="16"/>
  <c r="Z694" i="39" s="1"/>
  <c r="AB694" i="39" s="1"/>
  <c r="CQ31" i="16"/>
  <c r="CT31" i="16" s="1"/>
  <c r="AA588" i="39" s="1"/>
  <c r="CN31" i="16"/>
  <c r="Z588" i="39" s="1"/>
  <c r="AB588" i="39" s="1"/>
  <c r="CQ56" i="16"/>
  <c r="CT56" i="16" s="1"/>
  <c r="AA613" i="39" s="1"/>
  <c r="CN56" i="16"/>
  <c r="Z613" i="39" s="1"/>
  <c r="AB613" i="39" s="1"/>
  <c r="CQ32" i="16"/>
  <c r="CT32" i="16" s="1"/>
  <c r="AA589" i="39" s="1"/>
  <c r="CN32" i="16"/>
  <c r="Z589" i="39" s="1"/>
  <c r="AB589" i="39" s="1"/>
  <c r="CQ60" i="16"/>
  <c r="CT60" i="16" s="1"/>
  <c r="AA617" i="39" s="1"/>
  <c r="CN60" i="16"/>
  <c r="Z617" i="39" s="1"/>
  <c r="AB617" i="39" s="1"/>
  <c r="CQ45" i="16"/>
  <c r="CT45" i="16" s="1"/>
  <c r="AA602" i="39" s="1"/>
  <c r="CN45" i="16"/>
  <c r="Z602" i="39" s="1"/>
  <c r="AB602" i="39" s="1"/>
  <c r="CQ34" i="16"/>
  <c r="CT34" i="16" s="1"/>
  <c r="AA591" i="39" s="1"/>
  <c r="CN34" i="16"/>
  <c r="Z591" i="39" s="1"/>
  <c r="AB591" i="39" s="1"/>
  <c r="CQ67" i="16"/>
  <c r="CT67" i="16" s="1"/>
  <c r="AA624" i="39" s="1"/>
  <c r="CN67" i="16"/>
  <c r="Z624" i="39" s="1"/>
  <c r="AB624" i="39" s="1"/>
  <c r="CQ59" i="16"/>
  <c r="CT59" i="16" s="1"/>
  <c r="AA616" i="39" s="1"/>
  <c r="CN59" i="16"/>
  <c r="Z616" i="39" s="1"/>
  <c r="AB616" i="39" s="1"/>
  <c r="CQ68" i="16"/>
  <c r="CT68" i="16" s="1"/>
  <c r="AA625" i="39" s="1"/>
  <c r="CN68" i="16"/>
  <c r="Z625" i="39" s="1"/>
  <c r="AB625" i="39" s="1"/>
  <c r="CQ65" i="16"/>
  <c r="CT65" i="16" s="1"/>
  <c r="AA622" i="39" s="1"/>
  <c r="CN65" i="16"/>
  <c r="Z622" i="39" s="1"/>
  <c r="AB622" i="39" s="1"/>
  <c r="CQ46" i="16"/>
  <c r="CT46" i="16" s="1"/>
  <c r="AA603" i="39" s="1"/>
  <c r="CN46" i="16"/>
  <c r="Z603" i="39" s="1"/>
  <c r="AB603" i="39" s="1"/>
  <c r="CQ53" i="16"/>
  <c r="CT53" i="16" s="1"/>
  <c r="AA610" i="39" s="1"/>
  <c r="CN53" i="16"/>
  <c r="Z610" i="39" s="1"/>
  <c r="AB610" i="39" s="1"/>
  <c r="CQ64" i="16"/>
  <c r="CT64" i="16" s="1"/>
  <c r="AA621" i="39" s="1"/>
  <c r="CN64" i="16"/>
  <c r="Z621" i="39" s="1"/>
  <c r="AB621" i="39" s="1"/>
  <c r="CQ61" i="16"/>
  <c r="CT61" i="16" s="1"/>
  <c r="AA618" i="39" s="1"/>
  <c r="CN61" i="16"/>
  <c r="Z618" i="39" s="1"/>
  <c r="AB618" i="39" s="1"/>
  <c r="CQ47" i="16"/>
  <c r="CT47" i="16" s="1"/>
  <c r="AA604" i="39" s="1"/>
  <c r="CN47" i="16"/>
  <c r="Z604" i="39" s="1"/>
  <c r="AB604" i="39" s="1"/>
  <c r="CQ23" i="16"/>
  <c r="CT23" i="16" s="1"/>
  <c r="AA580" i="39" s="1"/>
  <c r="CN23" i="16"/>
  <c r="Z580" i="39" s="1"/>
  <c r="AB580" i="39" s="1"/>
  <c r="CQ69" i="16"/>
  <c r="CT69" i="16" s="1"/>
  <c r="AA626" i="39" s="1"/>
  <c r="CN69" i="16"/>
  <c r="Z626" i="39" s="1"/>
  <c r="AB626" i="39" s="1"/>
  <c r="CQ66" i="16"/>
  <c r="CT66" i="16" s="1"/>
  <c r="AA623" i="39" s="1"/>
  <c r="CN66" i="16"/>
  <c r="Z623" i="39" s="1"/>
  <c r="AB623" i="39" s="1"/>
  <c r="CQ37" i="16"/>
  <c r="CT37" i="16" s="1"/>
  <c r="AA594" i="39" s="1"/>
  <c r="CN37" i="16"/>
  <c r="Z594" i="39" s="1"/>
  <c r="AB594" i="39" s="1"/>
  <c r="CQ39" i="16"/>
  <c r="CT39" i="16" s="1"/>
  <c r="AA596" i="39" s="1"/>
  <c r="CN39" i="16"/>
  <c r="Z596" i="39" s="1"/>
  <c r="AB596" i="39" s="1"/>
  <c r="CQ54" i="16"/>
  <c r="CT54" i="16" s="1"/>
  <c r="AA611" i="39" s="1"/>
  <c r="CN54" i="16"/>
  <c r="Z611" i="39" s="1"/>
  <c r="AB611" i="39" s="1"/>
  <c r="CQ18" i="16"/>
  <c r="CT18" i="16" s="1"/>
  <c r="AA575" i="39" s="1"/>
  <c r="CN18" i="16"/>
  <c r="Z575" i="39" s="1"/>
  <c r="AB575" i="39" s="1"/>
  <c r="CQ19" i="16"/>
  <c r="CT19" i="16" s="1"/>
  <c r="AA576" i="39" s="1"/>
  <c r="CN19" i="16"/>
  <c r="Z576" i="39" s="1"/>
  <c r="AB576" i="39" s="1"/>
  <c r="CQ24" i="16"/>
  <c r="CT24" i="16" s="1"/>
  <c r="AA581" i="39" s="1"/>
  <c r="CN24" i="16"/>
  <c r="Z581" i="39" s="1"/>
  <c r="AB581" i="39" s="1"/>
  <c r="CQ26" i="16"/>
  <c r="CT26" i="16" s="1"/>
  <c r="AA583" i="39" s="1"/>
  <c r="CN26" i="16"/>
  <c r="Z583" i="39" s="1"/>
  <c r="AB583" i="39" s="1"/>
  <c r="CQ30" i="16"/>
  <c r="CT30" i="16" s="1"/>
  <c r="AA587" i="39" s="1"/>
  <c r="CN30" i="16"/>
  <c r="Z587" i="39" s="1"/>
  <c r="AB587" i="39" s="1"/>
  <c r="CQ48" i="16"/>
  <c r="CT48" i="16" s="1"/>
  <c r="AA605" i="39" s="1"/>
  <c r="CN48" i="16"/>
  <c r="Z605" i="39" s="1"/>
  <c r="AB605" i="39" s="1"/>
  <c r="CQ58" i="16"/>
  <c r="CT58" i="16" s="1"/>
  <c r="AA615" i="39" s="1"/>
  <c r="CN58" i="16"/>
  <c r="Z615" i="39" s="1"/>
  <c r="AB615" i="39" s="1"/>
  <c r="BB30" i="16"/>
  <c r="BE30" i="16" s="1"/>
  <c r="AZ61" i="16"/>
  <c r="BB29" i="16"/>
  <c r="BE29" i="16" s="1"/>
  <c r="BB39" i="16"/>
  <c r="BE39" i="16" s="1"/>
  <c r="BB42" i="16"/>
  <c r="BE42" i="16" s="1"/>
  <c r="BB65" i="16"/>
  <c r="BE65" i="16" s="1"/>
  <c r="BB43" i="16"/>
  <c r="BE43" i="16" s="1"/>
  <c r="BB47" i="16"/>
  <c r="BE47" i="16" s="1"/>
  <c r="BB60" i="16"/>
  <c r="BE60" i="16" s="1"/>
  <c r="BB32" i="16"/>
  <c r="BE32" i="16" s="1"/>
  <c r="BB18" i="16"/>
  <c r="BE18" i="16" s="1"/>
  <c r="BB19" i="16"/>
  <c r="BE19" i="16" s="1"/>
  <c r="BB24" i="16"/>
  <c r="BE24" i="16" s="1"/>
  <c r="BB26" i="16"/>
  <c r="BE26" i="16" s="1"/>
  <c r="BB66" i="16"/>
  <c r="BE66" i="16" s="1"/>
  <c r="AZ59" i="16"/>
  <c r="AZ31" i="16"/>
  <c r="BB34" i="16"/>
  <c r="BE34" i="16" s="1"/>
  <c r="BB54" i="16"/>
  <c r="BE54" i="16" s="1"/>
  <c r="BB37" i="16"/>
  <c r="BE37" i="16" s="1"/>
  <c r="BB56" i="16"/>
  <c r="BE56" i="16" s="1"/>
  <c r="BB64" i="16"/>
  <c r="BE64" i="16" s="1"/>
  <c r="BB67" i="16"/>
  <c r="BE67" i="16" s="1"/>
  <c r="BB68" i="16"/>
  <c r="BE68" i="16" s="1"/>
  <c r="BB48" i="16"/>
  <c r="BE48" i="16" s="1"/>
  <c r="BB53" i="16"/>
  <c r="BE53" i="16" s="1"/>
  <c r="BB23" i="16"/>
  <c r="BE23" i="16" s="1"/>
  <c r="BB46" i="16"/>
  <c r="BE46" i="16" s="1"/>
  <c r="AZ58" i="16"/>
  <c r="BB69" i="16"/>
  <c r="BE69" i="16" s="1"/>
  <c r="AH37" i="16"/>
  <c r="AK37" i="16" s="1"/>
  <c r="AE37" i="16"/>
  <c r="Z384" i="39" s="1"/>
  <c r="AB384" i="39" s="1"/>
  <c r="AH40" i="16"/>
  <c r="AK40" i="16" s="1"/>
  <c r="AE40" i="16"/>
  <c r="Z387" i="39" s="1"/>
  <c r="AB387" i="39" s="1"/>
  <c r="AH32" i="16"/>
  <c r="AK32" i="16" s="1"/>
  <c r="AE32" i="16"/>
  <c r="Z379" i="39" s="1"/>
  <c r="AB379" i="39" s="1"/>
  <c r="AH54" i="16"/>
  <c r="AK54" i="16" s="1"/>
  <c r="AE54" i="16"/>
  <c r="Z401" i="39" s="1"/>
  <c r="AB401" i="39" s="1"/>
  <c r="AH65" i="16"/>
  <c r="AK65" i="16" s="1"/>
  <c r="AE65" i="16"/>
  <c r="Z412" i="39" s="1"/>
  <c r="AB412" i="39" s="1"/>
  <c r="AH62" i="16"/>
  <c r="AK62" i="16" s="1"/>
  <c r="AE62" i="16"/>
  <c r="Z409" i="39" s="1"/>
  <c r="AB409" i="39" s="1"/>
  <c r="AF66" i="16"/>
  <c r="AE66" i="16"/>
  <c r="Z413" i="39" s="1"/>
  <c r="AB413" i="39" s="1"/>
  <c r="AH63" i="16"/>
  <c r="AK63" i="16" s="1"/>
  <c r="AE63" i="16"/>
  <c r="Z410" i="39" s="1"/>
  <c r="AB410" i="39" s="1"/>
  <c r="AH67" i="16"/>
  <c r="AK67" i="16" s="1"/>
  <c r="AE67" i="16"/>
  <c r="Z414" i="39" s="1"/>
  <c r="AB414" i="39" s="1"/>
  <c r="AH39" i="16"/>
  <c r="AK39" i="16" s="1"/>
  <c r="AE39" i="16"/>
  <c r="Z386" i="39" s="1"/>
  <c r="AB386" i="39" s="1"/>
  <c r="AH18" i="16"/>
  <c r="AK18" i="16" s="1"/>
  <c r="AE18" i="16"/>
  <c r="Z365" i="39" s="1"/>
  <c r="AB365" i="39" s="1"/>
  <c r="AH47" i="16"/>
  <c r="AK47" i="16" s="1"/>
  <c r="AE47" i="16"/>
  <c r="Z394" i="39" s="1"/>
  <c r="AB394" i="39" s="1"/>
  <c r="AH56" i="16"/>
  <c r="AK56" i="16" s="1"/>
  <c r="AE56" i="16"/>
  <c r="Z403" i="39" s="1"/>
  <c r="AB403" i="39" s="1"/>
  <c r="AH60" i="16"/>
  <c r="AK60" i="16" s="1"/>
  <c r="AE60" i="16"/>
  <c r="Z407" i="39" s="1"/>
  <c r="AB407" i="39" s="1"/>
  <c r="AH64" i="16"/>
  <c r="AK64" i="16" s="1"/>
  <c r="AE64" i="16"/>
  <c r="Z411" i="39" s="1"/>
  <c r="AB411" i="39" s="1"/>
  <c r="AH68" i="16"/>
  <c r="AK68" i="16" s="1"/>
  <c r="AE68" i="16"/>
  <c r="Z415" i="39" s="1"/>
  <c r="AB415" i="39" s="1"/>
  <c r="AH59" i="16"/>
  <c r="AK59" i="16" s="1"/>
  <c r="AE59" i="16"/>
  <c r="Z406" i="39" s="1"/>
  <c r="AB406" i="39" s="1"/>
  <c r="AH23" i="16"/>
  <c r="AK23" i="16" s="1"/>
  <c r="AE23" i="16"/>
  <c r="Z370" i="39" s="1"/>
  <c r="AB370" i="39" s="1"/>
  <c r="AH30" i="16"/>
  <c r="AK30" i="16" s="1"/>
  <c r="AE30" i="16"/>
  <c r="Z377" i="39" s="1"/>
  <c r="AB377" i="39" s="1"/>
  <c r="AH48" i="16"/>
  <c r="AK48" i="16" s="1"/>
  <c r="AE48" i="16"/>
  <c r="Z395" i="39" s="1"/>
  <c r="AB395" i="39" s="1"/>
  <c r="AH61" i="16"/>
  <c r="AK61" i="16" s="1"/>
  <c r="AE61" i="16"/>
  <c r="Z408" i="39" s="1"/>
  <c r="AB408" i="39" s="1"/>
  <c r="AH69" i="16"/>
  <c r="AK69" i="16" s="1"/>
  <c r="AE69" i="16"/>
  <c r="Z416" i="39" s="1"/>
  <c r="AB416" i="39" s="1"/>
  <c r="AF58" i="16"/>
  <c r="AE58" i="16"/>
  <c r="Z405" i="39" s="1"/>
  <c r="AB405" i="39" s="1"/>
  <c r="AH24" i="16"/>
  <c r="AK24" i="16" s="1"/>
  <c r="AE24" i="16"/>
  <c r="Z371" i="39" s="1"/>
  <c r="AB371" i="39" s="1"/>
  <c r="AH46" i="16"/>
  <c r="AK46" i="16" s="1"/>
  <c r="AE46" i="16"/>
  <c r="Z393" i="39" s="1"/>
  <c r="AB393" i="39" s="1"/>
  <c r="AF31" i="16"/>
  <c r="AE31" i="16"/>
  <c r="Z378" i="39" s="1"/>
  <c r="AB378" i="39" s="1"/>
  <c r="AH49" i="16"/>
  <c r="AK49" i="16" s="1"/>
  <c r="AE49" i="16"/>
  <c r="Z396" i="39" s="1"/>
  <c r="AB396" i="39" s="1"/>
  <c r="AH53" i="16"/>
  <c r="AK53" i="16" s="1"/>
  <c r="AE53" i="16"/>
  <c r="Z400" i="39" s="1"/>
  <c r="AB400" i="39" s="1"/>
  <c r="DK60" i="16"/>
  <c r="N40" i="16"/>
  <c r="Q40" i="16" s="1"/>
  <c r="K40" i="16"/>
  <c r="Z317" i="39" s="1"/>
  <c r="AB317" i="39" s="1"/>
  <c r="N18" i="16"/>
  <c r="Q18" i="16" s="1"/>
  <c r="N61" i="16"/>
  <c r="Q61" i="16" s="1"/>
  <c r="N48" i="16"/>
  <c r="Q48" i="16" s="1"/>
  <c r="N37" i="16"/>
  <c r="Q37" i="16" s="1"/>
  <c r="N59" i="16"/>
  <c r="Q59" i="16" s="1"/>
  <c r="FA58" i="16"/>
  <c r="N63" i="16"/>
  <c r="Q63" i="16" s="1"/>
  <c r="N60" i="16"/>
  <c r="Q60" i="16" s="1"/>
  <c r="CO58" i="16"/>
  <c r="N39" i="16"/>
  <c r="Q39" i="16" s="1"/>
  <c r="FA65" i="16"/>
  <c r="N68" i="16"/>
  <c r="Q68" i="16" s="1"/>
  <c r="N64" i="16"/>
  <c r="Q64" i="16" s="1"/>
  <c r="L40" i="16"/>
  <c r="N56" i="16"/>
  <c r="Q56" i="16" s="1"/>
  <c r="N65" i="16"/>
  <c r="Q65" i="16" s="1"/>
  <c r="N29" i="16"/>
  <c r="Q29" i="16" s="1"/>
  <c r="L46" i="16"/>
  <c r="N26" i="16"/>
  <c r="Q26" i="16" s="1"/>
  <c r="N31" i="16"/>
  <c r="Q31" i="16" s="1"/>
  <c r="N32" i="16"/>
  <c r="Q32" i="16" s="1"/>
  <c r="N66" i="16"/>
  <c r="Q66" i="16" s="1"/>
  <c r="N19" i="16"/>
  <c r="Q19" i="16" s="1"/>
  <c r="N24" i="16"/>
  <c r="Q24" i="16" s="1"/>
  <c r="N30" i="16"/>
  <c r="Q30" i="16" s="1"/>
  <c r="N47" i="16"/>
  <c r="Q47" i="16" s="1"/>
  <c r="N23" i="16"/>
  <c r="Q23" i="16" s="1"/>
  <c r="L45" i="16"/>
  <c r="EF19" i="16"/>
  <c r="N53" i="16"/>
  <c r="Q53" i="16" s="1"/>
  <c r="N58" i="16"/>
  <c r="Q58" i="16" s="1"/>
  <c r="DK59" i="16"/>
  <c r="N62" i="16"/>
  <c r="Q62" i="16" s="1"/>
  <c r="N67" i="16"/>
  <c r="Q67" i="16" s="1"/>
  <c r="BD47" i="27"/>
  <c r="BD62" i="27"/>
  <c r="BD59" i="27"/>
  <c r="BD48" i="27"/>
  <c r="BD67" i="27"/>
  <c r="BD30" i="27"/>
  <c r="BD57" i="27"/>
  <c r="BD60" i="27"/>
  <c r="BD39" i="27"/>
  <c r="BD24" i="27"/>
  <c r="BD58" i="27"/>
  <c r="BD32" i="27"/>
  <c r="BD64" i="27"/>
  <c r="BD68" i="27"/>
  <c r="BD49" i="27"/>
  <c r="BD45" i="27"/>
  <c r="BD31" i="27"/>
  <c r="BD56" i="27"/>
  <c r="BD46" i="27"/>
  <c r="BD53" i="27"/>
  <c r="AX72" i="27"/>
  <c r="AW72" i="27"/>
  <c r="Z209" i="39" s="1"/>
  <c r="AB209" i="39" s="1"/>
  <c r="AK39" i="27"/>
  <c r="AK53" i="27"/>
  <c r="AK65" i="27"/>
  <c r="AK23" i="27"/>
  <c r="AK58" i="27"/>
  <c r="AK48" i="27"/>
  <c r="AK55" i="27"/>
  <c r="AK45" i="27"/>
  <c r="AK46" i="27"/>
  <c r="AK68" i="27"/>
  <c r="AK64" i="27"/>
  <c r="AK59" i="27"/>
  <c r="AK63" i="27"/>
  <c r="AK56" i="27"/>
  <c r="AK60" i="27"/>
  <c r="AK66" i="27"/>
  <c r="AK67" i="27"/>
  <c r="AK37" i="27"/>
  <c r="AK62" i="27"/>
  <c r="AK49" i="27"/>
  <c r="AK61" i="27"/>
  <c r="AK47" i="27"/>
  <c r="AK30" i="27"/>
  <c r="AK57" i="27"/>
  <c r="AK14" i="27"/>
  <c r="R30" i="27"/>
  <c r="R64" i="27"/>
  <c r="R48" i="27"/>
  <c r="R47" i="27"/>
  <c r="R56" i="27"/>
  <c r="R46" i="27"/>
  <c r="R31" i="27"/>
  <c r="R61" i="27"/>
  <c r="R57" i="27"/>
  <c r="R66" i="27"/>
  <c r="R45" i="27"/>
  <c r="R68" i="27"/>
  <c r="R59" i="27"/>
  <c r="R39" i="27"/>
  <c r="R58" i="27"/>
  <c r="R49" i="27"/>
  <c r="R55" i="27"/>
  <c r="R29" i="27"/>
  <c r="R63" i="27"/>
  <c r="R14" i="27"/>
  <c r="R60" i="27"/>
  <c r="R65" i="27"/>
  <c r="R32" i="27"/>
  <c r="R37" i="27"/>
  <c r="R23" i="27"/>
  <c r="R62" i="27"/>
  <c r="R67" i="27"/>
  <c r="R53" i="27"/>
  <c r="FA60" i="16"/>
  <c r="DK58" i="16"/>
  <c r="EH53" i="16"/>
  <c r="EK53" i="16" s="1"/>
  <c r="BB59" i="16"/>
  <c r="BE59" i="16" s="1"/>
  <c r="FX19" i="16"/>
  <c r="GA19" i="16" s="1"/>
  <c r="AA856" i="39" s="1"/>
  <c r="AC856" i="39" s="1"/>
  <c r="AZ18" i="16"/>
  <c r="FX26" i="16"/>
  <c r="GA26" i="16" s="1"/>
  <c r="AA863" i="39" s="1"/>
  <c r="AC863" i="39" s="1"/>
  <c r="FA33" i="16"/>
  <c r="FX47" i="16"/>
  <c r="GA47" i="16" s="1"/>
  <c r="AA884" i="39" s="1"/>
  <c r="AC884" i="39" s="1"/>
  <c r="L60" i="16"/>
  <c r="DK61" i="16"/>
  <c r="FX61" i="16"/>
  <c r="GA61" i="16" s="1"/>
  <c r="AA898" i="39" s="1"/>
  <c r="AC898" i="39" s="1"/>
  <c r="FX62" i="16"/>
  <c r="GA62" i="16" s="1"/>
  <c r="AA899" i="39" s="1"/>
  <c r="AC899" i="39" s="1"/>
  <c r="FX65" i="16"/>
  <c r="GA65" i="16" s="1"/>
  <c r="AA902" i="39" s="1"/>
  <c r="AC902" i="39" s="1"/>
  <c r="FX63" i="16"/>
  <c r="GA63" i="16" s="1"/>
  <c r="AA900" i="39" s="1"/>
  <c r="AC900" i="39" s="1"/>
  <c r="EF66" i="16"/>
  <c r="FX66" i="16"/>
  <c r="GA66" i="16" s="1"/>
  <c r="AA903" i="39" s="1"/>
  <c r="AC903" i="39" s="1"/>
  <c r="FX24" i="16"/>
  <c r="GA24" i="16" s="1"/>
  <c r="AA861" i="39" s="1"/>
  <c r="AC861" i="39" s="1"/>
  <c r="FX30" i="16"/>
  <c r="GA30" i="16" s="1"/>
  <c r="AA867" i="39" s="1"/>
  <c r="AC867" i="39" s="1"/>
  <c r="AZ34" i="16"/>
  <c r="FX37" i="16"/>
  <c r="GA37" i="16" s="1"/>
  <c r="AA874" i="39" s="1"/>
  <c r="AC874" i="39" s="1"/>
  <c r="FX40" i="16"/>
  <c r="GA40" i="16" s="1"/>
  <c r="AA877" i="39" s="1"/>
  <c r="AC877" i="39" s="1"/>
  <c r="EF45" i="16"/>
  <c r="EF48" i="16"/>
  <c r="FX67" i="16"/>
  <c r="GA67" i="16" s="1"/>
  <c r="AA904" i="39" s="1"/>
  <c r="AC904" i="39" s="1"/>
  <c r="FX48" i="16"/>
  <c r="GA48" i="16" s="1"/>
  <c r="AA885" i="39" s="1"/>
  <c r="AC885" i="39" s="1"/>
  <c r="FX55" i="16"/>
  <c r="GA55" i="16" s="1"/>
  <c r="AA892" i="39" s="1"/>
  <c r="AC892" i="39" s="1"/>
  <c r="FX32" i="16"/>
  <c r="GA32" i="16" s="1"/>
  <c r="AA869" i="39" s="1"/>
  <c r="AC869" i="39" s="1"/>
  <c r="FX56" i="16"/>
  <c r="GA56" i="16" s="1"/>
  <c r="AA893" i="39" s="1"/>
  <c r="AC893" i="39" s="1"/>
  <c r="AH58" i="16"/>
  <c r="AK58" i="16" s="1"/>
  <c r="FV58" i="16"/>
  <c r="FX64" i="16"/>
  <c r="GA64" i="16" s="1"/>
  <c r="AA901" i="39" s="1"/>
  <c r="AC901" i="39" s="1"/>
  <c r="DK47" i="16"/>
  <c r="FX53" i="16"/>
  <c r="GA53" i="16" s="1"/>
  <c r="AA890" i="39" s="1"/>
  <c r="AC890" i="39" s="1"/>
  <c r="FX59" i="16"/>
  <c r="GA59" i="16" s="1"/>
  <c r="AA896" i="39" s="1"/>
  <c r="AC896" i="39" s="1"/>
  <c r="FA63" i="16"/>
  <c r="FX54" i="16"/>
  <c r="GA54" i="16" s="1"/>
  <c r="AA891" i="39" s="1"/>
  <c r="AC891" i="39" s="1"/>
  <c r="FX68" i="16"/>
  <c r="GA68" i="16" s="1"/>
  <c r="AA905" i="39" s="1"/>
  <c r="AC905" i="39" s="1"/>
  <c r="FX31" i="16"/>
  <c r="GA31" i="16" s="1"/>
  <c r="AA868" i="39" s="1"/>
  <c r="AC868" i="39" s="1"/>
  <c r="FX49" i="16"/>
  <c r="GA49" i="16" s="1"/>
  <c r="AA886" i="39" s="1"/>
  <c r="AC886" i="39" s="1"/>
  <c r="FX39" i="16"/>
  <c r="GA39" i="16" s="1"/>
  <c r="AA876" i="39" s="1"/>
  <c r="AC876" i="39" s="1"/>
  <c r="FV41" i="16"/>
  <c r="FX18" i="16"/>
  <c r="GA18" i="16" s="1"/>
  <c r="AA855" i="39" s="1"/>
  <c r="AC855" i="39" s="1"/>
  <c r="CO23" i="16"/>
  <c r="FV45" i="16"/>
  <c r="FX46" i="16"/>
  <c r="GA46" i="16" s="1"/>
  <c r="AA883" i="39" s="1"/>
  <c r="AC883" i="39" s="1"/>
  <c r="FX60" i="16"/>
  <c r="GA60" i="16" s="1"/>
  <c r="AA897" i="39" s="1"/>
  <c r="AC897" i="39" s="1"/>
  <c r="FV62" i="16"/>
  <c r="GW19" i="16"/>
  <c r="AC926" i="39"/>
  <c r="AD926" i="39" s="1"/>
  <c r="GW63" i="16"/>
  <c r="AC970" i="39"/>
  <c r="AD970" i="39" s="1"/>
  <c r="GW60" i="16"/>
  <c r="AC967" i="39"/>
  <c r="AD967" i="39" s="1"/>
  <c r="GW30" i="16"/>
  <c r="AC937" i="39"/>
  <c r="AD937" i="39" s="1"/>
  <c r="GW61" i="16"/>
  <c r="AC968" i="39"/>
  <c r="AD968" i="39" s="1"/>
  <c r="GW18" i="16"/>
  <c r="AC925" i="39"/>
  <c r="AD925" i="39" s="1"/>
  <c r="GW46" i="16"/>
  <c r="AC953" i="39"/>
  <c r="AD953" i="39" s="1"/>
  <c r="GW59" i="16"/>
  <c r="AC966" i="39"/>
  <c r="AD966" i="39" s="1"/>
  <c r="GW49" i="16"/>
  <c r="AC956" i="39"/>
  <c r="AD956" i="39" s="1"/>
  <c r="GW66" i="16"/>
  <c r="AC973" i="39"/>
  <c r="AD973" i="39" s="1"/>
  <c r="GW56" i="16"/>
  <c r="AC963" i="39"/>
  <c r="AD963" i="39" s="1"/>
  <c r="GW67" i="16"/>
  <c r="AC974" i="39"/>
  <c r="AD974" i="39" s="1"/>
  <c r="GW32" i="16"/>
  <c r="AC939" i="39"/>
  <c r="AD939" i="39" s="1"/>
  <c r="GW45" i="16"/>
  <c r="AC952" i="39"/>
  <c r="AD952" i="39" s="1"/>
  <c r="GW54" i="16"/>
  <c r="AC961" i="39"/>
  <c r="AD961" i="39" s="1"/>
  <c r="GW29" i="16"/>
  <c r="AC936" i="39"/>
  <c r="AD936" i="39" s="1"/>
  <c r="GW34" i="16"/>
  <c r="AC941" i="39"/>
  <c r="AD941" i="39" s="1"/>
  <c r="GW62" i="16"/>
  <c r="AC969" i="39"/>
  <c r="AD969" i="39" s="1"/>
  <c r="GW58" i="16"/>
  <c r="AC965" i="39"/>
  <c r="AD965" i="39" s="1"/>
  <c r="GW65" i="16"/>
  <c r="AC972" i="39"/>
  <c r="AD972" i="39" s="1"/>
  <c r="GW48" i="16"/>
  <c r="AC955" i="39"/>
  <c r="AD955" i="39" s="1"/>
  <c r="GW31" i="16"/>
  <c r="AC938" i="39"/>
  <c r="AD938" i="39" s="1"/>
  <c r="GW41" i="16"/>
  <c r="AC948" i="39"/>
  <c r="AD948" i="39" s="1"/>
  <c r="GW42" i="16"/>
  <c r="AC949" i="39"/>
  <c r="AD949" i="39" s="1"/>
  <c r="GW47" i="16"/>
  <c r="AC954" i="39"/>
  <c r="AD954" i="39" s="1"/>
  <c r="GW53" i="16"/>
  <c r="AC960" i="39"/>
  <c r="AD960" i="39" s="1"/>
  <c r="GW68" i="16"/>
  <c r="AC975" i="39"/>
  <c r="AD975" i="39" s="1"/>
  <c r="GW69" i="16"/>
  <c r="AC976" i="39"/>
  <c r="AD976" i="39" s="1"/>
  <c r="EH46" i="16"/>
  <c r="EK46" i="16" s="1"/>
  <c r="FA40" i="16"/>
  <c r="AZ56" i="16"/>
  <c r="AH66" i="16"/>
  <c r="AK66" i="16" s="1"/>
  <c r="FA56" i="16"/>
  <c r="L61" i="16"/>
  <c r="L67" i="16"/>
  <c r="EF18" i="16"/>
  <c r="GS26" i="16"/>
  <c r="GV26" i="16" s="1"/>
  <c r="AA933" i="39" s="1"/>
  <c r="AF39" i="16"/>
  <c r="AF53" i="16"/>
  <c r="FA54" i="16"/>
  <c r="EF59" i="16"/>
  <c r="AF62" i="16"/>
  <c r="GS64" i="16"/>
  <c r="GV64" i="16" s="1"/>
  <c r="AA971" i="39" s="1"/>
  <c r="DM66" i="16"/>
  <c r="DP66" i="16" s="1"/>
  <c r="FA18" i="16"/>
  <c r="L31" i="16"/>
  <c r="DK31" i="16"/>
  <c r="GQ34" i="16"/>
  <c r="DK37" i="16"/>
  <c r="EF47" i="16"/>
  <c r="GQ60" i="16"/>
  <c r="CO66" i="16"/>
  <c r="EF65" i="16"/>
  <c r="FA67" i="16"/>
  <c r="FV68" i="16"/>
  <c r="EF24" i="16"/>
  <c r="AF37" i="16"/>
  <c r="DK39" i="16"/>
  <c r="L62" i="16"/>
  <c r="FA62" i="16"/>
  <c r="GQ69" i="16"/>
  <c r="FA53" i="16"/>
  <c r="EF55" i="16"/>
  <c r="EF58" i="16"/>
  <c r="FA69" i="16"/>
  <c r="EF69" i="16"/>
  <c r="DK69" i="16"/>
  <c r="CO69" i="16"/>
  <c r="AZ69" i="16"/>
  <c r="AF69" i="16"/>
  <c r="GQ68" i="16"/>
  <c r="FA68" i="16"/>
  <c r="EF68" i="16"/>
  <c r="DK68" i="16"/>
  <c r="CO68" i="16"/>
  <c r="AZ68" i="16"/>
  <c r="AF68" i="16"/>
  <c r="L68" i="16"/>
  <c r="GQ66" i="16"/>
  <c r="GQ65" i="16"/>
  <c r="GQ67" i="16"/>
  <c r="FV67" i="16"/>
  <c r="FV66" i="16"/>
  <c r="FV65" i="16"/>
  <c r="FA66" i="16"/>
  <c r="EF67" i="16"/>
  <c r="DK65" i="16"/>
  <c r="DK67" i="16"/>
  <c r="CO65" i="16"/>
  <c r="CO67" i="16"/>
  <c r="AZ66" i="16"/>
  <c r="AZ67" i="16"/>
  <c r="AZ65" i="16"/>
  <c r="AF65" i="16"/>
  <c r="AF67" i="16"/>
  <c r="L66" i="16"/>
  <c r="L65" i="16"/>
  <c r="FV64" i="16"/>
  <c r="FA64" i="16"/>
  <c r="EF64" i="16"/>
  <c r="DK64" i="16"/>
  <c r="CO64" i="16"/>
  <c r="AZ64" i="16"/>
  <c r="AF64" i="16"/>
  <c r="L64" i="16"/>
  <c r="GQ62" i="16"/>
  <c r="GQ63" i="16"/>
  <c r="FV63" i="16"/>
  <c r="EF62" i="16"/>
  <c r="EF63" i="16"/>
  <c r="FX58" i="16"/>
  <c r="GA58" i="16" s="1"/>
  <c r="AA895" i="39" s="1"/>
  <c r="AC895" i="39" s="1"/>
  <c r="L63" i="16"/>
  <c r="FV59" i="16"/>
  <c r="BB61" i="16"/>
  <c r="BE61" i="16" s="1"/>
  <c r="EF31" i="16"/>
  <c r="AF40" i="16"/>
  <c r="CO46" i="16"/>
  <c r="GQ47" i="16"/>
  <c r="FC49" i="16"/>
  <c r="FF49" i="16" s="1"/>
  <c r="AF54" i="16"/>
  <c r="L58" i="16"/>
  <c r="EF60" i="16"/>
  <c r="N46" i="16"/>
  <c r="Q46" i="16" s="1"/>
  <c r="AZ26" i="16"/>
  <c r="L29" i="16"/>
  <c r="GQ31" i="16"/>
  <c r="CO47" i="16"/>
  <c r="AZ53" i="16"/>
  <c r="AZ60" i="16"/>
  <c r="AF63" i="16"/>
  <c r="GQ59" i="16"/>
  <c r="GQ61" i="16"/>
  <c r="FV61" i="16"/>
  <c r="FA59" i="16"/>
  <c r="FA61" i="16"/>
  <c r="EF61" i="16"/>
  <c r="CO60" i="16"/>
  <c r="CO59" i="16"/>
  <c r="CO61" i="16"/>
  <c r="BB58" i="16"/>
  <c r="BE58" i="16" s="1"/>
  <c r="AF59" i="16"/>
  <c r="AF61" i="16"/>
  <c r="L59" i="16"/>
  <c r="GQ56" i="16"/>
  <c r="FV56" i="16"/>
  <c r="EF56" i="16"/>
  <c r="DK56" i="16"/>
  <c r="CO56" i="16"/>
  <c r="AF56" i="16"/>
  <c r="L56" i="16"/>
  <c r="FV55" i="16"/>
  <c r="FA55" i="16"/>
  <c r="GQ53" i="16"/>
  <c r="GQ54" i="16"/>
  <c r="FV53" i="16"/>
  <c r="FV54" i="16"/>
  <c r="EF54" i="16"/>
  <c r="DM53" i="16"/>
  <c r="DP53" i="16" s="1"/>
  <c r="DK54" i="16"/>
  <c r="CO53" i="16"/>
  <c r="CO54" i="16"/>
  <c r="AZ54" i="16"/>
  <c r="L53" i="16"/>
  <c r="GQ49" i="16"/>
  <c r="EF49" i="16"/>
  <c r="DK49" i="16"/>
  <c r="AF49" i="16"/>
  <c r="GQ46" i="16"/>
  <c r="GQ48" i="16"/>
  <c r="FV47" i="16"/>
  <c r="FV46" i="16"/>
  <c r="FV48" i="16"/>
  <c r="FA46" i="16"/>
  <c r="FA48" i="16"/>
  <c r="FC47" i="16"/>
  <c r="FF47" i="16" s="1"/>
  <c r="DK46" i="16"/>
  <c r="DK48" i="16"/>
  <c r="CO48" i="16"/>
  <c r="AZ46" i="16"/>
  <c r="AZ48" i="16"/>
  <c r="AZ47" i="16"/>
  <c r="AF47" i="16"/>
  <c r="AF46" i="16"/>
  <c r="AF48" i="16"/>
  <c r="L48" i="16"/>
  <c r="L47" i="16"/>
  <c r="DK45" i="16"/>
  <c r="FA45" i="16"/>
  <c r="GQ45" i="16"/>
  <c r="FX45" i="16"/>
  <c r="GA45" i="16" s="1"/>
  <c r="AA882" i="39" s="1"/>
  <c r="AC882" i="39" s="1"/>
  <c r="CO45" i="16"/>
  <c r="FA44" i="16"/>
  <c r="AZ43" i="16"/>
  <c r="GQ42" i="16"/>
  <c r="FA42" i="16"/>
  <c r="EH42" i="16"/>
  <c r="EK42" i="16" s="1"/>
  <c r="AZ42" i="16"/>
  <c r="GQ41" i="16"/>
  <c r="FX41" i="16"/>
  <c r="GA41" i="16" s="1"/>
  <c r="AA878" i="39" s="1"/>
  <c r="AC878" i="39" s="1"/>
  <c r="FA41" i="16"/>
  <c r="EF41" i="16"/>
  <c r="FV40" i="16"/>
  <c r="EF40" i="16"/>
  <c r="FA39" i="16"/>
  <c r="EF39" i="16"/>
  <c r="CO39" i="16"/>
  <c r="AZ39" i="16"/>
  <c r="L39" i="16"/>
  <c r="FV37" i="16"/>
  <c r="FC37" i="16"/>
  <c r="FF37" i="16" s="1"/>
  <c r="EF37" i="16"/>
  <c r="CO37" i="16"/>
  <c r="AZ37" i="16"/>
  <c r="L37" i="16"/>
  <c r="L32" i="16"/>
  <c r="FA34" i="16"/>
  <c r="EF34" i="16"/>
  <c r="DK34" i="16"/>
  <c r="CO34" i="16"/>
  <c r="GQ30" i="16"/>
  <c r="GQ32" i="16"/>
  <c r="FV31" i="16"/>
  <c r="FV30" i="16"/>
  <c r="FV32" i="16"/>
  <c r="FC31" i="16"/>
  <c r="FF31" i="16" s="1"/>
  <c r="FA30" i="16"/>
  <c r="FA32" i="16"/>
  <c r="EF30" i="16"/>
  <c r="EF32" i="16"/>
  <c r="DK30" i="16"/>
  <c r="DK32" i="16"/>
  <c r="CO31" i="16"/>
  <c r="CO30" i="16"/>
  <c r="CO32" i="16"/>
  <c r="BB31" i="16"/>
  <c r="BE31" i="16" s="1"/>
  <c r="AZ30" i="16"/>
  <c r="AZ32" i="16"/>
  <c r="AH31" i="16"/>
  <c r="AK31" i="16" s="1"/>
  <c r="AF30" i="16"/>
  <c r="AF32" i="16"/>
  <c r="L30" i="16"/>
  <c r="FA29" i="16"/>
  <c r="EF29" i="16"/>
  <c r="DM29" i="16"/>
  <c r="AZ29" i="16"/>
  <c r="FV26" i="16"/>
  <c r="DM26" i="16"/>
  <c r="DP26" i="16" s="1"/>
  <c r="CO26" i="16"/>
  <c r="L26" i="16"/>
  <c r="FV24" i="16"/>
  <c r="FA24" i="16"/>
  <c r="DK24" i="16"/>
  <c r="CO24" i="16"/>
  <c r="AZ24" i="16"/>
  <c r="AF24" i="16"/>
  <c r="L24" i="16"/>
  <c r="EF23" i="16"/>
  <c r="AZ23" i="16"/>
  <c r="AF23" i="16"/>
  <c r="L23" i="16"/>
  <c r="GQ19" i="16"/>
  <c r="FV19" i="16"/>
  <c r="FA19" i="16"/>
  <c r="DK19" i="16"/>
  <c r="CO19" i="16"/>
  <c r="AZ19" i="16"/>
  <c r="L19" i="16"/>
  <c r="FV18" i="16"/>
  <c r="DK18" i="16"/>
  <c r="CO18" i="16"/>
  <c r="AF18" i="16"/>
  <c r="L18" i="16"/>
  <c r="AZ72" i="27"/>
  <c r="BC72" i="27" s="1"/>
  <c r="AA209" i="39" s="1"/>
  <c r="AC209" i="39" s="1"/>
  <c r="N45" i="16"/>
  <c r="Q45" i="16" s="1"/>
  <c r="GQ40" i="16"/>
  <c r="GS40" i="16"/>
  <c r="GV40" i="16" s="1"/>
  <c r="AA947" i="39" s="1"/>
  <c r="GQ39" i="16"/>
  <c r="GQ36" i="16"/>
  <c r="FW17" i="16"/>
  <c r="FB17" i="16"/>
  <c r="Y784" i="39" s="1"/>
  <c r="EG17" i="16"/>
  <c r="Y714" i="39" s="1"/>
  <c r="FW57" i="16"/>
  <c r="FW52" i="16"/>
  <c r="FW51" i="16"/>
  <c r="DL17" i="16"/>
  <c r="Y644" i="39" s="1"/>
  <c r="CP17" i="16"/>
  <c r="Y574" i="39" s="1"/>
  <c r="FW38" i="16"/>
  <c r="FW36" i="16"/>
  <c r="BA17" i="16"/>
  <c r="FW22" i="16"/>
  <c r="FW21" i="16"/>
  <c r="AG17" i="16"/>
  <c r="Y364" i="39" s="1"/>
  <c r="M17" i="16"/>
  <c r="FW14" i="16"/>
  <c r="FB57" i="16"/>
  <c r="Y824" i="39" s="1"/>
  <c r="FB52" i="16"/>
  <c r="Y819" i="39" s="1"/>
  <c r="FB14" i="16"/>
  <c r="Y781" i="39" s="1"/>
  <c r="FB38" i="16"/>
  <c r="Y805" i="39" s="1"/>
  <c r="EG14" i="16"/>
  <c r="Y711" i="39" s="1"/>
  <c r="DL14" i="16"/>
  <c r="Y641" i="39" s="1"/>
  <c r="CP14" i="16"/>
  <c r="Y571" i="39" s="1"/>
  <c r="FB22" i="16"/>
  <c r="Y789" i="39" s="1"/>
  <c r="FB21" i="16"/>
  <c r="Y788" i="39" s="1"/>
  <c r="FB20" i="16"/>
  <c r="Y787" i="39" s="1"/>
  <c r="BA14" i="16"/>
  <c r="FB9" i="16"/>
  <c r="Y776" i="39" s="1"/>
  <c r="FB7" i="16"/>
  <c r="Y774" i="39" s="1"/>
  <c r="AG14" i="16"/>
  <c r="Y361" i="39" s="1"/>
  <c r="M14" i="16"/>
  <c r="EG57" i="16"/>
  <c r="Y754" i="39" s="1"/>
  <c r="EG52" i="16"/>
  <c r="Y749" i="39" s="1"/>
  <c r="EG51" i="16"/>
  <c r="Y748" i="39" s="1"/>
  <c r="EG38" i="16"/>
  <c r="Y735" i="39" s="1"/>
  <c r="EG36" i="16"/>
  <c r="Y733" i="39" s="1"/>
  <c r="EG22" i="16"/>
  <c r="Y719" i="39" s="1"/>
  <c r="EG21" i="16"/>
  <c r="Y718" i="39" s="1"/>
  <c r="EG20" i="16"/>
  <c r="Y717" i="39" s="1"/>
  <c r="EG9" i="16"/>
  <c r="Y706" i="39" s="1"/>
  <c r="EG7" i="16"/>
  <c r="Y704" i="39" s="1"/>
  <c r="R9" i="16"/>
  <c r="DL74" i="16"/>
  <c r="Y701" i="39" s="1"/>
  <c r="DL73" i="16"/>
  <c r="Y700" i="39" s="1"/>
  <c r="DL72" i="16"/>
  <c r="Y699" i="39" s="1"/>
  <c r="DL71" i="16"/>
  <c r="Y698" i="39" s="1"/>
  <c r="DL63" i="16"/>
  <c r="Y690" i="39" s="1"/>
  <c r="DL62" i="16"/>
  <c r="Y689" i="39" s="1"/>
  <c r="DL57" i="16"/>
  <c r="Y684" i="39" s="1"/>
  <c r="DL52" i="16"/>
  <c r="Y679" i="39" s="1"/>
  <c r="DL51" i="16"/>
  <c r="Y678" i="39" s="1"/>
  <c r="DL38" i="16"/>
  <c r="Y665" i="39" s="1"/>
  <c r="DL36" i="16"/>
  <c r="Y663" i="39" s="1"/>
  <c r="DL22" i="16"/>
  <c r="Y649" i="39" s="1"/>
  <c r="DL21" i="16"/>
  <c r="Y648" i="39" s="1"/>
  <c r="DL20" i="16"/>
  <c r="Y647" i="39" s="1"/>
  <c r="DL9" i="16"/>
  <c r="Y636" i="39" s="1"/>
  <c r="DL7" i="16"/>
  <c r="Y634" i="39" s="1"/>
  <c r="FB8" i="16"/>
  <c r="Y775" i="39" s="1"/>
  <c r="EG8" i="16"/>
  <c r="Y705" i="39" s="1"/>
  <c r="DL8" i="16"/>
  <c r="Y635" i="39" s="1"/>
  <c r="CP8" i="16"/>
  <c r="Y565" i="39" s="1"/>
  <c r="BA8" i="16"/>
  <c r="AG8" i="16"/>
  <c r="Y355" i="39" s="1"/>
  <c r="CP22" i="16"/>
  <c r="Y579" i="39" s="1"/>
  <c r="CP21" i="16"/>
  <c r="Y578" i="39" s="1"/>
  <c r="CP20" i="16"/>
  <c r="Y577" i="39" s="1"/>
  <c r="GQ8" i="16"/>
  <c r="CP9" i="16"/>
  <c r="Y566" i="39" s="1"/>
  <c r="BA57" i="16"/>
  <c r="BA52" i="16"/>
  <c r="BA51" i="16"/>
  <c r="BA38" i="16"/>
  <c r="BA36" i="16"/>
  <c r="BA22" i="16"/>
  <c r="BA21" i="16"/>
  <c r="BA20" i="16"/>
  <c r="AG29" i="16"/>
  <c r="Y376" i="39" s="1"/>
  <c r="AG26" i="16"/>
  <c r="Y373" i="39" s="1"/>
  <c r="AG25" i="16"/>
  <c r="Y372" i="39" s="1"/>
  <c r="M6" i="16"/>
  <c r="R6" i="16"/>
  <c r="DD70" i="29"/>
  <c r="Y1398" i="39" s="1"/>
  <c r="DD64" i="29"/>
  <c r="Y1392" i="39" s="1"/>
  <c r="DD62" i="29"/>
  <c r="Y1390" i="39" s="1"/>
  <c r="DD61" i="29"/>
  <c r="Y1389" i="39" s="1"/>
  <c r="DD60" i="29"/>
  <c r="Y1388" i="39" s="1"/>
  <c r="DD59" i="29"/>
  <c r="Y1387" i="39" s="1"/>
  <c r="DD58" i="29"/>
  <c r="Y1386" i="39" s="1"/>
  <c r="DD57" i="29"/>
  <c r="Y1385" i="39" s="1"/>
  <c r="DD42" i="29"/>
  <c r="Y1370" i="39" s="1"/>
  <c r="DD25" i="29"/>
  <c r="Y1353" i="39" s="1"/>
  <c r="DD24" i="29"/>
  <c r="Y1352" i="39" s="1"/>
  <c r="CK73" i="29"/>
  <c r="Y1331" i="39" s="1"/>
  <c r="CK72" i="29"/>
  <c r="Y1330" i="39" s="1"/>
  <c r="CK70" i="29"/>
  <c r="Y1328" i="39" s="1"/>
  <c r="CK64" i="29"/>
  <c r="Y1322" i="39" s="1"/>
  <c r="CK61" i="29"/>
  <c r="Y1319" i="39" s="1"/>
  <c r="CK60" i="29"/>
  <c r="Y1318" i="39" s="1"/>
  <c r="CK59" i="29"/>
  <c r="Y1317" i="39" s="1"/>
  <c r="CK58" i="29"/>
  <c r="Y1316" i="39" s="1"/>
  <c r="CK57" i="29"/>
  <c r="Y1315" i="39" s="1"/>
  <c r="CK43" i="29"/>
  <c r="Y1301" i="39" s="1"/>
  <c r="CK42" i="29"/>
  <c r="Y1300" i="39" s="1"/>
  <c r="CK41" i="29"/>
  <c r="Y1299" i="39" s="1"/>
  <c r="CK38" i="29"/>
  <c r="Y1296" i="39" s="1"/>
  <c r="CK36" i="29"/>
  <c r="Y1294" i="39" s="1"/>
  <c r="CK28" i="29"/>
  <c r="Y1286" i="39" s="1"/>
  <c r="CK25" i="29"/>
  <c r="Y1283" i="39" s="1"/>
  <c r="CK24" i="29"/>
  <c r="Y1282" i="39" s="1"/>
  <c r="CK23" i="29"/>
  <c r="Y1281" i="39" s="1"/>
  <c r="BR73" i="29"/>
  <c r="Y1261" i="39" s="1"/>
  <c r="BR71" i="29"/>
  <c r="Y1259" i="39" s="1"/>
  <c r="BR70" i="29"/>
  <c r="Y1258" i="39" s="1"/>
  <c r="BR64" i="29"/>
  <c r="Y1252" i="39" s="1"/>
  <c r="BR62" i="29"/>
  <c r="Y1250" i="39" s="1"/>
  <c r="BR61" i="29"/>
  <c r="Y1249" i="39" s="1"/>
  <c r="BR60" i="29"/>
  <c r="Y1248" i="39" s="1"/>
  <c r="BR59" i="29"/>
  <c r="Y1247" i="39" s="1"/>
  <c r="BR58" i="29"/>
  <c r="Y1246" i="39" s="1"/>
  <c r="BR57" i="29"/>
  <c r="Y1245" i="39" s="1"/>
  <c r="BR43" i="29"/>
  <c r="Y1231" i="39" s="1"/>
  <c r="BR42" i="29"/>
  <c r="Y1230" i="39" s="1"/>
  <c r="BR41" i="29"/>
  <c r="Y1229" i="39" s="1"/>
  <c r="BR38" i="29"/>
  <c r="Y1226" i="39" s="1"/>
  <c r="BR36" i="29"/>
  <c r="Y1224" i="39" s="1"/>
  <c r="BR28" i="29"/>
  <c r="Y1216" i="39" s="1"/>
  <c r="BR25" i="29"/>
  <c r="Y1213" i="39" s="1"/>
  <c r="BR24" i="29"/>
  <c r="Y1212" i="39" s="1"/>
  <c r="BR4" i="29"/>
  <c r="AY71" i="29"/>
  <c r="Y1189" i="39" s="1"/>
  <c r="AY73" i="29"/>
  <c r="Y1191" i="39" s="1"/>
  <c r="AY41" i="29"/>
  <c r="Y1159" i="39" s="1"/>
  <c r="AY42" i="29"/>
  <c r="AY39" i="29"/>
  <c r="Y1157" i="39" s="1"/>
  <c r="AY28" i="29"/>
  <c r="Y1146" i="39" s="1"/>
  <c r="AY25" i="29"/>
  <c r="Y1143" i="39" s="1"/>
  <c r="AF28" i="29"/>
  <c r="Y1076" i="39" s="1"/>
  <c r="AF25" i="29"/>
  <c r="Y1073" i="39" s="1"/>
  <c r="AF24" i="29"/>
  <c r="Y1072" i="39" s="1"/>
  <c r="M73" i="29"/>
  <c r="Y1051" i="39" s="1"/>
  <c r="M54" i="29"/>
  <c r="M42" i="29"/>
  <c r="M28" i="29"/>
  <c r="M25" i="29"/>
  <c r="M24" i="29"/>
  <c r="AF7" i="29"/>
  <c r="AD895" i="39" l="1"/>
  <c r="AD891" i="39"/>
  <c r="AD885" i="39"/>
  <c r="AD884" i="39"/>
  <c r="AD893" i="39"/>
  <c r="AD861" i="39"/>
  <c r="AD874" i="39"/>
  <c r="AD856" i="39"/>
  <c r="AD867" i="39"/>
  <c r="AD903" i="39"/>
  <c r="AD863" i="39"/>
  <c r="K54" i="29"/>
  <c r="Z1032" i="39" s="1"/>
  <c r="AB1032" i="39" s="1"/>
  <c r="Y1032" i="39"/>
  <c r="DP29" i="16"/>
  <c r="AA656" i="39" s="1"/>
  <c r="AC656" i="39" s="1"/>
  <c r="AD656" i="39" s="1"/>
  <c r="AD900" i="39"/>
  <c r="AD886" i="39"/>
  <c r="AD878" i="39"/>
  <c r="AD904" i="39"/>
  <c r="AD896" i="39"/>
  <c r="AD877" i="39"/>
  <c r="AD905" i="39"/>
  <c r="AD7" i="29"/>
  <c r="Z1055" i="39" s="1"/>
  <c r="AB1055" i="39" s="1"/>
  <c r="Y1055" i="39"/>
  <c r="AD902" i="39"/>
  <c r="AD890" i="39"/>
  <c r="AD882" i="39"/>
  <c r="AD901" i="39"/>
  <c r="AD883" i="39"/>
  <c r="BP4" i="29"/>
  <c r="Z1192" i="39" s="1"/>
  <c r="AB1192" i="39" s="1"/>
  <c r="Y1192" i="39"/>
  <c r="AD209" i="39"/>
  <c r="AZ42" i="29"/>
  <c r="BC42" i="29" s="1"/>
  <c r="AA1160" i="39" s="1"/>
  <c r="AC1160" i="39" s="1"/>
  <c r="Y1160" i="39"/>
  <c r="K25" i="29"/>
  <c r="Z1003" i="39" s="1"/>
  <c r="AB1003" i="39" s="1"/>
  <c r="Y1003" i="39"/>
  <c r="K28" i="29"/>
  <c r="Z1006" i="39" s="1"/>
  <c r="AB1006" i="39" s="1"/>
  <c r="Y1006" i="39"/>
  <c r="AD869" i="39"/>
  <c r="AD892" i="39"/>
  <c r="AD855" i="39"/>
  <c r="AD898" i="39"/>
  <c r="AD897" i="39"/>
  <c r="AD899" i="39"/>
  <c r="AD868" i="39"/>
  <c r="AD876" i="39"/>
  <c r="K24" i="29"/>
  <c r="Z1002" i="39" s="1"/>
  <c r="AB1002" i="39" s="1"/>
  <c r="Y1002" i="39"/>
  <c r="K42" i="29"/>
  <c r="Z1020" i="39" s="1"/>
  <c r="AB1020" i="39" s="1"/>
  <c r="Y1020" i="39"/>
  <c r="DC58" i="29"/>
  <c r="DB58" i="29"/>
  <c r="Z1386" i="39" s="1"/>
  <c r="AB1386" i="39" s="1"/>
  <c r="DC42" i="29"/>
  <c r="DB42" i="29"/>
  <c r="Z1370" i="39" s="1"/>
  <c r="AB1370" i="39" s="1"/>
  <c r="DC70" i="29"/>
  <c r="DB70" i="29"/>
  <c r="Z1398" i="39" s="1"/>
  <c r="AB1398" i="39" s="1"/>
  <c r="DC57" i="29"/>
  <c r="DB57" i="29"/>
  <c r="Z1385" i="39" s="1"/>
  <c r="AB1385" i="39" s="1"/>
  <c r="DC61" i="29"/>
  <c r="DB61" i="29"/>
  <c r="Z1389" i="39" s="1"/>
  <c r="AB1389" i="39" s="1"/>
  <c r="DC59" i="29"/>
  <c r="DB59" i="29"/>
  <c r="Z1387" i="39" s="1"/>
  <c r="AB1387" i="39" s="1"/>
  <c r="DC24" i="29"/>
  <c r="DB24" i="29"/>
  <c r="Z1352" i="39" s="1"/>
  <c r="AB1352" i="39" s="1"/>
  <c r="DC62" i="29"/>
  <c r="DB62" i="29"/>
  <c r="Z1390" i="39" s="1"/>
  <c r="AB1390" i="39" s="1"/>
  <c r="DC60" i="29"/>
  <c r="DB60" i="29"/>
  <c r="Z1388" i="39" s="1"/>
  <c r="AB1388" i="39" s="1"/>
  <c r="DC25" i="29"/>
  <c r="DB25" i="29"/>
  <c r="Z1353" i="39" s="1"/>
  <c r="AB1353" i="39" s="1"/>
  <c r="DC64" i="29"/>
  <c r="DB64" i="29"/>
  <c r="Z1392" i="39" s="1"/>
  <c r="AB1392" i="39" s="1"/>
  <c r="CJ72" i="29"/>
  <c r="CI72" i="29"/>
  <c r="Z1330" i="39" s="1"/>
  <c r="AB1330" i="39" s="1"/>
  <c r="CJ36" i="29"/>
  <c r="CI36" i="29"/>
  <c r="Z1294" i="39" s="1"/>
  <c r="AB1294" i="39" s="1"/>
  <c r="CJ60" i="29"/>
  <c r="CI60" i="29"/>
  <c r="Z1318" i="39" s="1"/>
  <c r="AB1318" i="39" s="1"/>
  <c r="CJ42" i="29"/>
  <c r="CI42" i="29"/>
  <c r="Z1300" i="39" s="1"/>
  <c r="AB1300" i="39" s="1"/>
  <c r="CJ23" i="29"/>
  <c r="CI23" i="29"/>
  <c r="Z1281" i="39" s="1"/>
  <c r="AB1281" i="39" s="1"/>
  <c r="CJ57" i="29"/>
  <c r="CI57" i="29"/>
  <c r="Z1315" i="39" s="1"/>
  <c r="AB1315" i="39" s="1"/>
  <c r="CJ38" i="29"/>
  <c r="CI38" i="29"/>
  <c r="Z1296" i="39" s="1"/>
  <c r="AB1296" i="39" s="1"/>
  <c r="CJ61" i="29"/>
  <c r="CI61" i="29"/>
  <c r="Z1319" i="39" s="1"/>
  <c r="AB1319" i="39" s="1"/>
  <c r="CJ41" i="29"/>
  <c r="CI41" i="29"/>
  <c r="Z1299" i="39" s="1"/>
  <c r="AB1299" i="39" s="1"/>
  <c r="CJ43" i="29"/>
  <c r="CI43" i="29"/>
  <c r="Z1301" i="39" s="1"/>
  <c r="AB1301" i="39" s="1"/>
  <c r="CJ73" i="29"/>
  <c r="CI73" i="29"/>
  <c r="Z1331" i="39" s="1"/>
  <c r="AB1331" i="39" s="1"/>
  <c r="CJ25" i="29"/>
  <c r="CI25" i="29"/>
  <c r="Z1283" i="39" s="1"/>
  <c r="AB1283" i="39" s="1"/>
  <c r="CJ58" i="29"/>
  <c r="CI58" i="29"/>
  <c r="Z1316" i="39" s="1"/>
  <c r="AB1316" i="39" s="1"/>
  <c r="CJ64" i="29"/>
  <c r="CI64" i="29"/>
  <c r="Z1322" i="39" s="1"/>
  <c r="AB1322" i="39" s="1"/>
  <c r="CJ70" i="29"/>
  <c r="CI70" i="29"/>
  <c r="Z1328" i="39" s="1"/>
  <c r="AB1328" i="39" s="1"/>
  <c r="CJ24" i="29"/>
  <c r="CI24" i="29"/>
  <c r="Z1282" i="39" s="1"/>
  <c r="AB1282" i="39" s="1"/>
  <c r="CJ28" i="29"/>
  <c r="CI28" i="29"/>
  <c r="Z1286" i="39" s="1"/>
  <c r="AB1286" i="39" s="1"/>
  <c r="CJ59" i="29"/>
  <c r="CI59" i="29"/>
  <c r="Z1317" i="39" s="1"/>
  <c r="AB1317" i="39" s="1"/>
  <c r="BQ25" i="29"/>
  <c r="BP25" i="29"/>
  <c r="Z1213" i="39" s="1"/>
  <c r="AB1213" i="39" s="1"/>
  <c r="BQ42" i="29"/>
  <c r="BP42" i="29"/>
  <c r="Z1230" i="39" s="1"/>
  <c r="AB1230" i="39" s="1"/>
  <c r="BQ64" i="29"/>
  <c r="BP64" i="29"/>
  <c r="Z1252" i="39" s="1"/>
  <c r="AB1252" i="39" s="1"/>
  <c r="BQ58" i="29"/>
  <c r="BP58" i="29"/>
  <c r="Z1246" i="39" s="1"/>
  <c r="AB1246" i="39" s="1"/>
  <c r="BQ73" i="29"/>
  <c r="BP73" i="29"/>
  <c r="Z1261" i="39" s="1"/>
  <c r="AB1261" i="39" s="1"/>
  <c r="BQ59" i="29"/>
  <c r="BP59" i="29"/>
  <c r="Z1247" i="39" s="1"/>
  <c r="AB1247" i="39" s="1"/>
  <c r="BQ36" i="29"/>
  <c r="BP36" i="29"/>
  <c r="Z1224" i="39" s="1"/>
  <c r="AB1224" i="39" s="1"/>
  <c r="BQ60" i="29"/>
  <c r="BP60" i="29"/>
  <c r="Z1248" i="39" s="1"/>
  <c r="AB1248" i="39" s="1"/>
  <c r="BQ43" i="29"/>
  <c r="BP43" i="29"/>
  <c r="Z1231" i="39" s="1"/>
  <c r="AB1231" i="39" s="1"/>
  <c r="BQ70" i="29"/>
  <c r="BP70" i="29"/>
  <c r="Z1258" i="39" s="1"/>
  <c r="AB1258" i="39" s="1"/>
  <c r="BQ24" i="29"/>
  <c r="BP24" i="29"/>
  <c r="Z1212" i="39" s="1"/>
  <c r="AB1212" i="39" s="1"/>
  <c r="BQ71" i="29"/>
  <c r="BP71" i="29"/>
  <c r="Z1259" i="39" s="1"/>
  <c r="AB1259" i="39" s="1"/>
  <c r="BQ28" i="29"/>
  <c r="BP28" i="29"/>
  <c r="Z1216" i="39" s="1"/>
  <c r="AB1216" i="39" s="1"/>
  <c r="BQ38" i="29"/>
  <c r="BP38" i="29"/>
  <c r="Z1226" i="39" s="1"/>
  <c r="AB1226" i="39" s="1"/>
  <c r="BQ61" i="29"/>
  <c r="BP61" i="29"/>
  <c r="Z1249" i="39" s="1"/>
  <c r="AB1249" i="39" s="1"/>
  <c r="BQ57" i="29"/>
  <c r="BP57" i="29"/>
  <c r="Z1245" i="39" s="1"/>
  <c r="AB1245" i="39" s="1"/>
  <c r="BQ41" i="29"/>
  <c r="BP41" i="29"/>
  <c r="Z1229" i="39" s="1"/>
  <c r="AB1229" i="39" s="1"/>
  <c r="BQ62" i="29"/>
  <c r="BP62" i="29"/>
  <c r="Z1250" i="39" s="1"/>
  <c r="AB1250" i="39" s="1"/>
  <c r="AX42" i="29"/>
  <c r="AW42" i="29"/>
  <c r="Z1160" i="39" s="1"/>
  <c r="AB1160" i="39" s="1"/>
  <c r="AX41" i="29"/>
  <c r="AW41" i="29"/>
  <c r="Z1159" i="39" s="1"/>
  <c r="AB1159" i="39" s="1"/>
  <c r="AX71" i="29"/>
  <c r="AW71" i="29"/>
  <c r="Z1189" i="39" s="1"/>
  <c r="AB1189" i="39" s="1"/>
  <c r="AZ25" i="29"/>
  <c r="BC25" i="29" s="1"/>
  <c r="AA1143" i="39" s="1"/>
  <c r="AC1143" i="39" s="1"/>
  <c r="AW25" i="29"/>
  <c r="Z1143" i="39" s="1"/>
  <c r="AB1143" i="39" s="1"/>
  <c r="AX28" i="29"/>
  <c r="AW28" i="29"/>
  <c r="Z1146" i="39" s="1"/>
  <c r="AB1146" i="39" s="1"/>
  <c r="CL41" i="29"/>
  <c r="CO41" i="29" s="1"/>
  <c r="AA1299" i="39" s="1"/>
  <c r="AC1299" i="39" s="1"/>
  <c r="AX73" i="29"/>
  <c r="AW73" i="29"/>
  <c r="Z1191" i="39" s="1"/>
  <c r="AB1191" i="39" s="1"/>
  <c r="AZ39" i="29"/>
  <c r="BC39" i="29" s="1"/>
  <c r="AA1157" i="39" s="1"/>
  <c r="AC1157" i="39" s="1"/>
  <c r="AW39" i="29"/>
  <c r="Z1157" i="39" s="1"/>
  <c r="AB1157" i="39" s="1"/>
  <c r="AE24" i="29"/>
  <c r="AD24" i="29"/>
  <c r="Z1072" i="39" s="1"/>
  <c r="AB1072" i="39" s="1"/>
  <c r="AE25" i="29"/>
  <c r="AD25" i="29"/>
  <c r="Z1073" i="39" s="1"/>
  <c r="AB1073" i="39" s="1"/>
  <c r="AE28" i="29"/>
  <c r="AD28" i="29"/>
  <c r="Z1076" i="39" s="1"/>
  <c r="AB1076" i="39" s="1"/>
  <c r="N73" i="29"/>
  <c r="Q73" i="29" s="1"/>
  <c r="AA1051" i="39" s="1"/>
  <c r="AC1051" i="39" s="1"/>
  <c r="K73" i="29"/>
  <c r="Z1051" i="39" s="1"/>
  <c r="AB1051" i="39" s="1"/>
  <c r="L24" i="29"/>
  <c r="CL28" i="29"/>
  <c r="CO28" i="29" s="1"/>
  <c r="AA1286" i="39" s="1"/>
  <c r="AC1286" i="39" s="1"/>
  <c r="AD1286" i="39" s="1"/>
  <c r="L42" i="29"/>
  <c r="AX39" i="29"/>
  <c r="L54" i="29"/>
  <c r="N24" i="29"/>
  <c r="Q24" i="29" s="1"/>
  <c r="AA1002" i="39" s="1"/>
  <c r="AC1002" i="39" s="1"/>
  <c r="N25" i="29"/>
  <c r="Q25" i="29" s="1"/>
  <c r="AA1003" i="39" s="1"/>
  <c r="AC1003" i="39" s="1"/>
  <c r="L28" i="29"/>
  <c r="AY38" i="16"/>
  <c r="Z455" i="39" s="1"/>
  <c r="AB455" i="39" s="1"/>
  <c r="Y455" i="39"/>
  <c r="AY14" i="16"/>
  <c r="Z431" i="39" s="1"/>
  <c r="AB431" i="39" s="1"/>
  <c r="Y431" i="39"/>
  <c r="AY22" i="16"/>
  <c r="Z439" i="39" s="1"/>
  <c r="AB439" i="39" s="1"/>
  <c r="Y439" i="39"/>
  <c r="FU52" i="16"/>
  <c r="Z889" i="39" s="1"/>
  <c r="AB889" i="39" s="1"/>
  <c r="Y889" i="39"/>
  <c r="AY36" i="16"/>
  <c r="Z453" i="39" s="1"/>
  <c r="AB453" i="39" s="1"/>
  <c r="Y453" i="39"/>
  <c r="FU21" i="16"/>
  <c r="Z858" i="39" s="1"/>
  <c r="AB858" i="39" s="1"/>
  <c r="Y858" i="39"/>
  <c r="FU57" i="16"/>
  <c r="Z894" i="39" s="1"/>
  <c r="AB894" i="39" s="1"/>
  <c r="Y894" i="39"/>
  <c r="AY57" i="16"/>
  <c r="Z474" i="39" s="1"/>
  <c r="AB474" i="39" s="1"/>
  <c r="Y474" i="39"/>
  <c r="FU51" i="16"/>
  <c r="Z888" i="39" s="1"/>
  <c r="AB888" i="39" s="1"/>
  <c r="Y888" i="39"/>
  <c r="K6" i="16"/>
  <c r="Z283" i="39" s="1"/>
  <c r="AB283" i="39" s="1"/>
  <c r="AD283" i="39" s="1"/>
  <c r="Y283" i="39"/>
  <c r="FU22" i="16"/>
  <c r="Z859" i="39" s="1"/>
  <c r="AB859" i="39" s="1"/>
  <c r="Y859" i="39"/>
  <c r="AY51" i="16"/>
  <c r="Z468" i="39" s="1"/>
  <c r="AB468" i="39" s="1"/>
  <c r="Y468" i="39"/>
  <c r="AY17" i="16"/>
  <c r="Z434" i="39" s="1"/>
  <c r="AB434" i="39" s="1"/>
  <c r="Y434" i="39"/>
  <c r="AY52" i="16"/>
  <c r="Z469" i="39" s="1"/>
  <c r="AB469" i="39" s="1"/>
  <c r="Y469" i="39"/>
  <c r="AY8" i="16"/>
  <c r="Z425" i="39" s="1"/>
  <c r="AB425" i="39" s="1"/>
  <c r="Y425" i="39"/>
  <c r="FU36" i="16"/>
  <c r="Z873" i="39" s="1"/>
  <c r="AB873" i="39" s="1"/>
  <c r="Y873" i="39"/>
  <c r="AY20" i="16"/>
  <c r="Z437" i="39" s="1"/>
  <c r="AB437" i="39" s="1"/>
  <c r="Y437" i="39"/>
  <c r="K14" i="16"/>
  <c r="Z291" i="39" s="1"/>
  <c r="AB291" i="39" s="1"/>
  <c r="Y291" i="39"/>
  <c r="FU14" i="16"/>
  <c r="Z851" i="39" s="1"/>
  <c r="AB851" i="39" s="1"/>
  <c r="Y851" i="39"/>
  <c r="FU38" i="16"/>
  <c r="Z875" i="39" s="1"/>
  <c r="AB875" i="39" s="1"/>
  <c r="Y875" i="39"/>
  <c r="FU17" i="16"/>
  <c r="Z854" i="39" s="1"/>
  <c r="AB854" i="39" s="1"/>
  <c r="Y854" i="39"/>
  <c r="AY21" i="16"/>
  <c r="Z438" i="39" s="1"/>
  <c r="AB438" i="39" s="1"/>
  <c r="Y438" i="39"/>
  <c r="K17" i="16"/>
  <c r="Z294" i="39" s="1"/>
  <c r="AB294" i="39" s="1"/>
  <c r="Y294" i="39"/>
  <c r="FG48" i="16"/>
  <c r="AA815" i="39"/>
  <c r="AC815" i="39" s="1"/>
  <c r="AD815" i="39" s="1"/>
  <c r="FG69" i="16"/>
  <c r="AA836" i="39"/>
  <c r="AC836" i="39" s="1"/>
  <c r="AD836" i="39" s="1"/>
  <c r="FG47" i="16"/>
  <c r="AA814" i="39"/>
  <c r="AC814" i="39" s="1"/>
  <c r="AD814" i="39" s="1"/>
  <c r="FG34" i="16"/>
  <c r="AA801" i="39"/>
  <c r="AC801" i="39" s="1"/>
  <c r="AD801" i="39" s="1"/>
  <c r="FG42" i="16"/>
  <c r="AA809" i="39"/>
  <c r="AC809" i="39" s="1"/>
  <c r="AD809" i="39" s="1"/>
  <c r="FG54" i="16"/>
  <c r="AA821" i="39"/>
  <c r="AC821" i="39" s="1"/>
  <c r="AD821" i="39" s="1"/>
  <c r="FG41" i="16"/>
  <c r="AA808" i="39"/>
  <c r="AC808" i="39" s="1"/>
  <c r="AD808" i="39" s="1"/>
  <c r="FG19" i="16"/>
  <c r="AA786" i="39"/>
  <c r="AC786" i="39" s="1"/>
  <c r="AD786" i="39" s="1"/>
  <c r="FG60" i="16"/>
  <c r="AA827" i="39"/>
  <c r="AC827" i="39" s="1"/>
  <c r="AD827" i="39" s="1"/>
  <c r="FG59" i="16"/>
  <c r="AA826" i="39"/>
  <c r="AC826" i="39" s="1"/>
  <c r="AD826" i="39" s="1"/>
  <c r="FG64" i="16"/>
  <c r="AA831" i="39"/>
  <c r="AC831" i="39" s="1"/>
  <c r="AD831" i="39" s="1"/>
  <c r="FG32" i="16"/>
  <c r="AA799" i="39"/>
  <c r="AC799" i="39" s="1"/>
  <c r="AD799" i="39" s="1"/>
  <c r="FG65" i="16"/>
  <c r="AA832" i="39"/>
  <c r="AC832" i="39" s="1"/>
  <c r="AD832" i="39" s="1"/>
  <c r="FG39" i="16"/>
  <c r="AA806" i="39"/>
  <c r="AC806" i="39" s="1"/>
  <c r="AD806" i="39" s="1"/>
  <c r="FG37" i="16"/>
  <c r="AA804" i="39"/>
  <c r="AC804" i="39" s="1"/>
  <c r="AD804" i="39" s="1"/>
  <c r="FG45" i="16"/>
  <c r="AA812" i="39"/>
  <c r="AC812" i="39" s="1"/>
  <c r="AD812" i="39" s="1"/>
  <c r="FG67" i="16"/>
  <c r="AA834" i="39"/>
  <c r="AC834" i="39" s="1"/>
  <c r="AD834" i="39" s="1"/>
  <c r="FG44" i="16"/>
  <c r="AA811" i="39"/>
  <c r="AC811" i="39" s="1"/>
  <c r="AD811" i="39" s="1"/>
  <c r="FG49" i="16"/>
  <c r="AA816" i="39"/>
  <c r="AC816" i="39" s="1"/>
  <c r="AD816" i="39" s="1"/>
  <c r="FG46" i="16"/>
  <c r="AA813" i="39"/>
  <c r="AC813" i="39" s="1"/>
  <c r="AD813" i="39" s="1"/>
  <c r="FG55" i="16"/>
  <c r="AA822" i="39"/>
  <c r="AC822" i="39" s="1"/>
  <c r="AD822" i="39" s="1"/>
  <c r="FG18" i="16"/>
  <c r="AA785" i="39"/>
  <c r="AC785" i="39" s="1"/>
  <c r="AD785" i="39" s="1"/>
  <c r="FG66" i="16"/>
  <c r="AA833" i="39"/>
  <c r="AC833" i="39" s="1"/>
  <c r="AD833" i="39" s="1"/>
  <c r="FG63" i="16"/>
  <c r="AA830" i="39"/>
  <c r="AC830" i="39" s="1"/>
  <c r="AD830" i="39" s="1"/>
  <c r="FG40" i="16"/>
  <c r="AA807" i="39"/>
  <c r="AC807" i="39" s="1"/>
  <c r="AD807" i="39" s="1"/>
  <c r="FG68" i="16"/>
  <c r="AA835" i="39"/>
  <c r="AC835" i="39" s="1"/>
  <c r="AD835" i="39" s="1"/>
  <c r="FG33" i="16"/>
  <c r="AA800" i="39"/>
  <c r="AC800" i="39" s="1"/>
  <c r="AD800" i="39" s="1"/>
  <c r="FG29" i="16"/>
  <c r="AA796" i="39"/>
  <c r="AC796" i="39" s="1"/>
  <c r="AD796" i="39" s="1"/>
  <c r="FG30" i="16"/>
  <c r="AA797" i="39"/>
  <c r="AC797" i="39" s="1"/>
  <c r="AD797" i="39" s="1"/>
  <c r="FG56" i="16"/>
  <c r="AA823" i="39"/>
  <c r="AC823" i="39" s="1"/>
  <c r="AD823" i="39" s="1"/>
  <c r="FG58" i="16"/>
  <c r="AA825" i="39"/>
  <c r="AC825" i="39" s="1"/>
  <c r="AD825" i="39" s="1"/>
  <c r="FG24" i="16"/>
  <c r="AA791" i="39"/>
  <c r="AC791" i="39" s="1"/>
  <c r="AD791" i="39" s="1"/>
  <c r="FG31" i="16"/>
  <c r="AA798" i="39"/>
  <c r="AC798" i="39" s="1"/>
  <c r="AD798" i="39" s="1"/>
  <c r="FG62" i="16"/>
  <c r="AA829" i="39"/>
  <c r="AC829" i="39" s="1"/>
  <c r="AD829" i="39" s="1"/>
  <c r="FG53" i="16"/>
  <c r="AA820" i="39"/>
  <c r="AC820" i="39" s="1"/>
  <c r="AD820" i="39" s="1"/>
  <c r="FG61" i="16"/>
  <c r="AA828" i="39"/>
  <c r="AC828" i="39" s="1"/>
  <c r="AD828" i="39" s="1"/>
  <c r="EL47" i="16"/>
  <c r="AA744" i="39"/>
  <c r="AC744" i="39" s="1"/>
  <c r="AD744" i="39" s="1"/>
  <c r="EL54" i="16"/>
  <c r="AA751" i="39"/>
  <c r="AC751" i="39" s="1"/>
  <c r="AD751" i="39" s="1"/>
  <c r="EL45" i="16"/>
  <c r="AA742" i="39"/>
  <c r="AC742" i="39" s="1"/>
  <c r="AD742" i="39" s="1"/>
  <c r="EL41" i="16"/>
  <c r="AA738" i="39"/>
  <c r="AC738" i="39" s="1"/>
  <c r="AD738" i="39" s="1"/>
  <c r="EL61" i="16"/>
  <c r="AA758" i="39"/>
  <c r="AC758" i="39" s="1"/>
  <c r="AD758" i="39" s="1"/>
  <c r="EL31" i="16"/>
  <c r="AA728" i="39"/>
  <c r="AC728" i="39" s="1"/>
  <c r="AD728" i="39" s="1"/>
  <c r="EL48" i="16"/>
  <c r="AA745" i="39"/>
  <c r="AC745" i="39" s="1"/>
  <c r="AD745" i="39" s="1"/>
  <c r="EL49" i="16"/>
  <c r="AA746" i="39"/>
  <c r="AC746" i="39" s="1"/>
  <c r="AD746" i="39" s="1"/>
  <c r="EL59" i="16"/>
  <c r="AA756" i="39"/>
  <c r="AC756" i="39" s="1"/>
  <c r="AD756" i="39" s="1"/>
  <c r="EL23" i="16"/>
  <c r="AA720" i="39"/>
  <c r="AC720" i="39" s="1"/>
  <c r="AD720" i="39" s="1"/>
  <c r="EL18" i="16"/>
  <c r="AA715" i="39"/>
  <c r="AC715" i="39" s="1"/>
  <c r="AD715" i="39" s="1"/>
  <c r="EL62" i="16"/>
  <c r="AA759" i="39"/>
  <c r="AC759" i="39" s="1"/>
  <c r="AD759" i="39" s="1"/>
  <c r="EL66" i="16"/>
  <c r="AA763" i="39"/>
  <c r="AC763" i="39" s="1"/>
  <c r="AD763" i="39" s="1"/>
  <c r="EL29" i="16"/>
  <c r="AA726" i="39"/>
  <c r="AC726" i="39" s="1"/>
  <c r="AD726" i="39" s="1"/>
  <c r="EL69" i="16"/>
  <c r="AA766" i="39"/>
  <c r="AC766" i="39" s="1"/>
  <c r="AD766" i="39" s="1"/>
  <c r="EL34" i="16"/>
  <c r="AA731" i="39"/>
  <c r="AC731" i="39" s="1"/>
  <c r="AD731" i="39" s="1"/>
  <c r="EL37" i="16"/>
  <c r="AA734" i="39"/>
  <c r="AC734" i="39" s="1"/>
  <c r="AD734" i="39" s="1"/>
  <c r="EL32" i="16"/>
  <c r="AA729" i="39"/>
  <c r="AC729" i="39" s="1"/>
  <c r="AD729" i="39" s="1"/>
  <c r="EL53" i="16"/>
  <c r="AA750" i="39"/>
  <c r="AC750" i="39" s="1"/>
  <c r="AD750" i="39" s="1"/>
  <c r="EL58" i="16"/>
  <c r="AA755" i="39"/>
  <c r="AC755" i="39" s="1"/>
  <c r="AD755" i="39" s="1"/>
  <c r="EL64" i="16"/>
  <c r="AA761" i="39"/>
  <c r="AC761" i="39" s="1"/>
  <c r="AD761" i="39" s="1"/>
  <c r="EL55" i="16"/>
  <c r="AA752" i="39"/>
  <c r="AC752" i="39" s="1"/>
  <c r="AD752" i="39" s="1"/>
  <c r="EL63" i="16"/>
  <c r="AA760" i="39"/>
  <c r="AC760" i="39" s="1"/>
  <c r="AD760" i="39" s="1"/>
  <c r="EL67" i="16"/>
  <c r="AA764" i="39"/>
  <c r="AC764" i="39" s="1"/>
  <c r="AD764" i="39" s="1"/>
  <c r="EL68" i="16"/>
  <c r="AA765" i="39"/>
  <c r="AC765" i="39" s="1"/>
  <c r="AD765" i="39" s="1"/>
  <c r="EL60" i="16"/>
  <c r="AA757" i="39"/>
  <c r="AC757" i="39" s="1"/>
  <c r="AD757" i="39" s="1"/>
  <c r="EL56" i="16"/>
  <c r="AA753" i="39"/>
  <c r="AC753" i="39" s="1"/>
  <c r="AD753" i="39" s="1"/>
  <c r="EL42" i="16"/>
  <c r="AA739" i="39"/>
  <c r="AC739" i="39" s="1"/>
  <c r="AD739" i="39" s="1"/>
  <c r="EL40" i="16"/>
  <c r="AA737" i="39"/>
  <c r="AC737" i="39" s="1"/>
  <c r="AD737" i="39" s="1"/>
  <c r="EL65" i="16"/>
  <c r="AA762" i="39"/>
  <c r="AC762" i="39" s="1"/>
  <c r="AD762" i="39" s="1"/>
  <c r="EL30" i="16"/>
  <c r="AA727" i="39"/>
  <c r="AC727" i="39" s="1"/>
  <c r="AD727" i="39" s="1"/>
  <c r="EL19" i="16"/>
  <c r="AA716" i="39"/>
  <c r="AC716" i="39" s="1"/>
  <c r="AD716" i="39" s="1"/>
  <c r="EL24" i="16"/>
  <c r="AA721" i="39"/>
  <c r="AC721" i="39" s="1"/>
  <c r="AD721" i="39" s="1"/>
  <c r="EL39" i="16"/>
  <c r="AA736" i="39"/>
  <c r="AC736" i="39" s="1"/>
  <c r="AD736" i="39" s="1"/>
  <c r="EL46" i="16"/>
  <c r="AA743" i="39"/>
  <c r="AC743" i="39" s="1"/>
  <c r="AD743" i="39" s="1"/>
  <c r="DQ24" i="16"/>
  <c r="AA651" i="39"/>
  <c r="AC651" i="39" s="1"/>
  <c r="AD651" i="39" s="1"/>
  <c r="DQ47" i="16"/>
  <c r="AA674" i="39"/>
  <c r="AC674" i="39" s="1"/>
  <c r="AD674" i="39" s="1"/>
  <c r="DQ19" i="16"/>
  <c r="AA646" i="39"/>
  <c r="AC646" i="39" s="1"/>
  <c r="AD646" i="39" s="1"/>
  <c r="DQ65" i="16"/>
  <c r="AA692" i="39"/>
  <c r="AC692" i="39" s="1"/>
  <c r="AD692" i="39" s="1"/>
  <c r="DQ53" i="16"/>
  <c r="AA680" i="39"/>
  <c r="AC680" i="39" s="1"/>
  <c r="AD680" i="39" s="1"/>
  <c r="DQ34" i="16"/>
  <c r="AA661" i="39"/>
  <c r="AC661" i="39" s="1"/>
  <c r="AD661" i="39" s="1"/>
  <c r="DQ56" i="16"/>
  <c r="AA683" i="39"/>
  <c r="AC683" i="39" s="1"/>
  <c r="AD683" i="39" s="1"/>
  <c r="DQ69" i="16"/>
  <c r="AA696" i="39"/>
  <c r="AC696" i="39" s="1"/>
  <c r="AD696" i="39" s="1"/>
  <c r="DQ54" i="16"/>
  <c r="AA681" i="39"/>
  <c r="AC681" i="39" s="1"/>
  <c r="AD681" i="39" s="1"/>
  <c r="DQ60" i="16"/>
  <c r="AA687" i="39"/>
  <c r="AC687" i="39" s="1"/>
  <c r="AD687" i="39" s="1"/>
  <c r="DQ58" i="16"/>
  <c r="AA685" i="39"/>
  <c r="AC685" i="39" s="1"/>
  <c r="AD685" i="39" s="1"/>
  <c r="DQ32" i="16"/>
  <c r="AA659" i="39"/>
  <c r="AC659" i="39" s="1"/>
  <c r="AD659" i="39" s="1"/>
  <c r="DQ68" i="16"/>
  <c r="AA695" i="39"/>
  <c r="AC695" i="39" s="1"/>
  <c r="AD695" i="39" s="1"/>
  <c r="DQ48" i="16"/>
  <c r="AA675" i="39"/>
  <c r="AC675" i="39" s="1"/>
  <c r="AD675" i="39" s="1"/>
  <c r="DQ46" i="16"/>
  <c r="AA673" i="39"/>
  <c r="AC673" i="39" s="1"/>
  <c r="AD673" i="39" s="1"/>
  <c r="DQ37" i="16"/>
  <c r="AA664" i="39"/>
  <c r="AC664" i="39" s="1"/>
  <c r="AD664" i="39" s="1"/>
  <c r="DQ64" i="16"/>
  <c r="AA691" i="39"/>
  <c r="AC691" i="39" s="1"/>
  <c r="AD691" i="39" s="1"/>
  <c r="DQ26" i="16"/>
  <c r="AA653" i="39"/>
  <c r="AC653" i="39" s="1"/>
  <c r="AD653" i="39" s="1"/>
  <c r="DQ67" i="16"/>
  <c r="AA694" i="39"/>
  <c r="AC694" i="39" s="1"/>
  <c r="AD694" i="39" s="1"/>
  <c r="DQ31" i="16"/>
  <c r="AA658" i="39"/>
  <c r="AC658" i="39" s="1"/>
  <c r="AD658" i="39" s="1"/>
  <c r="DQ45" i="16"/>
  <c r="AA672" i="39"/>
  <c r="AC672" i="39" s="1"/>
  <c r="AD672" i="39" s="1"/>
  <c r="DQ61" i="16"/>
  <c r="AA688" i="39"/>
  <c r="AC688" i="39" s="1"/>
  <c r="AD688" i="39" s="1"/>
  <c r="DQ49" i="16"/>
  <c r="AA676" i="39"/>
  <c r="AC676" i="39" s="1"/>
  <c r="AD676" i="39" s="1"/>
  <c r="DQ18" i="16"/>
  <c r="AA645" i="39"/>
  <c r="AC645" i="39" s="1"/>
  <c r="AD645" i="39" s="1"/>
  <c r="DQ59" i="16"/>
  <c r="AA686" i="39"/>
  <c r="AC686" i="39" s="1"/>
  <c r="AD686" i="39" s="1"/>
  <c r="DQ39" i="16"/>
  <c r="AA666" i="39"/>
  <c r="AC666" i="39" s="1"/>
  <c r="AD666" i="39" s="1"/>
  <c r="DQ30" i="16"/>
  <c r="AA657" i="39"/>
  <c r="AC657" i="39" s="1"/>
  <c r="AD657" i="39" s="1"/>
  <c r="DQ66" i="16"/>
  <c r="AA693" i="39"/>
  <c r="AC693" i="39" s="1"/>
  <c r="AD693" i="39" s="1"/>
  <c r="CU19" i="16"/>
  <c r="AC576" i="39"/>
  <c r="AD576" i="39" s="1"/>
  <c r="CU46" i="16"/>
  <c r="AC603" i="39"/>
  <c r="AD603" i="39" s="1"/>
  <c r="CU32" i="16"/>
  <c r="AC589" i="39"/>
  <c r="AD589" i="39" s="1"/>
  <c r="CU61" i="16"/>
  <c r="AC618" i="39"/>
  <c r="AD618" i="39" s="1"/>
  <c r="CU56" i="16"/>
  <c r="AC613" i="39"/>
  <c r="AD613" i="39" s="1"/>
  <c r="CU26" i="16"/>
  <c r="AC583" i="39"/>
  <c r="AD583" i="39" s="1"/>
  <c r="CU54" i="16"/>
  <c r="AC611" i="39"/>
  <c r="AD611" i="39" s="1"/>
  <c r="CU69" i="16"/>
  <c r="AC626" i="39"/>
  <c r="AD626" i="39" s="1"/>
  <c r="CU64" i="16"/>
  <c r="AC621" i="39"/>
  <c r="AD621" i="39" s="1"/>
  <c r="CU68" i="16"/>
  <c r="AC625" i="39"/>
  <c r="AD625" i="39" s="1"/>
  <c r="CU45" i="16"/>
  <c r="AC602" i="39"/>
  <c r="AD602" i="39" s="1"/>
  <c r="CU31" i="16"/>
  <c r="AC588" i="39"/>
  <c r="AD588" i="39" s="1"/>
  <c r="CU30" i="16"/>
  <c r="AC587" i="39"/>
  <c r="AD587" i="39" s="1"/>
  <c r="CU48" i="16"/>
  <c r="AC605" i="39"/>
  <c r="AD605" i="39" s="1"/>
  <c r="CU37" i="16"/>
  <c r="AC594" i="39"/>
  <c r="AD594" i="39" s="1"/>
  <c r="CU67" i="16"/>
  <c r="AC624" i="39"/>
  <c r="AD624" i="39" s="1"/>
  <c r="CU18" i="16"/>
  <c r="AC575" i="39"/>
  <c r="AD575" i="39" s="1"/>
  <c r="CU65" i="16"/>
  <c r="AC622" i="39"/>
  <c r="AD622" i="39" s="1"/>
  <c r="CU58" i="16"/>
  <c r="AC615" i="39"/>
  <c r="AD615" i="39" s="1"/>
  <c r="CU24" i="16"/>
  <c r="AC581" i="39"/>
  <c r="AD581" i="39" s="1"/>
  <c r="CU39" i="16"/>
  <c r="AC596" i="39"/>
  <c r="AD596" i="39" s="1"/>
  <c r="CU23" i="16"/>
  <c r="AC580" i="39"/>
  <c r="AD580" i="39" s="1"/>
  <c r="CU53" i="16"/>
  <c r="AC610" i="39"/>
  <c r="AD610" i="39" s="1"/>
  <c r="CU59" i="16"/>
  <c r="AC616" i="39"/>
  <c r="AD616" i="39" s="1"/>
  <c r="CU47" i="16"/>
  <c r="AC604" i="39"/>
  <c r="AD604" i="39" s="1"/>
  <c r="CU66" i="16"/>
  <c r="AC623" i="39"/>
  <c r="AD623" i="39" s="1"/>
  <c r="CU34" i="16"/>
  <c r="AC591" i="39"/>
  <c r="AD591" i="39" s="1"/>
  <c r="CU60" i="16"/>
  <c r="AC617" i="39"/>
  <c r="AD617" i="39" s="1"/>
  <c r="AC554" i="39"/>
  <c r="AD554" i="39" s="1"/>
  <c r="AC543" i="39"/>
  <c r="AD543" i="39" s="1"/>
  <c r="AC548" i="39"/>
  <c r="AD548" i="39" s="1"/>
  <c r="AC521" i="39"/>
  <c r="AD521" i="39" s="1"/>
  <c r="AC516" i="39"/>
  <c r="AD516" i="39" s="1"/>
  <c r="AC541" i="39"/>
  <c r="AD541" i="39" s="1"/>
  <c r="AC545" i="39"/>
  <c r="AD545" i="39" s="1"/>
  <c r="AC530" i="39"/>
  <c r="AD530" i="39" s="1"/>
  <c r="AC519" i="39"/>
  <c r="AD519" i="39" s="1"/>
  <c r="AC553" i="39"/>
  <c r="AD553" i="39" s="1"/>
  <c r="AC513" i="39"/>
  <c r="AD513" i="39" s="1"/>
  <c r="AC556" i="39"/>
  <c r="AD556" i="39" s="1"/>
  <c r="AC536" i="39"/>
  <c r="AD536" i="39" s="1"/>
  <c r="AC547" i="39"/>
  <c r="AD547" i="39" s="1"/>
  <c r="AC510" i="39"/>
  <c r="AD510" i="39" s="1"/>
  <c r="AC555" i="39"/>
  <c r="AD555" i="39" s="1"/>
  <c r="AC535" i="39"/>
  <c r="AD535" i="39" s="1"/>
  <c r="AC534" i="39"/>
  <c r="AD534" i="39" s="1"/>
  <c r="AC524" i="39"/>
  <c r="AD524" i="39" s="1"/>
  <c r="AC551" i="39"/>
  <c r="AD551" i="39" s="1"/>
  <c r="AC505" i="39"/>
  <c r="AD505" i="39" s="1"/>
  <c r="AC518" i="39"/>
  <c r="AD518" i="39" s="1"/>
  <c r="AC526" i="39"/>
  <c r="AD526" i="39" s="1"/>
  <c r="AC546" i="39"/>
  <c r="AD546" i="39" s="1"/>
  <c r="AC517" i="39"/>
  <c r="AD517" i="39" s="1"/>
  <c r="AC540" i="39"/>
  <c r="AD540" i="39" s="1"/>
  <c r="AC506" i="39"/>
  <c r="AD506" i="39" s="1"/>
  <c r="AC511" i="39"/>
  <c r="AD511" i="39" s="1"/>
  <c r="AC552" i="39"/>
  <c r="AD552" i="39" s="1"/>
  <c r="AC533" i="39"/>
  <c r="AD533" i="39" s="1"/>
  <c r="BF66" i="16"/>
  <c r="AA483" i="39"/>
  <c r="AC483" i="39" s="1"/>
  <c r="AD483" i="39" s="1"/>
  <c r="BF48" i="16"/>
  <c r="AA465" i="39"/>
  <c r="AC465" i="39" s="1"/>
  <c r="AD465" i="39" s="1"/>
  <c r="BF60" i="16"/>
  <c r="AA477" i="39"/>
  <c r="AC477" i="39" s="1"/>
  <c r="AD477" i="39" s="1"/>
  <c r="BF30" i="16"/>
  <c r="AA447" i="39"/>
  <c r="AC447" i="39" s="1"/>
  <c r="AD447" i="39" s="1"/>
  <c r="BF68" i="16"/>
  <c r="AA485" i="39"/>
  <c r="AC485" i="39" s="1"/>
  <c r="AD485" i="39" s="1"/>
  <c r="BF47" i="16"/>
  <c r="AA464" i="39"/>
  <c r="AC464" i="39" s="1"/>
  <c r="AD464" i="39" s="1"/>
  <c r="BF43" i="16"/>
  <c r="AA460" i="39"/>
  <c r="AC460" i="39" s="1"/>
  <c r="AD460" i="39" s="1"/>
  <c r="BF61" i="16"/>
  <c r="AA478" i="39"/>
  <c r="AC478" i="39" s="1"/>
  <c r="AD478" i="39" s="1"/>
  <c r="BF69" i="16"/>
  <c r="AA486" i="39"/>
  <c r="AC486" i="39" s="1"/>
  <c r="AD486" i="39" s="1"/>
  <c r="BF64" i="16"/>
  <c r="AA481" i="39"/>
  <c r="AC481" i="39" s="1"/>
  <c r="AD481" i="39" s="1"/>
  <c r="BF26" i="16"/>
  <c r="AA443" i="39"/>
  <c r="AC443" i="39" s="1"/>
  <c r="AD443" i="39" s="1"/>
  <c r="BF65" i="16"/>
  <c r="AA482" i="39"/>
  <c r="AC482" i="39" s="1"/>
  <c r="AD482" i="39" s="1"/>
  <c r="BF67" i="16"/>
  <c r="AA484" i="39"/>
  <c r="AC484" i="39" s="1"/>
  <c r="AD484" i="39" s="1"/>
  <c r="BF46" i="16"/>
  <c r="AA463" i="39"/>
  <c r="AC463" i="39" s="1"/>
  <c r="AD463" i="39" s="1"/>
  <c r="BF37" i="16"/>
  <c r="AA454" i="39"/>
  <c r="AC454" i="39" s="1"/>
  <c r="AD454" i="39" s="1"/>
  <c r="BF19" i="16"/>
  <c r="AA436" i="39"/>
  <c r="AC436" i="39" s="1"/>
  <c r="AD436" i="39" s="1"/>
  <c r="BF39" i="16"/>
  <c r="AA456" i="39"/>
  <c r="AC456" i="39" s="1"/>
  <c r="AD456" i="39" s="1"/>
  <c r="BF31" i="16"/>
  <c r="AA448" i="39"/>
  <c r="AC448" i="39" s="1"/>
  <c r="AD448" i="39" s="1"/>
  <c r="BF59" i="16"/>
  <c r="AA476" i="39"/>
  <c r="AC476" i="39" s="1"/>
  <c r="AD476" i="39" s="1"/>
  <c r="BF56" i="16"/>
  <c r="AA473" i="39"/>
  <c r="AC473" i="39" s="1"/>
  <c r="AD473" i="39" s="1"/>
  <c r="BF42" i="16"/>
  <c r="AA459" i="39"/>
  <c r="AC459" i="39" s="1"/>
  <c r="AD459" i="39" s="1"/>
  <c r="BF58" i="16"/>
  <c r="AA475" i="39"/>
  <c r="AC475" i="39" s="1"/>
  <c r="AD475" i="39" s="1"/>
  <c r="BF23" i="16"/>
  <c r="AA440" i="39"/>
  <c r="AC440" i="39" s="1"/>
  <c r="AD440" i="39" s="1"/>
  <c r="BF18" i="16"/>
  <c r="AA435" i="39"/>
  <c r="AC435" i="39" s="1"/>
  <c r="AD435" i="39" s="1"/>
  <c r="BF24" i="16"/>
  <c r="AA441" i="39"/>
  <c r="AC441" i="39" s="1"/>
  <c r="AD441" i="39" s="1"/>
  <c r="BF54" i="16"/>
  <c r="AA471" i="39"/>
  <c r="AC471" i="39" s="1"/>
  <c r="AD471" i="39" s="1"/>
  <c r="BF29" i="16"/>
  <c r="AA446" i="39"/>
  <c r="AC446" i="39" s="1"/>
  <c r="AD446" i="39" s="1"/>
  <c r="BF53" i="16"/>
  <c r="AA470" i="39"/>
  <c r="AC470" i="39" s="1"/>
  <c r="AD470" i="39" s="1"/>
  <c r="BF34" i="16"/>
  <c r="AA451" i="39"/>
  <c r="AC451" i="39" s="1"/>
  <c r="AD451" i="39" s="1"/>
  <c r="BF32" i="16"/>
  <c r="AA449" i="39"/>
  <c r="AC449" i="39" s="1"/>
  <c r="AD449" i="39" s="1"/>
  <c r="AL31" i="16"/>
  <c r="AA378" i="39"/>
  <c r="AC378" i="39" s="1"/>
  <c r="AD378" i="39" s="1"/>
  <c r="AL69" i="16"/>
  <c r="AA416" i="39"/>
  <c r="AC416" i="39" s="1"/>
  <c r="AD416" i="39" s="1"/>
  <c r="AL23" i="16"/>
  <c r="AA370" i="39"/>
  <c r="AC370" i="39" s="1"/>
  <c r="AD370" i="39" s="1"/>
  <c r="AL60" i="16"/>
  <c r="AA407" i="39"/>
  <c r="AC407" i="39" s="1"/>
  <c r="AD407" i="39" s="1"/>
  <c r="AL39" i="16"/>
  <c r="AA386" i="39"/>
  <c r="AC386" i="39" s="1"/>
  <c r="AD386" i="39" s="1"/>
  <c r="AL62" i="16"/>
  <c r="AA409" i="39"/>
  <c r="AC409" i="39" s="1"/>
  <c r="AD409" i="39" s="1"/>
  <c r="AL40" i="16"/>
  <c r="AA387" i="39"/>
  <c r="AC387" i="39" s="1"/>
  <c r="AD387" i="39" s="1"/>
  <c r="AL58" i="16"/>
  <c r="AA405" i="39"/>
  <c r="AC405" i="39" s="1"/>
  <c r="AD405" i="39" s="1"/>
  <c r="AL46" i="16"/>
  <c r="AA393" i="39"/>
  <c r="AC393" i="39" s="1"/>
  <c r="AD393" i="39" s="1"/>
  <c r="AL56" i="16"/>
  <c r="AA403" i="39"/>
  <c r="AC403" i="39" s="1"/>
  <c r="AD403" i="39" s="1"/>
  <c r="AL65" i="16"/>
  <c r="AA412" i="39"/>
  <c r="AC412" i="39" s="1"/>
  <c r="AD412" i="39" s="1"/>
  <c r="AL66" i="16"/>
  <c r="AA413" i="39"/>
  <c r="AC413" i="39" s="1"/>
  <c r="AD413" i="39" s="1"/>
  <c r="AL24" i="16"/>
  <c r="AA371" i="39"/>
  <c r="AC371" i="39" s="1"/>
  <c r="AD371" i="39" s="1"/>
  <c r="AL63" i="16"/>
  <c r="AA410" i="39"/>
  <c r="AC410" i="39" s="1"/>
  <c r="AD410" i="39" s="1"/>
  <c r="AL61" i="16"/>
  <c r="AA408" i="39"/>
  <c r="AC408" i="39" s="1"/>
  <c r="AD408" i="39" s="1"/>
  <c r="AL48" i="16"/>
  <c r="AA395" i="39"/>
  <c r="AC395" i="39" s="1"/>
  <c r="AD395" i="39" s="1"/>
  <c r="AL47" i="16"/>
  <c r="AA394" i="39"/>
  <c r="AC394" i="39" s="1"/>
  <c r="AD394" i="39" s="1"/>
  <c r="AL64" i="16"/>
  <c r="AA411" i="39"/>
  <c r="AC411" i="39" s="1"/>
  <c r="AD411" i="39" s="1"/>
  <c r="AL32" i="16"/>
  <c r="AA379" i="39"/>
  <c r="AC379" i="39" s="1"/>
  <c r="AD379" i="39" s="1"/>
  <c r="AL59" i="16"/>
  <c r="AA406" i="39"/>
  <c r="AC406" i="39" s="1"/>
  <c r="AD406" i="39" s="1"/>
  <c r="AL67" i="16"/>
  <c r="AA414" i="39"/>
  <c r="AC414" i="39" s="1"/>
  <c r="AD414" i="39" s="1"/>
  <c r="AL37" i="16"/>
  <c r="AA384" i="39"/>
  <c r="AC384" i="39" s="1"/>
  <c r="AD384" i="39" s="1"/>
  <c r="AL53" i="16"/>
  <c r="AA400" i="39"/>
  <c r="AC400" i="39" s="1"/>
  <c r="AD400" i="39" s="1"/>
  <c r="AL68" i="16"/>
  <c r="AA415" i="39"/>
  <c r="AC415" i="39" s="1"/>
  <c r="AD415" i="39" s="1"/>
  <c r="AL54" i="16"/>
  <c r="AA401" i="39"/>
  <c r="AC401" i="39" s="1"/>
  <c r="AD401" i="39" s="1"/>
  <c r="AL49" i="16"/>
  <c r="AA396" i="39"/>
  <c r="AC396" i="39" s="1"/>
  <c r="AD396" i="39" s="1"/>
  <c r="AL30" i="16"/>
  <c r="AA377" i="39"/>
  <c r="AC377" i="39" s="1"/>
  <c r="AD377" i="39" s="1"/>
  <c r="AL18" i="16"/>
  <c r="AA365" i="39"/>
  <c r="AC365" i="39" s="1"/>
  <c r="AD365" i="39" s="1"/>
  <c r="FV14" i="16"/>
  <c r="FA38" i="16"/>
  <c r="EZ38" i="16"/>
  <c r="Z805" i="39" s="1"/>
  <c r="AB805" i="39" s="1"/>
  <c r="FA20" i="16"/>
  <c r="EZ20" i="16"/>
  <c r="Z787" i="39" s="1"/>
  <c r="AB787" i="39" s="1"/>
  <c r="FA52" i="16"/>
  <c r="EZ52" i="16"/>
  <c r="Z819" i="39" s="1"/>
  <c r="AB819" i="39" s="1"/>
  <c r="FC14" i="16"/>
  <c r="FF14" i="16" s="1"/>
  <c r="EZ14" i="16"/>
  <c r="Z781" i="39" s="1"/>
  <c r="AB781" i="39" s="1"/>
  <c r="FA57" i="16"/>
  <c r="EZ57" i="16"/>
  <c r="Z824" i="39" s="1"/>
  <c r="AB824" i="39" s="1"/>
  <c r="FA7" i="16"/>
  <c r="EZ7" i="16"/>
  <c r="Z774" i="39" s="1"/>
  <c r="AB774" i="39" s="1"/>
  <c r="FA9" i="16"/>
  <c r="EZ9" i="16"/>
  <c r="Z776" i="39" s="1"/>
  <c r="AB776" i="39" s="1"/>
  <c r="FA22" i="16"/>
  <c r="EZ22" i="16"/>
  <c r="Z789" i="39" s="1"/>
  <c r="AB789" i="39" s="1"/>
  <c r="FC8" i="16"/>
  <c r="FF8" i="16" s="1"/>
  <c r="EZ8" i="16"/>
  <c r="Z775" i="39" s="1"/>
  <c r="AB775" i="39" s="1"/>
  <c r="FA21" i="16"/>
  <c r="EZ21" i="16"/>
  <c r="Z788" i="39" s="1"/>
  <c r="AB788" i="39" s="1"/>
  <c r="FC17" i="16"/>
  <c r="FF17" i="16" s="1"/>
  <c r="EZ17" i="16"/>
  <c r="Z784" i="39" s="1"/>
  <c r="AB784" i="39" s="1"/>
  <c r="EF51" i="16"/>
  <c r="EE51" i="16"/>
  <c r="Z748" i="39" s="1"/>
  <c r="AB748" i="39" s="1"/>
  <c r="EF7" i="16"/>
  <c r="EE7" i="16"/>
  <c r="Z704" i="39" s="1"/>
  <c r="AB704" i="39" s="1"/>
  <c r="EF52" i="16"/>
  <c r="EE52" i="16"/>
  <c r="Z749" i="39" s="1"/>
  <c r="AB749" i="39" s="1"/>
  <c r="EH17" i="16"/>
  <c r="EK17" i="16" s="1"/>
  <c r="EE17" i="16"/>
  <c r="Z714" i="39" s="1"/>
  <c r="AB714" i="39" s="1"/>
  <c r="EF22" i="16"/>
  <c r="EE22" i="16"/>
  <c r="Z719" i="39" s="1"/>
  <c r="AB719" i="39" s="1"/>
  <c r="EH14" i="16"/>
  <c r="EK14" i="16" s="1"/>
  <c r="EE14" i="16"/>
  <c r="Z711" i="39" s="1"/>
  <c r="AB711" i="39" s="1"/>
  <c r="EH57" i="16"/>
  <c r="EK57" i="16" s="1"/>
  <c r="EE57" i="16"/>
  <c r="Z754" i="39" s="1"/>
  <c r="AB754" i="39" s="1"/>
  <c r="EF20" i="16"/>
  <c r="EE20" i="16"/>
  <c r="Z717" i="39" s="1"/>
  <c r="AB717" i="39" s="1"/>
  <c r="EH8" i="16"/>
  <c r="EK8" i="16" s="1"/>
  <c r="EE8" i="16"/>
  <c r="Z705" i="39" s="1"/>
  <c r="AB705" i="39" s="1"/>
  <c r="EF36" i="16"/>
  <c r="EE36" i="16"/>
  <c r="Z733" i="39" s="1"/>
  <c r="AB733" i="39" s="1"/>
  <c r="EF38" i="16"/>
  <c r="EE38" i="16"/>
  <c r="Z735" i="39" s="1"/>
  <c r="AB735" i="39" s="1"/>
  <c r="EF9" i="16"/>
  <c r="EE9" i="16"/>
  <c r="Z706" i="39" s="1"/>
  <c r="AB706" i="39" s="1"/>
  <c r="EF21" i="16"/>
  <c r="EE21" i="16"/>
  <c r="Z718" i="39" s="1"/>
  <c r="AB718" i="39" s="1"/>
  <c r="DM9" i="16"/>
  <c r="DP9" i="16" s="1"/>
  <c r="DJ9" i="16"/>
  <c r="Z636" i="39" s="1"/>
  <c r="AB636" i="39" s="1"/>
  <c r="DK62" i="16"/>
  <c r="DJ62" i="16"/>
  <c r="Z689" i="39" s="1"/>
  <c r="AB689" i="39" s="1"/>
  <c r="DK38" i="16"/>
  <c r="DJ38" i="16"/>
  <c r="Z665" i="39" s="1"/>
  <c r="AB665" i="39" s="1"/>
  <c r="DK51" i="16"/>
  <c r="DJ51" i="16"/>
  <c r="Z678" i="39" s="1"/>
  <c r="AB678" i="39" s="1"/>
  <c r="DK74" i="16"/>
  <c r="DJ74" i="16"/>
  <c r="Z701" i="39" s="1"/>
  <c r="AB701" i="39" s="1"/>
  <c r="DK57" i="16"/>
  <c r="DJ57" i="16"/>
  <c r="Z684" i="39" s="1"/>
  <c r="AB684" i="39" s="1"/>
  <c r="DK52" i="16"/>
  <c r="DJ52" i="16"/>
  <c r="Z679" i="39" s="1"/>
  <c r="AB679" i="39" s="1"/>
  <c r="DK20" i="16"/>
  <c r="DJ20" i="16"/>
  <c r="Z647" i="39" s="1"/>
  <c r="AB647" i="39" s="1"/>
  <c r="DK21" i="16"/>
  <c r="DJ21" i="16"/>
  <c r="Z648" i="39" s="1"/>
  <c r="AB648" i="39" s="1"/>
  <c r="DK22" i="16"/>
  <c r="DJ22" i="16"/>
  <c r="Z649" i="39" s="1"/>
  <c r="AB649" i="39" s="1"/>
  <c r="DM8" i="16"/>
  <c r="DP8" i="16" s="1"/>
  <c r="DJ8" i="16"/>
  <c r="Z635" i="39" s="1"/>
  <c r="AB635" i="39" s="1"/>
  <c r="DK36" i="16"/>
  <c r="DJ36" i="16"/>
  <c r="Z663" i="39" s="1"/>
  <c r="AB663" i="39" s="1"/>
  <c r="DK72" i="16"/>
  <c r="DJ72" i="16"/>
  <c r="Z699" i="39" s="1"/>
  <c r="AB699" i="39" s="1"/>
  <c r="DM14" i="16"/>
  <c r="DP14" i="16" s="1"/>
  <c r="DJ14" i="16"/>
  <c r="Z641" i="39" s="1"/>
  <c r="AB641" i="39" s="1"/>
  <c r="DM17" i="16"/>
  <c r="DP17" i="16" s="1"/>
  <c r="DJ17" i="16"/>
  <c r="Z644" i="39" s="1"/>
  <c r="AB644" i="39" s="1"/>
  <c r="DK7" i="16"/>
  <c r="DJ7" i="16"/>
  <c r="Z634" i="39" s="1"/>
  <c r="AB634" i="39" s="1"/>
  <c r="DK63" i="16"/>
  <c r="DJ63" i="16"/>
  <c r="Z690" i="39" s="1"/>
  <c r="AB690" i="39" s="1"/>
  <c r="DK71" i="16"/>
  <c r="DJ71" i="16"/>
  <c r="Z698" i="39" s="1"/>
  <c r="AB698" i="39" s="1"/>
  <c r="DM73" i="16"/>
  <c r="DP73" i="16" s="1"/>
  <c r="DJ73" i="16"/>
  <c r="Z700" i="39" s="1"/>
  <c r="AB700" i="39" s="1"/>
  <c r="CO9" i="16"/>
  <c r="CN9" i="16"/>
  <c r="Z566" i="39" s="1"/>
  <c r="AB566" i="39" s="1"/>
  <c r="CQ8" i="16"/>
  <c r="CT8" i="16" s="1"/>
  <c r="AA565" i="39" s="1"/>
  <c r="CN8" i="16"/>
  <c r="Z565" i="39" s="1"/>
  <c r="AB565" i="39" s="1"/>
  <c r="CQ14" i="16"/>
  <c r="CT14" i="16" s="1"/>
  <c r="AA571" i="39" s="1"/>
  <c r="CN14" i="16"/>
  <c r="Z571" i="39" s="1"/>
  <c r="AB571" i="39" s="1"/>
  <c r="CO17" i="16"/>
  <c r="CN17" i="16"/>
  <c r="Z574" i="39" s="1"/>
  <c r="AB574" i="39" s="1"/>
  <c r="CO22" i="16"/>
  <c r="CN22" i="16"/>
  <c r="Z579" i="39" s="1"/>
  <c r="AB579" i="39" s="1"/>
  <c r="CO20" i="16"/>
  <c r="CN20" i="16"/>
  <c r="Z577" i="39" s="1"/>
  <c r="AB577" i="39" s="1"/>
  <c r="CO21" i="16"/>
  <c r="CN21" i="16"/>
  <c r="Z578" i="39" s="1"/>
  <c r="AB578" i="39" s="1"/>
  <c r="AZ57" i="16"/>
  <c r="AZ38" i="16"/>
  <c r="BB14" i="16"/>
  <c r="BE14" i="16" s="1"/>
  <c r="AZ52" i="16"/>
  <c r="AZ20" i="16"/>
  <c r="AZ51" i="16"/>
  <c r="BB17" i="16"/>
  <c r="BE17" i="16" s="1"/>
  <c r="BB8" i="16"/>
  <c r="BE8" i="16" s="1"/>
  <c r="AZ21" i="16"/>
  <c r="AZ22" i="16"/>
  <c r="AZ36" i="16"/>
  <c r="AF25" i="16"/>
  <c r="AE25" i="16"/>
  <c r="Z372" i="39" s="1"/>
  <c r="AB372" i="39" s="1"/>
  <c r="AF29" i="16"/>
  <c r="AE29" i="16"/>
  <c r="Z376" i="39" s="1"/>
  <c r="AB376" i="39" s="1"/>
  <c r="AH14" i="16"/>
  <c r="AK14" i="16" s="1"/>
  <c r="AE14" i="16"/>
  <c r="Z361" i="39" s="1"/>
  <c r="AB361" i="39" s="1"/>
  <c r="AH17" i="16"/>
  <c r="AK17" i="16" s="1"/>
  <c r="AE17" i="16"/>
  <c r="Z364" i="39" s="1"/>
  <c r="AB364" i="39" s="1"/>
  <c r="AH8" i="16"/>
  <c r="AK8" i="16" s="1"/>
  <c r="AE8" i="16"/>
  <c r="Z355" i="39" s="1"/>
  <c r="AB355" i="39" s="1"/>
  <c r="AF26" i="16"/>
  <c r="AE26" i="16"/>
  <c r="Z373" i="39" s="1"/>
  <c r="AB373" i="39" s="1"/>
  <c r="R31" i="16"/>
  <c r="AA308" i="39"/>
  <c r="AC308" i="39" s="1"/>
  <c r="AD308" i="39" s="1"/>
  <c r="R68" i="16"/>
  <c r="AA345" i="39"/>
  <c r="AC345" i="39" s="1"/>
  <c r="AD345" i="39" s="1"/>
  <c r="R37" i="16"/>
  <c r="AA314" i="39"/>
  <c r="AC314" i="39" s="1"/>
  <c r="AD314" i="39" s="1"/>
  <c r="R23" i="16"/>
  <c r="AA300" i="39"/>
  <c r="AC300" i="39" s="1"/>
  <c r="AD300" i="39" s="1"/>
  <c r="R26" i="16"/>
  <c r="AA303" i="39"/>
  <c r="AC303" i="39" s="1"/>
  <c r="AD303" i="39" s="1"/>
  <c r="R48" i="16"/>
  <c r="AA325" i="39"/>
  <c r="AC325" i="39" s="1"/>
  <c r="AD325" i="39" s="1"/>
  <c r="R67" i="16"/>
  <c r="AA344" i="39"/>
  <c r="AC344" i="39" s="1"/>
  <c r="AD344" i="39" s="1"/>
  <c r="R47" i="16"/>
  <c r="AA324" i="39"/>
  <c r="AC324" i="39" s="1"/>
  <c r="AD324" i="39" s="1"/>
  <c r="R39" i="16"/>
  <c r="AA316" i="39"/>
  <c r="AC316" i="39" s="1"/>
  <c r="AD316" i="39" s="1"/>
  <c r="R61" i="16"/>
  <c r="AA338" i="39"/>
  <c r="AC338" i="39" s="1"/>
  <c r="AD338" i="39" s="1"/>
  <c r="R62" i="16"/>
  <c r="AA339" i="39"/>
  <c r="AC339" i="39" s="1"/>
  <c r="AD339" i="39" s="1"/>
  <c r="R30" i="16"/>
  <c r="AA307" i="39"/>
  <c r="AC307" i="39" s="1"/>
  <c r="AD307" i="39" s="1"/>
  <c r="R18" i="16"/>
  <c r="AA295" i="39"/>
  <c r="AC295" i="39" s="1"/>
  <c r="AD295" i="39" s="1"/>
  <c r="R29" i="16"/>
  <c r="AA306" i="39"/>
  <c r="AC306" i="39" s="1"/>
  <c r="AD306" i="39" s="1"/>
  <c r="R24" i="16"/>
  <c r="AA301" i="39"/>
  <c r="AC301" i="39" s="1"/>
  <c r="AD301" i="39" s="1"/>
  <c r="R65" i="16"/>
  <c r="AA342" i="39"/>
  <c r="AC342" i="39" s="1"/>
  <c r="AD342" i="39" s="1"/>
  <c r="R60" i="16"/>
  <c r="AA337" i="39"/>
  <c r="AC337" i="39" s="1"/>
  <c r="AD337" i="39" s="1"/>
  <c r="R45" i="16"/>
  <c r="AA322" i="39"/>
  <c r="AC322" i="39" s="1"/>
  <c r="AD322" i="39" s="1"/>
  <c r="R58" i="16"/>
  <c r="AA335" i="39"/>
  <c r="AC335" i="39" s="1"/>
  <c r="AD335" i="39" s="1"/>
  <c r="R19" i="16"/>
  <c r="AA296" i="39"/>
  <c r="AC296" i="39" s="1"/>
  <c r="AD296" i="39" s="1"/>
  <c r="R56" i="16"/>
  <c r="AA333" i="39"/>
  <c r="AC333" i="39" s="1"/>
  <c r="AD333" i="39" s="1"/>
  <c r="R63" i="16"/>
  <c r="AA340" i="39"/>
  <c r="AC340" i="39" s="1"/>
  <c r="AD340" i="39" s="1"/>
  <c r="R53" i="16"/>
  <c r="AA330" i="39"/>
  <c r="AC330" i="39" s="1"/>
  <c r="AD330" i="39" s="1"/>
  <c r="R66" i="16"/>
  <c r="AA343" i="39"/>
  <c r="AC343" i="39" s="1"/>
  <c r="AD343" i="39" s="1"/>
  <c r="R40" i="16"/>
  <c r="AA317" i="39"/>
  <c r="AC317" i="39" s="1"/>
  <c r="AD317" i="39" s="1"/>
  <c r="R46" i="16"/>
  <c r="AA323" i="39"/>
  <c r="AC323" i="39" s="1"/>
  <c r="AD323" i="39" s="1"/>
  <c r="R32" i="16"/>
  <c r="AA309" i="39"/>
  <c r="AC309" i="39" s="1"/>
  <c r="AD309" i="39" s="1"/>
  <c r="R64" i="16"/>
  <c r="AA341" i="39"/>
  <c r="AC341" i="39" s="1"/>
  <c r="AD341" i="39" s="1"/>
  <c r="R59" i="16"/>
  <c r="AA336" i="39"/>
  <c r="AC336" i="39" s="1"/>
  <c r="AD336" i="39" s="1"/>
  <c r="EF17" i="16"/>
  <c r="N14" i="16"/>
  <c r="Q14" i="16" s="1"/>
  <c r="N17" i="16"/>
  <c r="Q17" i="16" s="1"/>
  <c r="BD72" i="27"/>
  <c r="GB18" i="16"/>
  <c r="GB31" i="16"/>
  <c r="GB60" i="16"/>
  <c r="GB53" i="16"/>
  <c r="GB56" i="16"/>
  <c r="GB67" i="16"/>
  <c r="GB63" i="16"/>
  <c r="GB19" i="16"/>
  <c r="GB68" i="16"/>
  <c r="GB30" i="16"/>
  <c r="CQ22" i="16"/>
  <c r="CT22" i="16" s="1"/>
  <c r="AA579" i="39" s="1"/>
  <c r="GB46" i="16"/>
  <c r="GB32" i="16"/>
  <c r="GB65" i="16"/>
  <c r="GB47" i="16"/>
  <c r="GB39" i="16"/>
  <c r="GB54" i="16"/>
  <c r="GB64" i="16"/>
  <c r="GB24" i="16"/>
  <c r="GB41" i="16"/>
  <c r="GB58" i="16"/>
  <c r="GB55" i="16"/>
  <c r="GB40" i="16"/>
  <c r="GB62" i="16"/>
  <c r="GB49" i="16"/>
  <c r="GB66" i="16"/>
  <c r="GB26" i="16"/>
  <c r="GB45" i="16"/>
  <c r="GB59" i="16"/>
  <c r="GB48" i="16"/>
  <c r="GB37" i="16"/>
  <c r="GB61" i="16"/>
  <c r="FX52" i="16"/>
  <c r="GA52" i="16" s="1"/>
  <c r="AA889" i="39" s="1"/>
  <c r="AC889" i="39" s="1"/>
  <c r="FV51" i="16"/>
  <c r="FV57" i="16"/>
  <c r="FX21" i="16"/>
  <c r="GA21" i="16" s="1"/>
  <c r="AA858" i="39" s="1"/>
  <c r="AC858" i="39" s="1"/>
  <c r="FX14" i="16"/>
  <c r="GA14" i="16" s="1"/>
  <c r="AA851" i="39" s="1"/>
  <c r="AC851" i="39" s="1"/>
  <c r="FV38" i="16"/>
  <c r="FV22" i="16"/>
  <c r="FV36" i="16"/>
  <c r="FX17" i="16"/>
  <c r="GA17" i="16" s="1"/>
  <c r="AA854" i="39" s="1"/>
  <c r="AC854" i="39" s="1"/>
  <c r="GW64" i="16"/>
  <c r="AC971" i="39"/>
  <c r="AD971" i="39" s="1"/>
  <c r="GW40" i="16"/>
  <c r="AC947" i="39"/>
  <c r="AD947" i="39" s="1"/>
  <c r="GW26" i="16"/>
  <c r="AC933" i="39"/>
  <c r="AD933" i="39" s="1"/>
  <c r="DM21" i="16"/>
  <c r="DP21" i="16" s="1"/>
  <c r="DM74" i="16"/>
  <c r="DP74" i="16" s="1"/>
  <c r="DM72" i="16"/>
  <c r="DP72" i="16" s="1"/>
  <c r="FX22" i="16"/>
  <c r="GA22" i="16" s="1"/>
  <c r="AA859" i="39" s="1"/>
  <c r="AC859" i="39" s="1"/>
  <c r="DK73" i="16"/>
  <c r="DM7" i="16"/>
  <c r="DP7" i="16" s="1"/>
  <c r="AZ14" i="16"/>
  <c r="EF14" i="16"/>
  <c r="AF14" i="16"/>
  <c r="AZ8" i="16"/>
  <c r="EH20" i="16"/>
  <c r="EK20" i="16" s="1"/>
  <c r="EH22" i="16"/>
  <c r="EK22" i="16" s="1"/>
  <c r="GS17" i="16"/>
  <c r="GV17" i="16" s="1"/>
  <c r="AA924" i="39" s="1"/>
  <c r="GQ17" i="16"/>
  <c r="AF8" i="16"/>
  <c r="GS14" i="16"/>
  <c r="GV14" i="16" s="1"/>
  <c r="AA921" i="39" s="1"/>
  <c r="GQ14" i="16"/>
  <c r="BB36" i="16"/>
  <c r="GS39" i="16"/>
  <c r="GV39" i="16" s="1"/>
  <c r="AA946" i="39" s="1"/>
  <c r="GS36" i="16"/>
  <c r="GV36" i="16" s="1"/>
  <c r="AA943" i="39" s="1"/>
  <c r="FV17" i="16"/>
  <c r="FA17" i="16"/>
  <c r="FX57" i="16"/>
  <c r="GA57" i="16" s="1"/>
  <c r="AA894" i="39" s="1"/>
  <c r="AC894" i="39" s="1"/>
  <c r="FV52" i="16"/>
  <c r="FX51" i="16"/>
  <c r="GA51" i="16" s="1"/>
  <c r="AA888" i="39" s="1"/>
  <c r="AC888" i="39" s="1"/>
  <c r="DK17" i="16"/>
  <c r="CQ17" i="16"/>
  <c r="CT17" i="16" s="1"/>
  <c r="AA574" i="39" s="1"/>
  <c r="FX38" i="16"/>
  <c r="GA38" i="16" s="1"/>
  <c r="AA875" i="39" s="1"/>
  <c r="AC875" i="39" s="1"/>
  <c r="FX36" i="16"/>
  <c r="GA36" i="16" s="1"/>
  <c r="AA873" i="39" s="1"/>
  <c r="AC873" i="39" s="1"/>
  <c r="AZ17" i="16"/>
  <c r="FV21" i="16"/>
  <c r="AF17" i="16"/>
  <c r="L17" i="16"/>
  <c r="FC57" i="16"/>
  <c r="FF57" i="16" s="1"/>
  <c r="FC52" i="16"/>
  <c r="FF52" i="16" s="1"/>
  <c r="FA14" i="16"/>
  <c r="FC38" i="16"/>
  <c r="FF38" i="16" s="1"/>
  <c r="DK14" i="16"/>
  <c r="CO14" i="16"/>
  <c r="FC22" i="16"/>
  <c r="FF22" i="16" s="1"/>
  <c r="FC21" i="16"/>
  <c r="FF21" i="16" s="1"/>
  <c r="FC20" i="16"/>
  <c r="FF20" i="16" s="1"/>
  <c r="FC9" i="16"/>
  <c r="FF9" i="16" s="1"/>
  <c r="FC7" i="16"/>
  <c r="FF7" i="16" s="1"/>
  <c r="L14" i="16"/>
  <c r="EF57" i="16"/>
  <c r="EH52" i="16"/>
  <c r="EK52" i="16" s="1"/>
  <c r="EH51" i="16"/>
  <c r="EK51" i="16" s="1"/>
  <c r="EH38" i="16"/>
  <c r="EK38" i="16" s="1"/>
  <c r="EH36" i="16"/>
  <c r="EK36" i="16" s="1"/>
  <c r="EH21" i="16"/>
  <c r="EK21" i="16" s="1"/>
  <c r="EH9" i="16"/>
  <c r="EK9" i="16" s="1"/>
  <c r="EH7" i="16"/>
  <c r="EK7" i="16" s="1"/>
  <c r="DM71" i="16"/>
  <c r="DP71" i="16" s="1"/>
  <c r="DM63" i="16"/>
  <c r="DP63" i="16" s="1"/>
  <c r="DM62" i="16"/>
  <c r="DP62" i="16" s="1"/>
  <c r="DM57" i="16"/>
  <c r="DP57" i="16" s="1"/>
  <c r="DM52" i="16"/>
  <c r="DP52" i="16" s="1"/>
  <c r="DM51" i="16"/>
  <c r="DP51" i="16" s="1"/>
  <c r="DM36" i="16"/>
  <c r="DP36" i="16" s="1"/>
  <c r="DM38" i="16"/>
  <c r="DP38" i="16" s="1"/>
  <c r="DM22" i="16"/>
  <c r="DP22" i="16" s="1"/>
  <c r="DM20" i="16"/>
  <c r="DP20" i="16" s="1"/>
  <c r="DK9" i="16"/>
  <c r="FA8" i="16"/>
  <c r="EF8" i="16"/>
  <c r="DK8" i="16"/>
  <c r="CO8" i="16"/>
  <c r="CQ21" i="16"/>
  <c r="CT21" i="16" s="1"/>
  <c r="AA578" i="39" s="1"/>
  <c r="CQ20" i="16"/>
  <c r="CT20" i="16" s="1"/>
  <c r="AA577" i="39" s="1"/>
  <c r="GS8" i="16"/>
  <c r="GV8" i="16" s="1"/>
  <c r="AA915" i="39" s="1"/>
  <c r="CQ9" i="16"/>
  <c r="CT9" i="16" s="1"/>
  <c r="AA566" i="39" s="1"/>
  <c r="BB57" i="16"/>
  <c r="BE57" i="16" s="1"/>
  <c r="BB52" i="16"/>
  <c r="BE52" i="16" s="1"/>
  <c r="BB51" i="16"/>
  <c r="BE51" i="16" s="1"/>
  <c r="BB38" i="16"/>
  <c r="BB22" i="16"/>
  <c r="BB21" i="16"/>
  <c r="BB20" i="16"/>
  <c r="AH29" i="16"/>
  <c r="AH26" i="16"/>
  <c r="AH25" i="16"/>
  <c r="CL25" i="29"/>
  <c r="CO25" i="29" s="1"/>
  <c r="AA1283" i="39" s="1"/>
  <c r="AC1283" i="39" s="1"/>
  <c r="BS73" i="29"/>
  <c r="BV73" i="29" s="1"/>
  <c r="AA1261" i="39" s="1"/>
  <c r="AC1261" i="39" s="1"/>
  <c r="DE64" i="29"/>
  <c r="DH64" i="29" s="1"/>
  <c r="AA1392" i="39" s="1"/>
  <c r="AC1392" i="39" s="1"/>
  <c r="DE70" i="29"/>
  <c r="DH70" i="29" s="1"/>
  <c r="AA1398" i="39" s="1"/>
  <c r="AC1398" i="39" s="1"/>
  <c r="DE62" i="29"/>
  <c r="DH62" i="29" s="1"/>
  <c r="AA1390" i="39" s="1"/>
  <c r="AC1390" i="39" s="1"/>
  <c r="DE61" i="29"/>
  <c r="DH61" i="29" s="1"/>
  <c r="AA1389" i="39" s="1"/>
  <c r="AC1389" i="39" s="1"/>
  <c r="DE60" i="29"/>
  <c r="DH60" i="29" s="1"/>
  <c r="AA1388" i="39" s="1"/>
  <c r="AC1388" i="39" s="1"/>
  <c r="DE59" i="29"/>
  <c r="DH59" i="29" s="1"/>
  <c r="AA1387" i="39" s="1"/>
  <c r="AC1387" i="39" s="1"/>
  <c r="DE58" i="29"/>
  <c r="DH58" i="29" s="1"/>
  <c r="AA1386" i="39" s="1"/>
  <c r="AC1386" i="39" s="1"/>
  <c r="DE57" i="29"/>
  <c r="DH57" i="29" s="1"/>
  <c r="AA1385" i="39" s="1"/>
  <c r="AC1385" i="39" s="1"/>
  <c r="DE42" i="29"/>
  <c r="DH42" i="29" s="1"/>
  <c r="AA1370" i="39" s="1"/>
  <c r="AC1370" i="39" s="1"/>
  <c r="DE25" i="29"/>
  <c r="DH25" i="29" s="1"/>
  <c r="AA1353" i="39" s="1"/>
  <c r="AC1353" i="39" s="1"/>
  <c r="DE24" i="29"/>
  <c r="DH24" i="29" s="1"/>
  <c r="AA1352" i="39" s="1"/>
  <c r="AC1352" i="39" s="1"/>
  <c r="CL73" i="29"/>
  <c r="CO73" i="29" s="1"/>
  <c r="AA1331" i="39" s="1"/>
  <c r="AC1331" i="39" s="1"/>
  <c r="CL72" i="29"/>
  <c r="CO72" i="29" s="1"/>
  <c r="AA1330" i="39" s="1"/>
  <c r="AC1330" i="39" s="1"/>
  <c r="CL70" i="29"/>
  <c r="CO70" i="29" s="1"/>
  <c r="AA1328" i="39" s="1"/>
  <c r="AC1328" i="39" s="1"/>
  <c r="AD1328" i="39" s="1"/>
  <c r="CL64" i="29"/>
  <c r="CO64" i="29" s="1"/>
  <c r="AA1322" i="39" s="1"/>
  <c r="AC1322" i="39" s="1"/>
  <c r="CL61" i="29"/>
  <c r="CO61" i="29" s="1"/>
  <c r="AA1319" i="39" s="1"/>
  <c r="AC1319" i="39" s="1"/>
  <c r="CL60" i="29"/>
  <c r="CO60" i="29" s="1"/>
  <c r="AA1318" i="39" s="1"/>
  <c r="AC1318" i="39" s="1"/>
  <c r="CL59" i="29"/>
  <c r="CO59" i="29" s="1"/>
  <c r="AA1317" i="39" s="1"/>
  <c r="CL58" i="29"/>
  <c r="CO58" i="29" s="1"/>
  <c r="CL57" i="29"/>
  <c r="CO57" i="29" s="1"/>
  <c r="AA1315" i="39" s="1"/>
  <c r="AC1315" i="39" s="1"/>
  <c r="CL43" i="29"/>
  <c r="CO43" i="29" s="1"/>
  <c r="AA1301" i="39" s="1"/>
  <c r="AC1301" i="39" s="1"/>
  <c r="AD1301" i="39" s="1"/>
  <c r="CL42" i="29"/>
  <c r="CO42" i="29" s="1"/>
  <c r="AA1300" i="39" s="1"/>
  <c r="AC1300" i="39" s="1"/>
  <c r="CL38" i="29"/>
  <c r="CO38" i="29" s="1"/>
  <c r="AA1296" i="39" s="1"/>
  <c r="AC1296" i="39" s="1"/>
  <c r="CL36" i="29"/>
  <c r="CO36" i="29" s="1"/>
  <c r="AA1294" i="39" s="1"/>
  <c r="AC1294" i="39" s="1"/>
  <c r="AD1294" i="39" s="1"/>
  <c r="CL24" i="29"/>
  <c r="CO24" i="29" s="1"/>
  <c r="AA1282" i="39" s="1"/>
  <c r="AC1282" i="39" s="1"/>
  <c r="CL23" i="29"/>
  <c r="CO23" i="29" s="1"/>
  <c r="AA1281" i="39" s="1"/>
  <c r="AC1281" i="39" s="1"/>
  <c r="BS71" i="29"/>
  <c r="BV71" i="29" s="1"/>
  <c r="AA1259" i="39" s="1"/>
  <c r="AC1259" i="39" s="1"/>
  <c r="BS70" i="29"/>
  <c r="BV70" i="29" s="1"/>
  <c r="AA1258" i="39" s="1"/>
  <c r="AC1258" i="39" s="1"/>
  <c r="BS64" i="29"/>
  <c r="BV64" i="29" s="1"/>
  <c r="AA1252" i="39" s="1"/>
  <c r="AC1252" i="39" s="1"/>
  <c r="BS62" i="29"/>
  <c r="BV62" i="29" s="1"/>
  <c r="AA1250" i="39" s="1"/>
  <c r="AC1250" i="39" s="1"/>
  <c r="BS61" i="29"/>
  <c r="BV61" i="29" s="1"/>
  <c r="AA1249" i="39" s="1"/>
  <c r="AC1249" i="39" s="1"/>
  <c r="BS60" i="29"/>
  <c r="BV60" i="29" s="1"/>
  <c r="AA1248" i="39" s="1"/>
  <c r="AC1248" i="39" s="1"/>
  <c r="BS59" i="29"/>
  <c r="BV59" i="29" s="1"/>
  <c r="AA1247" i="39" s="1"/>
  <c r="AC1247" i="39" s="1"/>
  <c r="BS58" i="29"/>
  <c r="BV58" i="29" s="1"/>
  <c r="AA1246" i="39" s="1"/>
  <c r="AC1246" i="39" s="1"/>
  <c r="BS57" i="29"/>
  <c r="BV57" i="29" s="1"/>
  <c r="AA1245" i="39" s="1"/>
  <c r="AC1245" i="39" s="1"/>
  <c r="BS43" i="29"/>
  <c r="BV43" i="29" s="1"/>
  <c r="AA1231" i="39" s="1"/>
  <c r="AC1231" i="39" s="1"/>
  <c r="BS42" i="29"/>
  <c r="BV42" i="29" s="1"/>
  <c r="AA1230" i="39" s="1"/>
  <c r="AC1230" i="39" s="1"/>
  <c r="BS41" i="29"/>
  <c r="BV41" i="29" s="1"/>
  <c r="AA1229" i="39" s="1"/>
  <c r="AC1229" i="39" s="1"/>
  <c r="BS38" i="29"/>
  <c r="BV38" i="29" s="1"/>
  <c r="AA1226" i="39" s="1"/>
  <c r="AC1226" i="39" s="1"/>
  <c r="BS36" i="29"/>
  <c r="BV36" i="29" s="1"/>
  <c r="AA1224" i="39" s="1"/>
  <c r="AC1224" i="39" s="1"/>
  <c r="BS28" i="29"/>
  <c r="BV28" i="29" s="1"/>
  <c r="AA1216" i="39" s="1"/>
  <c r="AC1216" i="39" s="1"/>
  <c r="BS25" i="29"/>
  <c r="BV25" i="29" s="1"/>
  <c r="AA1213" i="39" s="1"/>
  <c r="AC1213" i="39" s="1"/>
  <c r="BS24" i="29"/>
  <c r="BV24" i="29" s="1"/>
  <c r="AA1212" i="39" s="1"/>
  <c r="AC1212" i="39" s="1"/>
  <c r="AZ71" i="29"/>
  <c r="BC71" i="29" s="1"/>
  <c r="AA1189" i="39" s="1"/>
  <c r="AC1189" i="39" s="1"/>
  <c r="AZ73" i="29"/>
  <c r="BC73" i="29" s="1"/>
  <c r="AA1191" i="39" s="1"/>
  <c r="AC1191" i="39" s="1"/>
  <c r="AZ41" i="29"/>
  <c r="BC41" i="29" s="1"/>
  <c r="AA1159" i="39" s="1"/>
  <c r="AC1159" i="39" s="1"/>
  <c r="AZ28" i="29"/>
  <c r="BC28" i="29" s="1"/>
  <c r="AA1146" i="39" s="1"/>
  <c r="AC1146" i="39" s="1"/>
  <c r="AX25" i="29"/>
  <c r="AG28" i="29"/>
  <c r="AJ28" i="29" s="1"/>
  <c r="AA1076" i="39" s="1"/>
  <c r="AC1076" i="39" s="1"/>
  <c r="AG25" i="29"/>
  <c r="AJ25" i="29" s="1"/>
  <c r="AA1073" i="39" s="1"/>
  <c r="AC1073" i="39" s="1"/>
  <c r="AG24" i="29"/>
  <c r="AJ24" i="29" s="1"/>
  <c r="AA1072" i="39" s="1"/>
  <c r="AC1072" i="39" s="1"/>
  <c r="L73" i="29"/>
  <c r="N54" i="29"/>
  <c r="Q54" i="29" s="1"/>
  <c r="AA1032" i="39" s="1"/>
  <c r="AC1032" i="39" s="1"/>
  <c r="N42" i="29"/>
  <c r="Q42" i="29" s="1"/>
  <c r="AA1020" i="39" s="1"/>
  <c r="AC1020" i="39" s="1"/>
  <c r="N28" i="29"/>
  <c r="Q28" i="29" s="1"/>
  <c r="AA1006" i="39" s="1"/>
  <c r="AC1006" i="39" s="1"/>
  <c r="L25" i="29"/>
  <c r="BW6" i="27"/>
  <c r="F5" i="32" s="1"/>
  <c r="FW9" i="16"/>
  <c r="FW7" i="16"/>
  <c r="FW6" i="16"/>
  <c r="FW20" i="16"/>
  <c r="FB36" i="16"/>
  <c r="Y803" i="39" s="1"/>
  <c r="FB6" i="16"/>
  <c r="Y773" i="39" s="1"/>
  <c r="EG6" i="16"/>
  <c r="Y703" i="39" s="1"/>
  <c r="DL6" i="16"/>
  <c r="Y633" i="39" s="1"/>
  <c r="CP57" i="16"/>
  <c r="Y614" i="39" s="1"/>
  <c r="CP52" i="16"/>
  <c r="Y609" i="39" s="1"/>
  <c r="CP51" i="16"/>
  <c r="Y608" i="39" s="1"/>
  <c r="CP38" i="16"/>
  <c r="Y595" i="39" s="1"/>
  <c r="CP36" i="16"/>
  <c r="Y593" i="39" s="1"/>
  <c r="CP7" i="16"/>
  <c r="Y564" i="39" s="1"/>
  <c r="N37" i="15"/>
  <c r="Y1435" i="39" s="1"/>
  <c r="AL57" i="16"/>
  <c r="AG57" i="16"/>
  <c r="Y404" i="39" s="1"/>
  <c r="AL52" i="16"/>
  <c r="AG52" i="16"/>
  <c r="Y399" i="39" s="1"/>
  <c r="AL51" i="16"/>
  <c r="AG51" i="16"/>
  <c r="Y398" i="39" s="1"/>
  <c r="AL38" i="16"/>
  <c r="AG38" i="16"/>
  <c r="Y385" i="39" s="1"/>
  <c r="AL36" i="16"/>
  <c r="AG36" i="16"/>
  <c r="Y383" i="39" s="1"/>
  <c r="AL22" i="16"/>
  <c r="AG22" i="16"/>
  <c r="Y369" i="39" s="1"/>
  <c r="AL21" i="16"/>
  <c r="AG21" i="16"/>
  <c r="Y368" i="39" s="1"/>
  <c r="AL20" i="16"/>
  <c r="AG20" i="16"/>
  <c r="Y367" i="39" s="1"/>
  <c r="AL7" i="16"/>
  <c r="AG7" i="16"/>
  <c r="Y354" i="39" s="1"/>
  <c r="AL6" i="16"/>
  <c r="AG6" i="16"/>
  <c r="Y353" i="39" s="1"/>
  <c r="R57" i="16"/>
  <c r="M57" i="16"/>
  <c r="R52" i="16"/>
  <c r="M52" i="16"/>
  <c r="R51" i="16"/>
  <c r="M51" i="16"/>
  <c r="R38" i="16"/>
  <c r="M38" i="16"/>
  <c r="R36" i="16"/>
  <c r="M36" i="16"/>
  <c r="R22" i="16"/>
  <c r="M22" i="16"/>
  <c r="R21" i="16"/>
  <c r="M21" i="16"/>
  <c r="R20" i="16"/>
  <c r="M20" i="16"/>
  <c r="M9" i="16"/>
  <c r="R7" i="16"/>
  <c r="M7" i="16"/>
  <c r="L6" i="16"/>
  <c r="DD56" i="29"/>
  <c r="Y1384" i="39" s="1"/>
  <c r="DD51" i="29"/>
  <c r="Y1379" i="39" s="1"/>
  <c r="DD50" i="29"/>
  <c r="Y1378" i="39" s="1"/>
  <c r="DD45" i="29"/>
  <c r="Y1373" i="39" s="1"/>
  <c r="DD37" i="29"/>
  <c r="Y1365" i="39" s="1"/>
  <c r="DD35" i="29"/>
  <c r="Y1363" i="39" s="1"/>
  <c r="DD23" i="29"/>
  <c r="Y1351" i="39" s="1"/>
  <c r="DD21" i="29"/>
  <c r="Y1349" i="39" s="1"/>
  <c r="DD20" i="29"/>
  <c r="Y1348" i="39" s="1"/>
  <c r="DD19" i="29"/>
  <c r="Y1347" i="39" s="1"/>
  <c r="DD13" i="29"/>
  <c r="Y1341" i="39" s="1"/>
  <c r="DD8" i="29"/>
  <c r="Y1336" i="39" s="1"/>
  <c r="DD6" i="29"/>
  <c r="Y1334" i="39" s="1"/>
  <c r="DD5" i="29"/>
  <c r="Y1333" i="39" s="1"/>
  <c r="CK56" i="29"/>
  <c r="Y1314" i="39" s="1"/>
  <c r="CK51" i="29"/>
  <c r="Y1309" i="39" s="1"/>
  <c r="CK50" i="29"/>
  <c r="Y1308" i="39" s="1"/>
  <c r="CK45" i="29"/>
  <c r="Y1303" i="39" s="1"/>
  <c r="CK37" i="29"/>
  <c r="Y1295" i="39" s="1"/>
  <c r="CK35" i="29"/>
  <c r="Y1293" i="39" s="1"/>
  <c r="CK21" i="29"/>
  <c r="Y1279" i="39" s="1"/>
  <c r="CK20" i="29"/>
  <c r="Y1278" i="39" s="1"/>
  <c r="CK19" i="29"/>
  <c r="Y1277" i="39" s="1"/>
  <c r="CK13" i="29"/>
  <c r="Y1271" i="39" s="1"/>
  <c r="CK8" i="29"/>
  <c r="Y1266" i="39" s="1"/>
  <c r="CK6" i="29"/>
  <c r="Y1264" i="39" s="1"/>
  <c r="CK5" i="29"/>
  <c r="Y1263" i="39" s="1"/>
  <c r="BR20" i="29"/>
  <c r="Y1208" i="39" s="1"/>
  <c r="BR19" i="29"/>
  <c r="Y1207" i="39" s="1"/>
  <c r="BR13" i="29"/>
  <c r="Y1201" i="39" s="1"/>
  <c r="BR11" i="29"/>
  <c r="Y1199" i="39" s="1"/>
  <c r="BR10" i="29"/>
  <c r="Y1198" i="39" s="1"/>
  <c r="BR8" i="29"/>
  <c r="Y1196" i="39" s="1"/>
  <c r="AY8" i="29"/>
  <c r="Y1126" i="39" s="1"/>
  <c r="AY9" i="29"/>
  <c r="Y1127" i="39" s="1"/>
  <c r="AY10" i="29"/>
  <c r="Y1128" i="39" s="1"/>
  <c r="AY11" i="29"/>
  <c r="Y1129" i="39" s="1"/>
  <c r="AF6" i="15"/>
  <c r="Y1474" i="39" s="1"/>
  <c r="BR68" i="29"/>
  <c r="BR69" i="29"/>
  <c r="BR72" i="29"/>
  <c r="Y1260" i="39" s="1"/>
  <c r="BR56" i="29"/>
  <c r="Y1244" i="39" s="1"/>
  <c r="BR51" i="29"/>
  <c r="Y1239" i="39" s="1"/>
  <c r="BR50" i="29"/>
  <c r="Y1238" i="39" s="1"/>
  <c r="BR45" i="29"/>
  <c r="Y1233" i="39" s="1"/>
  <c r="BR37" i="29"/>
  <c r="Y1225" i="39" s="1"/>
  <c r="BR35" i="29"/>
  <c r="Y1223" i="39" s="1"/>
  <c r="BR23" i="29"/>
  <c r="Y1211" i="39" s="1"/>
  <c r="BR21" i="29"/>
  <c r="Y1209" i="39" s="1"/>
  <c r="BR6" i="29"/>
  <c r="Y1194" i="39" s="1"/>
  <c r="BR5" i="29"/>
  <c r="Y1193" i="39" s="1"/>
  <c r="AY56" i="29"/>
  <c r="Y1174" i="39" s="1"/>
  <c r="AY6" i="29"/>
  <c r="Y1124" i="39" s="1"/>
  <c r="AY5" i="29"/>
  <c r="Y1123" i="39" s="1"/>
  <c r="AF56" i="29"/>
  <c r="Y1104" i="39" s="1"/>
  <c r="AF51" i="29"/>
  <c r="Y1099" i="39" s="1"/>
  <c r="AF50" i="29"/>
  <c r="Y1098" i="39" s="1"/>
  <c r="AF45" i="29"/>
  <c r="Y1093" i="39" s="1"/>
  <c r="AF37" i="29"/>
  <c r="Y1085" i="39" s="1"/>
  <c r="AF35" i="29"/>
  <c r="Y1083" i="39" s="1"/>
  <c r="AF23" i="29"/>
  <c r="Y1071" i="39" s="1"/>
  <c r="AF21" i="29"/>
  <c r="Y1069" i="39" s="1"/>
  <c r="AF20" i="29"/>
  <c r="Y1068" i="39" s="1"/>
  <c r="AF19" i="29"/>
  <c r="Y1067" i="39" s="1"/>
  <c r="AF13" i="29"/>
  <c r="Y1061" i="39" s="1"/>
  <c r="M13" i="29"/>
  <c r="AF8" i="29"/>
  <c r="Y1056" i="39" s="1"/>
  <c r="AF5" i="29"/>
  <c r="Y1053" i="39" s="1"/>
  <c r="AF6" i="29"/>
  <c r="Y1054" i="39" s="1"/>
  <c r="M56" i="29"/>
  <c r="M51" i="29"/>
  <c r="M50" i="29"/>
  <c r="M45" i="29"/>
  <c r="M37" i="29"/>
  <c r="M35" i="29"/>
  <c r="M23" i="29"/>
  <c r="M21" i="29"/>
  <c r="M20" i="29"/>
  <c r="M19" i="29"/>
  <c r="M8" i="29"/>
  <c r="M5" i="29"/>
  <c r="M6" i="29"/>
  <c r="AF56" i="15"/>
  <c r="Y1524" i="39" s="1"/>
  <c r="AF51" i="15"/>
  <c r="Y1519" i="39" s="1"/>
  <c r="AF50" i="15"/>
  <c r="Y1518" i="39" s="1"/>
  <c r="AF45" i="15"/>
  <c r="Y1513" i="39" s="1"/>
  <c r="AF37" i="15"/>
  <c r="Y1505" i="39" s="1"/>
  <c r="AF35" i="15"/>
  <c r="Y1503" i="39" s="1"/>
  <c r="AF23" i="15"/>
  <c r="Y1491" i="39" s="1"/>
  <c r="AF21" i="15"/>
  <c r="Y1489" i="39" s="1"/>
  <c r="AF20" i="15"/>
  <c r="Y1488" i="39" s="1"/>
  <c r="AF19" i="15"/>
  <c r="Y1487" i="39" s="1"/>
  <c r="AF13" i="15"/>
  <c r="Y1481" i="39" s="1"/>
  <c r="AF8" i="15"/>
  <c r="Y1476" i="39" s="1"/>
  <c r="AF5" i="15"/>
  <c r="Y1473" i="39" s="1"/>
  <c r="N56" i="15"/>
  <c r="Y1454" i="39" s="1"/>
  <c r="N51" i="15"/>
  <c r="Y1449" i="39" s="1"/>
  <c r="N50" i="15"/>
  <c r="Y1448" i="39" s="1"/>
  <c r="N45" i="15"/>
  <c r="Y1443" i="39" s="1"/>
  <c r="N35" i="15"/>
  <c r="Y1433" i="39" s="1"/>
  <c r="N23" i="15"/>
  <c r="Y1421" i="39" s="1"/>
  <c r="N21" i="15"/>
  <c r="Y1419" i="39" s="1"/>
  <c r="N20" i="15"/>
  <c r="Y1418" i="39" s="1"/>
  <c r="N19" i="15"/>
  <c r="Y1417" i="39" s="1"/>
  <c r="N13" i="15"/>
  <c r="Y1411" i="39" s="1"/>
  <c r="N8" i="15"/>
  <c r="Y1406" i="39" s="1"/>
  <c r="N7" i="15"/>
  <c r="Y1405" i="39" s="1"/>
  <c r="N6" i="15"/>
  <c r="Y1404" i="39" s="1"/>
  <c r="AD1296" i="39" l="1"/>
  <c r="AD1318" i="39"/>
  <c r="AD1143" i="39"/>
  <c r="AD1002" i="39"/>
  <c r="AD1299" i="39"/>
  <c r="Z3" i="39"/>
  <c r="AB3" i="39" s="1"/>
  <c r="AD3" i="39" s="1"/>
  <c r="Y3" i="39"/>
  <c r="AK29" i="16"/>
  <c r="AA376" i="39" s="1"/>
  <c r="AC376" i="39" s="1"/>
  <c r="AD376" i="39" s="1"/>
  <c r="K19" i="29"/>
  <c r="Z997" i="39" s="1"/>
  <c r="AB997" i="39" s="1"/>
  <c r="Y997" i="39"/>
  <c r="K51" i="29"/>
  <c r="Z1029" i="39" s="1"/>
  <c r="AB1029" i="39" s="1"/>
  <c r="Y1029" i="39"/>
  <c r="BP68" i="29"/>
  <c r="Z1256" i="39" s="1"/>
  <c r="AB1256" i="39" s="1"/>
  <c r="Y1256" i="39"/>
  <c r="AD858" i="39"/>
  <c r="AD1146" i="39"/>
  <c r="AD1160" i="39"/>
  <c r="AD1249" i="39"/>
  <c r="AD1212" i="39"/>
  <c r="AD1224" i="39"/>
  <c r="AD1252" i="39"/>
  <c r="AD1281" i="39"/>
  <c r="AD1330" i="39"/>
  <c r="AD1390" i="39"/>
  <c r="AD1385" i="39"/>
  <c r="K56" i="29"/>
  <c r="Z1034" i="39" s="1"/>
  <c r="AB1034" i="39" s="1"/>
  <c r="Y1034" i="39"/>
  <c r="AD854" i="39"/>
  <c r="AD888" i="39"/>
  <c r="AD1072" i="39"/>
  <c r="AD1020" i="39"/>
  <c r="AD1250" i="39"/>
  <c r="AD1226" i="39"/>
  <c r="AD1258" i="39"/>
  <c r="AD1247" i="39"/>
  <c r="AD1230" i="39"/>
  <c r="AD1282" i="39"/>
  <c r="AD1283" i="39"/>
  <c r="AD1319" i="39"/>
  <c r="AD1300" i="39"/>
  <c r="AD1392" i="39"/>
  <c r="AD1352" i="39"/>
  <c r="AD1398" i="39"/>
  <c r="AD875" i="39"/>
  <c r="AD873" i="39"/>
  <c r="AD1051" i="39"/>
  <c r="AD1157" i="39"/>
  <c r="AK26" i="16"/>
  <c r="AA373" i="39" s="1"/>
  <c r="AC373" i="39" s="1"/>
  <c r="AD373" i="39" s="1"/>
  <c r="AD889" i="39"/>
  <c r="AD1189" i="39"/>
  <c r="AD1229" i="39"/>
  <c r="AD1216" i="39"/>
  <c r="AD1231" i="39"/>
  <c r="AD1261" i="39"/>
  <c r="AD1213" i="39"/>
  <c r="AD1331" i="39"/>
  <c r="AD1353" i="39"/>
  <c r="AD1387" i="39"/>
  <c r="AD1370" i="39"/>
  <c r="K20" i="29"/>
  <c r="Z998" i="39" s="1"/>
  <c r="AB998" i="39" s="1"/>
  <c r="Y998" i="39"/>
  <c r="K35" i="29"/>
  <c r="Z1013" i="39" s="1"/>
  <c r="AB1013" i="39" s="1"/>
  <c r="Y1013" i="39"/>
  <c r="K6" i="29"/>
  <c r="Z984" i="39" s="1"/>
  <c r="AB984" i="39" s="1"/>
  <c r="Y984" i="39"/>
  <c r="K37" i="29"/>
  <c r="Z1015" i="39" s="1"/>
  <c r="AB1015" i="39" s="1"/>
  <c r="Y1015" i="39"/>
  <c r="K13" i="29"/>
  <c r="Z991" i="39" s="1"/>
  <c r="AB991" i="39" s="1"/>
  <c r="Y991" i="39"/>
  <c r="BE21" i="16"/>
  <c r="AA438" i="39" s="1"/>
  <c r="AC438" i="39" s="1"/>
  <c r="AD438" i="39" s="1"/>
  <c r="AD851" i="39"/>
  <c r="AD859" i="39"/>
  <c r="AD1076" i="39"/>
  <c r="AD1191" i="39"/>
  <c r="AD1006" i="39"/>
  <c r="BE36" i="16"/>
  <c r="AA453" i="39" s="1"/>
  <c r="AC453" i="39" s="1"/>
  <c r="AD453" i="39" s="1"/>
  <c r="Z6" i="39"/>
  <c r="AB6" i="39" s="1"/>
  <c r="AD6" i="39" s="1"/>
  <c r="Y6" i="39"/>
  <c r="K23" i="29"/>
  <c r="Z1001" i="39" s="1"/>
  <c r="AB1001" i="39" s="1"/>
  <c r="Y1001" i="39"/>
  <c r="AC1317" i="39"/>
  <c r="AD1317" i="39" s="1"/>
  <c r="AA1316" i="39"/>
  <c r="AC1316" i="39" s="1"/>
  <c r="AD1316" i="39" s="1"/>
  <c r="BE20" i="16"/>
  <c r="AA437" i="39" s="1"/>
  <c r="AC437" i="39" s="1"/>
  <c r="AD437" i="39" s="1"/>
  <c r="Y983" i="39"/>
  <c r="K5" i="29"/>
  <c r="Z983" i="39" s="1"/>
  <c r="AB983" i="39" s="1"/>
  <c r="K45" i="29"/>
  <c r="Z1023" i="39" s="1"/>
  <c r="AB1023" i="39" s="1"/>
  <c r="Y1023" i="39"/>
  <c r="BE22" i="16"/>
  <c r="AA439" i="39" s="1"/>
  <c r="AC439" i="39" s="1"/>
  <c r="AD439" i="39" s="1"/>
  <c r="AD894" i="39"/>
  <c r="AD1159" i="39"/>
  <c r="AD1245" i="39"/>
  <c r="AD1259" i="39"/>
  <c r="AD1248" i="39"/>
  <c r="AD1246" i="39"/>
  <c r="AD1322" i="39"/>
  <c r="AD1315" i="39"/>
  <c r="AD1388" i="39"/>
  <c r="AD1389" i="39"/>
  <c r="AD1386" i="39"/>
  <c r="AD1032" i="39"/>
  <c r="AK25" i="16"/>
  <c r="AA372" i="39" s="1"/>
  <c r="AC372" i="39" s="1"/>
  <c r="AD372" i="39" s="1"/>
  <c r="K21" i="29"/>
  <c r="Z999" i="39" s="1"/>
  <c r="AB999" i="39" s="1"/>
  <c r="Y999" i="39"/>
  <c r="K8" i="29"/>
  <c r="Z986" i="39" s="1"/>
  <c r="AB986" i="39" s="1"/>
  <c r="Y986" i="39"/>
  <c r="K50" i="29"/>
  <c r="Z1028" i="39" s="1"/>
  <c r="AB1028" i="39" s="1"/>
  <c r="Y1028" i="39"/>
  <c r="BP69" i="29"/>
  <c r="Z1257" i="39" s="1"/>
  <c r="AB1257" i="39" s="1"/>
  <c r="Y1257" i="39"/>
  <c r="BE38" i="16"/>
  <c r="AA455" i="39" s="1"/>
  <c r="AC455" i="39" s="1"/>
  <c r="AD455" i="39" s="1"/>
  <c r="AD1073" i="39"/>
  <c r="AD1003" i="39"/>
  <c r="AG56" i="15"/>
  <c r="AJ56" i="15" s="1"/>
  <c r="AA1524" i="39" s="1"/>
  <c r="AC1524" i="39" s="1"/>
  <c r="AD56" i="15"/>
  <c r="Z1524" i="39" s="1"/>
  <c r="AB1524" i="39" s="1"/>
  <c r="AG23" i="15"/>
  <c r="AJ23" i="15" s="1"/>
  <c r="AA1491" i="39" s="1"/>
  <c r="AC1491" i="39" s="1"/>
  <c r="AD23" i="15"/>
  <c r="Z1491" i="39" s="1"/>
  <c r="AB1491" i="39" s="1"/>
  <c r="AE20" i="15"/>
  <c r="AD20" i="15"/>
  <c r="Z1488" i="39" s="1"/>
  <c r="AB1488" i="39" s="1"/>
  <c r="AG21" i="15"/>
  <c r="AJ21" i="15" s="1"/>
  <c r="AA1489" i="39" s="1"/>
  <c r="AC1489" i="39" s="1"/>
  <c r="AD21" i="15"/>
  <c r="Z1489" i="39" s="1"/>
  <c r="AB1489" i="39" s="1"/>
  <c r="AG35" i="15"/>
  <c r="AJ35" i="15" s="1"/>
  <c r="AA1503" i="39" s="1"/>
  <c r="AC1503" i="39" s="1"/>
  <c r="AD35" i="15"/>
  <c r="Z1503" i="39" s="1"/>
  <c r="AB1503" i="39" s="1"/>
  <c r="AG5" i="15"/>
  <c r="AJ5" i="15" s="1"/>
  <c r="AA1473" i="39" s="1"/>
  <c r="AC1473" i="39" s="1"/>
  <c r="AD5" i="15"/>
  <c r="Z1473" i="39" s="1"/>
  <c r="AB1473" i="39" s="1"/>
  <c r="AG45" i="15"/>
  <c r="AJ45" i="15" s="1"/>
  <c r="AA1513" i="39" s="1"/>
  <c r="AC1513" i="39" s="1"/>
  <c r="AD45" i="15"/>
  <c r="Z1513" i="39" s="1"/>
  <c r="AB1513" i="39" s="1"/>
  <c r="AG37" i="15"/>
  <c r="AJ37" i="15" s="1"/>
  <c r="AA1505" i="39" s="1"/>
  <c r="AC1505" i="39" s="1"/>
  <c r="AD37" i="15"/>
  <c r="Z1505" i="39" s="1"/>
  <c r="AB1505" i="39" s="1"/>
  <c r="AG8" i="15"/>
  <c r="AJ8" i="15" s="1"/>
  <c r="AA1476" i="39" s="1"/>
  <c r="AC1476" i="39" s="1"/>
  <c r="AD8" i="15"/>
  <c r="Z1476" i="39" s="1"/>
  <c r="AB1476" i="39" s="1"/>
  <c r="AG6" i="15"/>
  <c r="AJ6" i="15" s="1"/>
  <c r="AA1474" i="39" s="1"/>
  <c r="AC1474" i="39" s="1"/>
  <c r="AD6" i="15"/>
  <c r="Z1474" i="39" s="1"/>
  <c r="AB1474" i="39" s="1"/>
  <c r="AG13" i="15"/>
  <c r="AJ13" i="15" s="1"/>
  <c r="AA1481" i="39" s="1"/>
  <c r="AC1481" i="39" s="1"/>
  <c r="AD13" i="15"/>
  <c r="Z1481" i="39" s="1"/>
  <c r="AB1481" i="39" s="1"/>
  <c r="AG50" i="15"/>
  <c r="AJ50" i="15" s="1"/>
  <c r="AA1518" i="39" s="1"/>
  <c r="AC1518" i="39" s="1"/>
  <c r="AD50" i="15"/>
  <c r="Z1518" i="39" s="1"/>
  <c r="AB1518" i="39" s="1"/>
  <c r="AG19" i="15"/>
  <c r="AJ19" i="15" s="1"/>
  <c r="AA1487" i="39" s="1"/>
  <c r="AC1487" i="39" s="1"/>
  <c r="AD19" i="15"/>
  <c r="Z1487" i="39" s="1"/>
  <c r="AB1487" i="39" s="1"/>
  <c r="AE51" i="15"/>
  <c r="AD51" i="15"/>
  <c r="Z1519" i="39" s="1"/>
  <c r="AB1519" i="39" s="1"/>
  <c r="O35" i="15"/>
  <c r="R35" i="15" s="1"/>
  <c r="AA1433" i="39" s="1"/>
  <c r="AC1433" i="39" s="1"/>
  <c r="L35" i="15"/>
  <c r="Z1433" i="39" s="1"/>
  <c r="AB1433" i="39" s="1"/>
  <c r="M7" i="15"/>
  <c r="L7" i="15"/>
  <c r="Z1405" i="39" s="1"/>
  <c r="AB1405" i="39" s="1"/>
  <c r="O45" i="15"/>
  <c r="R45" i="15" s="1"/>
  <c r="AA1443" i="39" s="1"/>
  <c r="AC1443" i="39" s="1"/>
  <c r="L45" i="15"/>
  <c r="Z1443" i="39" s="1"/>
  <c r="AB1443" i="39" s="1"/>
  <c r="O50" i="15"/>
  <c r="R50" i="15" s="1"/>
  <c r="AA1448" i="39" s="1"/>
  <c r="AC1448" i="39" s="1"/>
  <c r="L50" i="15"/>
  <c r="Z1448" i="39" s="1"/>
  <c r="AB1448" i="39" s="1"/>
  <c r="O21" i="15"/>
  <c r="R21" i="15" s="1"/>
  <c r="AA1419" i="39" s="1"/>
  <c r="AC1419" i="39" s="1"/>
  <c r="L21" i="15"/>
  <c r="Z1419" i="39" s="1"/>
  <c r="AB1419" i="39" s="1"/>
  <c r="M8" i="15"/>
  <c r="L8" i="15"/>
  <c r="Z1406" i="39" s="1"/>
  <c r="AB1406" i="39" s="1"/>
  <c r="O13" i="15"/>
  <c r="R13" i="15" s="1"/>
  <c r="AA1411" i="39" s="1"/>
  <c r="AC1411" i="39" s="1"/>
  <c r="L13" i="15"/>
  <c r="Z1411" i="39" s="1"/>
  <c r="AB1411" i="39" s="1"/>
  <c r="M51" i="15"/>
  <c r="L51" i="15"/>
  <c r="Z1449" i="39" s="1"/>
  <c r="AB1449" i="39" s="1"/>
  <c r="O23" i="15"/>
  <c r="R23" i="15" s="1"/>
  <c r="AA1421" i="39" s="1"/>
  <c r="AC1421" i="39" s="1"/>
  <c r="L23" i="15"/>
  <c r="Z1421" i="39" s="1"/>
  <c r="AB1421" i="39" s="1"/>
  <c r="O6" i="15"/>
  <c r="R6" i="15" s="1"/>
  <c r="AA1404" i="39" s="1"/>
  <c r="AC1404" i="39" s="1"/>
  <c r="L6" i="15"/>
  <c r="Z1404" i="39" s="1"/>
  <c r="AB1404" i="39" s="1"/>
  <c r="O19" i="15"/>
  <c r="R19" i="15" s="1"/>
  <c r="AA1417" i="39" s="1"/>
  <c r="AC1417" i="39" s="1"/>
  <c r="L19" i="15"/>
  <c r="Z1417" i="39" s="1"/>
  <c r="AB1417" i="39" s="1"/>
  <c r="M56" i="15"/>
  <c r="L56" i="15"/>
  <c r="Z1454" i="39" s="1"/>
  <c r="AB1454" i="39" s="1"/>
  <c r="M37" i="15"/>
  <c r="L37" i="15"/>
  <c r="Z1435" i="39" s="1"/>
  <c r="AB1435" i="39" s="1"/>
  <c r="M20" i="15"/>
  <c r="L20" i="15"/>
  <c r="Z1418" i="39" s="1"/>
  <c r="AB1418" i="39" s="1"/>
  <c r="DE19" i="29"/>
  <c r="DH19" i="29" s="1"/>
  <c r="AA1347" i="39" s="1"/>
  <c r="AC1347" i="39" s="1"/>
  <c r="DB19" i="29"/>
  <c r="Z1347" i="39" s="1"/>
  <c r="AB1347" i="39" s="1"/>
  <c r="DE20" i="29"/>
  <c r="DH20" i="29" s="1"/>
  <c r="AA1348" i="39" s="1"/>
  <c r="AC1348" i="39" s="1"/>
  <c r="DB20" i="29"/>
  <c r="Z1348" i="39" s="1"/>
  <c r="AB1348" i="39" s="1"/>
  <c r="DE13" i="29"/>
  <c r="DH13" i="29" s="1"/>
  <c r="AA1341" i="39" s="1"/>
  <c r="AC1341" i="39" s="1"/>
  <c r="DB13" i="29"/>
  <c r="Z1341" i="39" s="1"/>
  <c r="AB1341" i="39" s="1"/>
  <c r="DC50" i="29"/>
  <c r="DB50" i="29"/>
  <c r="Z1378" i="39" s="1"/>
  <c r="AB1378" i="39" s="1"/>
  <c r="DE21" i="29"/>
  <c r="DH21" i="29" s="1"/>
  <c r="AA1349" i="39" s="1"/>
  <c r="AC1349" i="39" s="1"/>
  <c r="DB21" i="29"/>
  <c r="Z1349" i="39" s="1"/>
  <c r="AB1349" i="39" s="1"/>
  <c r="DE23" i="29"/>
  <c r="DH23" i="29" s="1"/>
  <c r="AA1351" i="39" s="1"/>
  <c r="AC1351" i="39" s="1"/>
  <c r="DB23" i="29"/>
  <c r="Z1351" i="39" s="1"/>
  <c r="AB1351" i="39" s="1"/>
  <c r="DC5" i="29"/>
  <c r="DB5" i="29"/>
  <c r="Z1333" i="39" s="1"/>
  <c r="AB1333" i="39" s="1"/>
  <c r="DC56" i="29"/>
  <c r="DB56" i="29"/>
  <c r="Z1384" i="39" s="1"/>
  <c r="AB1384" i="39" s="1"/>
  <c r="DC6" i="29"/>
  <c r="DB6" i="29"/>
  <c r="Z1334" i="39" s="1"/>
  <c r="AB1334" i="39" s="1"/>
  <c r="DE37" i="29"/>
  <c r="DH37" i="29" s="1"/>
  <c r="AA1365" i="39" s="1"/>
  <c r="AC1365" i="39" s="1"/>
  <c r="DB37" i="29"/>
  <c r="Z1365" i="39" s="1"/>
  <c r="AB1365" i="39" s="1"/>
  <c r="DE51" i="29"/>
  <c r="DH51" i="29" s="1"/>
  <c r="AA1379" i="39" s="1"/>
  <c r="AC1379" i="39" s="1"/>
  <c r="DB51" i="29"/>
  <c r="Z1379" i="39" s="1"/>
  <c r="AB1379" i="39" s="1"/>
  <c r="DC35" i="29"/>
  <c r="DB35" i="29"/>
  <c r="Z1363" i="39" s="1"/>
  <c r="AB1363" i="39" s="1"/>
  <c r="DE8" i="29"/>
  <c r="DH8" i="29" s="1"/>
  <c r="AA1336" i="39" s="1"/>
  <c r="AC1336" i="39" s="1"/>
  <c r="DB8" i="29"/>
  <c r="Z1336" i="39" s="1"/>
  <c r="AB1336" i="39" s="1"/>
  <c r="DE45" i="29"/>
  <c r="DH45" i="29" s="1"/>
  <c r="AA1373" i="39" s="1"/>
  <c r="AC1373" i="39" s="1"/>
  <c r="DB45" i="29"/>
  <c r="Z1373" i="39" s="1"/>
  <c r="AB1373" i="39" s="1"/>
  <c r="CL51" i="29"/>
  <c r="CO51" i="29" s="1"/>
  <c r="AA1309" i="39" s="1"/>
  <c r="AC1309" i="39" s="1"/>
  <c r="CI51" i="29"/>
  <c r="Z1309" i="39" s="1"/>
  <c r="AB1309" i="39" s="1"/>
  <c r="CL56" i="29"/>
  <c r="CO56" i="29" s="1"/>
  <c r="AA1314" i="39" s="1"/>
  <c r="AC1314" i="39" s="1"/>
  <c r="CI56" i="29"/>
  <c r="Z1314" i="39" s="1"/>
  <c r="AB1314" i="39" s="1"/>
  <c r="CL8" i="29"/>
  <c r="CO8" i="29" s="1"/>
  <c r="AA1266" i="39" s="1"/>
  <c r="AC1266" i="39" s="1"/>
  <c r="CI8" i="29"/>
  <c r="Z1266" i="39" s="1"/>
  <c r="AB1266" i="39" s="1"/>
  <c r="CL50" i="29"/>
  <c r="CO50" i="29" s="1"/>
  <c r="AA1308" i="39" s="1"/>
  <c r="AC1308" i="39" s="1"/>
  <c r="CI50" i="29"/>
  <c r="Z1308" i="39" s="1"/>
  <c r="AB1308" i="39" s="1"/>
  <c r="CJ21" i="29"/>
  <c r="CI21" i="29"/>
  <c r="Z1279" i="39" s="1"/>
  <c r="AB1279" i="39" s="1"/>
  <c r="CL13" i="29"/>
  <c r="CO13" i="29" s="1"/>
  <c r="AA1271" i="39" s="1"/>
  <c r="AC1271" i="39" s="1"/>
  <c r="CI13" i="29"/>
  <c r="Z1271" i="39" s="1"/>
  <c r="AB1271" i="39" s="1"/>
  <c r="CL19" i="29"/>
  <c r="CO19" i="29" s="1"/>
  <c r="AA1277" i="39" s="1"/>
  <c r="AC1277" i="39" s="1"/>
  <c r="CI19" i="29"/>
  <c r="Z1277" i="39" s="1"/>
  <c r="AB1277" i="39" s="1"/>
  <c r="CL20" i="29"/>
  <c r="CO20" i="29" s="1"/>
  <c r="AA1278" i="39" s="1"/>
  <c r="AC1278" i="39" s="1"/>
  <c r="CI20" i="29"/>
  <c r="Z1278" i="39" s="1"/>
  <c r="AB1278" i="39" s="1"/>
  <c r="CL35" i="29"/>
  <c r="CO35" i="29" s="1"/>
  <c r="AA1293" i="39" s="1"/>
  <c r="AC1293" i="39" s="1"/>
  <c r="CI35" i="29"/>
  <c r="Z1293" i="39" s="1"/>
  <c r="AB1293" i="39" s="1"/>
  <c r="CL5" i="29"/>
  <c r="CO5" i="29" s="1"/>
  <c r="AA1263" i="39" s="1"/>
  <c r="AC1263" i="39" s="1"/>
  <c r="CI5" i="29"/>
  <c r="Z1263" i="39" s="1"/>
  <c r="AB1263" i="39" s="1"/>
  <c r="CL37" i="29"/>
  <c r="CO37" i="29" s="1"/>
  <c r="AA1295" i="39" s="1"/>
  <c r="AC1295" i="39" s="1"/>
  <c r="CI37" i="29"/>
  <c r="Z1295" i="39" s="1"/>
  <c r="AB1295" i="39" s="1"/>
  <c r="CJ6" i="29"/>
  <c r="CI6" i="29"/>
  <c r="Z1264" i="39" s="1"/>
  <c r="AB1264" i="39" s="1"/>
  <c r="CL45" i="29"/>
  <c r="CO45" i="29" s="1"/>
  <c r="AA1303" i="39" s="1"/>
  <c r="AC1303" i="39" s="1"/>
  <c r="CI45" i="29"/>
  <c r="Z1303" i="39" s="1"/>
  <c r="AB1303" i="39" s="1"/>
  <c r="BQ45" i="29"/>
  <c r="BP45" i="29"/>
  <c r="Z1233" i="39" s="1"/>
  <c r="AB1233" i="39" s="1"/>
  <c r="BS50" i="29"/>
  <c r="BV50" i="29" s="1"/>
  <c r="AA1238" i="39" s="1"/>
  <c r="AC1238" i="39" s="1"/>
  <c r="BP50" i="29"/>
  <c r="Z1238" i="39" s="1"/>
  <c r="AB1238" i="39" s="1"/>
  <c r="BS5" i="29"/>
  <c r="BV5" i="29" s="1"/>
  <c r="AA1193" i="39" s="1"/>
  <c r="AC1193" i="39" s="1"/>
  <c r="BP5" i="29"/>
  <c r="Z1193" i="39" s="1"/>
  <c r="AB1193" i="39" s="1"/>
  <c r="BS51" i="29"/>
  <c r="BV51" i="29" s="1"/>
  <c r="AA1239" i="39" s="1"/>
  <c r="AC1239" i="39" s="1"/>
  <c r="BP51" i="29"/>
  <c r="Z1239" i="39" s="1"/>
  <c r="AB1239" i="39" s="1"/>
  <c r="BS56" i="29"/>
  <c r="BV56" i="29" s="1"/>
  <c r="AA1244" i="39" s="1"/>
  <c r="AC1244" i="39" s="1"/>
  <c r="BP56" i="29"/>
  <c r="Z1244" i="39" s="1"/>
  <c r="AB1244" i="39" s="1"/>
  <c r="BS20" i="29"/>
  <c r="BV20" i="29" s="1"/>
  <c r="AA1208" i="39" s="1"/>
  <c r="AC1208" i="39" s="1"/>
  <c r="BP20" i="29"/>
  <c r="Z1208" i="39" s="1"/>
  <c r="AB1208" i="39" s="1"/>
  <c r="BQ72" i="29"/>
  <c r="BP72" i="29"/>
  <c r="Z1260" i="39" s="1"/>
  <c r="AB1260" i="39" s="1"/>
  <c r="BS8" i="29"/>
  <c r="BV8" i="29" s="1"/>
  <c r="AA1196" i="39" s="1"/>
  <c r="AC1196" i="39" s="1"/>
  <c r="BP8" i="29"/>
  <c r="Z1196" i="39" s="1"/>
  <c r="AB1196" i="39" s="1"/>
  <c r="BQ19" i="29"/>
  <c r="BP19" i="29"/>
  <c r="Z1207" i="39" s="1"/>
  <c r="AB1207" i="39" s="1"/>
  <c r="BQ21" i="29"/>
  <c r="BP21" i="29"/>
  <c r="Z1209" i="39" s="1"/>
  <c r="AB1209" i="39" s="1"/>
  <c r="BS35" i="29"/>
  <c r="BV35" i="29" s="1"/>
  <c r="AA1223" i="39" s="1"/>
  <c r="AC1223" i="39" s="1"/>
  <c r="BP35" i="29"/>
  <c r="Z1223" i="39" s="1"/>
  <c r="AB1223" i="39" s="1"/>
  <c r="BS11" i="29"/>
  <c r="BV11" i="29" s="1"/>
  <c r="AA1199" i="39" s="1"/>
  <c r="AC1199" i="39" s="1"/>
  <c r="BP11" i="29"/>
  <c r="Z1199" i="39" s="1"/>
  <c r="AB1199" i="39" s="1"/>
  <c r="BS6" i="29"/>
  <c r="BV6" i="29" s="1"/>
  <c r="AA1194" i="39" s="1"/>
  <c r="AC1194" i="39" s="1"/>
  <c r="BP6" i="29"/>
  <c r="Z1194" i="39" s="1"/>
  <c r="AB1194" i="39" s="1"/>
  <c r="BS23" i="29"/>
  <c r="BV23" i="29" s="1"/>
  <c r="AA1211" i="39" s="1"/>
  <c r="AC1211" i="39" s="1"/>
  <c r="BP23" i="29"/>
  <c r="Z1211" i="39" s="1"/>
  <c r="AB1211" i="39" s="1"/>
  <c r="BQ10" i="29"/>
  <c r="BP10" i="29"/>
  <c r="Z1198" i="39" s="1"/>
  <c r="AB1198" i="39" s="1"/>
  <c r="BS37" i="29"/>
  <c r="BV37" i="29" s="1"/>
  <c r="AA1225" i="39" s="1"/>
  <c r="AC1225" i="39" s="1"/>
  <c r="BP37" i="29"/>
  <c r="Z1225" i="39" s="1"/>
  <c r="AB1225" i="39" s="1"/>
  <c r="BS13" i="29"/>
  <c r="BV13" i="29" s="1"/>
  <c r="AA1201" i="39" s="1"/>
  <c r="AC1201" i="39" s="1"/>
  <c r="BP13" i="29"/>
  <c r="Z1201" i="39" s="1"/>
  <c r="AB1201" i="39" s="1"/>
  <c r="AX56" i="29"/>
  <c r="AW56" i="29"/>
  <c r="Z1174" i="39" s="1"/>
  <c r="AB1174" i="39" s="1"/>
  <c r="AZ10" i="29"/>
  <c r="BC10" i="29" s="1"/>
  <c r="AA1128" i="39" s="1"/>
  <c r="AC1128" i="39" s="1"/>
  <c r="AW10" i="29"/>
  <c r="Z1128" i="39" s="1"/>
  <c r="AB1128" i="39" s="1"/>
  <c r="AX6" i="29"/>
  <c r="AW6" i="29"/>
  <c r="Z1124" i="39" s="1"/>
  <c r="AB1124" i="39" s="1"/>
  <c r="AX11" i="29"/>
  <c r="AW11" i="29"/>
  <c r="Z1129" i="39" s="1"/>
  <c r="AB1129" i="39" s="1"/>
  <c r="AX9" i="29"/>
  <c r="AW9" i="29"/>
  <c r="Z1127" i="39" s="1"/>
  <c r="AB1127" i="39" s="1"/>
  <c r="AX5" i="29"/>
  <c r="AW5" i="29"/>
  <c r="Z1123" i="39" s="1"/>
  <c r="AB1123" i="39" s="1"/>
  <c r="AZ8" i="29"/>
  <c r="BC8" i="29" s="1"/>
  <c r="AA1126" i="39" s="1"/>
  <c r="AC1126" i="39" s="1"/>
  <c r="AW8" i="29"/>
  <c r="Z1126" i="39" s="1"/>
  <c r="AB1126" i="39" s="1"/>
  <c r="AE19" i="29"/>
  <c r="AD19" i="29"/>
  <c r="Z1067" i="39" s="1"/>
  <c r="AB1067" i="39" s="1"/>
  <c r="AG51" i="29"/>
  <c r="AJ51" i="29" s="1"/>
  <c r="AA1099" i="39" s="1"/>
  <c r="AC1099" i="39" s="1"/>
  <c r="AD51" i="29"/>
  <c r="Z1099" i="39" s="1"/>
  <c r="AB1099" i="39" s="1"/>
  <c r="AE20" i="29"/>
  <c r="AD20" i="29"/>
  <c r="Z1068" i="39" s="1"/>
  <c r="AB1068" i="39" s="1"/>
  <c r="AE56" i="29"/>
  <c r="AD56" i="29"/>
  <c r="Z1104" i="39" s="1"/>
  <c r="AB1104" i="39" s="1"/>
  <c r="AE6" i="29"/>
  <c r="AD6" i="29"/>
  <c r="Z1054" i="39" s="1"/>
  <c r="AB1054" i="39" s="1"/>
  <c r="AG23" i="29"/>
  <c r="AJ23" i="29" s="1"/>
  <c r="AA1071" i="39" s="1"/>
  <c r="AC1071" i="39" s="1"/>
  <c r="AD23" i="29"/>
  <c r="Z1071" i="39" s="1"/>
  <c r="AB1071" i="39" s="1"/>
  <c r="AE5" i="29"/>
  <c r="AD5" i="29"/>
  <c r="Z1053" i="39" s="1"/>
  <c r="AB1053" i="39" s="1"/>
  <c r="AE35" i="29"/>
  <c r="AD35" i="29"/>
  <c r="Z1083" i="39" s="1"/>
  <c r="AB1083" i="39" s="1"/>
  <c r="AG21" i="29"/>
  <c r="AJ21" i="29" s="1"/>
  <c r="AA1069" i="39" s="1"/>
  <c r="AC1069" i="39" s="1"/>
  <c r="AD21" i="29"/>
  <c r="Z1069" i="39" s="1"/>
  <c r="AB1069" i="39" s="1"/>
  <c r="AE8" i="29"/>
  <c r="AD8" i="29"/>
  <c r="Z1056" i="39" s="1"/>
  <c r="AB1056" i="39" s="1"/>
  <c r="AE45" i="29"/>
  <c r="AD45" i="29"/>
  <c r="Z1093" i="39" s="1"/>
  <c r="AB1093" i="39" s="1"/>
  <c r="AE37" i="29"/>
  <c r="AD37" i="29"/>
  <c r="Z1085" i="39" s="1"/>
  <c r="AB1085" i="39" s="1"/>
  <c r="AG13" i="29"/>
  <c r="AJ13" i="29" s="1"/>
  <c r="AA1061" i="39" s="1"/>
  <c r="AC1061" i="39" s="1"/>
  <c r="AD13" i="29"/>
  <c r="Z1061" i="39" s="1"/>
  <c r="AB1061" i="39" s="1"/>
  <c r="AG50" i="29"/>
  <c r="AJ50" i="29" s="1"/>
  <c r="AA1098" i="39" s="1"/>
  <c r="AC1098" i="39" s="1"/>
  <c r="AD50" i="29"/>
  <c r="Z1098" i="39" s="1"/>
  <c r="AB1098" i="39" s="1"/>
  <c r="N23" i="29"/>
  <c r="Q23" i="29" s="1"/>
  <c r="AA1001" i="39" s="1"/>
  <c r="AC1001" i="39" s="1"/>
  <c r="N21" i="29"/>
  <c r="Q21" i="29" s="1"/>
  <c r="AA999" i="39" s="1"/>
  <c r="AC999" i="39" s="1"/>
  <c r="N35" i="29"/>
  <c r="Q35" i="29" s="1"/>
  <c r="AA1013" i="39" s="1"/>
  <c r="AC1013" i="39" s="1"/>
  <c r="L6" i="29"/>
  <c r="N37" i="29"/>
  <c r="Q37" i="29" s="1"/>
  <c r="AA1015" i="39" s="1"/>
  <c r="AC1015" i="39" s="1"/>
  <c r="L13" i="29"/>
  <c r="L5" i="29"/>
  <c r="N8" i="29"/>
  <c r="Q8" i="29" s="1"/>
  <c r="AA986" i="39" s="1"/>
  <c r="AC986" i="39" s="1"/>
  <c r="N50" i="29"/>
  <c r="Q50" i="29" s="1"/>
  <c r="AA1028" i="39" s="1"/>
  <c r="AC1028" i="39" s="1"/>
  <c r="N45" i="29"/>
  <c r="Q45" i="29" s="1"/>
  <c r="AA1023" i="39" s="1"/>
  <c r="AC1023" i="39" s="1"/>
  <c r="L19" i="29"/>
  <c r="L51" i="29"/>
  <c r="N20" i="29"/>
  <c r="Q20" i="29" s="1"/>
  <c r="AA998" i="39" s="1"/>
  <c r="AC998" i="39" s="1"/>
  <c r="N56" i="29"/>
  <c r="Q56" i="29" s="1"/>
  <c r="AA1034" i="39" s="1"/>
  <c r="AC1034" i="39" s="1"/>
  <c r="FU20" i="16"/>
  <c r="Z857" i="39" s="1"/>
  <c r="AB857" i="39" s="1"/>
  <c r="Y857" i="39"/>
  <c r="K20" i="16"/>
  <c r="Z297" i="39" s="1"/>
  <c r="AB297" i="39" s="1"/>
  <c r="AD297" i="39" s="1"/>
  <c r="Y297" i="39"/>
  <c r="K51" i="16"/>
  <c r="Z328" i="39" s="1"/>
  <c r="AB328" i="39" s="1"/>
  <c r="AD328" i="39" s="1"/>
  <c r="Y328" i="39"/>
  <c r="FU7" i="16"/>
  <c r="Z844" i="39" s="1"/>
  <c r="AB844" i="39" s="1"/>
  <c r="Y844" i="39"/>
  <c r="K38" i="16"/>
  <c r="Z315" i="39" s="1"/>
  <c r="AB315" i="39" s="1"/>
  <c r="AD315" i="39" s="1"/>
  <c r="Y315" i="39"/>
  <c r="K21" i="16"/>
  <c r="Z298" i="39" s="1"/>
  <c r="AB298" i="39" s="1"/>
  <c r="AD298" i="39" s="1"/>
  <c r="Y298" i="39"/>
  <c r="FU6" i="16"/>
  <c r="Z843" i="39" s="1"/>
  <c r="AB843" i="39" s="1"/>
  <c r="Y843" i="39"/>
  <c r="K22" i="16"/>
  <c r="Z299" i="39" s="1"/>
  <c r="AB299" i="39" s="1"/>
  <c r="AD299" i="39" s="1"/>
  <c r="Y299" i="39"/>
  <c r="K52" i="16"/>
  <c r="Z329" i="39" s="1"/>
  <c r="AB329" i="39" s="1"/>
  <c r="AD329" i="39" s="1"/>
  <c r="Y329" i="39"/>
  <c r="FU9" i="16"/>
  <c r="Z846" i="39" s="1"/>
  <c r="AB846" i="39" s="1"/>
  <c r="Y846" i="39"/>
  <c r="K7" i="16"/>
  <c r="Z284" i="39" s="1"/>
  <c r="AB284" i="39" s="1"/>
  <c r="AD284" i="39" s="1"/>
  <c r="Y284" i="39"/>
  <c r="K36" i="16"/>
  <c r="Z313" i="39" s="1"/>
  <c r="AB313" i="39" s="1"/>
  <c r="AD313" i="39" s="1"/>
  <c r="Y313" i="39"/>
  <c r="K57" i="16"/>
  <c r="Z334" i="39" s="1"/>
  <c r="AB334" i="39" s="1"/>
  <c r="AD334" i="39" s="1"/>
  <c r="Y334" i="39"/>
  <c r="K9" i="16"/>
  <c r="Z286" i="39" s="1"/>
  <c r="AB286" i="39" s="1"/>
  <c r="AD286" i="39" s="1"/>
  <c r="Y286" i="39"/>
  <c r="FG21" i="16"/>
  <c r="AA788" i="39"/>
  <c r="AC788" i="39" s="1"/>
  <c r="AD788" i="39" s="1"/>
  <c r="FG8" i="16"/>
  <c r="AA775" i="39"/>
  <c r="AC775" i="39" s="1"/>
  <c r="AD775" i="39" s="1"/>
  <c r="FG22" i="16"/>
  <c r="AA789" i="39"/>
  <c r="AC789" i="39" s="1"/>
  <c r="AD789" i="39" s="1"/>
  <c r="FG17" i="16"/>
  <c r="AA784" i="39"/>
  <c r="AC784" i="39" s="1"/>
  <c r="AD784" i="39" s="1"/>
  <c r="FG38" i="16"/>
  <c r="AA805" i="39"/>
  <c r="AC805" i="39" s="1"/>
  <c r="AD805" i="39" s="1"/>
  <c r="FG52" i="16"/>
  <c r="AA819" i="39"/>
  <c r="AC819" i="39" s="1"/>
  <c r="AD819" i="39" s="1"/>
  <c r="FG14" i="16"/>
  <c r="AA781" i="39"/>
  <c r="AC781" i="39" s="1"/>
  <c r="AD781" i="39" s="1"/>
  <c r="FG7" i="16"/>
  <c r="AA774" i="39"/>
  <c r="AC774" i="39" s="1"/>
  <c r="AD774" i="39" s="1"/>
  <c r="FG9" i="16"/>
  <c r="AA776" i="39"/>
  <c r="AC776" i="39" s="1"/>
  <c r="AD776" i="39" s="1"/>
  <c r="FG20" i="16"/>
  <c r="AA787" i="39"/>
  <c r="AC787" i="39" s="1"/>
  <c r="AD787" i="39" s="1"/>
  <c r="FG57" i="16"/>
  <c r="AA824" i="39"/>
  <c r="AC824" i="39" s="1"/>
  <c r="AD824" i="39" s="1"/>
  <c r="EL51" i="16"/>
  <c r="AA748" i="39"/>
  <c r="AC748" i="39" s="1"/>
  <c r="AD748" i="39" s="1"/>
  <c r="EL14" i="16"/>
  <c r="AA711" i="39"/>
  <c r="AC711" i="39" s="1"/>
  <c r="AD711" i="39" s="1"/>
  <c r="EL52" i="16"/>
  <c r="AA749" i="39"/>
  <c r="AC749" i="39" s="1"/>
  <c r="AD749" i="39" s="1"/>
  <c r="EL8" i="16"/>
  <c r="AA705" i="39"/>
  <c r="AC705" i="39" s="1"/>
  <c r="AD705" i="39" s="1"/>
  <c r="EL17" i="16"/>
  <c r="AA714" i="39"/>
  <c r="AC714" i="39" s="1"/>
  <c r="AD714" i="39" s="1"/>
  <c r="EL9" i="16"/>
  <c r="AA706" i="39"/>
  <c r="AC706" i="39" s="1"/>
  <c r="AD706" i="39" s="1"/>
  <c r="EL21" i="16"/>
  <c r="AA718" i="39"/>
  <c r="AC718" i="39" s="1"/>
  <c r="AD718" i="39" s="1"/>
  <c r="EL57" i="16"/>
  <c r="AA754" i="39"/>
  <c r="AC754" i="39" s="1"/>
  <c r="AD754" i="39" s="1"/>
  <c r="EL7" i="16"/>
  <c r="AA704" i="39"/>
  <c r="AC704" i="39" s="1"/>
  <c r="AD704" i="39" s="1"/>
  <c r="EL36" i="16"/>
  <c r="AA733" i="39"/>
  <c r="AC733" i="39" s="1"/>
  <c r="AD733" i="39" s="1"/>
  <c r="EL22" i="16"/>
  <c r="AA719" i="39"/>
  <c r="AC719" i="39" s="1"/>
  <c r="AD719" i="39" s="1"/>
  <c r="EL38" i="16"/>
  <c r="AA735" i="39"/>
  <c r="AC735" i="39" s="1"/>
  <c r="AD735" i="39" s="1"/>
  <c r="EL20" i="16"/>
  <c r="AA717" i="39"/>
  <c r="AC717" i="39" s="1"/>
  <c r="AD717" i="39" s="1"/>
  <c r="DQ38" i="16"/>
  <c r="AA665" i="39"/>
  <c r="AC665" i="39" s="1"/>
  <c r="AD665" i="39" s="1"/>
  <c r="DQ17" i="16"/>
  <c r="AA644" i="39"/>
  <c r="AC644" i="39" s="1"/>
  <c r="AD644" i="39" s="1"/>
  <c r="DQ8" i="16"/>
  <c r="AA635" i="39"/>
  <c r="AC635" i="39" s="1"/>
  <c r="AD635" i="39" s="1"/>
  <c r="DQ14" i="16"/>
  <c r="AA641" i="39"/>
  <c r="AC641" i="39" s="1"/>
  <c r="AD641" i="39" s="1"/>
  <c r="DQ22" i="16"/>
  <c r="AA649" i="39"/>
  <c r="AC649" i="39" s="1"/>
  <c r="AD649" i="39" s="1"/>
  <c r="DQ71" i="16"/>
  <c r="AA698" i="39"/>
  <c r="AC698" i="39" s="1"/>
  <c r="AD698" i="39" s="1"/>
  <c r="DQ72" i="16"/>
  <c r="AA699" i="39"/>
  <c r="AC699" i="39" s="1"/>
  <c r="AD699" i="39" s="1"/>
  <c r="DQ36" i="16"/>
  <c r="AA663" i="39"/>
  <c r="AC663" i="39" s="1"/>
  <c r="AD663" i="39" s="1"/>
  <c r="DQ7" i="16"/>
  <c r="AA634" i="39"/>
  <c r="AC634" i="39" s="1"/>
  <c r="AD634" i="39" s="1"/>
  <c r="DQ73" i="16"/>
  <c r="AA700" i="39"/>
  <c r="AC700" i="39" s="1"/>
  <c r="AD700" i="39" s="1"/>
  <c r="DQ51" i="16"/>
  <c r="AA678" i="39"/>
  <c r="AC678" i="39" s="1"/>
  <c r="AD678" i="39" s="1"/>
  <c r="DQ57" i="16"/>
  <c r="AA684" i="39"/>
  <c r="AC684" i="39" s="1"/>
  <c r="AD684" i="39" s="1"/>
  <c r="DQ62" i="16"/>
  <c r="AA689" i="39"/>
  <c r="AC689" i="39" s="1"/>
  <c r="AD689" i="39" s="1"/>
  <c r="DQ74" i="16"/>
  <c r="AA701" i="39"/>
  <c r="AC701" i="39" s="1"/>
  <c r="AD701" i="39" s="1"/>
  <c r="DQ9" i="16"/>
  <c r="AA636" i="39"/>
  <c r="AC636" i="39" s="1"/>
  <c r="AD636" i="39" s="1"/>
  <c r="DQ52" i="16"/>
  <c r="AA679" i="39"/>
  <c r="AC679" i="39" s="1"/>
  <c r="AD679" i="39" s="1"/>
  <c r="DQ20" i="16"/>
  <c r="AA647" i="39"/>
  <c r="AC647" i="39" s="1"/>
  <c r="AD647" i="39" s="1"/>
  <c r="DQ63" i="16"/>
  <c r="AA690" i="39"/>
  <c r="AC690" i="39" s="1"/>
  <c r="AD690" i="39" s="1"/>
  <c r="DQ21" i="16"/>
  <c r="AA648" i="39"/>
  <c r="AC648" i="39" s="1"/>
  <c r="AD648" i="39" s="1"/>
  <c r="CU21" i="16"/>
  <c r="AC578" i="39"/>
  <c r="AD578" i="39" s="1"/>
  <c r="CU22" i="16"/>
  <c r="AC579" i="39"/>
  <c r="AD579" i="39" s="1"/>
  <c r="CU9" i="16"/>
  <c r="AC566" i="39"/>
  <c r="AD566" i="39" s="1"/>
  <c r="CU17" i="16"/>
  <c r="AC574" i="39"/>
  <c r="AD574" i="39" s="1"/>
  <c r="CU8" i="16"/>
  <c r="AC565" i="39"/>
  <c r="AD565" i="39" s="1"/>
  <c r="CU14" i="16"/>
  <c r="AC571" i="39"/>
  <c r="AD571" i="39" s="1"/>
  <c r="CU20" i="16"/>
  <c r="AC577" i="39"/>
  <c r="AD577" i="39" s="1"/>
  <c r="AC495" i="39"/>
  <c r="AD495" i="39" s="1"/>
  <c r="AC538" i="39"/>
  <c r="AD538" i="39" s="1"/>
  <c r="AC523" i="39"/>
  <c r="AD523" i="39" s="1"/>
  <c r="AC496" i="39"/>
  <c r="AD496" i="39" s="1"/>
  <c r="AC525" i="39"/>
  <c r="AD525" i="39" s="1"/>
  <c r="AC501" i="39"/>
  <c r="AD501" i="39" s="1"/>
  <c r="AC539" i="39"/>
  <c r="AD539" i="39" s="1"/>
  <c r="AC544" i="39"/>
  <c r="AD544" i="39" s="1"/>
  <c r="AC508" i="39"/>
  <c r="AD508" i="39" s="1"/>
  <c r="AC507" i="39"/>
  <c r="AD507" i="39" s="1"/>
  <c r="AC509" i="39"/>
  <c r="AD509" i="39" s="1"/>
  <c r="AC504" i="39"/>
  <c r="AD504" i="39" s="1"/>
  <c r="BF17" i="16"/>
  <c r="AA434" i="39"/>
  <c r="AC434" i="39" s="1"/>
  <c r="AD434" i="39" s="1"/>
  <c r="BF51" i="16"/>
  <c r="AA468" i="39"/>
  <c r="AC468" i="39" s="1"/>
  <c r="AD468" i="39" s="1"/>
  <c r="BF14" i="16"/>
  <c r="AA431" i="39"/>
  <c r="AC431" i="39" s="1"/>
  <c r="AD431" i="39" s="1"/>
  <c r="BF52" i="16"/>
  <c r="AA469" i="39"/>
  <c r="AC469" i="39" s="1"/>
  <c r="AD469" i="39" s="1"/>
  <c r="BF57" i="16"/>
  <c r="AA474" i="39"/>
  <c r="AC474" i="39" s="1"/>
  <c r="AD474" i="39" s="1"/>
  <c r="BF8" i="16"/>
  <c r="AA425" i="39"/>
  <c r="AC425" i="39" s="1"/>
  <c r="AD425" i="39" s="1"/>
  <c r="AL17" i="16"/>
  <c r="AA364" i="39"/>
  <c r="AC364" i="39" s="1"/>
  <c r="AD364" i="39" s="1"/>
  <c r="AL14" i="16"/>
  <c r="AA361" i="39"/>
  <c r="AC361" i="39" s="1"/>
  <c r="AD361" i="39" s="1"/>
  <c r="AL8" i="16"/>
  <c r="AA355" i="39"/>
  <c r="AC355" i="39" s="1"/>
  <c r="AD355" i="39" s="1"/>
  <c r="FC6" i="16"/>
  <c r="FF6" i="16" s="1"/>
  <c r="EZ6" i="16"/>
  <c r="Z773" i="39" s="1"/>
  <c r="AB773" i="39" s="1"/>
  <c r="FC36" i="16"/>
  <c r="FF36" i="16" s="1"/>
  <c r="EZ36" i="16"/>
  <c r="Z803" i="39" s="1"/>
  <c r="AB803" i="39" s="1"/>
  <c r="EH6" i="16"/>
  <c r="EK6" i="16" s="1"/>
  <c r="EE6" i="16"/>
  <c r="Z703" i="39" s="1"/>
  <c r="AB703" i="39" s="1"/>
  <c r="DM6" i="16"/>
  <c r="DP6" i="16" s="1"/>
  <c r="DJ6" i="16"/>
  <c r="Z633" i="39" s="1"/>
  <c r="AB633" i="39" s="1"/>
  <c r="CQ36" i="16"/>
  <c r="CT36" i="16" s="1"/>
  <c r="AA593" i="39" s="1"/>
  <c r="CN36" i="16"/>
  <c r="Z593" i="39" s="1"/>
  <c r="AB593" i="39" s="1"/>
  <c r="CQ38" i="16"/>
  <c r="CT38" i="16" s="1"/>
  <c r="AA595" i="39" s="1"/>
  <c r="CN38" i="16"/>
  <c r="Z595" i="39" s="1"/>
  <c r="AB595" i="39" s="1"/>
  <c r="CQ57" i="16"/>
  <c r="CT57" i="16" s="1"/>
  <c r="AA614" i="39" s="1"/>
  <c r="CN57" i="16"/>
  <c r="Z614" i="39" s="1"/>
  <c r="AB614" i="39" s="1"/>
  <c r="CQ51" i="16"/>
  <c r="CT51" i="16" s="1"/>
  <c r="AA608" i="39" s="1"/>
  <c r="CN51" i="16"/>
  <c r="Z608" i="39" s="1"/>
  <c r="AB608" i="39" s="1"/>
  <c r="CQ52" i="16"/>
  <c r="CT52" i="16" s="1"/>
  <c r="AA609" i="39" s="1"/>
  <c r="CN52" i="16"/>
  <c r="Z609" i="39" s="1"/>
  <c r="AB609" i="39" s="1"/>
  <c r="CQ7" i="16"/>
  <c r="CT7" i="16" s="1"/>
  <c r="AA564" i="39" s="1"/>
  <c r="CN7" i="16"/>
  <c r="Z564" i="39" s="1"/>
  <c r="AB564" i="39" s="1"/>
  <c r="AF6" i="16"/>
  <c r="AE6" i="16"/>
  <c r="Z353" i="39" s="1"/>
  <c r="AB353" i="39" s="1"/>
  <c r="AD353" i="39" s="1"/>
  <c r="AF52" i="16"/>
  <c r="AE52" i="16"/>
  <c r="Z399" i="39" s="1"/>
  <c r="AB399" i="39" s="1"/>
  <c r="AD399" i="39" s="1"/>
  <c r="AF22" i="16"/>
  <c r="AE22" i="16"/>
  <c r="Z369" i="39" s="1"/>
  <c r="AB369" i="39" s="1"/>
  <c r="AD369" i="39" s="1"/>
  <c r="AF7" i="16"/>
  <c r="AE7" i="16"/>
  <c r="Z354" i="39" s="1"/>
  <c r="AB354" i="39" s="1"/>
  <c r="AD354" i="39" s="1"/>
  <c r="AF20" i="16"/>
  <c r="AE20" i="16"/>
  <c r="Z367" i="39" s="1"/>
  <c r="AB367" i="39" s="1"/>
  <c r="AD367" i="39" s="1"/>
  <c r="AF57" i="16"/>
  <c r="AE57" i="16"/>
  <c r="Z404" i="39" s="1"/>
  <c r="AB404" i="39" s="1"/>
  <c r="AD404" i="39" s="1"/>
  <c r="AF38" i="16"/>
  <c r="AE38" i="16"/>
  <c r="Z385" i="39" s="1"/>
  <c r="AB385" i="39" s="1"/>
  <c r="AD385" i="39" s="1"/>
  <c r="AF36" i="16"/>
  <c r="AE36" i="16"/>
  <c r="Z383" i="39" s="1"/>
  <c r="AB383" i="39" s="1"/>
  <c r="AD383" i="39" s="1"/>
  <c r="AF21" i="16"/>
  <c r="AE21" i="16"/>
  <c r="Z368" i="39" s="1"/>
  <c r="AB368" i="39" s="1"/>
  <c r="AD368" i="39" s="1"/>
  <c r="AF51" i="16"/>
  <c r="AE51" i="16"/>
  <c r="Z398" i="39" s="1"/>
  <c r="AB398" i="39" s="1"/>
  <c r="AD398" i="39" s="1"/>
  <c r="R14" i="16"/>
  <c r="AA291" i="39"/>
  <c r="AC291" i="39" s="1"/>
  <c r="AD291" i="39" s="1"/>
  <c r="R17" i="16"/>
  <c r="AA294" i="39"/>
  <c r="AC294" i="39" s="1"/>
  <c r="AD294" i="39" s="1"/>
  <c r="L21" i="16"/>
  <c r="L51" i="16"/>
  <c r="L52" i="16"/>
  <c r="L36" i="16"/>
  <c r="L7" i="16"/>
  <c r="L38" i="16"/>
  <c r="L22" i="16"/>
  <c r="L57" i="16"/>
  <c r="L9" i="16"/>
  <c r="L20" i="16"/>
  <c r="GB51" i="16"/>
  <c r="GB17" i="16"/>
  <c r="GB14" i="16"/>
  <c r="GB52" i="16"/>
  <c r="GB57" i="16"/>
  <c r="GB21" i="16"/>
  <c r="GB36" i="16"/>
  <c r="GB38" i="16"/>
  <c r="GB22" i="16"/>
  <c r="FX20" i="16"/>
  <c r="GA20" i="16" s="1"/>
  <c r="AA857" i="39" s="1"/>
  <c r="AC857" i="39" s="1"/>
  <c r="FX6" i="16"/>
  <c r="GA6" i="16" s="1"/>
  <c r="AA843" i="39" s="1"/>
  <c r="AC843" i="39" s="1"/>
  <c r="FX7" i="16"/>
  <c r="GA7" i="16" s="1"/>
  <c r="AA844" i="39" s="1"/>
  <c r="AC844" i="39" s="1"/>
  <c r="FX9" i="16"/>
  <c r="GA9" i="16" s="1"/>
  <c r="AA846" i="39" s="1"/>
  <c r="AC846" i="39" s="1"/>
  <c r="GW8" i="16"/>
  <c r="AC915" i="39"/>
  <c r="AD915" i="39" s="1"/>
  <c r="GW14" i="16"/>
  <c r="AC921" i="39"/>
  <c r="AD921" i="39" s="1"/>
  <c r="GW17" i="16"/>
  <c r="AC924" i="39"/>
  <c r="AD924" i="39" s="1"/>
  <c r="GW36" i="16"/>
  <c r="AC943" i="39"/>
  <c r="AD943" i="39" s="1"/>
  <c r="GW39" i="16"/>
  <c r="AC946" i="39"/>
  <c r="AD946" i="39" s="1"/>
  <c r="CO7" i="16"/>
  <c r="DC21" i="29"/>
  <c r="CO51" i="16"/>
  <c r="EF6" i="16"/>
  <c r="BQ5" i="29"/>
  <c r="CJ5" i="29"/>
  <c r="CO57" i="16"/>
  <c r="FA6" i="16"/>
  <c r="FV9" i="16"/>
  <c r="FV7" i="16"/>
  <c r="FV6" i="16"/>
  <c r="FV20" i="16"/>
  <c r="FA36" i="16"/>
  <c r="DK6" i="16"/>
  <c r="CO52" i="16"/>
  <c r="CO38" i="16"/>
  <c r="CO36" i="16"/>
  <c r="O37" i="15"/>
  <c r="R37" i="15" s="1"/>
  <c r="AA1435" i="39" s="1"/>
  <c r="AC1435" i="39" s="1"/>
  <c r="DE56" i="29"/>
  <c r="DH56" i="29" s="1"/>
  <c r="AA1384" i="39" s="1"/>
  <c r="AC1384" i="39" s="1"/>
  <c r="DC51" i="29"/>
  <c r="DE50" i="29"/>
  <c r="DH50" i="29" s="1"/>
  <c r="AA1378" i="39" s="1"/>
  <c r="AC1378" i="39" s="1"/>
  <c r="DC45" i="29"/>
  <c r="DC37" i="29"/>
  <c r="DE35" i="29"/>
  <c r="DH35" i="29" s="1"/>
  <c r="AA1363" i="39" s="1"/>
  <c r="AC1363" i="39" s="1"/>
  <c r="DC23" i="29"/>
  <c r="DC20" i="29"/>
  <c r="DC19" i="29"/>
  <c r="DC13" i="29"/>
  <c r="DC8" i="29"/>
  <c r="DE6" i="29"/>
  <c r="DH6" i="29" s="1"/>
  <c r="AA1334" i="39" s="1"/>
  <c r="AC1334" i="39" s="1"/>
  <c r="DE5" i="29"/>
  <c r="DH5" i="29" s="1"/>
  <c r="AA1333" i="39" s="1"/>
  <c r="AC1333" i="39" s="1"/>
  <c r="CJ56" i="29"/>
  <c r="CJ51" i="29"/>
  <c r="CJ50" i="29"/>
  <c r="CJ45" i="29"/>
  <c r="CJ37" i="29"/>
  <c r="CJ35" i="29"/>
  <c r="CP23" i="29"/>
  <c r="CL21" i="29"/>
  <c r="CO21" i="29" s="1"/>
  <c r="AA1279" i="39" s="1"/>
  <c r="AC1279" i="39" s="1"/>
  <c r="CJ20" i="29"/>
  <c r="CJ19" i="29"/>
  <c r="CJ13" i="29"/>
  <c r="CJ8" i="29"/>
  <c r="CL6" i="29"/>
  <c r="CO6" i="29" s="1"/>
  <c r="AA1264" i="39" s="1"/>
  <c r="AC1264" i="39" s="1"/>
  <c r="BQ20" i="29"/>
  <c r="BS19" i="29"/>
  <c r="BV19" i="29" s="1"/>
  <c r="AA1207" i="39" s="1"/>
  <c r="AC1207" i="39" s="1"/>
  <c r="BQ13" i="29"/>
  <c r="BQ11" i="29"/>
  <c r="BS10" i="29"/>
  <c r="BV10" i="29" s="1"/>
  <c r="AA1198" i="39" s="1"/>
  <c r="AC1198" i="39" s="1"/>
  <c r="BQ8" i="29"/>
  <c r="AX10" i="29"/>
  <c r="AZ11" i="29"/>
  <c r="BC11" i="29" s="1"/>
  <c r="AA1129" i="39" s="1"/>
  <c r="AC1129" i="39" s="1"/>
  <c r="AX8" i="29"/>
  <c r="AZ9" i="29"/>
  <c r="BC9" i="29" s="1"/>
  <c r="AA1127" i="39" s="1"/>
  <c r="AC1127" i="39" s="1"/>
  <c r="AE6" i="15"/>
  <c r="BS72" i="29"/>
  <c r="BV72" i="29" s="1"/>
  <c r="AA1260" i="39" s="1"/>
  <c r="AC1260" i="39" s="1"/>
  <c r="BQ56" i="29"/>
  <c r="BQ51" i="29"/>
  <c r="BQ50" i="29"/>
  <c r="BS45" i="29"/>
  <c r="BV45" i="29" s="1"/>
  <c r="AA1233" i="39" s="1"/>
  <c r="AC1233" i="39" s="1"/>
  <c r="BQ37" i="29"/>
  <c r="BQ35" i="29"/>
  <c r="BQ23" i="29"/>
  <c r="BS21" i="29"/>
  <c r="BV21" i="29" s="1"/>
  <c r="AA1209" i="39" s="1"/>
  <c r="AC1209" i="39" s="1"/>
  <c r="BQ6" i="29"/>
  <c r="AZ56" i="29"/>
  <c r="BC56" i="29" s="1"/>
  <c r="AA1174" i="39" s="1"/>
  <c r="AC1174" i="39" s="1"/>
  <c r="AZ6" i="29"/>
  <c r="BC6" i="29" s="1"/>
  <c r="AA1124" i="39" s="1"/>
  <c r="AC1124" i="39" s="1"/>
  <c r="AZ5" i="29"/>
  <c r="BC5" i="29" s="1"/>
  <c r="AA1123" i="39" s="1"/>
  <c r="AC1123" i="39" s="1"/>
  <c r="AG56" i="29"/>
  <c r="AJ56" i="29" s="1"/>
  <c r="AA1104" i="39" s="1"/>
  <c r="AC1104" i="39" s="1"/>
  <c r="AE51" i="29"/>
  <c r="AE50" i="29"/>
  <c r="AG45" i="29"/>
  <c r="AJ45" i="29" s="1"/>
  <c r="AA1093" i="39" s="1"/>
  <c r="AC1093" i="39" s="1"/>
  <c r="AG37" i="29"/>
  <c r="AJ37" i="29" s="1"/>
  <c r="AA1085" i="39" s="1"/>
  <c r="AC1085" i="39" s="1"/>
  <c r="AG35" i="29"/>
  <c r="AJ35" i="29" s="1"/>
  <c r="AA1083" i="39" s="1"/>
  <c r="AC1083" i="39" s="1"/>
  <c r="AE23" i="29"/>
  <c r="AE21" i="29"/>
  <c r="AG20" i="29"/>
  <c r="AJ20" i="29" s="1"/>
  <c r="AA1068" i="39" s="1"/>
  <c r="AC1068" i="39" s="1"/>
  <c r="AG19" i="29"/>
  <c r="AJ19" i="29" s="1"/>
  <c r="AA1067" i="39" s="1"/>
  <c r="AC1067" i="39" s="1"/>
  <c r="AE13" i="29"/>
  <c r="N13" i="29"/>
  <c r="Q13" i="29" s="1"/>
  <c r="AA991" i="39" s="1"/>
  <c r="AC991" i="39" s="1"/>
  <c r="AG8" i="29"/>
  <c r="AJ8" i="29" s="1"/>
  <c r="AA1056" i="39" s="1"/>
  <c r="AC1056" i="39" s="1"/>
  <c r="AG5" i="29"/>
  <c r="AJ5" i="29" s="1"/>
  <c r="AA1053" i="39" s="1"/>
  <c r="AC1053" i="39" s="1"/>
  <c r="AG6" i="29"/>
  <c r="AJ6" i="29" s="1"/>
  <c r="AA1054" i="39" s="1"/>
  <c r="AC1054" i="39" s="1"/>
  <c r="L56" i="29"/>
  <c r="N51" i="29"/>
  <c r="Q51" i="29" s="1"/>
  <c r="AA1029" i="39" s="1"/>
  <c r="AC1029" i="39" s="1"/>
  <c r="L50" i="29"/>
  <c r="L45" i="29"/>
  <c r="L37" i="29"/>
  <c r="L35" i="29"/>
  <c r="L23" i="29"/>
  <c r="L21" i="29"/>
  <c r="L20" i="29"/>
  <c r="N19" i="29"/>
  <c r="Q19" i="29" s="1"/>
  <c r="AA997" i="39" s="1"/>
  <c r="AC997" i="39" s="1"/>
  <c r="L8" i="29"/>
  <c r="N5" i="29"/>
  <c r="Q5" i="29" s="1"/>
  <c r="AA983" i="39" s="1"/>
  <c r="AC983" i="39" s="1"/>
  <c r="N6" i="29"/>
  <c r="Q6" i="29" s="1"/>
  <c r="AA984" i="39" s="1"/>
  <c r="AC984" i="39" s="1"/>
  <c r="AE56" i="15"/>
  <c r="AG51" i="15"/>
  <c r="AJ51" i="15" s="1"/>
  <c r="AA1519" i="39" s="1"/>
  <c r="AC1519" i="39" s="1"/>
  <c r="AE50" i="15"/>
  <c r="AE45" i="15"/>
  <c r="AE37" i="15"/>
  <c r="AE35" i="15"/>
  <c r="AE23" i="15"/>
  <c r="AE21" i="15"/>
  <c r="AG20" i="15"/>
  <c r="AJ20" i="15" s="1"/>
  <c r="AA1488" i="39" s="1"/>
  <c r="AC1488" i="39" s="1"/>
  <c r="AE19" i="15"/>
  <c r="AE13" i="15"/>
  <c r="AE8" i="15"/>
  <c r="AE5" i="15"/>
  <c r="O56" i="15"/>
  <c r="R56" i="15" s="1"/>
  <c r="AA1454" i="39" s="1"/>
  <c r="AC1454" i="39" s="1"/>
  <c r="O51" i="15"/>
  <c r="R51" i="15" s="1"/>
  <c r="AA1449" i="39" s="1"/>
  <c r="AC1449" i="39" s="1"/>
  <c r="M50" i="15"/>
  <c r="M45" i="15"/>
  <c r="M35" i="15"/>
  <c r="M23" i="15"/>
  <c r="M21" i="15"/>
  <c r="O20" i="15"/>
  <c r="R20" i="15" s="1"/>
  <c r="AA1418" i="39" s="1"/>
  <c r="AC1418" i="39" s="1"/>
  <c r="M19" i="15"/>
  <c r="M13" i="15"/>
  <c r="O8" i="15"/>
  <c r="R8" i="15" s="1"/>
  <c r="AA1406" i="39" s="1"/>
  <c r="AC1406" i="39" s="1"/>
  <c r="O7" i="15"/>
  <c r="R7" i="15" s="1"/>
  <c r="AA1405" i="39" s="1"/>
  <c r="AC1405" i="39" s="1"/>
  <c r="M6" i="15"/>
  <c r="K71" i="32"/>
  <c r="F45" i="32"/>
  <c r="E45" i="32"/>
  <c r="M44" i="32"/>
  <c r="T41" i="32"/>
  <c r="T36" i="32"/>
  <c r="P36" i="32"/>
  <c r="AJ14" i="32"/>
  <c r="T14" i="32"/>
  <c r="AN12" i="32"/>
  <c r="AL12" i="32"/>
  <c r="AT14" i="4"/>
  <c r="AN12" i="4"/>
  <c r="AL12" i="4"/>
  <c r="AJ14" i="4"/>
  <c r="M44" i="4"/>
  <c r="K71" i="4"/>
  <c r="E45" i="4"/>
  <c r="F45" i="4"/>
  <c r="T14" i="4"/>
  <c r="P36" i="4"/>
  <c r="T36" i="4"/>
  <c r="T41" i="4"/>
  <c r="BW74" i="27"/>
  <c r="E70" i="32"/>
  <c r="BW70" i="27"/>
  <c r="F67" i="32"/>
  <c r="F62" i="32"/>
  <c r="F59" i="32"/>
  <c r="BW56" i="27"/>
  <c r="E54" i="32"/>
  <c r="BW52" i="27"/>
  <c r="F51" i="32" s="1"/>
  <c r="BW51" i="27"/>
  <c r="BW50" i="27"/>
  <c r="F46" i="32"/>
  <c r="BW43" i="27"/>
  <c r="BW42" i="27"/>
  <c r="BW41" i="27"/>
  <c r="E39" i="32"/>
  <c r="F38" i="32"/>
  <c r="BW38" i="27"/>
  <c r="BW36" i="27"/>
  <c r="BW34" i="27"/>
  <c r="E31" i="32"/>
  <c r="F30" i="32"/>
  <c r="BW29" i="27"/>
  <c r="BW26" i="27"/>
  <c r="BW25" i="27"/>
  <c r="BW24" i="27"/>
  <c r="F23" i="32" s="1"/>
  <c r="F22" i="32"/>
  <c r="BW21" i="27"/>
  <c r="BW19" i="27"/>
  <c r="E15" i="32"/>
  <c r="BW15" i="27"/>
  <c r="F14" i="32" s="1"/>
  <c r="BW12" i="27"/>
  <c r="BW10" i="27"/>
  <c r="BW8" i="27"/>
  <c r="F7" i="32" s="1"/>
  <c r="BW7" i="27"/>
  <c r="F6" i="32" s="1"/>
  <c r="AD1373" i="39" l="1"/>
  <c r="AD1365" i="39"/>
  <c r="AD1351" i="39"/>
  <c r="AD1348" i="39"/>
  <c r="S45" i="15"/>
  <c r="AD1266" i="39"/>
  <c r="AD1336" i="39"/>
  <c r="AD1349" i="39"/>
  <c r="AD1347" i="39"/>
  <c r="AD1061" i="39"/>
  <c r="AD1069" i="39"/>
  <c r="AD1201" i="39"/>
  <c r="AD1194" i="39"/>
  <c r="AD1244" i="39"/>
  <c r="AD1263" i="39"/>
  <c r="AD1271" i="39"/>
  <c r="AD1314" i="39"/>
  <c r="AD1513" i="39"/>
  <c r="AD843" i="39"/>
  <c r="AD1083" i="39"/>
  <c r="AD1104" i="39"/>
  <c r="AD1199" i="39"/>
  <c r="AD1196" i="39"/>
  <c r="AD1239" i="39"/>
  <c r="AD1303" i="39"/>
  <c r="AD1379" i="39"/>
  <c r="AD1341" i="39"/>
  <c r="AD1421" i="39"/>
  <c r="AD1419" i="39"/>
  <c r="AD1433" i="39"/>
  <c r="AD1481" i="39"/>
  <c r="AD1068" i="39"/>
  <c r="AD1123" i="39"/>
  <c r="AD1128" i="39"/>
  <c r="AD1223" i="39"/>
  <c r="AD1193" i="39"/>
  <c r="AD1308" i="39"/>
  <c r="AD1277" i="39"/>
  <c r="AD1028" i="39"/>
  <c r="AD1067" i="39"/>
  <c r="AD1129" i="39"/>
  <c r="AD1207" i="39"/>
  <c r="AD1233" i="39"/>
  <c r="AD1378" i="39"/>
  <c r="AD844" i="39"/>
  <c r="AD986" i="39"/>
  <c r="AD1363" i="39"/>
  <c r="AD1384" i="39"/>
  <c r="AD983" i="39"/>
  <c r="AD984" i="39"/>
  <c r="AD1054" i="39"/>
  <c r="AD1418" i="39"/>
  <c r="AD1404" i="39"/>
  <c r="AD1406" i="39"/>
  <c r="AD1405" i="39"/>
  <c r="AD1518" i="39"/>
  <c r="AD1505" i="39"/>
  <c r="AD1489" i="39"/>
  <c r="AD1034" i="39"/>
  <c r="AD1029" i="39"/>
  <c r="AD1085" i="39"/>
  <c r="AD1126" i="39"/>
  <c r="AD1124" i="39"/>
  <c r="AD1225" i="39"/>
  <c r="AD1279" i="39"/>
  <c r="AD1333" i="39"/>
  <c r="AD1013" i="39"/>
  <c r="AD1293" i="39"/>
  <c r="AD1309" i="39"/>
  <c r="AD1435" i="39"/>
  <c r="AD1488" i="39"/>
  <c r="AD997" i="39"/>
  <c r="AD1053" i="39"/>
  <c r="AD1198" i="39"/>
  <c r="AD1260" i="39"/>
  <c r="AD999" i="39"/>
  <c r="AD991" i="39"/>
  <c r="AD998" i="39"/>
  <c r="AD1278" i="39"/>
  <c r="AD1454" i="39"/>
  <c r="AD1449" i="39"/>
  <c r="AD1448" i="39"/>
  <c r="AD1519" i="39"/>
  <c r="AD1474" i="39"/>
  <c r="AD1473" i="39"/>
  <c r="AD1491" i="39"/>
  <c r="AD846" i="39"/>
  <c r="AD1098" i="39"/>
  <c r="AD1056" i="39"/>
  <c r="AD1071" i="39"/>
  <c r="AD1099" i="39"/>
  <c r="AD1127" i="39"/>
  <c r="AD1174" i="39"/>
  <c r="AD1211" i="39"/>
  <c r="AD1209" i="39"/>
  <c r="AD1208" i="39"/>
  <c r="AD1238" i="39"/>
  <c r="AD1295" i="39"/>
  <c r="AD1334" i="39"/>
  <c r="AD1015" i="39"/>
  <c r="AD857" i="39"/>
  <c r="AD1093" i="39"/>
  <c r="AD1264" i="39"/>
  <c r="AD1417" i="39"/>
  <c r="AD1411" i="39"/>
  <c r="AD1443" i="39"/>
  <c r="AD1487" i="39"/>
  <c r="AD1476" i="39"/>
  <c r="AD1503" i="39"/>
  <c r="AD1524" i="39"/>
  <c r="AD1023" i="39"/>
  <c r="AD1001" i="39"/>
  <c r="AK50" i="15"/>
  <c r="AK37" i="15"/>
  <c r="AK21" i="15"/>
  <c r="AK13" i="15"/>
  <c r="AK45" i="15"/>
  <c r="AK6" i="15"/>
  <c r="AK5" i="15"/>
  <c r="AK23" i="15"/>
  <c r="AK51" i="15"/>
  <c r="AK20" i="15"/>
  <c r="AK19" i="15"/>
  <c r="AK8" i="15"/>
  <c r="AK35" i="15"/>
  <c r="AK56" i="15"/>
  <c r="S35" i="15"/>
  <c r="S23" i="15"/>
  <c r="S21" i="15"/>
  <c r="S13" i="15"/>
  <c r="S50" i="15"/>
  <c r="S19" i="15"/>
  <c r="S6" i="15"/>
  <c r="S8" i="15"/>
  <c r="S7" i="15"/>
  <c r="S51" i="15"/>
  <c r="S56" i="15"/>
  <c r="S20" i="15"/>
  <c r="S37" i="15"/>
  <c r="DI5" i="29"/>
  <c r="DI51" i="29"/>
  <c r="DI13" i="29"/>
  <c r="DI50" i="29"/>
  <c r="DI45" i="29"/>
  <c r="DI6" i="29"/>
  <c r="DI35" i="29"/>
  <c r="DI37" i="29"/>
  <c r="DI23" i="29"/>
  <c r="DI20" i="29"/>
  <c r="DI56" i="29"/>
  <c r="DI8" i="29"/>
  <c r="DI21" i="29"/>
  <c r="DI19" i="29"/>
  <c r="CP35" i="29"/>
  <c r="CP51" i="29"/>
  <c r="CP56" i="29"/>
  <c r="CP13" i="29"/>
  <c r="CP20" i="29"/>
  <c r="CP50" i="29"/>
  <c r="CP45" i="29"/>
  <c r="CP5" i="29"/>
  <c r="CP21" i="29"/>
  <c r="CP6" i="29"/>
  <c r="CP37" i="29"/>
  <c r="CP19" i="29"/>
  <c r="CP8" i="29"/>
  <c r="BW21" i="29"/>
  <c r="BW56" i="29"/>
  <c r="BW45" i="29"/>
  <c r="BW10" i="29"/>
  <c r="BW13" i="29"/>
  <c r="BW19" i="29"/>
  <c r="BW37" i="29"/>
  <c r="BW8" i="29"/>
  <c r="BW51" i="29"/>
  <c r="BW5" i="29"/>
  <c r="BW6" i="29"/>
  <c r="BW11" i="29"/>
  <c r="BW35" i="29"/>
  <c r="BW23" i="29"/>
  <c r="BW20" i="29"/>
  <c r="BW50" i="29"/>
  <c r="BD8" i="29"/>
  <c r="BD5" i="29"/>
  <c r="BD6" i="29"/>
  <c r="BD56" i="29"/>
  <c r="AK5" i="29"/>
  <c r="AK35" i="29"/>
  <c r="AK8" i="29"/>
  <c r="AK37" i="29"/>
  <c r="AK13" i="29"/>
  <c r="AK20" i="29"/>
  <c r="AK56" i="29"/>
  <c r="AK21" i="29"/>
  <c r="AK19" i="29"/>
  <c r="AK6" i="29"/>
  <c r="AK45" i="29"/>
  <c r="AK50" i="29"/>
  <c r="AK23" i="29"/>
  <c r="AK51" i="29"/>
  <c r="R6" i="29"/>
  <c r="R5" i="29"/>
  <c r="R8" i="29"/>
  <c r="R13" i="29"/>
  <c r="R37" i="29"/>
  <c r="R51" i="29"/>
  <c r="R56" i="29"/>
  <c r="R20" i="29"/>
  <c r="R19" i="29"/>
  <c r="R35" i="29"/>
  <c r="R45" i="29"/>
  <c r="R21" i="29"/>
  <c r="R50" i="29"/>
  <c r="R23" i="29"/>
  <c r="FG6" i="16"/>
  <c r="AA773" i="39"/>
  <c r="AC773" i="39" s="1"/>
  <c r="AD773" i="39" s="1"/>
  <c r="FG36" i="16"/>
  <c r="AA803" i="39"/>
  <c r="AC803" i="39" s="1"/>
  <c r="AD803" i="39" s="1"/>
  <c r="EL6" i="16"/>
  <c r="AA703" i="39"/>
  <c r="AC703" i="39" s="1"/>
  <c r="AD703" i="39" s="1"/>
  <c r="DQ6" i="16"/>
  <c r="AA633" i="39"/>
  <c r="AC633" i="39" s="1"/>
  <c r="AD633" i="39" s="1"/>
  <c r="CU57" i="16"/>
  <c r="AC614" i="39"/>
  <c r="AD614" i="39" s="1"/>
  <c r="CU38" i="16"/>
  <c r="AC595" i="39"/>
  <c r="AD595" i="39" s="1"/>
  <c r="CU7" i="16"/>
  <c r="AC564" i="39"/>
  <c r="AD564" i="39" s="1"/>
  <c r="CU51" i="16"/>
  <c r="AC608" i="39"/>
  <c r="AD608" i="39" s="1"/>
  <c r="CU52" i="16"/>
  <c r="AC609" i="39"/>
  <c r="AD609" i="39" s="1"/>
  <c r="CU36" i="16"/>
  <c r="AC593" i="39"/>
  <c r="AD593" i="39" s="1"/>
  <c r="AC494" i="39"/>
  <c r="AD494" i="39" s="1"/>
  <c r="AC493" i="39"/>
  <c r="AD493" i="39" s="1"/>
  <c r="GB7" i="16"/>
  <c r="GB6" i="16"/>
  <c r="GB20" i="16"/>
  <c r="GB9" i="16"/>
  <c r="F7" i="4"/>
  <c r="E70" i="4"/>
  <c r="F67" i="4"/>
  <c r="F51" i="4"/>
  <c r="E39" i="4"/>
  <c r="F23" i="4"/>
  <c r="F35" i="4"/>
  <c r="F35" i="32"/>
  <c r="E4" i="32"/>
  <c r="E4" i="4"/>
  <c r="F36" i="32"/>
  <c r="F36" i="4"/>
  <c r="F69" i="32"/>
  <c r="F69" i="4"/>
  <c r="E29" i="4"/>
  <c r="E29" i="32"/>
  <c r="E54" i="4"/>
  <c r="E71" i="32"/>
  <c r="E71" i="4"/>
  <c r="E10" i="32"/>
  <c r="E10" i="4"/>
  <c r="F18" i="32"/>
  <c r="F18" i="4"/>
  <c r="F26" i="32"/>
  <c r="F26" i="4"/>
  <c r="E34" i="32"/>
  <c r="E34" i="4"/>
  <c r="F42" i="32"/>
  <c r="F42" i="4"/>
  <c r="F59" i="4"/>
  <c r="F30" i="4"/>
  <c r="F14" i="4"/>
  <c r="E52" i="32"/>
  <c r="E52" i="4"/>
  <c r="F27" i="32"/>
  <c r="F27" i="4"/>
  <c r="E19" i="32"/>
  <c r="E19" i="4"/>
  <c r="F68" i="32"/>
  <c r="F68" i="4"/>
  <c r="F28" i="32"/>
  <c r="F28" i="4"/>
  <c r="E53" i="32"/>
  <c r="E53" i="4"/>
  <c r="F13" i="4"/>
  <c r="F13" i="32"/>
  <c r="F55" i="32"/>
  <c r="F55" i="4"/>
  <c r="E48" i="32"/>
  <c r="E48" i="4"/>
  <c r="F56" i="32"/>
  <c r="F56" i="4"/>
  <c r="E64" i="32"/>
  <c r="E64" i="4"/>
  <c r="F72" i="32"/>
  <c r="F72" i="4"/>
  <c r="F43" i="32"/>
  <c r="F43" i="4"/>
  <c r="F20" i="32"/>
  <c r="F20" i="4"/>
  <c r="F61" i="32"/>
  <c r="F61" i="4"/>
  <c r="F21" i="4"/>
  <c r="F21" i="32"/>
  <c r="E47" i="32"/>
  <c r="E47" i="4"/>
  <c r="F38" i="4"/>
  <c r="F22" i="4"/>
  <c r="F8" i="4"/>
  <c r="F8" i="32"/>
  <c r="F16" i="4"/>
  <c r="F16" i="32"/>
  <c r="F24" i="4"/>
  <c r="F24" i="32"/>
  <c r="E32" i="4"/>
  <c r="E32" i="32"/>
  <c r="F40" i="32"/>
  <c r="F40" i="4"/>
  <c r="F49" i="4"/>
  <c r="F49" i="32"/>
  <c r="E57" i="32"/>
  <c r="E57" i="4"/>
  <c r="F65" i="32"/>
  <c r="F65" i="4"/>
  <c r="F73" i="32"/>
  <c r="F73" i="4"/>
  <c r="F62" i="4"/>
  <c r="F46" i="4"/>
  <c r="F11" i="32"/>
  <c r="F11" i="4"/>
  <c r="F60" i="32"/>
  <c r="F60" i="4"/>
  <c r="E12" i="32"/>
  <c r="E12" i="4"/>
  <c r="F44" i="32"/>
  <c r="F44" i="4"/>
  <c r="F5" i="4"/>
  <c r="F37" i="32"/>
  <c r="F37" i="4"/>
  <c r="E63" i="32"/>
  <c r="E63" i="4"/>
  <c r="F6" i="4"/>
  <c r="F9" i="4"/>
  <c r="F9" i="32"/>
  <c r="F17" i="32"/>
  <c r="F17" i="4"/>
  <c r="F25" i="32"/>
  <c r="F25" i="4"/>
  <c r="F33" i="32"/>
  <c r="F33" i="4"/>
  <c r="F41" i="32"/>
  <c r="F41" i="4"/>
  <c r="F50" i="32"/>
  <c r="F50" i="4"/>
  <c r="E58" i="32"/>
  <c r="E58" i="4"/>
  <c r="F66" i="32"/>
  <c r="F66" i="4"/>
  <c r="E31" i="4"/>
  <c r="E15" i="4"/>
  <c r="BW16" i="27"/>
  <c r="BW40" i="27"/>
  <c r="F39" i="32" s="1"/>
  <c r="BW54" i="27"/>
  <c r="BW11" i="27"/>
  <c r="BW13" i="27"/>
  <c r="BW5" i="27"/>
  <c r="BW20" i="27"/>
  <c r="BW71" i="27"/>
  <c r="E60" i="32" l="1"/>
  <c r="E60" i="4"/>
  <c r="E16" i="4"/>
  <c r="E16" i="32"/>
  <c r="E36" i="32"/>
  <c r="E36" i="4"/>
  <c r="E44" i="32"/>
  <c r="E44" i="4"/>
  <c r="F70" i="32"/>
  <c r="F70" i="4"/>
  <c r="E30" i="32"/>
  <c r="E30" i="4"/>
  <c r="E5" i="32"/>
  <c r="E5" i="4"/>
  <c r="E37" i="32"/>
  <c r="E37" i="4"/>
  <c r="E28" i="32"/>
  <c r="E28" i="4"/>
  <c r="F19" i="32"/>
  <c r="F19" i="4"/>
  <c r="E56" i="32"/>
  <c r="E56" i="4"/>
  <c r="E72" i="32"/>
  <c r="E72" i="4"/>
  <c r="E27" i="32"/>
  <c r="E27" i="4"/>
  <c r="E50" i="32"/>
  <c r="E50" i="4"/>
  <c r="E49" i="4"/>
  <c r="E49" i="32"/>
  <c r="E41" i="32"/>
  <c r="E41" i="4"/>
  <c r="E17" i="4"/>
  <c r="E17" i="32"/>
  <c r="E21" i="4"/>
  <c r="E21" i="32"/>
  <c r="E51" i="32"/>
  <c r="E51" i="4"/>
  <c r="E35" i="32"/>
  <c r="E35" i="4"/>
  <c r="F12" i="4"/>
  <c r="F12" i="32"/>
  <c r="F29" i="4"/>
  <c r="F29" i="32"/>
  <c r="F10" i="32"/>
  <c r="F10" i="4"/>
  <c r="E40" i="32"/>
  <c r="E40" i="4"/>
  <c r="E73" i="32"/>
  <c r="E73" i="4"/>
  <c r="E24" i="4"/>
  <c r="E24" i="32"/>
  <c r="E67" i="32"/>
  <c r="E67" i="4"/>
  <c r="F52" i="32"/>
  <c r="F52" i="4"/>
  <c r="E68" i="32"/>
  <c r="E68" i="4"/>
  <c r="F58" i="32"/>
  <c r="F58" i="4"/>
  <c r="F53" i="32"/>
  <c r="F53" i="4"/>
  <c r="F48" i="4"/>
  <c r="F48" i="32"/>
  <c r="F15" i="32"/>
  <c r="F15" i="4"/>
  <c r="E26" i="32"/>
  <c r="E26" i="4"/>
  <c r="E43" i="4"/>
  <c r="E43" i="32"/>
  <c r="E42" i="32"/>
  <c r="E42" i="4"/>
  <c r="E23" i="32"/>
  <c r="E23" i="4"/>
  <c r="E14" i="32"/>
  <c r="E14" i="4"/>
  <c r="F64" i="32"/>
  <c r="F64" i="4"/>
  <c r="E11" i="32"/>
  <c r="E11" i="4"/>
  <c r="E18" i="32"/>
  <c r="E18" i="4"/>
  <c r="F57" i="32"/>
  <c r="F57" i="4"/>
  <c r="E8" i="4"/>
  <c r="E8" i="32"/>
  <c r="E65" i="32"/>
  <c r="E65" i="4"/>
  <c r="E62" i="32"/>
  <c r="E62" i="4"/>
  <c r="F47" i="32"/>
  <c r="F47" i="4"/>
  <c r="E66" i="32"/>
  <c r="E66" i="4"/>
  <c r="F54" i="32"/>
  <c r="F54" i="4"/>
  <c r="F32" i="4"/>
  <c r="F32" i="32"/>
  <c r="E69" i="32"/>
  <c r="E69" i="4"/>
  <c r="E7" i="32"/>
  <c r="E7" i="4"/>
  <c r="E22" i="32"/>
  <c r="E22" i="4"/>
  <c r="E6" i="32"/>
  <c r="E6" i="4"/>
  <c r="F4" i="32"/>
  <c r="F4" i="4"/>
  <c r="F71" i="32"/>
  <c r="F71" i="4"/>
  <c r="E20" i="32"/>
  <c r="E20" i="4"/>
  <c r="E38" i="32"/>
  <c r="E38" i="4"/>
  <c r="E13" i="32"/>
  <c r="E13" i="4"/>
  <c r="E46" i="32"/>
  <c r="E46" i="4"/>
  <c r="F39" i="4"/>
  <c r="E33" i="32"/>
  <c r="E33" i="4"/>
  <c r="F31" i="32"/>
  <c r="F31" i="4"/>
  <c r="F63" i="32"/>
  <c r="F63" i="4"/>
  <c r="F34" i="32"/>
  <c r="F34" i="4"/>
  <c r="E55" i="32"/>
  <c r="E55" i="4"/>
  <c r="E61" i="32"/>
  <c r="E61" i="4"/>
  <c r="E59" i="32"/>
  <c r="E59" i="4"/>
  <c r="E9" i="4"/>
  <c r="E9" i="32"/>
  <c r="E25" i="4"/>
  <c r="E25" i="32"/>
  <c r="F190" i="32" l="1"/>
  <c r="G190" i="32"/>
  <c r="L190" i="32"/>
  <c r="J190" i="32"/>
  <c r="K190" i="32"/>
  <c r="H190" i="32"/>
  <c r="I190" i="32"/>
  <c r="GQ11" i="16"/>
  <c r="GQ12" i="16"/>
  <c r="GQ13" i="16"/>
  <c r="GQ23" i="16"/>
  <c r="GQ25" i="16"/>
  <c r="GQ28" i="16"/>
  <c r="GQ33" i="16"/>
  <c r="GQ35" i="16"/>
  <c r="GQ37" i="16"/>
  <c r="GQ38" i="16"/>
  <c r="GQ43" i="16"/>
  <c r="GQ44" i="16"/>
  <c r="GQ51" i="16"/>
  <c r="GQ52" i="16"/>
  <c r="GQ55" i="16"/>
  <c r="GQ57" i="16"/>
  <c r="GQ70" i="16"/>
  <c r="GQ71" i="16"/>
  <c r="GQ73" i="16"/>
  <c r="GR5" i="16"/>
  <c r="Y912" i="39" s="1"/>
  <c r="FW8" i="16"/>
  <c r="FW10" i="16"/>
  <c r="FW11" i="16"/>
  <c r="FW12" i="16"/>
  <c r="FW13" i="16"/>
  <c r="FW15" i="16"/>
  <c r="FW16" i="16"/>
  <c r="FW23" i="16"/>
  <c r="FW25" i="16"/>
  <c r="FW27" i="16"/>
  <c r="FW28" i="16"/>
  <c r="FW29" i="16"/>
  <c r="FW33" i="16"/>
  <c r="FW34" i="16"/>
  <c r="FW35" i="16"/>
  <c r="FW42" i="16"/>
  <c r="FW43" i="16"/>
  <c r="FW44" i="16"/>
  <c r="FW50" i="16"/>
  <c r="FW69" i="16"/>
  <c r="FW70" i="16"/>
  <c r="FW71" i="16"/>
  <c r="FW72" i="16"/>
  <c r="FW73" i="16"/>
  <c r="FW74" i="16"/>
  <c r="FW5" i="16"/>
  <c r="FB10" i="16"/>
  <c r="Y777" i="39" s="1"/>
  <c r="FB11" i="16"/>
  <c r="Y778" i="39" s="1"/>
  <c r="FB12" i="16"/>
  <c r="Y779" i="39" s="1"/>
  <c r="FB13" i="16"/>
  <c r="Y780" i="39" s="1"/>
  <c r="FB15" i="16"/>
  <c r="Y782" i="39" s="1"/>
  <c r="FB16" i="16"/>
  <c r="Y783" i="39" s="1"/>
  <c r="FB23" i="16"/>
  <c r="Y790" i="39" s="1"/>
  <c r="FB25" i="16"/>
  <c r="Y792" i="39" s="1"/>
  <c r="FB26" i="16"/>
  <c r="Y793" i="39" s="1"/>
  <c r="FB27" i="16"/>
  <c r="Y794" i="39" s="1"/>
  <c r="FB28" i="16"/>
  <c r="Y795" i="39" s="1"/>
  <c r="FB35" i="16"/>
  <c r="Y802" i="39" s="1"/>
  <c r="FB43" i="16"/>
  <c r="Y810" i="39" s="1"/>
  <c r="FB50" i="16"/>
  <c r="Y817" i="39" s="1"/>
  <c r="FB70" i="16"/>
  <c r="Y837" i="39" s="1"/>
  <c r="FB71" i="16"/>
  <c r="Y838" i="39" s="1"/>
  <c r="FB72" i="16"/>
  <c r="Y839" i="39" s="1"/>
  <c r="FB73" i="16"/>
  <c r="Y840" i="39" s="1"/>
  <c r="FB74" i="16"/>
  <c r="Y841" i="39" s="1"/>
  <c r="FB5" i="16"/>
  <c r="Y772" i="39" s="1"/>
  <c r="EG10" i="16"/>
  <c r="Y707" i="39" s="1"/>
  <c r="EG11" i="16"/>
  <c r="Y708" i="39" s="1"/>
  <c r="EG12" i="16"/>
  <c r="Y709" i="39" s="1"/>
  <c r="EG13" i="16"/>
  <c r="EG15" i="16"/>
  <c r="Y712" i="39" s="1"/>
  <c r="EG16" i="16"/>
  <c r="Y713" i="39" s="1"/>
  <c r="EG25" i="16"/>
  <c r="Y722" i="39" s="1"/>
  <c r="EG26" i="16"/>
  <c r="Y723" i="39" s="1"/>
  <c r="EG27" i="16"/>
  <c r="Y724" i="39" s="1"/>
  <c r="EG28" i="16"/>
  <c r="Y725" i="39" s="1"/>
  <c r="EG33" i="16"/>
  <c r="Y730" i="39" s="1"/>
  <c r="EG35" i="16"/>
  <c r="Y732" i="39" s="1"/>
  <c r="EG43" i="16"/>
  <c r="Y740" i="39" s="1"/>
  <c r="EG44" i="16"/>
  <c r="Y741" i="39" s="1"/>
  <c r="EG50" i="16"/>
  <c r="Y747" i="39" s="1"/>
  <c r="EG70" i="16"/>
  <c r="Y767" i="39" s="1"/>
  <c r="EG71" i="16"/>
  <c r="Y768" i="39" s="1"/>
  <c r="EG72" i="16"/>
  <c r="Y769" i="39" s="1"/>
  <c r="EG73" i="16"/>
  <c r="Y770" i="39" s="1"/>
  <c r="EG74" i="16"/>
  <c r="Y771" i="39" s="1"/>
  <c r="DL10" i="16"/>
  <c r="Y637" i="39" s="1"/>
  <c r="DL11" i="16"/>
  <c r="Y638" i="39" s="1"/>
  <c r="DL12" i="16"/>
  <c r="Y639" i="39" s="1"/>
  <c r="DL13" i="16"/>
  <c r="Y640" i="39" s="1"/>
  <c r="DL15" i="16"/>
  <c r="Y642" i="39" s="1"/>
  <c r="DL16" i="16"/>
  <c r="Y643" i="39" s="1"/>
  <c r="DL23" i="16"/>
  <c r="Y650" i="39" s="1"/>
  <c r="DL25" i="16"/>
  <c r="Y652" i="39" s="1"/>
  <c r="DL27" i="16"/>
  <c r="Y654" i="39" s="1"/>
  <c r="DL28" i="16"/>
  <c r="Y655" i="39" s="1"/>
  <c r="DL33" i="16"/>
  <c r="Y660" i="39" s="1"/>
  <c r="DL35" i="16"/>
  <c r="Y662" i="39" s="1"/>
  <c r="DL40" i="16"/>
  <c r="Y667" i="39" s="1"/>
  <c r="DL41" i="16"/>
  <c r="Y668" i="39" s="1"/>
  <c r="DL42" i="16"/>
  <c r="Y669" i="39" s="1"/>
  <c r="DL43" i="16"/>
  <c r="Y670" i="39" s="1"/>
  <c r="DL44" i="16"/>
  <c r="Y671" i="39" s="1"/>
  <c r="DL50" i="16"/>
  <c r="Y677" i="39" s="1"/>
  <c r="DL55" i="16"/>
  <c r="Y682" i="39" s="1"/>
  <c r="DL70" i="16"/>
  <c r="Y697" i="39" s="1"/>
  <c r="DL5" i="16"/>
  <c r="Y632" i="39" s="1"/>
  <c r="EG5" i="16"/>
  <c r="Y702" i="39" s="1"/>
  <c r="CP74" i="16"/>
  <c r="Y631" i="39" s="1"/>
  <c r="CP73" i="16"/>
  <c r="Y630" i="39" s="1"/>
  <c r="CP72" i="16"/>
  <c r="Y629" i="39" s="1"/>
  <c r="CP71" i="16"/>
  <c r="Y628" i="39" s="1"/>
  <c r="CP70" i="16"/>
  <c r="Y627" i="39" s="1"/>
  <c r="CP63" i="16"/>
  <c r="Y620" i="39" s="1"/>
  <c r="CP62" i="16"/>
  <c r="Y619" i="39" s="1"/>
  <c r="CP55" i="16"/>
  <c r="Y612" i="39" s="1"/>
  <c r="CP50" i="16"/>
  <c r="Y607" i="39" s="1"/>
  <c r="CP49" i="16"/>
  <c r="Y606" i="39" s="1"/>
  <c r="CP44" i="16"/>
  <c r="Y601" i="39" s="1"/>
  <c r="CP43" i="16"/>
  <c r="Y600" i="39" s="1"/>
  <c r="CP42" i="16"/>
  <c r="Y599" i="39" s="1"/>
  <c r="CP41" i="16"/>
  <c r="Y598" i="39" s="1"/>
  <c r="CP40" i="16"/>
  <c r="Y597" i="39" s="1"/>
  <c r="CP35" i="16"/>
  <c r="Y592" i="39" s="1"/>
  <c r="CP33" i="16"/>
  <c r="Y590" i="39" s="1"/>
  <c r="CP29" i="16"/>
  <c r="Y586" i="39" s="1"/>
  <c r="CP28" i="16"/>
  <c r="Y585" i="39" s="1"/>
  <c r="CP27" i="16"/>
  <c r="Y584" i="39" s="1"/>
  <c r="CP25" i="16"/>
  <c r="Y582" i="39" s="1"/>
  <c r="CP16" i="16"/>
  <c r="Y573" i="39" s="1"/>
  <c r="CP15" i="16"/>
  <c r="Y572" i="39" s="1"/>
  <c r="CP13" i="16"/>
  <c r="Y570" i="39" s="1"/>
  <c r="CP12" i="16"/>
  <c r="Y569" i="39" s="1"/>
  <c r="CP11" i="16"/>
  <c r="Y568" i="39" s="1"/>
  <c r="CP10" i="16"/>
  <c r="Y567" i="39" s="1"/>
  <c r="CP6" i="16"/>
  <c r="Y563" i="39" s="1"/>
  <c r="CP5" i="16"/>
  <c r="Y562" i="39" s="1"/>
  <c r="BU5" i="16"/>
  <c r="Y492" i="39" s="1"/>
  <c r="AG74" i="16"/>
  <c r="AG73" i="16"/>
  <c r="Y420" i="39" s="1"/>
  <c r="AG72" i="16"/>
  <c r="Y419" i="39" s="1"/>
  <c r="AG71" i="16"/>
  <c r="Y418" i="39" s="1"/>
  <c r="AG70" i="16"/>
  <c r="Y417" i="39" s="1"/>
  <c r="AG55" i="16"/>
  <c r="Y402" i="39" s="1"/>
  <c r="AG50" i="16"/>
  <c r="Y397" i="39" s="1"/>
  <c r="AG45" i="16"/>
  <c r="Y392" i="39" s="1"/>
  <c r="AG44" i="16"/>
  <c r="Y391" i="39" s="1"/>
  <c r="AG43" i="16"/>
  <c r="Y390" i="39" s="1"/>
  <c r="AG42" i="16"/>
  <c r="Y389" i="39" s="1"/>
  <c r="AG41" i="16"/>
  <c r="Y388" i="39" s="1"/>
  <c r="AG35" i="16"/>
  <c r="Y382" i="39" s="1"/>
  <c r="AG34" i="16"/>
  <c r="Y381" i="39" s="1"/>
  <c r="AG33" i="16"/>
  <c r="Y380" i="39" s="1"/>
  <c r="AL29" i="16"/>
  <c r="AG28" i="16"/>
  <c r="Y375" i="39" s="1"/>
  <c r="AG27" i="16"/>
  <c r="Y374" i="39" s="1"/>
  <c r="AL26" i="16"/>
  <c r="AL25" i="16"/>
  <c r="AG19" i="16"/>
  <c r="Y366" i="39" s="1"/>
  <c r="AG16" i="16"/>
  <c r="Y363" i="39" s="1"/>
  <c r="AG15" i="16"/>
  <c r="Y362" i="39" s="1"/>
  <c r="AG13" i="16"/>
  <c r="Y360" i="39" s="1"/>
  <c r="AG12" i="16"/>
  <c r="Y359" i="39" s="1"/>
  <c r="AG11" i="16"/>
  <c r="Y358" i="39" s="1"/>
  <c r="AG10" i="16"/>
  <c r="Y357" i="39" s="1"/>
  <c r="AG9" i="16"/>
  <c r="Y356" i="39" s="1"/>
  <c r="AG5" i="16"/>
  <c r="Y352" i="39" s="1"/>
  <c r="FU70" i="16" l="1"/>
  <c r="Z907" i="39" s="1"/>
  <c r="AB907" i="39" s="1"/>
  <c r="Y907" i="39"/>
  <c r="FU69" i="16"/>
  <c r="Z906" i="39" s="1"/>
  <c r="AB906" i="39" s="1"/>
  <c r="Y906" i="39"/>
  <c r="FU12" i="16"/>
  <c r="Z849" i="39" s="1"/>
  <c r="AB849" i="39" s="1"/>
  <c r="Y849" i="39"/>
  <c r="FU50" i="16"/>
  <c r="Z887" i="39" s="1"/>
  <c r="AB887" i="39" s="1"/>
  <c r="Y887" i="39"/>
  <c r="FU28" i="16"/>
  <c r="Z865" i="39" s="1"/>
  <c r="AB865" i="39" s="1"/>
  <c r="Y865" i="39"/>
  <c r="FU11" i="16"/>
  <c r="Z848" i="39" s="1"/>
  <c r="AB848" i="39" s="1"/>
  <c r="Y848" i="39"/>
  <c r="EE13" i="16"/>
  <c r="Z710" i="39" s="1"/>
  <c r="AB710" i="39" s="1"/>
  <c r="Y710" i="39"/>
  <c r="FU5" i="16"/>
  <c r="Z842" i="39" s="1"/>
  <c r="AB842" i="39" s="1"/>
  <c r="Y842" i="39"/>
  <c r="FU44" i="16"/>
  <c r="Z881" i="39" s="1"/>
  <c r="AB881" i="39" s="1"/>
  <c r="Y881" i="39"/>
  <c r="FU27" i="16"/>
  <c r="Z864" i="39" s="1"/>
  <c r="AB864" i="39" s="1"/>
  <c r="Y864" i="39"/>
  <c r="FU10" i="16"/>
  <c r="Z847" i="39" s="1"/>
  <c r="AB847" i="39" s="1"/>
  <c r="Y847" i="39"/>
  <c r="FU13" i="16"/>
  <c r="Z850" i="39" s="1"/>
  <c r="AB850" i="39" s="1"/>
  <c r="Y850" i="39"/>
  <c r="FU29" i="16"/>
  <c r="Z866" i="39" s="1"/>
  <c r="AB866" i="39" s="1"/>
  <c r="Y866" i="39"/>
  <c r="FU25" i="16"/>
  <c r="Z862" i="39" s="1"/>
  <c r="AB862" i="39" s="1"/>
  <c r="Y862" i="39"/>
  <c r="AE74" i="16"/>
  <c r="Z421" i="39" s="1"/>
  <c r="AB421" i="39" s="1"/>
  <c r="Y421" i="39"/>
  <c r="FU73" i="16"/>
  <c r="Z910" i="39" s="1"/>
  <c r="AB910" i="39" s="1"/>
  <c r="Y910" i="39"/>
  <c r="FU42" i="16"/>
  <c r="Z879" i="39" s="1"/>
  <c r="AB879" i="39" s="1"/>
  <c r="Y879" i="39"/>
  <c r="FU23" i="16"/>
  <c r="Z860" i="39" s="1"/>
  <c r="AB860" i="39" s="1"/>
  <c r="Y860" i="39"/>
  <c r="FU74" i="16"/>
  <c r="Z911" i="39" s="1"/>
  <c r="AB911" i="39" s="1"/>
  <c r="Y911" i="39"/>
  <c r="FU72" i="16"/>
  <c r="Z909" i="39" s="1"/>
  <c r="AB909" i="39" s="1"/>
  <c r="Y909" i="39"/>
  <c r="FU35" i="16"/>
  <c r="Z872" i="39" s="1"/>
  <c r="AB872" i="39" s="1"/>
  <c r="Y872" i="39"/>
  <c r="FU16" i="16"/>
  <c r="Z853" i="39" s="1"/>
  <c r="AB853" i="39" s="1"/>
  <c r="Y853" i="39"/>
  <c r="FU33" i="16"/>
  <c r="Z870" i="39" s="1"/>
  <c r="AB870" i="39" s="1"/>
  <c r="Y870" i="39"/>
  <c r="FU43" i="16"/>
  <c r="Z880" i="39" s="1"/>
  <c r="AB880" i="39" s="1"/>
  <c r="Y880" i="39"/>
  <c r="FU8" i="16"/>
  <c r="Z845" i="39" s="1"/>
  <c r="AB845" i="39" s="1"/>
  <c r="Y845" i="39"/>
  <c r="FU71" i="16"/>
  <c r="Z908" i="39" s="1"/>
  <c r="AB908" i="39" s="1"/>
  <c r="Y908" i="39"/>
  <c r="FU34" i="16"/>
  <c r="Z871" i="39" s="1"/>
  <c r="AB871" i="39" s="1"/>
  <c r="Y871" i="39"/>
  <c r="FU15" i="16"/>
  <c r="Z852" i="39" s="1"/>
  <c r="AB852" i="39" s="1"/>
  <c r="Y852" i="39"/>
  <c r="FV5" i="16"/>
  <c r="FA74" i="16"/>
  <c r="AA73" i="32" s="1"/>
  <c r="EZ74" i="16"/>
  <c r="Z841" i="39" s="1"/>
  <c r="AB841" i="39" s="1"/>
  <c r="FC28" i="16"/>
  <c r="FF28" i="16" s="1"/>
  <c r="EZ28" i="16"/>
  <c r="Z795" i="39" s="1"/>
  <c r="AB795" i="39" s="1"/>
  <c r="FC12" i="16"/>
  <c r="FF12" i="16" s="1"/>
  <c r="EZ12" i="16"/>
  <c r="Z779" i="39" s="1"/>
  <c r="AB779" i="39" s="1"/>
  <c r="FA27" i="16"/>
  <c r="AA26" i="4" s="1"/>
  <c r="EZ27" i="16"/>
  <c r="Z794" i="39" s="1"/>
  <c r="AB794" i="39" s="1"/>
  <c r="FC72" i="16"/>
  <c r="FF72" i="16" s="1"/>
  <c r="EZ72" i="16"/>
  <c r="Z839" i="39" s="1"/>
  <c r="AB839" i="39" s="1"/>
  <c r="FA10" i="16"/>
  <c r="AA9" i="32" s="1"/>
  <c r="EZ10" i="16"/>
  <c r="Z777" i="39" s="1"/>
  <c r="AB777" i="39" s="1"/>
  <c r="FA71" i="16"/>
  <c r="AA70" i="32" s="1"/>
  <c r="EZ71" i="16"/>
  <c r="Z838" i="39" s="1"/>
  <c r="AB838" i="39" s="1"/>
  <c r="FA25" i="16"/>
  <c r="AA24" i="32" s="1"/>
  <c r="EZ25" i="16"/>
  <c r="Z792" i="39" s="1"/>
  <c r="AB792" i="39" s="1"/>
  <c r="FA70" i="16"/>
  <c r="AA69" i="32" s="1"/>
  <c r="EZ70" i="16"/>
  <c r="Z837" i="39" s="1"/>
  <c r="AB837" i="39" s="1"/>
  <c r="FC16" i="16"/>
  <c r="FF16" i="16" s="1"/>
  <c r="EZ16" i="16"/>
  <c r="Z783" i="39" s="1"/>
  <c r="AB783" i="39" s="1"/>
  <c r="FA43" i="16"/>
  <c r="AA42" i="32" s="1"/>
  <c r="EZ43" i="16"/>
  <c r="Z810" i="39" s="1"/>
  <c r="AB810" i="39" s="1"/>
  <c r="FA15" i="16"/>
  <c r="AA14" i="32" s="1"/>
  <c r="EZ15" i="16"/>
  <c r="Z782" i="39" s="1"/>
  <c r="AB782" i="39" s="1"/>
  <c r="FA73" i="16"/>
  <c r="EZ73" i="16"/>
  <c r="Z840" i="39" s="1"/>
  <c r="AB840" i="39" s="1"/>
  <c r="FA11" i="16"/>
  <c r="AA10" i="4" s="1"/>
  <c r="EZ11" i="16"/>
  <c r="Z778" i="39" s="1"/>
  <c r="AB778" i="39" s="1"/>
  <c r="FA26" i="16"/>
  <c r="AA25" i="4" s="1"/>
  <c r="EZ26" i="16"/>
  <c r="Z793" i="39" s="1"/>
  <c r="AB793" i="39" s="1"/>
  <c r="FA23" i="16"/>
  <c r="AA22" i="4" s="1"/>
  <c r="EZ23" i="16"/>
  <c r="Z790" i="39" s="1"/>
  <c r="AB790" i="39" s="1"/>
  <c r="FA50" i="16"/>
  <c r="AA49" i="32" s="1"/>
  <c r="EZ50" i="16"/>
  <c r="Z817" i="39" s="1"/>
  <c r="AB817" i="39" s="1"/>
  <c r="FC5" i="16"/>
  <c r="FF5" i="16" s="1"/>
  <c r="EZ5" i="16"/>
  <c r="Z772" i="39" s="1"/>
  <c r="AB772" i="39" s="1"/>
  <c r="FA35" i="16"/>
  <c r="AA34" i="32" s="1"/>
  <c r="EZ35" i="16"/>
  <c r="Z802" i="39" s="1"/>
  <c r="AB802" i="39" s="1"/>
  <c r="FA13" i="16"/>
  <c r="AA12" i="32" s="1"/>
  <c r="EZ13" i="16"/>
  <c r="Z780" i="39" s="1"/>
  <c r="AB780" i="39" s="1"/>
  <c r="EH16" i="16"/>
  <c r="EK16" i="16" s="1"/>
  <c r="EE16" i="16"/>
  <c r="Z713" i="39" s="1"/>
  <c r="AB713" i="39" s="1"/>
  <c r="EF50" i="16"/>
  <c r="Y49" i="4" s="1"/>
  <c r="EE50" i="16"/>
  <c r="Z747" i="39" s="1"/>
  <c r="AB747" i="39" s="1"/>
  <c r="EF25" i="16"/>
  <c r="Y24" i="4" s="1"/>
  <c r="EE25" i="16"/>
  <c r="Z722" i="39" s="1"/>
  <c r="AB722" i="39" s="1"/>
  <c r="EF35" i="16"/>
  <c r="Y34" i="4" s="1"/>
  <c r="EE35" i="16"/>
  <c r="Z732" i="39" s="1"/>
  <c r="AB732" i="39" s="1"/>
  <c r="EF74" i="16"/>
  <c r="Y73" i="4" s="1"/>
  <c r="EE74" i="16"/>
  <c r="Z771" i="39" s="1"/>
  <c r="AB771" i="39" s="1"/>
  <c r="EF73" i="16"/>
  <c r="Y72" i="4" s="1"/>
  <c r="EE73" i="16"/>
  <c r="Z770" i="39" s="1"/>
  <c r="AB770" i="39" s="1"/>
  <c r="EF33" i="16"/>
  <c r="Y32" i="4" s="1"/>
  <c r="EE33" i="16"/>
  <c r="Z730" i="39" s="1"/>
  <c r="AB730" i="39" s="1"/>
  <c r="EF12" i="16"/>
  <c r="Y11" i="32" s="1"/>
  <c r="EE12" i="16"/>
  <c r="Z709" i="39" s="1"/>
  <c r="AB709" i="39" s="1"/>
  <c r="EF15" i="16"/>
  <c r="Y14" i="32" s="1"/>
  <c r="EE15" i="16"/>
  <c r="Z712" i="39" s="1"/>
  <c r="AB712" i="39" s="1"/>
  <c r="EF71" i="16"/>
  <c r="Y70" i="4" s="1"/>
  <c r="EE71" i="16"/>
  <c r="Z768" i="39" s="1"/>
  <c r="AB768" i="39" s="1"/>
  <c r="EF27" i="16"/>
  <c r="Y26" i="4" s="1"/>
  <c r="EE27" i="16"/>
  <c r="Z724" i="39" s="1"/>
  <c r="AB724" i="39" s="1"/>
  <c r="EF10" i="16"/>
  <c r="Y9" i="32" s="1"/>
  <c r="EE10" i="16"/>
  <c r="Z707" i="39" s="1"/>
  <c r="AB707" i="39" s="1"/>
  <c r="EF44" i="16"/>
  <c r="Y43" i="32" s="1"/>
  <c r="EE44" i="16"/>
  <c r="Z741" i="39" s="1"/>
  <c r="AB741" i="39" s="1"/>
  <c r="EF43" i="16"/>
  <c r="Y42" i="4" s="1"/>
  <c r="EE43" i="16"/>
  <c r="Z740" i="39" s="1"/>
  <c r="AB740" i="39" s="1"/>
  <c r="EH5" i="16"/>
  <c r="EK5" i="16" s="1"/>
  <c r="EE5" i="16"/>
  <c r="Z702" i="39" s="1"/>
  <c r="AB702" i="39" s="1"/>
  <c r="EH72" i="16"/>
  <c r="EK72" i="16" s="1"/>
  <c r="EE72" i="16"/>
  <c r="Z769" i="39" s="1"/>
  <c r="AB769" i="39" s="1"/>
  <c r="EF28" i="16"/>
  <c r="Y27" i="32" s="1"/>
  <c r="EE28" i="16"/>
  <c r="Z725" i="39" s="1"/>
  <c r="AB725" i="39" s="1"/>
  <c r="EF11" i="16"/>
  <c r="Y10" i="4" s="1"/>
  <c r="EE11" i="16"/>
  <c r="Z708" i="39" s="1"/>
  <c r="AB708" i="39" s="1"/>
  <c r="EF70" i="16"/>
  <c r="Y69" i="32" s="1"/>
  <c r="EE70" i="16"/>
  <c r="Z767" i="39" s="1"/>
  <c r="AB767" i="39" s="1"/>
  <c r="EF26" i="16"/>
  <c r="Y25" i="32" s="1"/>
  <c r="EE26" i="16"/>
  <c r="Z723" i="39" s="1"/>
  <c r="AB723" i="39" s="1"/>
  <c r="DK55" i="16"/>
  <c r="W54" i="4" s="1"/>
  <c r="DJ55" i="16"/>
  <c r="Z682" i="39" s="1"/>
  <c r="AB682" i="39" s="1"/>
  <c r="DM12" i="16"/>
  <c r="DP12" i="16" s="1"/>
  <c r="DJ12" i="16"/>
  <c r="Z639" i="39" s="1"/>
  <c r="AB639" i="39" s="1"/>
  <c r="DK25" i="16"/>
  <c r="W24" i="4" s="1"/>
  <c r="DJ25" i="16"/>
  <c r="Z652" i="39" s="1"/>
  <c r="AB652" i="39" s="1"/>
  <c r="DK42" i="16"/>
  <c r="W41" i="32" s="1"/>
  <c r="DJ42" i="16"/>
  <c r="Z669" i="39" s="1"/>
  <c r="AB669" i="39" s="1"/>
  <c r="DM23" i="16"/>
  <c r="DP23" i="16" s="1"/>
  <c r="DJ23" i="16"/>
  <c r="Z650" i="39" s="1"/>
  <c r="AB650" i="39" s="1"/>
  <c r="DK33" i="16"/>
  <c r="W32" i="32" s="1"/>
  <c r="DJ33" i="16"/>
  <c r="Z660" i="39" s="1"/>
  <c r="AB660" i="39" s="1"/>
  <c r="DM27" i="16"/>
  <c r="DP27" i="16" s="1"/>
  <c r="DJ27" i="16"/>
  <c r="Z654" i="39" s="1"/>
  <c r="AB654" i="39" s="1"/>
  <c r="DK41" i="16"/>
  <c r="W40" i="4" s="1"/>
  <c r="DJ41" i="16"/>
  <c r="Z668" i="39" s="1"/>
  <c r="AB668" i="39" s="1"/>
  <c r="DK50" i="16"/>
  <c r="W49" i="4" s="1"/>
  <c r="DJ50" i="16"/>
  <c r="Z677" i="39" s="1"/>
  <c r="AB677" i="39" s="1"/>
  <c r="DM11" i="16"/>
  <c r="DP11" i="16" s="1"/>
  <c r="DJ11" i="16"/>
  <c r="Z638" i="39" s="1"/>
  <c r="AB638" i="39" s="1"/>
  <c r="DK43" i="16"/>
  <c r="W42" i="4" s="1"/>
  <c r="DJ43" i="16"/>
  <c r="Z670" i="39" s="1"/>
  <c r="AB670" i="39" s="1"/>
  <c r="DK16" i="16"/>
  <c r="W15" i="32" s="1"/>
  <c r="DJ16" i="16"/>
  <c r="Z643" i="39" s="1"/>
  <c r="AB643" i="39" s="1"/>
  <c r="DM28" i="16"/>
  <c r="DP28" i="16" s="1"/>
  <c r="DJ28" i="16"/>
  <c r="Z655" i="39" s="1"/>
  <c r="AB655" i="39" s="1"/>
  <c r="DK44" i="16"/>
  <c r="W43" i="4" s="1"/>
  <c r="DJ44" i="16"/>
  <c r="Z671" i="39" s="1"/>
  <c r="AB671" i="39" s="1"/>
  <c r="DK10" i="16"/>
  <c r="W9" i="32" s="1"/>
  <c r="DJ10" i="16"/>
  <c r="Z637" i="39" s="1"/>
  <c r="AB637" i="39" s="1"/>
  <c r="DK5" i="16"/>
  <c r="W4" i="32" s="1"/>
  <c r="DJ5" i="16"/>
  <c r="Z632" i="39" s="1"/>
  <c r="AB632" i="39" s="1"/>
  <c r="DK40" i="16"/>
  <c r="W39" i="4" s="1"/>
  <c r="DJ40" i="16"/>
  <c r="Z667" i="39" s="1"/>
  <c r="AB667" i="39" s="1"/>
  <c r="DK15" i="16"/>
  <c r="W14" i="4" s="1"/>
  <c r="DJ15" i="16"/>
  <c r="Z642" i="39" s="1"/>
  <c r="AB642" i="39" s="1"/>
  <c r="DK70" i="16"/>
  <c r="W69" i="4" s="1"/>
  <c r="DJ70" i="16"/>
  <c r="Z697" i="39" s="1"/>
  <c r="AB697" i="39" s="1"/>
  <c r="DM35" i="16"/>
  <c r="DP35" i="16" s="1"/>
  <c r="DJ35" i="16"/>
  <c r="Z662" i="39" s="1"/>
  <c r="AB662" i="39" s="1"/>
  <c r="DK13" i="16"/>
  <c r="W12" i="32" s="1"/>
  <c r="DJ13" i="16"/>
  <c r="Z640" i="39" s="1"/>
  <c r="AB640" i="39" s="1"/>
  <c r="CQ10" i="16"/>
  <c r="CT10" i="16" s="1"/>
  <c r="AA567" i="39" s="1"/>
  <c r="CN10" i="16"/>
  <c r="Z567" i="39" s="1"/>
  <c r="AB567" i="39" s="1"/>
  <c r="CQ44" i="16"/>
  <c r="CT44" i="16" s="1"/>
  <c r="AA601" i="39" s="1"/>
  <c r="CN44" i="16"/>
  <c r="Z601" i="39" s="1"/>
  <c r="AB601" i="39" s="1"/>
  <c r="CQ5" i="16"/>
  <c r="CT5" i="16" s="1"/>
  <c r="AA562" i="39" s="1"/>
  <c r="CN5" i="16"/>
  <c r="Z562" i="39" s="1"/>
  <c r="AB562" i="39" s="1"/>
  <c r="CQ25" i="16"/>
  <c r="CT25" i="16" s="1"/>
  <c r="AA582" i="39" s="1"/>
  <c r="CN25" i="16"/>
  <c r="Z582" i="39" s="1"/>
  <c r="AB582" i="39" s="1"/>
  <c r="CQ42" i="16"/>
  <c r="CT42" i="16" s="1"/>
  <c r="AA599" i="39" s="1"/>
  <c r="CN42" i="16"/>
  <c r="Z599" i="39" s="1"/>
  <c r="AB599" i="39" s="1"/>
  <c r="CQ70" i="16"/>
  <c r="CT70" i="16" s="1"/>
  <c r="AA627" i="39" s="1"/>
  <c r="CN70" i="16"/>
  <c r="Z627" i="39" s="1"/>
  <c r="AB627" i="39" s="1"/>
  <c r="CQ6" i="16"/>
  <c r="CT6" i="16" s="1"/>
  <c r="AA563" i="39" s="1"/>
  <c r="AC563" i="39" s="1"/>
  <c r="CN6" i="16"/>
  <c r="Z563" i="39" s="1"/>
  <c r="AB563" i="39" s="1"/>
  <c r="CQ43" i="16"/>
  <c r="CT43" i="16" s="1"/>
  <c r="AA600" i="39" s="1"/>
  <c r="CN43" i="16"/>
  <c r="Z600" i="39" s="1"/>
  <c r="AB600" i="39" s="1"/>
  <c r="CQ49" i="16"/>
  <c r="CT49" i="16" s="1"/>
  <c r="AA606" i="39" s="1"/>
  <c r="CN49" i="16"/>
  <c r="Z606" i="39" s="1"/>
  <c r="AB606" i="39" s="1"/>
  <c r="CQ12" i="16"/>
  <c r="CT12" i="16" s="1"/>
  <c r="AA569" i="39" s="1"/>
  <c r="CN12" i="16"/>
  <c r="Z569" i="39" s="1"/>
  <c r="AB569" i="39" s="1"/>
  <c r="CQ35" i="16"/>
  <c r="CT35" i="16" s="1"/>
  <c r="AA592" i="39" s="1"/>
  <c r="CN35" i="16"/>
  <c r="Z592" i="39" s="1"/>
  <c r="AB592" i="39" s="1"/>
  <c r="CQ11" i="16"/>
  <c r="CT11" i="16" s="1"/>
  <c r="AA568" i="39" s="1"/>
  <c r="CN11" i="16"/>
  <c r="Z568" i="39" s="1"/>
  <c r="AB568" i="39" s="1"/>
  <c r="CQ27" i="16"/>
  <c r="CT27" i="16" s="1"/>
  <c r="AA584" i="39" s="1"/>
  <c r="CN27" i="16"/>
  <c r="Z584" i="39" s="1"/>
  <c r="AB584" i="39" s="1"/>
  <c r="CQ71" i="16"/>
  <c r="CT71" i="16" s="1"/>
  <c r="AA628" i="39" s="1"/>
  <c r="CN71" i="16"/>
  <c r="Z628" i="39" s="1"/>
  <c r="AB628" i="39" s="1"/>
  <c r="CQ28" i="16"/>
  <c r="CT28" i="16" s="1"/>
  <c r="AA585" i="39" s="1"/>
  <c r="CN28" i="16"/>
  <c r="Z585" i="39" s="1"/>
  <c r="AB585" i="39" s="1"/>
  <c r="CQ72" i="16"/>
  <c r="CT72" i="16" s="1"/>
  <c r="AA629" i="39" s="1"/>
  <c r="CN72" i="16"/>
  <c r="Z629" i="39" s="1"/>
  <c r="AB629" i="39" s="1"/>
  <c r="CQ29" i="16"/>
  <c r="CT29" i="16" s="1"/>
  <c r="AA586" i="39" s="1"/>
  <c r="CN29" i="16"/>
  <c r="Z586" i="39" s="1"/>
  <c r="AB586" i="39" s="1"/>
  <c r="CO73" i="16"/>
  <c r="U72" i="4" s="1"/>
  <c r="CN73" i="16"/>
  <c r="Z630" i="39" s="1"/>
  <c r="AB630" i="39" s="1"/>
  <c r="CQ33" i="16"/>
  <c r="CT33" i="16" s="1"/>
  <c r="AA590" i="39" s="1"/>
  <c r="CN33" i="16"/>
  <c r="Z590" i="39" s="1"/>
  <c r="AB590" i="39" s="1"/>
  <c r="CQ50" i="16"/>
  <c r="CT50" i="16" s="1"/>
  <c r="AA607" i="39" s="1"/>
  <c r="CN50" i="16"/>
  <c r="Z607" i="39" s="1"/>
  <c r="AB607" i="39" s="1"/>
  <c r="CQ74" i="16"/>
  <c r="CT74" i="16" s="1"/>
  <c r="AA631" i="39" s="1"/>
  <c r="CN74" i="16"/>
  <c r="Z631" i="39" s="1"/>
  <c r="AB631" i="39" s="1"/>
  <c r="CQ13" i="16"/>
  <c r="CT13" i="16" s="1"/>
  <c r="AA570" i="39" s="1"/>
  <c r="CN13" i="16"/>
  <c r="Z570" i="39" s="1"/>
  <c r="AB570" i="39" s="1"/>
  <c r="CQ55" i="16"/>
  <c r="CT55" i="16" s="1"/>
  <c r="AA612" i="39" s="1"/>
  <c r="CN55" i="16"/>
  <c r="Z612" i="39" s="1"/>
  <c r="AB612" i="39" s="1"/>
  <c r="CQ15" i="16"/>
  <c r="CT15" i="16" s="1"/>
  <c r="AA572" i="39" s="1"/>
  <c r="CN15" i="16"/>
  <c r="Z572" i="39" s="1"/>
  <c r="AB572" i="39" s="1"/>
  <c r="CQ40" i="16"/>
  <c r="CT40" i="16" s="1"/>
  <c r="AA597" i="39" s="1"/>
  <c r="CN40" i="16"/>
  <c r="Z597" i="39" s="1"/>
  <c r="AB597" i="39" s="1"/>
  <c r="CQ62" i="16"/>
  <c r="CT62" i="16" s="1"/>
  <c r="AA619" i="39" s="1"/>
  <c r="CN62" i="16"/>
  <c r="Z619" i="39" s="1"/>
  <c r="AB619" i="39" s="1"/>
  <c r="CQ16" i="16"/>
  <c r="CT16" i="16" s="1"/>
  <c r="AA573" i="39" s="1"/>
  <c r="CN16" i="16"/>
  <c r="Z573" i="39" s="1"/>
  <c r="AB573" i="39" s="1"/>
  <c r="CQ41" i="16"/>
  <c r="CT41" i="16" s="1"/>
  <c r="AA598" i="39" s="1"/>
  <c r="CN41" i="16"/>
  <c r="Z598" i="39" s="1"/>
  <c r="AB598" i="39" s="1"/>
  <c r="CQ63" i="16"/>
  <c r="CT63" i="16" s="1"/>
  <c r="AA620" i="39" s="1"/>
  <c r="CN63" i="16"/>
  <c r="Z620" i="39" s="1"/>
  <c r="AB620" i="39" s="1"/>
  <c r="Q70" i="4"/>
  <c r="BV5" i="16"/>
  <c r="BS5" i="16"/>
  <c r="Z492" i="39" s="1"/>
  <c r="AB492" i="39" s="1"/>
  <c r="AH41" i="16"/>
  <c r="AK41" i="16" s="1"/>
  <c r="AE41" i="16"/>
  <c r="Z388" i="39" s="1"/>
  <c r="AB388" i="39" s="1"/>
  <c r="AH16" i="16"/>
  <c r="AK16" i="16" s="1"/>
  <c r="AE16" i="16"/>
  <c r="Z363" i="39" s="1"/>
  <c r="AB363" i="39" s="1"/>
  <c r="AF34" i="16"/>
  <c r="O33" i="32" s="1"/>
  <c r="AE34" i="16"/>
  <c r="Z381" i="39" s="1"/>
  <c r="AB381" i="39" s="1"/>
  <c r="AH55" i="16"/>
  <c r="AK55" i="16" s="1"/>
  <c r="AE55" i="16"/>
  <c r="Z402" i="39" s="1"/>
  <c r="AB402" i="39" s="1"/>
  <c r="AH5" i="16"/>
  <c r="AK5" i="16" s="1"/>
  <c r="AE5" i="16"/>
  <c r="Z352" i="39" s="1"/>
  <c r="AB352" i="39" s="1"/>
  <c r="AH19" i="16"/>
  <c r="AK19" i="16" s="1"/>
  <c r="AE19" i="16"/>
  <c r="Z366" i="39" s="1"/>
  <c r="AB366" i="39" s="1"/>
  <c r="AH35" i="16"/>
  <c r="AK35" i="16" s="1"/>
  <c r="AE35" i="16"/>
  <c r="Z382" i="39" s="1"/>
  <c r="AB382" i="39" s="1"/>
  <c r="AH70" i="16"/>
  <c r="AK70" i="16" s="1"/>
  <c r="AE70" i="16"/>
  <c r="Z417" i="39" s="1"/>
  <c r="AB417" i="39" s="1"/>
  <c r="AH11" i="16"/>
  <c r="AK11" i="16" s="1"/>
  <c r="AE11" i="16"/>
  <c r="Z358" i="39" s="1"/>
  <c r="AB358" i="39" s="1"/>
  <c r="AH43" i="16"/>
  <c r="AK43" i="16" s="1"/>
  <c r="AE43" i="16"/>
  <c r="Z390" i="39" s="1"/>
  <c r="AB390" i="39" s="1"/>
  <c r="AH73" i="16"/>
  <c r="AK73" i="16" s="1"/>
  <c r="AE73" i="16"/>
  <c r="Z420" i="39" s="1"/>
  <c r="AB420" i="39" s="1"/>
  <c r="AH12" i="16"/>
  <c r="AK12" i="16" s="1"/>
  <c r="AE12" i="16"/>
  <c r="Z359" i="39" s="1"/>
  <c r="AB359" i="39" s="1"/>
  <c r="AH9" i="16"/>
  <c r="AK9" i="16" s="1"/>
  <c r="AE9" i="16"/>
  <c r="Z356" i="39" s="1"/>
  <c r="AB356" i="39" s="1"/>
  <c r="AH71" i="16"/>
  <c r="AK71" i="16" s="1"/>
  <c r="AE71" i="16"/>
  <c r="Z418" i="39" s="1"/>
  <c r="AB418" i="39" s="1"/>
  <c r="AH10" i="16"/>
  <c r="AK10" i="16" s="1"/>
  <c r="AE10" i="16"/>
  <c r="Z357" i="39" s="1"/>
  <c r="AB357" i="39" s="1"/>
  <c r="AH72" i="16"/>
  <c r="AK72" i="16" s="1"/>
  <c r="AE72" i="16"/>
  <c r="Z419" i="39" s="1"/>
  <c r="AB419" i="39" s="1"/>
  <c r="AH27" i="16"/>
  <c r="AK27" i="16" s="1"/>
  <c r="AE27" i="16"/>
  <c r="Z374" i="39" s="1"/>
  <c r="AB374" i="39" s="1"/>
  <c r="AH28" i="16"/>
  <c r="AK28" i="16" s="1"/>
  <c r="AE28" i="16"/>
  <c r="Z375" i="39" s="1"/>
  <c r="AB375" i="39" s="1"/>
  <c r="AH44" i="16"/>
  <c r="AK44" i="16" s="1"/>
  <c r="AE44" i="16"/>
  <c r="Z391" i="39" s="1"/>
  <c r="AB391" i="39" s="1"/>
  <c r="AH13" i="16"/>
  <c r="AK13" i="16" s="1"/>
  <c r="AE13" i="16"/>
  <c r="Z360" i="39" s="1"/>
  <c r="AB360" i="39" s="1"/>
  <c r="AH45" i="16"/>
  <c r="AK45" i="16" s="1"/>
  <c r="AE45" i="16"/>
  <c r="Z392" i="39" s="1"/>
  <c r="AB392" i="39" s="1"/>
  <c r="AH42" i="16"/>
  <c r="AK42" i="16" s="1"/>
  <c r="AE42" i="16"/>
  <c r="Z389" i="39" s="1"/>
  <c r="AB389" i="39" s="1"/>
  <c r="AH15" i="16"/>
  <c r="AK15" i="16" s="1"/>
  <c r="AE15" i="16"/>
  <c r="Z362" i="39" s="1"/>
  <c r="AB362" i="39" s="1"/>
  <c r="AH33" i="16"/>
  <c r="AK33" i="16" s="1"/>
  <c r="AE33" i="16"/>
  <c r="Z380" i="39" s="1"/>
  <c r="AB380" i="39" s="1"/>
  <c r="AH50" i="16"/>
  <c r="AK50" i="16" s="1"/>
  <c r="AE50" i="16"/>
  <c r="Z397" i="39" s="1"/>
  <c r="AB397" i="39" s="1"/>
  <c r="FX70" i="16"/>
  <c r="GA70" i="16" s="1"/>
  <c r="AA907" i="39" s="1"/>
  <c r="AC907" i="39" s="1"/>
  <c r="FX33" i="16"/>
  <c r="GA33" i="16" s="1"/>
  <c r="AA870" i="39" s="1"/>
  <c r="AC870" i="39" s="1"/>
  <c r="FX13" i="16"/>
  <c r="GA13" i="16" s="1"/>
  <c r="AA850" i="39" s="1"/>
  <c r="AC850" i="39" s="1"/>
  <c r="FX69" i="16"/>
  <c r="GA69" i="16" s="1"/>
  <c r="AA906" i="39" s="1"/>
  <c r="AC906" i="39" s="1"/>
  <c r="FX29" i="16"/>
  <c r="GA29" i="16" s="1"/>
  <c r="AA866" i="39" s="1"/>
  <c r="AC866" i="39" s="1"/>
  <c r="FX12" i="16"/>
  <c r="GA12" i="16" s="1"/>
  <c r="AA849" i="39" s="1"/>
  <c r="AC849" i="39" s="1"/>
  <c r="FV50" i="16"/>
  <c r="AC49" i="4" s="1"/>
  <c r="FX5" i="16"/>
  <c r="GA5" i="16" s="1"/>
  <c r="AA842" i="39" s="1"/>
  <c r="AC842" i="39" s="1"/>
  <c r="FX43" i="16"/>
  <c r="GA43" i="16" s="1"/>
  <c r="AA880" i="39" s="1"/>
  <c r="AC880" i="39" s="1"/>
  <c r="FX73" i="16"/>
  <c r="GA73" i="16" s="1"/>
  <c r="AA910" i="39" s="1"/>
  <c r="AC910" i="39" s="1"/>
  <c r="FX42" i="16"/>
  <c r="GA42" i="16" s="1"/>
  <c r="AA879" i="39" s="1"/>
  <c r="AC879" i="39" s="1"/>
  <c r="FV23" i="16"/>
  <c r="AC22" i="32" s="1"/>
  <c r="GS5" i="16"/>
  <c r="GV5" i="16" s="1"/>
  <c r="AA912" i="39" s="1"/>
  <c r="GQ5" i="16"/>
  <c r="GP5" i="16"/>
  <c r="Z912" i="39" s="1"/>
  <c r="AB912" i="39" s="1"/>
  <c r="FX28" i="16"/>
  <c r="GA28" i="16" s="1"/>
  <c r="AA865" i="39" s="1"/>
  <c r="AC865" i="39" s="1"/>
  <c r="FV44" i="16"/>
  <c r="AC43" i="32" s="1"/>
  <c r="FX10" i="16"/>
  <c r="GA10" i="16" s="1"/>
  <c r="AA847" i="39" s="1"/>
  <c r="AC847" i="39" s="1"/>
  <c r="FV74" i="16"/>
  <c r="AC73" i="32" s="1"/>
  <c r="FX8" i="16"/>
  <c r="GA8" i="16" s="1"/>
  <c r="AA845" i="39" s="1"/>
  <c r="AC845" i="39" s="1"/>
  <c r="FV72" i="16"/>
  <c r="AC71" i="4" s="1"/>
  <c r="FX35" i="16"/>
  <c r="GA35" i="16" s="1"/>
  <c r="AA872" i="39" s="1"/>
  <c r="AC872" i="39" s="1"/>
  <c r="FX11" i="16"/>
  <c r="GA11" i="16" s="1"/>
  <c r="AA848" i="39" s="1"/>
  <c r="AC848" i="39" s="1"/>
  <c r="FX27" i="16"/>
  <c r="GA27" i="16" s="1"/>
  <c r="AA864" i="39" s="1"/>
  <c r="AC864" i="39" s="1"/>
  <c r="FX25" i="16"/>
  <c r="GA25" i="16" s="1"/>
  <c r="AA862" i="39" s="1"/>
  <c r="AC862" i="39" s="1"/>
  <c r="FV71" i="16"/>
  <c r="AC70" i="32" s="1"/>
  <c r="FX34" i="16"/>
  <c r="GA34" i="16" s="1"/>
  <c r="AA871" i="39" s="1"/>
  <c r="AC871" i="39" s="1"/>
  <c r="FV15" i="16"/>
  <c r="AC14" i="32" s="1"/>
  <c r="GS50" i="16"/>
  <c r="GV50" i="16" s="1"/>
  <c r="AA957" i="39" s="1"/>
  <c r="GQ50" i="16"/>
  <c r="GS27" i="16"/>
  <c r="GV27" i="16" s="1"/>
  <c r="AA934" i="39" s="1"/>
  <c r="GQ27" i="16"/>
  <c r="GS10" i="16"/>
  <c r="GV10" i="16" s="1"/>
  <c r="AA917" i="39" s="1"/>
  <c r="GQ10" i="16"/>
  <c r="AF63" i="4"/>
  <c r="GS16" i="16"/>
  <c r="GV16" i="16" s="1"/>
  <c r="AA923" i="39" s="1"/>
  <c r="GQ16" i="16"/>
  <c r="GS15" i="16"/>
  <c r="GV15" i="16" s="1"/>
  <c r="AA922" i="39" s="1"/>
  <c r="GQ15" i="16"/>
  <c r="GS72" i="16"/>
  <c r="GV72" i="16" s="1"/>
  <c r="AA979" i="39" s="1"/>
  <c r="GQ72" i="16"/>
  <c r="GS74" i="16"/>
  <c r="GV74" i="16" s="1"/>
  <c r="AA981" i="39" s="1"/>
  <c r="GQ74" i="16"/>
  <c r="AH74" i="16"/>
  <c r="AK74" i="16" s="1"/>
  <c r="AF74" i="16"/>
  <c r="AF18" i="32"/>
  <c r="DK23" i="16"/>
  <c r="W22" i="32" s="1"/>
  <c r="AB17" i="4"/>
  <c r="DM13" i="16"/>
  <c r="DP13" i="16" s="1"/>
  <c r="X72" i="4"/>
  <c r="DM42" i="16"/>
  <c r="DP42" i="16" s="1"/>
  <c r="X18" i="32"/>
  <c r="EH10" i="16"/>
  <c r="EK10" i="16" s="1"/>
  <c r="X73" i="32"/>
  <c r="W29" i="32"/>
  <c r="FC43" i="16"/>
  <c r="FF43" i="16" s="1"/>
  <c r="AD66" i="4"/>
  <c r="FV13" i="16"/>
  <c r="AC12" i="32" s="1"/>
  <c r="O35" i="4"/>
  <c r="Z29" i="32"/>
  <c r="Z67" i="32"/>
  <c r="AB60" i="32"/>
  <c r="AC63" i="32"/>
  <c r="FV25" i="16"/>
  <c r="AC24" i="4" s="1"/>
  <c r="GS70" i="16"/>
  <c r="GV70" i="16" s="1"/>
  <c r="AA977" i="39" s="1"/>
  <c r="DK11" i="16"/>
  <c r="W10" i="4" s="1"/>
  <c r="DM10" i="16"/>
  <c r="DP10" i="16" s="1"/>
  <c r="Z65" i="4"/>
  <c r="FV29" i="16"/>
  <c r="AC28" i="32" s="1"/>
  <c r="FX72" i="16"/>
  <c r="GA72" i="16" s="1"/>
  <c r="AA909" i="39" s="1"/>
  <c r="AC909" i="39" s="1"/>
  <c r="EH50" i="16"/>
  <c r="EK50" i="16" s="1"/>
  <c r="AB37" i="32"/>
  <c r="Y17" i="32"/>
  <c r="X62" i="4"/>
  <c r="DM33" i="16"/>
  <c r="DP33" i="16" s="1"/>
  <c r="X21" i="32"/>
  <c r="X21" i="4"/>
  <c r="AD25" i="32"/>
  <c r="AD25" i="4"/>
  <c r="Z58" i="32"/>
  <c r="Z58" i="4"/>
  <c r="V21" i="32"/>
  <c r="V21" i="4"/>
  <c r="W28" i="32"/>
  <c r="W28" i="4"/>
  <c r="AF65" i="32"/>
  <c r="AF65" i="4"/>
  <c r="O35" i="32"/>
  <c r="V30" i="32"/>
  <c r="V30" i="4"/>
  <c r="W54" i="32"/>
  <c r="AA54" i="32"/>
  <c r="AA54" i="4"/>
  <c r="AA46" i="32"/>
  <c r="AA46" i="4"/>
  <c r="AA41" i="32"/>
  <c r="AA41" i="4"/>
  <c r="AA18" i="32"/>
  <c r="AA18" i="4"/>
  <c r="AC62" i="32"/>
  <c r="AC62" i="4"/>
  <c r="AD55" i="32"/>
  <c r="AD55" i="4"/>
  <c r="AD48" i="32"/>
  <c r="AD48" i="4"/>
  <c r="AD40" i="32"/>
  <c r="AD40" i="4"/>
  <c r="FV35" i="16"/>
  <c r="AC21" i="32"/>
  <c r="AC21" i="4"/>
  <c r="AC13" i="4"/>
  <c r="AC13" i="32"/>
  <c r="AF57" i="32"/>
  <c r="AF57" i="4"/>
  <c r="AE50" i="32"/>
  <c r="AE50" i="4"/>
  <c r="AE43" i="32"/>
  <c r="AE43" i="4"/>
  <c r="AE35" i="32"/>
  <c r="AE35" i="4"/>
  <c r="AE28" i="32"/>
  <c r="AE28" i="4"/>
  <c r="AE20" i="4"/>
  <c r="AE20" i="32"/>
  <c r="AF7" i="32"/>
  <c r="AF7" i="4"/>
  <c r="R59" i="32"/>
  <c r="R59" i="4"/>
  <c r="W55" i="32"/>
  <c r="W55" i="4"/>
  <c r="AE36" i="32"/>
  <c r="AE36" i="4"/>
  <c r="R36" i="32"/>
  <c r="R36" i="4"/>
  <c r="X20" i="4"/>
  <c r="X20" i="32"/>
  <c r="R5" i="32"/>
  <c r="R5" i="4"/>
  <c r="W19" i="32"/>
  <c r="W19" i="4"/>
  <c r="AA33" i="32"/>
  <c r="AA33" i="4"/>
  <c r="AC67" i="32"/>
  <c r="AC67" i="4"/>
  <c r="AD61" i="32"/>
  <c r="AD61" i="4"/>
  <c r="AC47" i="32"/>
  <c r="AC47" i="4"/>
  <c r="AD20" i="4"/>
  <c r="AD20" i="32"/>
  <c r="AC6" i="32"/>
  <c r="AC6" i="4"/>
  <c r="AE70" i="32"/>
  <c r="AE70" i="4"/>
  <c r="AE64" i="32"/>
  <c r="AE64" i="4"/>
  <c r="AE42" i="32"/>
  <c r="AE42" i="4"/>
  <c r="AE34" i="32"/>
  <c r="AE34" i="4"/>
  <c r="AE27" i="32"/>
  <c r="AE27" i="4"/>
  <c r="AE19" i="32"/>
  <c r="AE19" i="4"/>
  <c r="AE6" i="32"/>
  <c r="AE6" i="4"/>
  <c r="R67" i="32"/>
  <c r="R67" i="4"/>
  <c r="Y8" i="32"/>
  <c r="Y8" i="4"/>
  <c r="AE44" i="32"/>
  <c r="AE44" i="4"/>
  <c r="R28" i="32"/>
  <c r="R28" i="4"/>
  <c r="P59" i="32"/>
  <c r="P59" i="4"/>
  <c r="V8" i="32"/>
  <c r="V8" i="4"/>
  <c r="AD19" i="32"/>
  <c r="AD19" i="4"/>
  <c r="AC5" i="4"/>
  <c r="AC5" i="32"/>
  <c r="AF63" i="32"/>
  <c r="AE56" i="32"/>
  <c r="AE56" i="4"/>
  <c r="AE48" i="32"/>
  <c r="AE48" i="4"/>
  <c r="AF41" i="32"/>
  <c r="AF41" i="4"/>
  <c r="AF33" i="32"/>
  <c r="AF33" i="4"/>
  <c r="AE13" i="32"/>
  <c r="AE13" i="4"/>
  <c r="AE5" i="32"/>
  <c r="AE5" i="4"/>
  <c r="R51" i="32"/>
  <c r="R51" i="4"/>
  <c r="V37" i="32"/>
  <c r="V37" i="4"/>
  <c r="W49" i="32"/>
  <c r="Y45" i="4"/>
  <c r="Y45" i="32"/>
  <c r="Y22" i="4"/>
  <c r="Y22" i="32"/>
  <c r="AB47" i="32"/>
  <c r="AB47" i="4"/>
  <c r="AC8" i="32"/>
  <c r="AC8" i="4"/>
  <c r="P66" i="32"/>
  <c r="P66" i="4"/>
  <c r="W62" i="32"/>
  <c r="W62" i="4"/>
  <c r="W13" i="32"/>
  <c r="W13" i="4"/>
  <c r="Y50" i="32"/>
  <c r="Y50" i="4"/>
  <c r="Y21" i="32"/>
  <c r="Y21" i="4"/>
  <c r="AA61" i="32"/>
  <c r="AA61" i="4"/>
  <c r="P28" i="32"/>
  <c r="P28" i="4"/>
  <c r="P67" i="32"/>
  <c r="P67" i="4"/>
  <c r="R37" i="32"/>
  <c r="R37" i="4"/>
  <c r="V31" i="32"/>
  <c r="V31" i="4"/>
  <c r="X47" i="4"/>
  <c r="X47" i="32"/>
  <c r="Y35" i="32"/>
  <c r="Y35" i="4"/>
  <c r="P6" i="32"/>
  <c r="P6" i="4"/>
  <c r="P68" i="32"/>
  <c r="P68" i="4"/>
  <c r="R30" i="32"/>
  <c r="R30" i="4"/>
  <c r="V64" i="32"/>
  <c r="V64" i="4"/>
  <c r="X52" i="32"/>
  <c r="X52" i="4"/>
  <c r="Y62" i="32"/>
  <c r="Y62" i="4"/>
  <c r="AA52" i="32"/>
  <c r="AA52" i="4"/>
  <c r="AC54" i="32"/>
  <c r="AC54" i="4"/>
  <c r="P45" i="32"/>
  <c r="P45" i="4"/>
  <c r="P61" i="32"/>
  <c r="P61" i="4"/>
  <c r="R7" i="32"/>
  <c r="R7" i="4"/>
  <c r="R23" i="4"/>
  <c r="R23" i="32"/>
  <c r="R31" i="4"/>
  <c r="R31" i="32"/>
  <c r="R47" i="32"/>
  <c r="R47" i="4"/>
  <c r="R55" i="32"/>
  <c r="R55" i="4"/>
  <c r="R63" i="32"/>
  <c r="R63" i="4"/>
  <c r="V17" i="32"/>
  <c r="V17" i="4"/>
  <c r="V25" i="32"/>
  <c r="V25" i="4"/>
  <c r="V33" i="32"/>
  <c r="V33" i="4"/>
  <c r="V57" i="32"/>
  <c r="V57" i="4"/>
  <c r="V65" i="32"/>
  <c r="V65" i="4"/>
  <c r="W65" i="32"/>
  <c r="W65" i="4"/>
  <c r="W59" i="32"/>
  <c r="W59" i="4"/>
  <c r="W51" i="32"/>
  <c r="W51" i="4"/>
  <c r="W45" i="32"/>
  <c r="W45" i="4"/>
  <c r="W18" i="32"/>
  <c r="W18" i="4"/>
  <c r="X5" i="32"/>
  <c r="X5" i="4"/>
  <c r="Y67" i="32"/>
  <c r="Y67" i="4"/>
  <c r="Y61" i="32"/>
  <c r="Y61" i="4"/>
  <c r="Z55" i="32"/>
  <c r="Z55" i="4"/>
  <c r="Z41" i="32"/>
  <c r="Z41" i="4"/>
  <c r="Y33" i="32"/>
  <c r="Y33" i="4"/>
  <c r="Y18" i="32"/>
  <c r="Y18" i="4"/>
  <c r="AA66" i="32"/>
  <c r="AA66" i="4"/>
  <c r="AB59" i="32"/>
  <c r="AB59" i="4"/>
  <c r="AB51" i="32"/>
  <c r="AB51" i="4"/>
  <c r="AB43" i="32"/>
  <c r="AB43" i="4"/>
  <c r="AA38" i="32"/>
  <c r="AA38" i="4"/>
  <c r="AB31" i="32"/>
  <c r="AB31" i="4"/>
  <c r="AB23" i="32"/>
  <c r="AB23" i="4"/>
  <c r="AA16" i="32"/>
  <c r="AA16" i="4"/>
  <c r="AC66" i="32"/>
  <c r="AC66" i="4"/>
  <c r="AD59" i="32"/>
  <c r="AD59" i="4"/>
  <c r="AD53" i="32"/>
  <c r="AD53" i="4"/>
  <c r="AC45" i="32"/>
  <c r="AC45" i="4"/>
  <c r="AC37" i="32"/>
  <c r="AC37" i="4"/>
  <c r="AD18" i="32"/>
  <c r="AD18" i="4"/>
  <c r="AE69" i="32"/>
  <c r="AE69" i="4"/>
  <c r="AE62" i="32"/>
  <c r="AE62" i="4"/>
  <c r="AF55" i="32"/>
  <c r="AF55" i="4"/>
  <c r="AF47" i="32"/>
  <c r="AF47" i="4"/>
  <c r="AE40" i="32"/>
  <c r="AE40" i="4"/>
  <c r="AF25" i="32"/>
  <c r="AF25" i="4"/>
  <c r="AE18" i="32"/>
  <c r="AE18" i="4"/>
  <c r="AE12" i="4"/>
  <c r="AE12" i="32"/>
  <c r="P65" i="32"/>
  <c r="P65" i="4"/>
  <c r="V53" i="32"/>
  <c r="V53" i="4"/>
  <c r="X35" i="32"/>
  <c r="X35" i="4"/>
  <c r="Y65" i="32"/>
  <c r="Y65" i="4"/>
  <c r="AA62" i="32"/>
  <c r="AA62" i="4"/>
  <c r="AB19" i="32"/>
  <c r="AB19" i="4"/>
  <c r="AD56" i="32"/>
  <c r="AD56" i="4"/>
  <c r="AE51" i="32"/>
  <c r="AE51" i="4"/>
  <c r="AE8" i="32"/>
  <c r="AE8" i="4"/>
  <c r="P19" i="32"/>
  <c r="P19" i="4"/>
  <c r="P58" i="32"/>
  <c r="P58" i="4"/>
  <c r="R20" i="32"/>
  <c r="R20" i="4"/>
  <c r="R68" i="32"/>
  <c r="R68" i="4"/>
  <c r="V38" i="32"/>
  <c r="V38" i="4"/>
  <c r="W48" i="32"/>
  <c r="W48" i="4"/>
  <c r="W8" i="4"/>
  <c r="W8" i="32"/>
  <c r="Y14" i="4"/>
  <c r="P5" i="32"/>
  <c r="P5" i="4"/>
  <c r="P35" i="32"/>
  <c r="P35" i="4"/>
  <c r="R13" i="32"/>
  <c r="R13" i="4"/>
  <c r="R53" i="32"/>
  <c r="R53" i="4"/>
  <c r="V55" i="32"/>
  <c r="V55" i="4"/>
  <c r="W6" i="32"/>
  <c r="W6" i="4"/>
  <c r="W53" i="32"/>
  <c r="W53" i="4"/>
  <c r="Z63" i="32"/>
  <c r="Z63" i="4"/>
  <c r="Y6" i="4"/>
  <c r="Y6" i="32"/>
  <c r="AA45" i="32"/>
  <c r="AA45" i="4"/>
  <c r="P21" i="32"/>
  <c r="P21" i="4"/>
  <c r="P60" i="32"/>
  <c r="P60" i="4"/>
  <c r="R22" i="32"/>
  <c r="R22" i="4"/>
  <c r="W60" i="32"/>
  <c r="W60" i="4"/>
  <c r="Y5" i="32"/>
  <c r="Y5" i="4"/>
  <c r="AA44" i="32"/>
  <c r="AA44" i="4"/>
  <c r="AD60" i="32"/>
  <c r="AD60" i="4"/>
  <c r="P7" i="32"/>
  <c r="P7" i="4"/>
  <c r="P37" i="32"/>
  <c r="P37" i="4"/>
  <c r="P53" i="32"/>
  <c r="P53" i="4"/>
  <c r="AF9" i="16"/>
  <c r="P23" i="32"/>
  <c r="P23" i="4"/>
  <c r="P31" i="32"/>
  <c r="P31" i="4"/>
  <c r="P38" i="32"/>
  <c r="P38" i="4"/>
  <c r="P46" i="32"/>
  <c r="P46" i="4"/>
  <c r="P62" i="32"/>
  <c r="P62" i="4"/>
  <c r="R8" i="32"/>
  <c r="R8" i="4"/>
  <c r="R16" i="32"/>
  <c r="R16" i="4"/>
  <c r="R48" i="32"/>
  <c r="R48" i="4"/>
  <c r="R56" i="32"/>
  <c r="R56" i="4"/>
  <c r="R64" i="32"/>
  <c r="R64" i="4"/>
  <c r="V18" i="32"/>
  <c r="V18" i="4"/>
  <c r="V50" i="32"/>
  <c r="V50" i="4"/>
  <c r="V58" i="32"/>
  <c r="V58" i="4"/>
  <c r="V66" i="32"/>
  <c r="V66" i="4"/>
  <c r="W72" i="32"/>
  <c r="W72" i="4"/>
  <c r="W58" i="32"/>
  <c r="W58" i="4"/>
  <c r="W38" i="32"/>
  <c r="W38" i="4"/>
  <c r="W31" i="32"/>
  <c r="W31" i="4"/>
  <c r="X23" i="4"/>
  <c r="X23" i="32"/>
  <c r="W17" i="32"/>
  <c r="W17" i="4"/>
  <c r="Y73" i="32"/>
  <c r="Y66" i="32"/>
  <c r="Y66" i="4"/>
  <c r="Y54" i="32"/>
  <c r="Y54" i="4"/>
  <c r="Y48" i="32"/>
  <c r="Y48" i="4"/>
  <c r="Y40" i="32"/>
  <c r="Y40" i="4"/>
  <c r="Z17" i="32"/>
  <c r="Z17" i="4"/>
  <c r="AA73" i="4"/>
  <c r="AA65" i="32"/>
  <c r="AA65" i="4"/>
  <c r="AA58" i="32"/>
  <c r="AA58" i="4"/>
  <c r="AA50" i="32"/>
  <c r="AA50" i="4"/>
  <c r="AA30" i="32"/>
  <c r="AA30" i="4"/>
  <c r="AA8" i="32"/>
  <c r="AA8" i="4"/>
  <c r="AC65" i="32"/>
  <c r="AC65" i="4"/>
  <c r="AD52" i="4"/>
  <c r="AD52" i="32"/>
  <c r="AD44" i="32"/>
  <c r="AD44" i="4"/>
  <c r="AD36" i="32"/>
  <c r="AD36" i="4"/>
  <c r="AC30" i="32"/>
  <c r="AC30" i="4"/>
  <c r="AD17" i="4"/>
  <c r="AD17" i="32"/>
  <c r="AE68" i="32"/>
  <c r="AE68" i="4"/>
  <c r="AE61" i="32"/>
  <c r="AE61" i="4"/>
  <c r="AE54" i="32"/>
  <c r="AE54" i="4"/>
  <c r="AE46" i="32"/>
  <c r="AE46" i="4"/>
  <c r="AF39" i="32"/>
  <c r="AF39" i="4"/>
  <c r="AE32" i="32"/>
  <c r="AE32" i="4"/>
  <c r="AE24" i="4"/>
  <c r="AE24" i="32"/>
  <c r="AF17" i="32"/>
  <c r="AF17" i="4"/>
  <c r="AE11" i="32"/>
  <c r="AE11" i="4"/>
  <c r="R19" i="32"/>
  <c r="R19" i="4"/>
  <c r="V29" i="4"/>
  <c r="V29" i="32"/>
  <c r="Y51" i="32"/>
  <c r="Y51" i="4"/>
  <c r="AB35" i="32"/>
  <c r="AB35" i="4"/>
  <c r="AA5" i="4"/>
  <c r="AA5" i="32"/>
  <c r="AE72" i="32"/>
  <c r="AE72" i="4"/>
  <c r="AE29" i="32"/>
  <c r="AE29" i="4"/>
  <c r="R52" i="32"/>
  <c r="R52" i="4"/>
  <c r="V6" i="32"/>
  <c r="V6" i="4"/>
  <c r="V46" i="32"/>
  <c r="V46" i="4"/>
  <c r="W68" i="32"/>
  <c r="W68" i="4"/>
  <c r="Y29" i="32"/>
  <c r="Y29" i="4"/>
  <c r="AA69" i="4"/>
  <c r="P20" i="4"/>
  <c r="P20" i="32"/>
  <c r="P51" i="4"/>
  <c r="P51" i="32"/>
  <c r="R29" i="32"/>
  <c r="R29" i="4"/>
  <c r="V23" i="32"/>
  <c r="V23" i="4"/>
  <c r="V63" i="32"/>
  <c r="V63" i="4"/>
  <c r="W61" i="32"/>
  <c r="W61" i="4"/>
  <c r="Z57" i="32"/>
  <c r="Z57" i="4"/>
  <c r="Y13" i="32"/>
  <c r="Y13" i="4"/>
  <c r="AA53" i="32"/>
  <c r="AA53" i="4"/>
  <c r="P13" i="32"/>
  <c r="P13" i="4"/>
  <c r="P52" i="32"/>
  <c r="P52" i="4"/>
  <c r="R46" i="32"/>
  <c r="R46" i="4"/>
  <c r="V56" i="4"/>
  <c r="V56" i="32"/>
  <c r="W73" i="32"/>
  <c r="W73" i="4"/>
  <c r="W46" i="32"/>
  <c r="W46" i="4"/>
  <c r="W25" i="32"/>
  <c r="W25" i="4"/>
  <c r="Y56" i="32"/>
  <c r="Y56" i="4"/>
  <c r="Y19" i="32"/>
  <c r="Y19" i="4"/>
  <c r="AA60" i="32"/>
  <c r="AA60" i="4"/>
  <c r="AA32" i="32"/>
  <c r="AA32" i="4"/>
  <c r="AA17" i="32"/>
  <c r="AA17" i="4"/>
  <c r="AC46" i="32"/>
  <c r="AC46" i="4"/>
  <c r="P30" i="32"/>
  <c r="P30" i="4"/>
  <c r="P16" i="4"/>
  <c r="P16" i="32"/>
  <c r="P24" i="4"/>
  <c r="P24" i="32"/>
  <c r="P39" i="32"/>
  <c r="P39" i="4"/>
  <c r="P47" i="32"/>
  <c r="P47" i="4"/>
  <c r="P55" i="32"/>
  <c r="P55" i="4"/>
  <c r="P63" i="32"/>
  <c r="P63" i="4"/>
  <c r="R17" i="32"/>
  <c r="R17" i="4"/>
  <c r="R25" i="32"/>
  <c r="R25" i="4"/>
  <c r="R33" i="32"/>
  <c r="R33" i="4"/>
  <c r="R57" i="32"/>
  <c r="R57" i="4"/>
  <c r="R65" i="32"/>
  <c r="R65" i="4"/>
  <c r="V19" i="32"/>
  <c r="V19" i="4"/>
  <c r="V35" i="32"/>
  <c r="V35" i="4"/>
  <c r="V51" i="32"/>
  <c r="V51" i="4"/>
  <c r="V59" i="32"/>
  <c r="V59" i="4"/>
  <c r="V67" i="32"/>
  <c r="V67" i="4"/>
  <c r="W30" i="32"/>
  <c r="W30" i="4"/>
  <c r="W71" i="32"/>
  <c r="W71" i="4"/>
  <c r="W64" i="32"/>
  <c r="W64" i="4"/>
  <c r="X57" i="32"/>
  <c r="X57" i="4"/>
  <c r="W50" i="32"/>
  <c r="W50" i="4"/>
  <c r="W44" i="32"/>
  <c r="W44" i="4"/>
  <c r="W37" i="32"/>
  <c r="W37" i="4"/>
  <c r="X30" i="32"/>
  <c r="X30" i="4"/>
  <c r="X16" i="4"/>
  <c r="X16" i="32"/>
  <c r="Z65" i="32"/>
  <c r="Y59" i="32"/>
  <c r="Y59" i="4"/>
  <c r="Y53" i="32"/>
  <c r="Y53" i="4"/>
  <c r="Z47" i="32"/>
  <c r="Z47" i="4"/>
  <c r="Z39" i="32"/>
  <c r="Z39" i="4"/>
  <c r="Z31" i="32"/>
  <c r="Z31" i="4"/>
  <c r="AA72" i="32"/>
  <c r="AA72" i="4"/>
  <c r="AA64" i="32"/>
  <c r="AA64" i="4"/>
  <c r="AA57" i="32"/>
  <c r="AA57" i="4"/>
  <c r="AA49" i="4"/>
  <c r="AA37" i="32"/>
  <c r="AA37" i="4"/>
  <c r="AA29" i="32"/>
  <c r="AA29" i="4"/>
  <c r="AA21" i="4"/>
  <c r="AA21" i="32"/>
  <c r="AB7" i="32"/>
  <c r="AB7" i="4"/>
  <c r="AD64" i="32"/>
  <c r="AD64" i="4"/>
  <c r="AC58" i="32"/>
  <c r="AC58" i="4"/>
  <c r="AC51" i="32"/>
  <c r="AC51" i="4"/>
  <c r="AC29" i="32"/>
  <c r="AC29" i="4"/>
  <c r="AD16" i="32"/>
  <c r="AD16" i="4"/>
  <c r="AE67" i="32"/>
  <c r="AE67" i="4"/>
  <c r="AE60" i="32"/>
  <c r="AE60" i="4"/>
  <c r="AE53" i="32"/>
  <c r="AE53" i="4"/>
  <c r="AF45" i="32"/>
  <c r="AF45" i="4"/>
  <c r="AE38" i="32"/>
  <c r="AE38" i="4"/>
  <c r="AF31" i="32"/>
  <c r="AF31" i="4"/>
  <c r="AF23" i="32"/>
  <c r="AF23" i="4"/>
  <c r="AE10" i="32"/>
  <c r="AE10" i="4"/>
  <c r="P57" i="32"/>
  <c r="P57" i="4"/>
  <c r="R35" i="32"/>
  <c r="R35" i="4"/>
  <c r="V13" i="4"/>
  <c r="V13" i="32"/>
  <c r="V45" i="32"/>
  <c r="V45" i="4"/>
  <c r="X62" i="32"/>
  <c r="X8" i="4"/>
  <c r="X8" i="32"/>
  <c r="Y37" i="32"/>
  <c r="Y37" i="4"/>
  <c r="AB55" i="32"/>
  <c r="AB55" i="4"/>
  <c r="AA13" i="4"/>
  <c r="AA13" i="32"/>
  <c r="AE58" i="32"/>
  <c r="AE58" i="4"/>
  <c r="AE21" i="32"/>
  <c r="AE21" i="4"/>
  <c r="P50" i="32"/>
  <c r="P50" i="4"/>
  <c r="R60" i="32"/>
  <c r="R60" i="4"/>
  <c r="V22" i="32"/>
  <c r="V22" i="4"/>
  <c r="Y64" i="32"/>
  <c r="Y64" i="4"/>
  <c r="Z7" i="32"/>
  <c r="Z7" i="4"/>
  <c r="R21" i="32"/>
  <c r="R21" i="4"/>
  <c r="R45" i="32"/>
  <c r="R45" i="4"/>
  <c r="V7" i="32"/>
  <c r="V7" i="4"/>
  <c r="V47" i="32"/>
  <c r="V47" i="4"/>
  <c r="W67" i="32"/>
  <c r="W67" i="4"/>
  <c r="X33" i="32"/>
  <c r="X33" i="4"/>
  <c r="W7" i="32"/>
  <c r="W7" i="4"/>
  <c r="AA68" i="32"/>
  <c r="AA68" i="4"/>
  <c r="AA40" i="32"/>
  <c r="AA40" i="4"/>
  <c r="P29" i="32"/>
  <c r="P29" i="4"/>
  <c r="R6" i="32"/>
  <c r="R6" i="4"/>
  <c r="R38" i="32"/>
  <c r="R38" i="4"/>
  <c r="V16" i="32"/>
  <c r="V16" i="4"/>
  <c r="X66" i="32"/>
  <c r="X66" i="4"/>
  <c r="X6" i="32"/>
  <c r="X6" i="4"/>
  <c r="AB67" i="32"/>
  <c r="AB67" i="4"/>
  <c r="AB39" i="32"/>
  <c r="AB39" i="4"/>
  <c r="AC38" i="32"/>
  <c r="AC38" i="4"/>
  <c r="P22" i="32"/>
  <c r="P22" i="4"/>
  <c r="P17" i="32"/>
  <c r="P17" i="4"/>
  <c r="P25" i="32"/>
  <c r="P25" i="4"/>
  <c r="P48" i="32"/>
  <c r="P48" i="4"/>
  <c r="P56" i="32"/>
  <c r="P56" i="4"/>
  <c r="P64" i="32"/>
  <c r="P64" i="4"/>
  <c r="R18" i="4"/>
  <c r="R18" i="32"/>
  <c r="R42" i="32"/>
  <c r="R42" i="4"/>
  <c r="R50" i="32"/>
  <c r="R50" i="4"/>
  <c r="R58" i="32"/>
  <c r="R58" i="4"/>
  <c r="R66" i="32"/>
  <c r="R66" i="4"/>
  <c r="V20" i="32"/>
  <c r="V20" i="4"/>
  <c r="V36" i="32"/>
  <c r="V36" i="4"/>
  <c r="V44" i="32"/>
  <c r="V44" i="4"/>
  <c r="V52" i="32"/>
  <c r="V52" i="4"/>
  <c r="V60" i="32"/>
  <c r="V60" i="4"/>
  <c r="V68" i="32"/>
  <c r="V68" i="4"/>
  <c r="DK35" i="16"/>
  <c r="W70" i="32"/>
  <c r="W70" i="4"/>
  <c r="W63" i="32"/>
  <c r="W63" i="4"/>
  <c r="W56" i="32"/>
  <c r="W56" i="4"/>
  <c r="DM50" i="16"/>
  <c r="DP50" i="16" s="1"/>
  <c r="W36" i="32"/>
  <c r="W36" i="4"/>
  <c r="X29" i="32"/>
  <c r="X29" i="4"/>
  <c r="Y46" i="32"/>
  <c r="Y46" i="4"/>
  <c r="Y38" i="32"/>
  <c r="Y38" i="4"/>
  <c r="Y30" i="32"/>
  <c r="Y30" i="4"/>
  <c r="Z23" i="4"/>
  <c r="Z23" i="32"/>
  <c r="Y16" i="32"/>
  <c r="Y16" i="4"/>
  <c r="AB63" i="32"/>
  <c r="AB63" i="4"/>
  <c r="AA56" i="32"/>
  <c r="AA56" i="4"/>
  <c r="AA48" i="32"/>
  <c r="AA48" i="4"/>
  <c r="AA36" i="32"/>
  <c r="AA36" i="4"/>
  <c r="AA28" i="32"/>
  <c r="AA28" i="4"/>
  <c r="AA20" i="32"/>
  <c r="AA20" i="4"/>
  <c r="AA6" i="4"/>
  <c r="AA6" i="32"/>
  <c r="AD63" i="32"/>
  <c r="AD63" i="4"/>
  <c r="AC57" i="32"/>
  <c r="AC57" i="4"/>
  <c r="AD50" i="32"/>
  <c r="AD50" i="4"/>
  <c r="AC35" i="4"/>
  <c r="AC35" i="32"/>
  <c r="FV10" i="16"/>
  <c r="AE66" i="32"/>
  <c r="AE66" i="4"/>
  <c r="AE59" i="32"/>
  <c r="AE59" i="4"/>
  <c r="AE52" i="32"/>
  <c r="AE52" i="4"/>
  <c r="AE45" i="32"/>
  <c r="AE45" i="4"/>
  <c r="AE37" i="32"/>
  <c r="AE37" i="4"/>
  <c r="AE30" i="32"/>
  <c r="AE30" i="4"/>
  <c r="AE22" i="32"/>
  <c r="AE22" i="4"/>
  <c r="AE16" i="32"/>
  <c r="AE16" i="4"/>
  <c r="DK27" i="16"/>
  <c r="GS11" i="16"/>
  <c r="GV11" i="16" s="1"/>
  <c r="AA918" i="39" s="1"/>
  <c r="FC26" i="16"/>
  <c r="FF26" i="16" s="1"/>
  <c r="FX71" i="16"/>
  <c r="GA71" i="16" s="1"/>
  <c r="AA908" i="39" s="1"/>
  <c r="AC908" i="39" s="1"/>
  <c r="DM41" i="16"/>
  <c r="DP41" i="16" s="1"/>
  <c r="GS38" i="16"/>
  <c r="GV38" i="16" s="1"/>
  <c r="AA945" i="39" s="1"/>
  <c r="CO33" i="16"/>
  <c r="DM70" i="16"/>
  <c r="DP70" i="16" s="1"/>
  <c r="DQ29" i="16"/>
  <c r="DM15" i="16"/>
  <c r="DP15" i="16" s="1"/>
  <c r="EH73" i="16"/>
  <c r="EK73" i="16" s="1"/>
  <c r="EH33" i="16"/>
  <c r="EK33" i="16" s="1"/>
  <c r="EH12" i="16"/>
  <c r="EK12" i="16" s="1"/>
  <c r="FC70" i="16"/>
  <c r="FF70" i="16" s="1"/>
  <c r="FC11" i="16"/>
  <c r="FF11" i="16" s="1"/>
  <c r="DM55" i="16"/>
  <c r="DP55" i="16" s="1"/>
  <c r="EH35" i="16"/>
  <c r="EK35" i="16" s="1"/>
  <c r="EH26" i="16"/>
  <c r="EK26" i="16" s="1"/>
  <c r="EH11" i="16"/>
  <c r="EK11" i="16" s="1"/>
  <c r="FC50" i="16"/>
  <c r="FF50" i="16" s="1"/>
  <c r="FV43" i="16"/>
  <c r="FV34" i="16"/>
  <c r="FV42" i="16"/>
  <c r="FV33" i="16"/>
  <c r="AC32" i="32" s="1"/>
  <c r="FV27" i="16"/>
  <c r="FV11" i="16"/>
  <c r="AF15" i="16"/>
  <c r="EH74" i="16"/>
  <c r="EK74" i="16" s="1"/>
  <c r="EH25" i="16"/>
  <c r="EK25" i="16" s="1"/>
  <c r="DM43" i="16"/>
  <c r="DP43" i="16" s="1"/>
  <c r="DM25" i="16"/>
  <c r="DP25" i="16" s="1"/>
  <c r="EH28" i="16"/>
  <c r="EK28" i="16" s="1"/>
  <c r="FA12" i="16"/>
  <c r="FX44" i="16"/>
  <c r="GA44" i="16" s="1"/>
  <c r="AA881" i="39" s="1"/>
  <c r="AC881" i="39" s="1"/>
  <c r="EH70" i="16"/>
  <c r="EK70" i="16" s="1"/>
  <c r="EH44" i="16"/>
  <c r="EK44" i="16" s="1"/>
  <c r="EH27" i="16"/>
  <c r="EK27" i="16" s="1"/>
  <c r="FC27" i="16"/>
  <c r="FF27" i="16" s="1"/>
  <c r="FC13" i="16"/>
  <c r="FF13" i="16" s="1"/>
  <c r="FV28" i="16"/>
  <c r="EH43" i="16"/>
  <c r="EK43" i="16" s="1"/>
  <c r="FC35" i="16"/>
  <c r="FF35" i="16" s="1"/>
  <c r="FV12" i="16"/>
  <c r="EF13" i="16"/>
  <c r="EH13" i="16"/>
  <c r="EK13" i="16" s="1"/>
  <c r="FX16" i="16"/>
  <c r="GA16" i="16" s="1"/>
  <c r="AA853" i="39" s="1"/>
  <c r="AC853" i="39" s="1"/>
  <c r="FV16" i="16"/>
  <c r="DK28" i="16"/>
  <c r="DK12" i="16"/>
  <c r="DM44" i="16"/>
  <c r="DP44" i="16" s="1"/>
  <c r="DM40" i="16"/>
  <c r="DP40" i="16" s="1"/>
  <c r="DM16" i="16"/>
  <c r="DP16" i="16" s="1"/>
  <c r="FV73" i="16"/>
  <c r="FV69" i="16"/>
  <c r="FC74" i="16"/>
  <c r="FF74" i="16" s="1"/>
  <c r="FA28" i="16"/>
  <c r="FC10" i="16"/>
  <c r="FF10" i="16" s="1"/>
  <c r="GS73" i="16"/>
  <c r="GV73" i="16" s="1"/>
  <c r="AA980" i="39" s="1"/>
  <c r="GS57" i="16"/>
  <c r="GV57" i="16" s="1"/>
  <c r="AA964" i="39" s="1"/>
  <c r="GS52" i="16"/>
  <c r="GV52" i="16" s="1"/>
  <c r="AA959" i="39" s="1"/>
  <c r="GS44" i="16"/>
  <c r="GV44" i="16" s="1"/>
  <c r="AA951" i="39" s="1"/>
  <c r="GS33" i="16"/>
  <c r="GV33" i="16" s="1"/>
  <c r="AA940" i="39" s="1"/>
  <c r="GS28" i="16"/>
  <c r="GV28" i="16" s="1"/>
  <c r="AA935" i="39" s="1"/>
  <c r="GS25" i="16"/>
  <c r="GV25" i="16" s="1"/>
  <c r="AA932" i="39" s="1"/>
  <c r="GS51" i="16"/>
  <c r="GV51" i="16" s="1"/>
  <c r="AA958" i="39" s="1"/>
  <c r="GS43" i="16"/>
  <c r="GV43" i="16" s="1"/>
  <c r="AA950" i="39" s="1"/>
  <c r="GS35" i="16"/>
  <c r="GV35" i="16" s="1"/>
  <c r="AA942" i="39" s="1"/>
  <c r="GS37" i="16"/>
  <c r="GV37" i="16" s="1"/>
  <c r="AA944" i="39" s="1"/>
  <c r="GS13" i="16"/>
  <c r="GV13" i="16" s="1"/>
  <c r="AA920" i="39" s="1"/>
  <c r="GS71" i="16"/>
  <c r="GV71" i="16" s="1"/>
  <c r="AA978" i="39" s="1"/>
  <c r="GS55" i="16"/>
  <c r="GV55" i="16" s="1"/>
  <c r="AA962" i="39" s="1"/>
  <c r="GS23" i="16"/>
  <c r="GV23" i="16" s="1"/>
  <c r="AA930" i="39" s="1"/>
  <c r="GS12" i="16"/>
  <c r="GV12" i="16" s="1"/>
  <c r="AA919" i="39" s="1"/>
  <c r="FV70" i="16"/>
  <c r="FX74" i="16"/>
  <c r="GA74" i="16" s="1"/>
  <c r="AA911" i="39" s="1"/>
  <c r="AC911" i="39" s="1"/>
  <c r="FX50" i="16"/>
  <c r="GA50" i="16" s="1"/>
  <c r="AA887" i="39" s="1"/>
  <c r="AC887" i="39" s="1"/>
  <c r="FV8" i="16"/>
  <c r="FX23" i="16"/>
  <c r="GA23" i="16" s="1"/>
  <c r="AA860" i="39" s="1"/>
  <c r="AC860" i="39" s="1"/>
  <c r="FX15" i="16"/>
  <c r="GA15" i="16" s="1"/>
  <c r="AA852" i="39" s="1"/>
  <c r="AC852" i="39" s="1"/>
  <c r="FA16" i="16"/>
  <c r="FC71" i="16"/>
  <c r="FF71" i="16" s="1"/>
  <c r="FC23" i="16"/>
  <c r="FF23" i="16" s="1"/>
  <c r="FC15" i="16"/>
  <c r="FF15" i="16" s="1"/>
  <c r="FC73" i="16"/>
  <c r="FF73" i="16" s="1"/>
  <c r="FC25" i="16"/>
  <c r="FF25" i="16" s="1"/>
  <c r="FA72" i="16"/>
  <c r="FA5" i="16"/>
  <c r="EF72" i="16"/>
  <c r="EF16" i="16"/>
  <c r="EH71" i="16"/>
  <c r="EK71" i="16" s="1"/>
  <c r="EH15" i="16"/>
  <c r="EK15" i="16" s="1"/>
  <c r="EF5" i="16"/>
  <c r="AF11" i="16"/>
  <c r="DM5" i="16"/>
  <c r="DP5" i="16" s="1"/>
  <c r="CO5" i="16"/>
  <c r="CO29" i="16"/>
  <c r="AF33" i="16"/>
  <c r="CO41" i="16"/>
  <c r="CO13" i="16"/>
  <c r="CO25" i="16"/>
  <c r="AF16" i="16"/>
  <c r="AF42" i="16"/>
  <c r="CO49" i="16"/>
  <c r="CO55" i="16"/>
  <c r="AF5" i="16"/>
  <c r="AF19" i="16"/>
  <c r="AF28" i="16"/>
  <c r="CO11" i="16"/>
  <c r="CO27" i="16"/>
  <c r="CO43" i="16"/>
  <c r="CO71" i="16"/>
  <c r="AF12" i="16"/>
  <c r="CO35" i="16"/>
  <c r="AF13" i="16"/>
  <c r="AF27" i="16"/>
  <c r="CO15" i="16"/>
  <c r="CO63" i="16"/>
  <c r="CQ73" i="16"/>
  <c r="CT73" i="16" s="1"/>
  <c r="AA630" i="39" s="1"/>
  <c r="CO6" i="16"/>
  <c r="CO10" i="16"/>
  <c r="CO12" i="16"/>
  <c r="CO16" i="16"/>
  <c r="CO28" i="16"/>
  <c r="CO40" i="16"/>
  <c r="CO42" i="16"/>
  <c r="CO44" i="16"/>
  <c r="CO50" i="16"/>
  <c r="CO62" i="16"/>
  <c r="CO70" i="16"/>
  <c r="CO72" i="16"/>
  <c r="CO74" i="16"/>
  <c r="AF10" i="16"/>
  <c r="BT5" i="16"/>
  <c r="AF35" i="16"/>
  <c r="AH34" i="16"/>
  <c r="AK34" i="16" s="1"/>
  <c r="AF43" i="16"/>
  <c r="AF45" i="16"/>
  <c r="AF55" i="16"/>
  <c r="AF71" i="16"/>
  <c r="AF73" i="16"/>
  <c r="AF41" i="16"/>
  <c r="AF44" i="16"/>
  <c r="AF50" i="16"/>
  <c r="AF70" i="16"/>
  <c r="AF72" i="16"/>
  <c r="AD880" i="39" l="1"/>
  <c r="AD909" i="39"/>
  <c r="AD842" i="39"/>
  <c r="AD849" i="39"/>
  <c r="BZ5" i="16"/>
  <c r="R4" i="32" s="1"/>
  <c r="BY5" i="16"/>
  <c r="AA492" i="39" s="1"/>
  <c r="AC492" i="39" s="1"/>
  <c r="AD492" i="39" s="1"/>
  <c r="AD852" i="39"/>
  <c r="AD910" i="39"/>
  <c r="AD850" i="39"/>
  <c r="AD887" i="39"/>
  <c r="AD871" i="39"/>
  <c r="AD870" i="39"/>
  <c r="AD911" i="39"/>
  <c r="AD847" i="39"/>
  <c r="AD908" i="39"/>
  <c r="AD853" i="39"/>
  <c r="AD860" i="39"/>
  <c r="AD862" i="39"/>
  <c r="AD864" i="39"/>
  <c r="AD848" i="39"/>
  <c r="AD906" i="39"/>
  <c r="AD563" i="39"/>
  <c r="AD845" i="39"/>
  <c r="AD872" i="39"/>
  <c r="AD879" i="39"/>
  <c r="AD866" i="39"/>
  <c r="AD881" i="39"/>
  <c r="AD865" i="39"/>
  <c r="AD907" i="39"/>
  <c r="AC912" i="39"/>
  <c r="AD912" i="39" s="1"/>
  <c r="AC977" i="39"/>
  <c r="AD977" i="39" s="1"/>
  <c r="GB5" i="16"/>
  <c r="AD4" i="32" s="1"/>
  <c r="FG71" i="16"/>
  <c r="AA838" i="39"/>
  <c r="AC838" i="39" s="1"/>
  <c r="AD838" i="39" s="1"/>
  <c r="FG13" i="16"/>
  <c r="AB12" i="32" s="1"/>
  <c r="AA780" i="39"/>
  <c r="AC780" i="39" s="1"/>
  <c r="AD780" i="39" s="1"/>
  <c r="FG12" i="16"/>
  <c r="AB11" i="32" s="1"/>
  <c r="AA779" i="39"/>
  <c r="AC779" i="39" s="1"/>
  <c r="AD779" i="39" s="1"/>
  <c r="FG70" i="16"/>
  <c r="AB69" i="32" s="1"/>
  <c r="AA837" i="39"/>
  <c r="AC837" i="39" s="1"/>
  <c r="AD837" i="39" s="1"/>
  <c r="FG5" i="16"/>
  <c r="AB4" i="32" s="1"/>
  <c r="AA772" i="39"/>
  <c r="AC772" i="39" s="1"/>
  <c r="AD772" i="39" s="1"/>
  <c r="FG16" i="16"/>
  <c r="AB15" i="4" s="1"/>
  <c r="AA783" i="39"/>
  <c r="AC783" i="39" s="1"/>
  <c r="AD783" i="39" s="1"/>
  <c r="FG28" i="16"/>
  <c r="AB27" i="32" s="1"/>
  <c r="AA795" i="39"/>
  <c r="AC795" i="39" s="1"/>
  <c r="AD795" i="39" s="1"/>
  <c r="FG73" i="16"/>
  <c r="AB72" i="32" s="1"/>
  <c r="AA840" i="39"/>
  <c r="AC840" i="39" s="1"/>
  <c r="AD840" i="39" s="1"/>
  <c r="FG50" i="16"/>
  <c r="AA817" i="39"/>
  <c r="AC817" i="39" s="1"/>
  <c r="AD817" i="39" s="1"/>
  <c r="FG43" i="16"/>
  <c r="AB42" i="4" s="1"/>
  <c r="AA810" i="39"/>
  <c r="AC810" i="39" s="1"/>
  <c r="AD810" i="39" s="1"/>
  <c r="FG74" i="16"/>
  <c r="AB73" i="32" s="1"/>
  <c r="AA841" i="39"/>
  <c r="AC841" i="39" s="1"/>
  <c r="AD841" i="39" s="1"/>
  <c r="FG15" i="16"/>
  <c r="AB14" i="32" s="1"/>
  <c r="AA782" i="39"/>
  <c r="AC782" i="39" s="1"/>
  <c r="AD782" i="39" s="1"/>
  <c r="FG26" i="16"/>
  <c r="AA793" i="39"/>
  <c r="AC793" i="39" s="1"/>
  <c r="AD793" i="39" s="1"/>
  <c r="FG72" i="16"/>
  <c r="AA839" i="39"/>
  <c r="AC839" i="39" s="1"/>
  <c r="AD839" i="39" s="1"/>
  <c r="FG10" i="16"/>
  <c r="AB9" i="4" s="1"/>
  <c r="AA777" i="39"/>
  <c r="AC777" i="39" s="1"/>
  <c r="AD777" i="39" s="1"/>
  <c r="FG11" i="16"/>
  <c r="AB10" i="4" s="1"/>
  <c r="AA778" i="39"/>
  <c r="AC778" i="39" s="1"/>
  <c r="AD778" i="39" s="1"/>
  <c r="FG27" i="16"/>
  <c r="AA794" i="39"/>
  <c r="AC794" i="39" s="1"/>
  <c r="AD794" i="39" s="1"/>
  <c r="FG25" i="16"/>
  <c r="AB24" i="32" s="1"/>
  <c r="AA792" i="39"/>
  <c r="AC792" i="39" s="1"/>
  <c r="AD792" i="39" s="1"/>
  <c r="FG23" i="16"/>
  <c r="AB22" i="32" s="1"/>
  <c r="AA790" i="39"/>
  <c r="AC790" i="39" s="1"/>
  <c r="AD790" i="39" s="1"/>
  <c r="FG35" i="16"/>
  <c r="AB34" i="32" s="1"/>
  <c r="AA802" i="39"/>
  <c r="AC802" i="39" s="1"/>
  <c r="AD802" i="39" s="1"/>
  <c r="EL43" i="16"/>
  <c r="Z42" i="32" s="1"/>
  <c r="AA740" i="39"/>
  <c r="AC740" i="39" s="1"/>
  <c r="AD740" i="39" s="1"/>
  <c r="EL35" i="16"/>
  <c r="Z34" i="4" s="1"/>
  <c r="AA732" i="39"/>
  <c r="AC732" i="39" s="1"/>
  <c r="AD732" i="39" s="1"/>
  <c r="EL72" i="16"/>
  <c r="Z71" i="4" s="1"/>
  <c r="AA769" i="39"/>
  <c r="AC769" i="39" s="1"/>
  <c r="AD769" i="39" s="1"/>
  <c r="EL27" i="16"/>
  <c r="Z26" i="4" s="1"/>
  <c r="AA724" i="39"/>
  <c r="AC724" i="39" s="1"/>
  <c r="AD724" i="39" s="1"/>
  <c r="EL12" i="16"/>
  <c r="AA709" i="39"/>
  <c r="AC709" i="39" s="1"/>
  <c r="AD709" i="39" s="1"/>
  <c r="EL44" i="16"/>
  <c r="AA741" i="39"/>
  <c r="AC741" i="39" s="1"/>
  <c r="AD741" i="39" s="1"/>
  <c r="EL74" i="16"/>
  <c r="Z73" i="32" s="1"/>
  <c r="AA771" i="39"/>
  <c r="AC771" i="39" s="1"/>
  <c r="AD771" i="39" s="1"/>
  <c r="EL33" i="16"/>
  <c r="Z32" i="32" s="1"/>
  <c r="AA730" i="39"/>
  <c r="AC730" i="39" s="1"/>
  <c r="AD730" i="39" s="1"/>
  <c r="EL10" i="16"/>
  <c r="Z9" i="4" s="1"/>
  <c r="AA707" i="39"/>
  <c r="AC707" i="39" s="1"/>
  <c r="AD707" i="39" s="1"/>
  <c r="EL28" i="16"/>
  <c r="Z27" i="4" s="1"/>
  <c r="AA725" i="39"/>
  <c r="AC725" i="39" s="1"/>
  <c r="AD725" i="39" s="1"/>
  <c r="EL13" i="16"/>
  <c r="Z12" i="4" s="1"/>
  <c r="AA710" i="39"/>
  <c r="AC710" i="39" s="1"/>
  <c r="AD710" i="39" s="1"/>
  <c r="EL70" i="16"/>
  <c r="Z69" i="32" s="1"/>
  <c r="AA767" i="39"/>
  <c r="AC767" i="39" s="1"/>
  <c r="AD767" i="39" s="1"/>
  <c r="EL50" i="16"/>
  <c r="Z49" i="4" s="1"/>
  <c r="AA747" i="39"/>
  <c r="AC747" i="39" s="1"/>
  <c r="AD747" i="39" s="1"/>
  <c r="EL16" i="16"/>
  <c r="Z15" i="32" s="1"/>
  <c r="AA713" i="39"/>
  <c r="AC713" i="39" s="1"/>
  <c r="AD713" i="39" s="1"/>
  <c r="EL5" i="16"/>
  <c r="Z4" i="32" s="1"/>
  <c r="AA702" i="39"/>
  <c r="AC702" i="39" s="1"/>
  <c r="AD702" i="39" s="1"/>
  <c r="EL25" i="16"/>
  <c r="Z24" i="4" s="1"/>
  <c r="AA722" i="39"/>
  <c r="AC722" i="39" s="1"/>
  <c r="AD722" i="39" s="1"/>
  <c r="EL15" i="16"/>
  <c r="Z14" i="4" s="1"/>
  <c r="AA712" i="39"/>
  <c r="AC712" i="39" s="1"/>
  <c r="AD712" i="39" s="1"/>
  <c r="EL11" i="16"/>
  <c r="Z10" i="32" s="1"/>
  <c r="AA708" i="39"/>
  <c r="AC708" i="39" s="1"/>
  <c r="AD708" i="39" s="1"/>
  <c r="EL73" i="16"/>
  <c r="Z72" i="4" s="1"/>
  <c r="AA770" i="39"/>
  <c r="AC770" i="39" s="1"/>
  <c r="AD770" i="39" s="1"/>
  <c r="EL71" i="16"/>
  <c r="Z70" i="32" s="1"/>
  <c r="AA768" i="39"/>
  <c r="AC768" i="39" s="1"/>
  <c r="AD768" i="39" s="1"/>
  <c r="EL26" i="16"/>
  <c r="Z25" i="4" s="1"/>
  <c r="AA723" i="39"/>
  <c r="AC723" i="39" s="1"/>
  <c r="AD723" i="39" s="1"/>
  <c r="DQ5" i="16"/>
  <c r="X4" i="4" s="1"/>
  <c r="AA632" i="39"/>
  <c r="AC632" i="39" s="1"/>
  <c r="AD632" i="39" s="1"/>
  <c r="DQ27" i="16"/>
  <c r="X26" i="32" s="1"/>
  <c r="AA654" i="39"/>
  <c r="AC654" i="39" s="1"/>
  <c r="AD654" i="39" s="1"/>
  <c r="DQ13" i="16"/>
  <c r="X12" i="4" s="1"/>
  <c r="AA640" i="39"/>
  <c r="AC640" i="39" s="1"/>
  <c r="AD640" i="39" s="1"/>
  <c r="DQ11" i="16"/>
  <c r="X10" i="4" s="1"/>
  <c r="AA638" i="39"/>
  <c r="AC638" i="39" s="1"/>
  <c r="AD638" i="39" s="1"/>
  <c r="DQ12" i="16"/>
  <c r="X11" i="32" s="1"/>
  <c r="AA639" i="39"/>
  <c r="AC639" i="39" s="1"/>
  <c r="AD639" i="39" s="1"/>
  <c r="DQ25" i="16"/>
  <c r="X24" i="32" s="1"/>
  <c r="AA652" i="39"/>
  <c r="AC652" i="39" s="1"/>
  <c r="AD652" i="39" s="1"/>
  <c r="DQ41" i="16"/>
  <c r="X40" i="4" s="1"/>
  <c r="AA668" i="39"/>
  <c r="AC668" i="39" s="1"/>
  <c r="AD668" i="39" s="1"/>
  <c r="DQ10" i="16"/>
  <c r="X9" i="4" s="1"/>
  <c r="AA637" i="39"/>
  <c r="AC637" i="39" s="1"/>
  <c r="AD637" i="39" s="1"/>
  <c r="DQ44" i="16"/>
  <c r="X43" i="32" s="1"/>
  <c r="AA671" i="39"/>
  <c r="AC671" i="39" s="1"/>
  <c r="AD671" i="39" s="1"/>
  <c r="DQ15" i="16"/>
  <c r="X14" i="4" s="1"/>
  <c r="AA642" i="39"/>
  <c r="AC642" i="39" s="1"/>
  <c r="AD642" i="39" s="1"/>
  <c r="DQ35" i="16"/>
  <c r="X34" i="4" s="1"/>
  <c r="AA662" i="39"/>
  <c r="AC662" i="39" s="1"/>
  <c r="AD662" i="39" s="1"/>
  <c r="DQ43" i="16"/>
  <c r="X42" i="32" s="1"/>
  <c r="AA670" i="39"/>
  <c r="AC670" i="39" s="1"/>
  <c r="AD670" i="39" s="1"/>
  <c r="DQ42" i="16"/>
  <c r="X41" i="4" s="1"/>
  <c r="AA669" i="39"/>
  <c r="AC669" i="39" s="1"/>
  <c r="AD669" i="39" s="1"/>
  <c r="DQ50" i="16"/>
  <c r="X49" i="4" s="1"/>
  <c r="AA677" i="39"/>
  <c r="AC677" i="39" s="1"/>
  <c r="AD677" i="39" s="1"/>
  <c r="DQ28" i="16"/>
  <c r="X27" i="4" s="1"/>
  <c r="AA655" i="39"/>
  <c r="AC655" i="39" s="1"/>
  <c r="AD655" i="39" s="1"/>
  <c r="DQ23" i="16"/>
  <c r="AA650" i="39"/>
  <c r="AC650" i="39" s="1"/>
  <c r="AD650" i="39" s="1"/>
  <c r="DQ33" i="16"/>
  <c r="X32" i="32" s="1"/>
  <c r="AA660" i="39"/>
  <c r="AC660" i="39" s="1"/>
  <c r="AD660" i="39" s="1"/>
  <c r="DQ16" i="16"/>
  <c r="X15" i="4" s="1"/>
  <c r="AA643" i="39"/>
  <c r="AC643" i="39" s="1"/>
  <c r="AD643" i="39" s="1"/>
  <c r="DQ40" i="16"/>
  <c r="X39" i="32" s="1"/>
  <c r="AA667" i="39"/>
  <c r="AC667" i="39" s="1"/>
  <c r="AD667" i="39" s="1"/>
  <c r="DQ55" i="16"/>
  <c r="X54" i="4" s="1"/>
  <c r="AA682" i="39"/>
  <c r="AC682" i="39" s="1"/>
  <c r="AD682" i="39" s="1"/>
  <c r="DQ70" i="16"/>
  <c r="X69" i="32" s="1"/>
  <c r="AA697" i="39"/>
  <c r="AC697" i="39" s="1"/>
  <c r="AD697" i="39" s="1"/>
  <c r="CU73" i="16"/>
  <c r="V72" i="32" s="1"/>
  <c r="AC630" i="39"/>
  <c r="AD630" i="39" s="1"/>
  <c r="CU16" i="16"/>
  <c r="V15" i="32" s="1"/>
  <c r="AC573" i="39"/>
  <c r="AD573" i="39" s="1"/>
  <c r="CU55" i="16"/>
  <c r="V54" i="32" s="1"/>
  <c r="AC612" i="39"/>
  <c r="AD612" i="39" s="1"/>
  <c r="CU33" i="16"/>
  <c r="V32" i="32" s="1"/>
  <c r="AC590" i="39"/>
  <c r="AD590" i="39" s="1"/>
  <c r="CU28" i="16"/>
  <c r="V27" i="4" s="1"/>
  <c r="AC585" i="39"/>
  <c r="AD585" i="39" s="1"/>
  <c r="CU35" i="16"/>
  <c r="V34" i="4" s="1"/>
  <c r="AC592" i="39"/>
  <c r="AD592" i="39" s="1"/>
  <c r="CU6" i="16"/>
  <c r="V5" i="4" s="1"/>
  <c r="CU5" i="16"/>
  <c r="V4" i="32" s="1"/>
  <c r="AC562" i="39"/>
  <c r="AD562" i="39" s="1"/>
  <c r="CU13" i="16"/>
  <c r="V12" i="32" s="1"/>
  <c r="AC570" i="39"/>
  <c r="AD570" i="39" s="1"/>
  <c r="CU71" i="16"/>
  <c r="V70" i="4" s="1"/>
  <c r="AC628" i="39"/>
  <c r="AD628" i="39" s="1"/>
  <c r="CU12" i="16"/>
  <c r="V11" i="32" s="1"/>
  <c r="AC569" i="39"/>
  <c r="AD569" i="39" s="1"/>
  <c r="CU70" i="16"/>
  <c r="V69" i="32" s="1"/>
  <c r="AC627" i="39"/>
  <c r="AD627" i="39" s="1"/>
  <c r="CU44" i="16"/>
  <c r="V43" i="32" s="1"/>
  <c r="AC601" i="39"/>
  <c r="AD601" i="39" s="1"/>
  <c r="CU74" i="16"/>
  <c r="V73" i="32" s="1"/>
  <c r="AC631" i="39"/>
  <c r="AD631" i="39" s="1"/>
  <c r="CU49" i="16"/>
  <c r="V48" i="32" s="1"/>
  <c r="AC606" i="39"/>
  <c r="AD606" i="39" s="1"/>
  <c r="CU40" i="16"/>
  <c r="V39" i="32" s="1"/>
  <c r="AC597" i="39"/>
  <c r="AD597" i="39" s="1"/>
  <c r="CU27" i="16"/>
  <c r="V26" i="32" s="1"/>
  <c r="AC584" i="39"/>
  <c r="AD584" i="39" s="1"/>
  <c r="CU10" i="16"/>
  <c r="V9" i="4" s="1"/>
  <c r="AC567" i="39"/>
  <c r="AD567" i="39" s="1"/>
  <c r="CU41" i="16"/>
  <c r="V40" i="4" s="1"/>
  <c r="AC598" i="39"/>
  <c r="AD598" i="39" s="1"/>
  <c r="CU15" i="16"/>
  <c r="V14" i="4" s="1"/>
  <c r="AC572" i="39"/>
  <c r="AD572" i="39" s="1"/>
  <c r="CU50" i="16"/>
  <c r="V49" i="4" s="1"/>
  <c r="AC607" i="39"/>
  <c r="AD607" i="39" s="1"/>
  <c r="CU72" i="16"/>
  <c r="V71" i="4" s="1"/>
  <c r="AC629" i="39"/>
  <c r="AD629" i="39" s="1"/>
  <c r="CU11" i="16"/>
  <c r="V10" i="32" s="1"/>
  <c r="AC568" i="39"/>
  <c r="AD568" i="39" s="1"/>
  <c r="CU43" i="16"/>
  <c r="AC600" i="39"/>
  <c r="AD600" i="39" s="1"/>
  <c r="CU25" i="16"/>
  <c r="AC582" i="39"/>
  <c r="AD582" i="39" s="1"/>
  <c r="CU62" i="16"/>
  <c r="V61" i="32" s="1"/>
  <c r="AC619" i="39"/>
  <c r="AD619" i="39" s="1"/>
  <c r="CU63" i="16"/>
  <c r="V62" i="32" s="1"/>
  <c r="AC620" i="39"/>
  <c r="AD620" i="39" s="1"/>
  <c r="CU29" i="16"/>
  <c r="V28" i="32" s="1"/>
  <c r="AC586" i="39"/>
  <c r="AD586" i="39" s="1"/>
  <c r="CU42" i="16"/>
  <c r="V41" i="32" s="1"/>
  <c r="AC599" i="39"/>
  <c r="AD599" i="39" s="1"/>
  <c r="W12" i="4"/>
  <c r="R62" i="4"/>
  <c r="AC550" i="39"/>
  <c r="AD550" i="39" s="1"/>
  <c r="R70" i="32"/>
  <c r="AC558" i="39"/>
  <c r="AD558" i="39" s="1"/>
  <c r="R26" i="32"/>
  <c r="AC514" i="39"/>
  <c r="AD514" i="39" s="1"/>
  <c r="R43" i="32"/>
  <c r="AC531" i="39"/>
  <c r="AD531" i="39" s="1"/>
  <c r="R39" i="32"/>
  <c r="AC527" i="39"/>
  <c r="AD527" i="39" s="1"/>
  <c r="R27" i="4"/>
  <c r="AC515" i="39"/>
  <c r="AD515" i="39" s="1"/>
  <c r="R71" i="32"/>
  <c r="AC559" i="39"/>
  <c r="AD559" i="39" s="1"/>
  <c r="R72" i="4"/>
  <c r="AC560" i="39"/>
  <c r="AD560" i="39" s="1"/>
  <c r="R11" i="4"/>
  <c r="AC499" i="39"/>
  <c r="AD499" i="39" s="1"/>
  <c r="R54" i="32"/>
  <c r="AC542" i="39"/>
  <c r="AD542" i="39" s="1"/>
  <c r="R44" i="32"/>
  <c r="AC532" i="39"/>
  <c r="AD532" i="39" s="1"/>
  <c r="R40" i="32"/>
  <c r="AC528" i="39"/>
  <c r="AD528" i="39" s="1"/>
  <c r="R34" i="4"/>
  <c r="AC522" i="39"/>
  <c r="AD522" i="39" s="1"/>
  <c r="R14" i="4"/>
  <c r="AC502" i="39"/>
  <c r="AD502" i="39" s="1"/>
  <c r="R61" i="32"/>
  <c r="AC549" i="39"/>
  <c r="AD549" i="39" s="1"/>
  <c r="R73" i="32"/>
  <c r="AC561" i="39"/>
  <c r="AD561" i="39" s="1"/>
  <c r="R49" i="32"/>
  <c r="AC537" i="39"/>
  <c r="AD537" i="39" s="1"/>
  <c r="AC497" i="39"/>
  <c r="AD497" i="39" s="1"/>
  <c r="R24" i="32"/>
  <c r="AC512" i="39"/>
  <c r="AD512" i="39" s="1"/>
  <c r="R41" i="4"/>
  <c r="AC529" i="39"/>
  <c r="AD529" i="39" s="1"/>
  <c r="AC500" i="39"/>
  <c r="AD500" i="39" s="1"/>
  <c r="AC520" i="39"/>
  <c r="AD520" i="39" s="1"/>
  <c r="R15" i="4"/>
  <c r="AC503" i="39"/>
  <c r="AD503" i="39" s="1"/>
  <c r="R69" i="32"/>
  <c r="AC557" i="39"/>
  <c r="AD557" i="39" s="1"/>
  <c r="R10" i="4"/>
  <c r="AC498" i="39"/>
  <c r="AD498" i="39" s="1"/>
  <c r="AL72" i="16"/>
  <c r="P71" i="32" s="1"/>
  <c r="AA419" i="39"/>
  <c r="AC419" i="39" s="1"/>
  <c r="AD419" i="39" s="1"/>
  <c r="AL74" i="16"/>
  <c r="P73" i="4" s="1"/>
  <c r="AA421" i="39"/>
  <c r="AC421" i="39" s="1"/>
  <c r="AD421" i="39" s="1"/>
  <c r="AL15" i="16"/>
  <c r="P14" i="32" s="1"/>
  <c r="AA362" i="39"/>
  <c r="AC362" i="39" s="1"/>
  <c r="AD362" i="39" s="1"/>
  <c r="AL73" i="16"/>
  <c r="P72" i="32" s="1"/>
  <c r="AA420" i="39"/>
  <c r="AC420" i="39" s="1"/>
  <c r="AD420" i="39" s="1"/>
  <c r="AL42" i="16"/>
  <c r="P41" i="4" s="1"/>
  <c r="AA389" i="39"/>
  <c r="AC389" i="39" s="1"/>
  <c r="AD389" i="39" s="1"/>
  <c r="AL28" i="16"/>
  <c r="P27" i="4" s="1"/>
  <c r="AA375" i="39"/>
  <c r="AC375" i="39" s="1"/>
  <c r="AD375" i="39" s="1"/>
  <c r="AL71" i="16"/>
  <c r="P70" i="4" s="1"/>
  <c r="AA418" i="39"/>
  <c r="AC418" i="39" s="1"/>
  <c r="AD418" i="39" s="1"/>
  <c r="AL43" i="16"/>
  <c r="P42" i="32" s="1"/>
  <c r="AA390" i="39"/>
  <c r="AC390" i="39" s="1"/>
  <c r="AD390" i="39" s="1"/>
  <c r="AL19" i="16"/>
  <c r="P18" i="4" s="1"/>
  <c r="AA366" i="39"/>
  <c r="AC366" i="39" s="1"/>
  <c r="AD366" i="39" s="1"/>
  <c r="AL16" i="16"/>
  <c r="P15" i="4" s="1"/>
  <c r="AA363" i="39"/>
  <c r="AC363" i="39" s="1"/>
  <c r="AD363" i="39" s="1"/>
  <c r="AL12" i="16"/>
  <c r="P11" i="32" s="1"/>
  <c r="AA359" i="39"/>
  <c r="AC359" i="39" s="1"/>
  <c r="AD359" i="39" s="1"/>
  <c r="AL70" i="16"/>
  <c r="P69" i="32" s="1"/>
  <c r="AA417" i="39"/>
  <c r="AC417" i="39" s="1"/>
  <c r="AD417" i="39" s="1"/>
  <c r="AL55" i="16"/>
  <c r="P54" i="32" s="1"/>
  <c r="AA402" i="39"/>
  <c r="AC402" i="39" s="1"/>
  <c r="AD402" i="39" s="1"/>
  <c r="AL10" i="16"/>
  <c r="P9" i="32" s="1"/>
  <c r="AA357" i="39"/>
  <c r="AC357" i="39" s="1"/>
  <c r="AD357" i="39" s="1"/>
  <c r="AL35" i="16"/>
  <c r="P34" i="4" s="1"/>
  <c r="AA382" i="39"/>
  <c r="AC382" i="39" s="1"/>
  <c r="AD382" i="39" s="1"/>
  <c r="AL13" i="16"/>
  <c r="P12" i="4" s="1"/>
  <c r="AA360" i="39"/>
  <c r="AC360" i="39" s="1"/>
  <c r="AD360" i="39" s="1"/>
  <c r="AL44" i="16"/>
  <c r="P43" i="4" s="1"/>
  <c r="AA391" i="39"/>
  <c r="AC391" i="39" s="1"/>
  <c r="AD391" i="39" s="1"/>
  <c r="AL50" i="16"/>
  <c r="P49" i="32" s="1"/>
  <c r="AA397" i="39"/>
  <c r="AC397" i="39" s="1"/>
  <c r="AD397" i="39" s="1"/>
  <c r="AL45" i="16"/>
  <c r="P44" i="32" s="1"/>
  <c r="AA392" i="39"/>
  <c r="AC392" i="39" s="1"/>
  <c r="AD392" i="39" s="1"/>
  <c r="AL27" i="16"/>
  <c r="P26" i="4" s="1"/>
  <c r="AA374" i="39"/>
  <c r="AC374" i="39" s="1"/>
  <c r="AD374" i="39" s="1"/>
  <c r="AL9" i="16"/>
  <c r="P8" i="4" s="1"/>
  <c r="AA356" i="39"/>
  <c r="AC356" i="39" s="1"/>
  <c r="AD356" i="39" s="1"/>
  <c r="AL11" i="16"/>
  <c r="P10" i="32" s="1"/>
  <c r="AA358" i="39"/>
  <c r="AC358" i="39" s="1"/>
  <c r="AD358" i="39" s="1"/>
  <c r="AL5" i="16"/>
  <c r="P4" i="32" s="1"/>
  <c r="AA352" i="39"/>
  <c r="AC352" i="39" s="1"/>
  <c r="AD352" i="39" s="1"/>
  <c r="AL41" i="16"/>
  <c r="P40" i="32" s="1"/>
  <c r="AA388" i="39"/>
  <c r="AC388" i="39" s="1"/>
  <c r="AD388" i="39" s="1"/>
  <c r="AL34" i="16"/>
  <c r="P33" i="32" s="1"/>
  <c r="AA381" i="39"/>
  <c r="AC381" i="39" s="1"/>
  <c r="AD381" i="39" s="1"/>
  <c r="AL33" i="16"/>
  <c r="P32" i="32" s="1"/>
  <c r="AA380" i="39"/>
  <c r="AC380" i="39" s="1"/>
  <c r="AD380" i="39" s="1"/>
  <c r="Y25" i="4"/>
  <c r="W4" i="4"/>
  <c r="W40" i="32"/>
  <c r="AA26" i="32"/>
  <c r="Y34" i="32"/>
  <c r="AA24" i="4"/>
  <c r="AA14" i="4"/>
  <c r="AA22" i="32"/>
  <c r="Y9" i="4"/>
  <c r="Y42" i="32"/>
  <c r="Y11" i="4"/>
  <c r="W41" i="4"/>
  <c r="AA25" i="32"/>
  <c r="AA9" i="4"/>
  <c r="AA10" i="32"/>
  <c r="W14" i="32"/>
  <c r="W43" i="32"/>
  <c r="W39" i="32"/>
  <c r="Y24" i="32"/>
  <c r="Y32" i="32"/>
  <c r="AA70" i="4"/>
  <c r="AB4" i="4"/>
  <c r="AA34" i="4"/>
  <c r="Y69" i="4"/>
  <c r="AA42" i="4"/>
  <c r="Y10" i="32"/>
  <c r="Y49" i="32"/>
  <c r="W69" i="32"/>
  <c r="Y72" i="32"/>
  <c r="Y43" i="4"/>
  <c r="Y27" i="4"/>
  <c r="Y70" i="32"/>
  <c r="W32" i="4"/>
  <c r="Y26" i="32"/>
  <c r="W15" i="4"/>
  <c r="AA12" i="4"/>
  <c r="U72" i="32"/>
  <c r="W9" i="4"/>
  <c r="O33" i="4"/>
  <c r="W24" i="32"/>
  <c r="W42" i="32"/>
  <c r="AC28" i="4"/>
  <c r="Q70" i="32"/>
  <c r="GW5" i="16"/>
  <c r="AF4" i="32" s="1"/>
  <c r="AC14" i="4"/>
  <c r="AC73" i="4"/>
  <c r="AC49" i="32"/>
  <c r="GB15" i="16"/>
  <c r="AD14" i="4" s="1"/>
  <c r="GB35" i="16"/>
  <c r="AD34" i="32" s="1"/>
  <c r="GB10" i="16"/>
  <c r="GB69" i="16"/>
  <c r="AD68" i="32" s="1"/>
  <c r="GB25" i="16"/>
  <c r="AD24" i="32" s="1"/>
  <c r="GB16" i="16"/>
  <c r="AD15" i="4" s="1"/>
  <c r="GB42" i="16"/>
  <c r="GB13" i="16"/>
  <c r="AD12" i="4" s="1"/>
  <c r="GB27" i="16"/>
  <c r="GB8" i="16"/>
  <c r="GB28" i="16"/>
  <c r="GB44" i="16"/>
  <c r="AD43" i="32" s="1"/>
  <c r="GB73" i="16"/>
  <c r="GB12" i="16"/>
  <c r="GB33" i="16"/>
  <c r="GB50" i="16"/>
  <c r="AD49" i="32" s="1"/>
  <c r="GB74" i="16"/>
  <c r="AD73" i="32" s="1"/>
  <c r="GB72" i="16"/>
  <c r="AD71" i="4" s="1"/>
  <c r="GB34" i="16"/>
  <c r="GB11" i="16"/>
  <c r="GB23" i="16"/>
  <c r="AD22" i="32" s="1"/>
  <c r="GB71" i="16"/>
  <c r="AD70" i="4" s="1"/>
  <c r="GB43" i="16"/>
  <c r="GB29" i="16"/>
  <c r="GB70" i="16"/>
  <c r="AC70" i="4"/>
  <c r="AC22" i="4"/>
  <c r="AC71" i="32"/>
  <c r="AC43" i="4"/>
  <c r="GW11" i="16"/>
  <c r="AF10" i="4" s="1"/>
  <c r="AC918" i="39"/>
  <c r="AD918" i="39" s="1"/>
  <c r="GW12" i="16"/>
  <c r="AF11" i="32" s="1"/>
  <c r="AC919" i="39"/>
  <c r="AD919" i="39" s="1"/>
  <c r="GW25" i="16"/>
  <c r="AF24" i="4" s="1"/>
  <c r="AC932" i="39"/>
  <c r="AD932" i="39" s="1"/>
  <c r="GW72" i="16"/>
  <c r="AF71" i="4" s="1"/>
  <c r="AC979" i="39"/>
  <c r="AD979" i="39" s="1"/>
  <c r="GW71" i="16"/>
  <c r="AF70" i="4" s="1"/>
  <c r="AC978" i="39"/>
  <c r="AD978" i="39" s="1"/>
  <c r="GW33" i="16"/>
  <c r="AF32" i="4" s="1"/>
  <c r="AC940" i="39"/>
  <c r="AD940" i="39" s="1"/>
  <c r="GW38" i="16"/>
  <c r="AF37" i="32" s="1"/>
  <c r="AC945" i="39"/>
  <c r="AD945" i="39" s="1"/>
  <c r="GW27" i="16"/>
  <c r="AF26" i="32" s="1"/>
  <c r="AC934" i="39"/>
  <c r="AD934" i="39" s="1"/>
  <c r="GW73" i="16"/>
  <c r="AF72" i="32" s="1"/>
  <c r="AC980" i="39"/>
  <c r="AD980" i="39" s="1"/>
  <c r="GW51" i="16"/>
  <c r="AF50" i="32" s="1"/>
  <c r="AC958" i="39"/>
  <c r="AD958" i="39" s="1"/>
  <c r="GW74" i="16"/>
  <c r="AC981" i="39"/>
  <c r="AD981" i="39" s="1"/>
  <c r="GW55" i="16"/>
  <c r="AF54" i="4" s="1"/>
  <c r="AC962" i="39"/>
  <c r="AD962" i="39" s="1"/>
  <c r="GW44" i="16"/>
  <c r="AF43" i="32" s="1"/>
  <c r="AC951" i="39"/>
  <c r="AD951" i="39" s="1"/>
  <c r="GW15" i="16"/>
  <c r="AF14" i="32" s="1"/>
  <c r="AC922" i="39"/>
  <c r="AD922" i="39" s="1"/>
  <c r="GW43" i="16"/>
  <c r="AF42" i="4" s="1"/>
  <c r="AC950" i="39"/>
  <c r="AD950" i="39" s="1"/>
  <c r="GW23" i="16"/>
  <c r="AF22" i="4" s="1"/>
  <c r="AC930" i="39"/>
  <c r="AD930" i="39" s="1"/>
  <c r="GW37" i="16"/>
  <c r="AF36" i="4" s="1"/>
  <c r="AC944" i="39"/>
  <c r="AD944" i="39" s="1"/>
  <c r="GW52" i="16"/>
  <c r="AF51" i="32" s="1"/>
  <c r="AC959" i="39"/>
  <c r="AD959" i="39" s="1"/>
  <c r="GW50" i="16"/>
  <c r="AC957" i="39"/>
  <c r="AD957" i="39" s="1"/>
  <c r="GW10" i="16"/>
  <c r="AC917" i="39"/>
  <c r="AD917" i="39" s="1"/>
  <c r="GW28" i="16"/>
  <c r="AF27" i="4" s="1"/>
  <c r="AC935" i="39"/>
  <c r="AD935" i="39" s="1"/>
  <c r="GW13" i="16"/>
  <c r="AF12" i="4" s="1"/>
  <c r="AC920" i="39"/>
  <c r="AD920" i="39" s="1"/>
  <c r="GW35" i="16"/>
  <c r="AF34" i="32" s="1"/>
  <c r="AC942" i="39"/>
  <c r="AD942" i="39" s="1"/>
  <c r="GW57" i="16"/>
  <c r="AF56" i="4" s="1"/>
  <c r="AC964" i="39"/>
  <c r="AD964" i="39" s="1"/>
  <c r="GW16" i="16"/>
  <c r="AC923" i="39"/>
  <c r="AD923" i="39" s="1"/>
  <c r="GW70" i="16"/>
  <c r="AF69" i="4" s="1"/>
  <c r="Z67" i="4"/>
  <c r="AD66" i="32"/>
  <c r="X73" i="4"/>
  <c r="AF18" i="4"/>
  <c r="AC12" i="4"/>
  <c r="W10" i="32"/>
  <c r="X72" i="32"/>
  <c r="Y17" i="4"/>
  <c r="W29" i="4"/>
  <c r="AB37" i="4"/>
  <c r="W22" i="4"/>
  <c r="AC24" i="32"/>
  <c r="AB17" i="32"/>
  <c r="AC63" i="4"/>
  <c r="Z29" i="4"/>
  <c r="X18" i="4"/>
  <c r="AB60" i="4"/>
  <c r="AB48" i="32"/>
  <c r="AB48" i="4"/>
  <c r="X68" i="32"/>
  <c r="X68" i="4"/>
  <c r="U5" i="32"/>
  <c r="U5" i="4"/>
  <c r="AF64" i="32"/>
  <c r="AF64" i="4"/>
  <c r="X28" i="4"/>
  <c r="X28" i="32"/>
  <c r="X64" i="32"/>
  <c r="X64" i="4"/>
  <c r="Q9" i="32"/>
  <c r="Q9" i="4"/>
  <c r="AE73" i="32"/>
  <c r="AE73" i="4"/>
  <c r="Q50" i="32"/>
  <c r="Q50" i="4"/>
  <c r="X37" i="32"/>
  <c r="X37" i="4"/>
  <c r="AC25" i="32"/>
  <c r="AC25" i="4"/>
  <c r="AF13" i="32"/>
  <c r="AF13" i="4"/>
  <c r="AD39" i="32"/>
  <c r="AD39" i="4"/>
  <c r="AE33" i="32"/>
  <c r="AE33" i="4"/>
  <c r="AC34" i="32"/>
  <c r="AC34" i="4"/>
  <c r="U71" i="32"/>
  <c r="U71" i="4"/>
  <c r="U23" i="32"/>
  <c r="U23" i="4"/>
  <c r="Q13" i="32"/>
  <c r="Q13" i="4"/>
  <c r="Q33" i="32"/>
  <c r="Q33" i="4"/>
  <c r="O7" i="32"/>
  <c r="O7" i="4"/>
  <c r="Z38" i="32"/>
  <c r="Z38" i="4"/>
  <c r="AB38" i="32"/>
  <c r="AB38" i="4"/>
  <c r="AE9" i="32"/>
  <c r="AE9" i="4"/>
  <c r="Z45" i="4"/>
  <c r="Z45" i="32"/>
  <c r="Y12" i="32"/>
  <c r="Y12" i="4"/>
  <c r="AB57" i="32"/>
  <c r="AB57" i="4"/>
  <c r="AB25" i="32"/>
  <c r="AB25" i="4"/>
  <c r="AA43" i="32"/>
  <c r="AA43" i="4"/>
  <c r="O67" i="32"/>
  <c r="O67" i="4"/>
  <c r="Q54" i="32"/>
  <c r="Q54" i="4"/>
  <c r="U69" i="32"/>
  <c r="U69" i="4"/>
  <c r="Q53" i="32"/>
  <c r="Q53" i="4"/>
  <c r="Q59" i="32"/>
  <c r="Q59" i="4"/>
  <c r="U6" i="32"/>
  <c r="U6" i="4"/>
  <c r="U28" i="4"/>
  <c r="U28" i="32"/>
  <c r="Y47" i="4"/>
  <c r="Y47" i="32"/>
  <c r="AD45" i="32"/>
  <c r="AD45" i="4"/>
  <c r="AC50" i="32"/>
  <c r="AC50" i="4"/>
  <c r="AE47" i="32"/>
  <c r="AE47" i="4"/>
  <c r="Z66" i="32"/>
  <c r="Z66" i="4"/>
  <c r="X48" i="32"/>
  <c r="X48" i="4"/>
  <c r="W33" i="32"/>
  <c r="W33" i="4"/>
  <c r="Z64" i="32"/>
  <c r="Z64" i="4"/>
  <c r="O50" i="32"/>
  <c r="O50" i="4"/>
  <c r="Q32" i="32"/>
  <c r="Q32" i="4"/>
  <c r="U51" i="32"/>
  <c r="U51" i="4"/>
  <c r="Q49" i="32"/>
  <c r="Q49" i="4"/>
  <c r="O18" i="32"/>
  <c r="O18" i="4"/>
  <c r="U22" i="32"/>
  <c r="U22" i="4"/>
  <c r="AB64" i="32"/>
  <c r="AB64" i="4"/>
  <c r="AA47" i="32"/>
  <c r="AA47" i="4"/>
  <c r="AF38" i="32"/>
  <c r="AF38" i="4"/>
  <c r="AF35" i="32"/>
  <c r="AF35" i="4"/>
  <c r="AC52" i="32"/>
  <c r="AC52" i="4"/>
  <c r="Z21" i="32"/>
  <c r="Z21" i="4"/>
  <c r="Z40" i="32"/>
  <c r="Z40" i="4"/>
  <c r="W23" i="32"/>
  <c r="W23" i="4"/>
  <c r="X61" i="32"/>
  <c r="X61" i="4"/>
  <c r="W52" i="32"/>
  <c r="W52" i="4"/>
  <c r="O47" i="32"/>
  <c r="O47" i="4"/>
  <c r="Q28" i="32"/>
  <c r="Q28" i="4"/>
  <c r="U65" i="32"/>
  <c r="U65" i="4"/>
  <c r="U62" i="32"/>
  <c r="U62" i="4"/>
  <c r="U70" i="32"/>
  <c r="U70" i="4"/>
  <c r="Q43" i="32"/>
  <c r="Q43" i="4"/>
  <c r="Z62" i="32"/>
  <c r="Z62" i="4"/>
  <c r="AD57" i="32"/>
  <c r="AD57" i="4"/>
  <c r="AF40" i="32"/>
  <c r="AF40" i="4"/>
  <c r="AB28" i="32"/>
  <c r="AB28" i="4"/>
  <c r="AC42" i="4"/>
  <c r="AC42" i="32"/>
  <c r="X46" i="32"/>
  <c r="X46" i="4"/>
  <c r="O22" i="32"/>
  <c r="O22" i="4"/>
  <c r="O61" i="32"/>
  <c r="O61" i="4"/>
  <c r="O45" i="32"/>
  <c r="O45" i="4"/>
  <c r="O62" i="32"/>
  <c r="O62" i="4"/>
  <c r="O46" i="32"/>
  <c r="O46" i="4"/>
  <c r="Q61" i="32"/>
  <c r="Q61" i="4"/>
  <c r="Q24" i="32"/>
  <c r="Q24" i="4"/>
  <c r="O21" i="32"/>
  <c r="O21" i="4"/>
  <c r="Q11" i="32"/>
  <c r="Q11" i="4"/>
  <c r="U63" i="32"/>
  <c r="U63" i="4"/>
  <c r="U47" i="32"/>
  <c r="U47" i="4"/>
  <c r="U31" i="32"/>
  <c r="U31" i="4"/>
  <c r="U15" i="32"/>
  <c r="U15" i="4"/>
  <c r="U46" i="32"/>
  <c r="U46" i="4"/>
  <c r="Q41" i="32"/>
  <c r="Q41" i="4"/>
  <c r="U50" i="32"/>
  <c r="U50" i="4"/>
  <c r="Q31" i="32"/>
  <c r="Q31" i="4"/>
  <c r="U58" i="32"/>
  <c r="U58" i="4"/>
  <c r="Q42" i="32"/>
  <c r="Q42" i="4"/>
  <c r="U54" i="32"/>
  <c r="U54" i="4"/>
  <c r="Q62" i="32"/>
  <c r="Q62" i="4"/>
  <c r="O36" i="32"/>
  <c r="O36" i="4"/>
  <c r="Q30" i="32"/>
  <c r="Q30" i="4"/>
  <c r="O32" i="32"/>
  <c r="O32" i="4"/>
  <c r="Q5" i="32"/>
  <c r="Q5" i="4"/>
  <c r="O24" i="4"/>
  <c r="O24" i="32"/>
  <c r="Z6" i="4"/>
  <c r="Z6" i="32"/>
  <c r="Y71" i="32"/>
  <c r="Y71" i="4"/>
  <c r="AB16" i="32"/>
  <c r="AB16" i="4"/>
  <c r="AB6" i="32"/>
  <c r="AB6" i="4"/>
  <c r="AB70" i="32"/>
  <c r="AB70" i="4"/>
  <c r="AD5" i="4"/>
  <c r="AD5" i="32"/>
  <c r="AD65" i="32"/>
  <c r="AD65" i="4"/>
  <c r="AF8" i="4"/>
  <c r="AF8" i="32"/>
  <c r="AE71" i="32"/>
  <c r="AE71" i="4"/>
  <c r="AF44" i="32"/>
  <c r="AF44" i="4"/>
  <c r="AC23" i="32"/>
  <c r="AC23" i="4"/>
  <c r="Y44" i="32"/>
  <c r="Y44" i="4"/>
  <c r="AC60" i="32"/>
  <c r="AC60" i="4"/>
  <c r="Z16" i="32"/>
  <c r="Z16" i="4"/>
  <c r="X19" i="32"/>
  <c r="X19" i="4"/>
  <c r="X67" i="32"/>
  <c r="X67" i="4"/>
  <c r="AC48" i="32"/>
  <c r="AC48" i="4"/>
  <c r="AB20" i="32"/>
  <c r="AB20" i="4"/>
  <c r="Z56" i="32"/>
  <c r="Z56" i="4"/>
  <c r="AB21" i="4"/>
  <c r="AB21" i="32"/>
  <c r="Z52" i="32"/>
  <c r="Z52" i="4"/>
  <c r="AB45" i="32"/>
  <c r="AB45" i="4"/>
  <c r="AF29" i="32"/>
  <c r="AF29" i="4"/>
  <c r="Z33" i="32"/>
  <c r="Z33" i="4"/>
  <c r="AC16" i="32"/>
  <c r="AC16" i="4"/>
  <c r="AD62" i="32"/>
  <c r="AD62" i="4"/>
  <c r="X13" i="32"/>
  <c r="X13" i="4"/>
  <c r="AD54" i="32"/>
  <c r="AD54" i="4"/>
  <c r="Z35" i="32"/>
  <c r="Z35" i="4"/>
  <c r="X60" i="32"/>
  <c r="X60" i="4"/>
  <c r="W57" i="32"/>
  <c r="W57" i="4"/>
  <c r="AC40" i="32"/>
  <c r="AC40" i="4"/>
  <c r="W16" i="4"/>
  <c r="W16" i="32"/>
  <c r="Y41" i="32"/>
  <c r="Y41" i="4"/>
  <c r="W66" i="32"/>
  <c r="W66" i="4"/>
  <c r="O70" i="32"/>
  <c r="O70" i="4"/>
  <c r="O5" i="32"/>
  <c r="O5" i="4"/>
  <c r="U7" i="32"/>
  <c r="U7" i="4"/>
  <c r="Q68" i="32"/>
  <c r="Q68" i="4"/>
  <c r="Q21" i="32"/>
  <c r="Q21" i="4"/>
  <c r="O16" i="32"/>
  <c r="O16" i="4"/>
  <c r="AD37" i="32"/>
  <c r="AD37" i="4"/>
  <c r="AF59" i="32"/>
  <c r="AF59" i="4"/>
  <c r="X51" i="32"/>
  <c r="X51" i="4"/>
  <c r="Z60" i="32"/>
  <c r="Z60" i="4"/>
  <c r="AB36" i="32"/>
  <c r="AB36" i="4"/>
  <c r="AE26" i="32"/>
  <c r="AE26" i="4"/>
  <c r="O8" i="32"/>
  <c r="O8" i="4"/>
  <c r="AE65" i="32"/>
  <c r="AE65" i="4"/>
  <c r="O51" i="32"/>
  <c r="O51" i="4"/>
  <c r="Q36" i="32"/>
  <c r="Q36" i="4"/>
  <c r="U37" i="32"/>
  <c r="U37" i="4"/>
  <c r="O20" i="4"/>
  <c r="O20" i="32"/>
  <c r="U44" i="32"/>
  <c r="U44" i="4"/>
  <c r="Q39" i="32"/>
  <c r="Q39" i="4"/>
  <c r="AB56" i="32"/>
  <c r="AB56" i="4"/>
  <c r="AF30" i="32"/>
  <c r="AF30" i="4"/>
  <c r="AE14" i="32"/>
  <c r="AE14" i="4"/>
  <c r="AB33" i="32"/>
  <c r="AB33" i="4"/>
  <c r="AB66" i="32"/>
  <c r="AB66" i="4"/>
  <c r="AD35" i="32"/>
  <c r="AD35" i="4"/>
  <c r="O65" i="32"/>
  <c r="O65" i="4"/>
  <c r="Q69" i="32"/>
  <c r="Q69" i="4"/>
  <c r="U67" i="32"/>
  <c r="U67" i="4"/>
  <c r="U19" i="32"/>
  <c r="U19" i="4"/>
  <c r="Q44" i="32"/>
  <c r="Q44" i="4"/>
  <c r="Q63" i="32"/>
  <c r="Q63" i="4"/>
  <c r="Y4" i="32"/>
  <c r="Y4" i="4"/>
  <c r="AD8" i="32"/>
  <c r="AD8" i="4"/>
  <c r="X7" i="4"/>
  <c r="X7" i="32"/>
  <c r="AC39" i="32"/>
  <c r="AC39" i="4"/>
  <c r="AC27" i="32"/>
  <c r="AC27" i="4"/>
  <c r="AA11" i="32"/>
  <c r="AA11" i="4"/>
  <c r="O14" i="32"/>
  <c r="O14" i="4"/>
  <c r="O63" i="32"/>
  <c r="O63" i="4"/>
  <c r="Q65" i="32"/>
  <c r="Q65" i="4"/>
  <c r="U49" i="32"/>
  <c r="U49" i="4"/>
  <c r="Q45" i="32"/>
  <c r="Q45" i="4"/>
  <c r="Q46" i="32"/>
  <c r="Q46" i="4"/>
  <c r="Q25" i="32"/>
  <c r="Q25" i="4"/>
  <c r="Q35" i="32"/>
  <c r="Q35" i="4"/>
  <c r="U4" i="32"/>
  <c r="U4" i="4"/>
  <c r="Y63" i="32"/>
  <c r="Y63" i="4"/>
  <c r="AD6" i="32"/>
  <c r="AD6" i="4"/>
  <c r="AB65" i="32"/>
  <c r="AB65" i="4"/>
  <c r="Q47" i="32"/>
  <c r="Q47" i="4"/>
  <c r="AC10" i="32"/>
  <c r="AC10" i="4"/>
  <c r="AE41" i="32"/>
  <c r="AE41" i="4"/>
  <c r="AC59" i="32"/>
  <c r="AC59" i="4"/>
  <c r="O59" i="32"/>
  <c r="O59" i="4"/>
  <c r="O44" i="32"/>
  <c r="O44" i="4"/>
  <c r="Q7" i="32"/>
  <c r="Q7" i="4"/>
  <c r="U29" i="32"/>
  <c r="U29" i="4"/>
  <c r="Q37" i="32"/>
  <c r="Q37" i="4"/>
  <c r="U42" i="32"/>
  <c r="U42" i="4"/>
  <c r="Q56" i="32"/>
  <c r="Q56" i="4"/>
  <c r="U20" i="32"/>
  <c r="U20" i="4"/>
  <c r="O23" i="32"/>
  <c r="O23" i="4"/>
  <c r="O19" i="32"/>
  <c r="O19" i="4"/>
  <c r="Y15" i="32"/>
  <c r="Y15" i="4"/>
  <c r="Y7" i="32"/>
  <c r="Y7" i="4"/>
  <c r="AA7" i="32"/>
  <c r="AA7" i="4"/>
  <c r="AD13" i="4"/>
  <c r="AD13" i="32"/>
  <c r="AF62" i="32"/>
  <c r="AF62" i="4"/>
  <c r="AE7" i="32"/>
  <c r="AE7" i="4"/>
  <c r="AF52" i="32"/>
  <c r="AF52" i="4"/>
  <c r="AF58" i="32"/>
  <c r="AF58" i="4"/>
  <c r="AF48" i="32"/>
  <c r="AF48" i="4"/>
  <c r="AD23" i="32"/>
  <c r="AD23" i="4"/>
  <c r="W5" i="32"/>
  <c r="W5" i="4"/>
  <c r="AC64" i="32"/>
  <c r="AC64" i="4"/>
  <c r="Z19" i="32"/>
  <c r="Z19" i="4"/>
  <c r="X31" i="4"/>
  <c r="X31" i="32"/>
  <c r="X71" i="32"/>
  <c r="X71" i="4"/>
  <c r="Z20" i="32"/>
  <c r="Z20" i="4"/>
  <c r="AB29" i="32"/>
  <c r="AB29" i="4"/>
  <c r="Z59" i="32"/>
  <c r="Z59" i="4"/>
  <c r="AB26" i="4"/>
  <c r="AB26" i="32"/>
  <c r="Y52" i="32"/>
  <c r="Y52" i="4"/>
  <c r="AE49" i="32"/>
  <c r="AE49" i="4"/>
  <c r="Z37" i="32"/>
  <c r="Z37" i="4"/>
  <c r="AC26" i="32"/>
  <c r="AC26" i="4"/>
  <c r="AB49" i="32"/>
  <c r="AB49" i="4"/>
  <c r="X36" i="32"/>
  <c r="X36" i="4"/>
  <c r="AD67" i="32"/>
  <c r="AD67" i="4"/>
  <c r="Z51" i="32"/>
  <c r="Z51" i="4"/>
  <c r="AE25" i="32"/>
  <c r="AE25" i="4"/>
  <c r="AD58" i="32"/>
  <c r="AD58" i="4"/>
  <c r="W20" i="4"/>
  <c r="W20" i="32"/>
  <c r="X53" i="32"/>
  <c r="X53" i="4"/>
  <c r="W34" i="32"/>
  <c r="W34" i="4"/>
  <c r="AC36" i="32"/>
  <c r="AC36" i="4"/>
  <c r="X44" i="32"/>
  <c r="X44" i="4"/>
  <c r="W47" i="32"/>
  <c r="W47" i="4"/>
  <c r="Y58" i="32"/>
  <c r="Y58" i="4"/>
  <c r="W21" i="32"/>
  <c r="W21" i="4"/>
  <c r="AE57" i="4"/>
  <c r="AE57" i="32"/>
  <c r="O53" i="32"/>
  <c r="O53" i="4"/>
  <c r="Q73" i="32"/>
  <c r="Q73" i="4"/>
  <c r="U55" i="32"/>
  <c r="U55" i="4"/>
  <c r="Q58" i="32"/>
  <c r="Q58" i="4"/>
  <c r="O39" i="32"/>
  <c r="O39" i="4"/>
  <c r="U12" i="32"/>
  <c r="U12" i="4"/>
  <c r="Q26" i="4"/>
  <c r="Q26" i="32"/>
  <c r="Y39" i="32"/>
  <c r="Y39" i="4"/>
  <c r="AD46" i="4"/>
  <c r="AD46" i="32"/>
  <c r="AC19" i="32"/>
  <c r="AC19" i="4"/>
  <c r="AB61" i="32"/>
  <c r="AB61" i="4"/>
  <c r="X25" i="32"/>
  <c r="X25" i="4"/>
  <c r="AC18" i="32"/>
  <c r="AC18" i="4"/>
  <c r="O68" i="32"/>
  <c r="O68" i="4"/>
  <c r="Q4" i="32"/>
  <c r="Q4" i="4"/>
  <c r="U53" i="32"/>
  <c r="U53" i="4"/>
  <c r="Q48" i="32"/>
  <c r="Q48" i="4"/>
  <c r="Q27" i="4"/>
  <c r="Q27" i="32"/>
  <c r="Z46" i="32"/>
  <c r="Z46" i="4"/>
  <c r="AA55" i="32"/>
  <c r="AA55" i="4"/>
  <c r="AC7" i="32"/>
  <c r="AC7" i="4"/>
  <c r="AA59" i="32"/>
  <c r="AA59" i="4"/>
  <c r="X55" i="32"/>
  <c r="X55" i="4"/>
  <c r="AC11" i="32"/>
  <c r="AC11" i="4"/>
  <c r="AA67" i="32"/>
  <c r="AA67" i="4"/>
  <c r="AC17" i="4"/>
  <c r="AC17" i="32"/>
  <c r="X17" i="32"/>
  <c r="X17" i="4"/>
  <c r="O49" i="32"/>
  <c r="O49" i="4"/>
  <c r="Q19" i="32"/>
  <c r="Q19" i="4"/>
  <c r="U35" i="32"/>
  <c r="U35" i="4"/>
  <c r="O12" i="4"/>
  <c r="O12" i="32"/>
  <c r="U66" i="32"/>
  <c r="U66" i="4"/>
  <c r="U52" i="32"/>
  <c r="U52" i="4"/>
  <c r="Z54" i="32"/>
  <c r="Z54" i="4"/>
  <c r="AA71" i="32"/>
  <c r="AA71" i="4"/>
  <c r="AB54" i="32"/>
  <c r="AB54" i="4"/>
  <c r="AE4" i="32"/>
  <c r="AE4" i="4"/>
  <c r="AF28" i="32"/>
  <c r="AF28" i="4"/>
  <c r="AA51" i="32"/>
  <c r="AA51" i="4"/>
  <c r="AC31" i="32"/>
  <c r="AC31" i="4"/>
  <c r="Z13" i="32"/>
  <c r="Z13" i="4"/>
  <c r="AC33" i="32"/>
  <c r="AC33" i="4"/>
  <c r="X58" i="32"/>
  <c r="X58" i="4"/>
  <c r="O64" i="32"/>
  <c r="O64" i="4"/>
  <c r="O25" i="32"/>
  <c r="O25" i="4"/>
  <c r="U33" i="32"/>
  <c r="U33" i="4"/>
  <c r="U56" i="32"/>
  <c r="U56" i="4"/>
  <c r="U60" i="32"/>
  <c r="U60" i="4"/>
  <c r="Z8" i="32"/>
  <c r="Z8" i="4"/>
  <c r="AB62" i="32"/>
  <c r="AB62" i="4"/>
  <c r="AF5" i="32"/>
  <c r="AF5" i="4"/>
  <c r="AE63" i="32"/>
  <c r="AE63" i="4"/>
  <c r="AC56" i="32"/>
  <c r="AC56" i="4"/>
  <c r="AD31" i="32"/>
  <c r="AD31" i="4"/>
  <c r="AF21" i="32"/>
  <c r="AF21" i="4"/>
  <c r="X70" i="32"/>
  <c r="X70" i="4"/>
  <c r="O60" i="32"/>
  <c r="O60" i="4"/>
  <c r="O17" i="32"/>
  <c r="O17" i="4"/>
  <c r="U61" i="32"/>
  <c r="U61" i="4"/>
  <c r="U13" i="32"/>
  <c r="U13" i="4"/>
  <c r="Q22" i="32"/>
  <c r="Q22" i="4"/>
  <c r="U48" i="32"/>
  <c r="U48" i="4"/>
  <c r="Q10" i="4"/>
  <c r="Q10" i="32"/>
  <c r="O57" i="32"/>
  <c r="O57" i="4"/>
  <c r="O58" i="32"/>
  <c r="O58" i="4"/>
  <c r="Q16" i="32"/>
  <c r="Q16" i="4"/>
  <c r="Q71" i="32"/>
  <c r="Q71" i="4"/>
  <c r="U43" i="32"/>
  <c r="U43" i="4"/>
  <c r="U14" i="32"/>
  <c r="U14" i="4"/>
  <c r="U18" i="32"/>
  <c r="U18" i="4"/>
  <c r="U26" i="32"/>
  <c r="U26" i="4"/>
  <c r="Q29" i="32"/>
  <c r="Q29" i="4"/>
  <c r="U36" i="32"/>
  <c r="U36" i="4"/>
  <c r="U68" i="32"/>
  <c r="U68" i="4"/>
  <c r="O15" i="32"/>
  <c r="O15" i="4"/>
  <c r="U40" i="32"/>
  <c r="U40" i="4"/>
  <c r="Q55" i="32"/>
  <c r="Q55" i="4"/>
  <c r="O6" i="32"/>
  <c r="O6" i="4"/>
  <c r="Z22" i="4"/>
  <c r="Z22" i="32"/>
  <c r="Y23" i="4"/>
  <c r="Y23" i="32"/>
  <c r="AA4" i="32"/>
  <c r="AA4" i="4"/>
  <c r="AB32" i="32"/>
  <c r="AB32" i="4"/>
  <c r="AA15" i="32"/>
  <c r="AA15" i="4"/>
  <c r="AD21" i="32"/>
  <c r="AD21" i="4"/>
  <c r="AD30" i="32"/>
  <c r="AD30" i="4"/>
  <c r="AC53" i="32"/>
  <c r="AC53" i="4"/>
  <c r="AF19" i="32"/>
  <c r="AF19" i="4"/>
  <c r="AE15" i="32"/>
  <c r="AE15" i="4"/>
  <c r="AF60" i="32"/>
  <c r="AF60" i="4"/>
  <c r="AF66" i="32"/>
  <c r="AF66" i="4"/>
  <c r="Z36" i="32"/>
  <c r="Z36" i="4"/>
  <c r="AC68" i="32"/>
  <c r="AC68" i="4"/>
  <c r="Z28" i="32"/>
  <c r="Z28" i="4"/>
  <c r="W11" i="32"/>
  <c r="W11" i="4"/>
  <c r="Y20" i="32"/>
  <c r="Y20" i="4"/>
  <c r="Z68" i="32"/>
  <c r="Z68" i="4"/>
  <c r="AB44" i="32"/>
  <c r="AB44" i="4"/>
  <c r="Z48" i="32"/>
  <c r="Z48" i="4"/>
  <c r="AF61" i="32"/>
  <c r="AF61" i="4"/>
  <c r="Z53" i="32"/>
  <c r="Z53" i="4"/>
  <c r="AC32" i="4"/>
  <c r="AB68" i="32"/>
  <c r="AB68" i="4"/>
  <c r="X45" i="32"/>
  <c r="X45" i="4"/>
  <c r="Z61" i="32"/>
  <c r="Z61" i="4"/>
  <c r="W35" i="32"/>
  <c r="W35" i="4"/>
  <c r="AC44" i="32"/>
  <c r="AC44" i="4"/>
  <c r="W26" i="32"/>
  <c r="W26" i="4"/>
  <c r="AC9" i="32"/>
  <c r="AC9" i="4"/>
  <c r="X50" i="32"/>
  <c r="X50" i="4"/>
  <c r="AC55" i="32"/>
  <c r="AC55" i="4"/>
  <c r="O69" i="32"/>
  <c r="O69" i="4"/>
  <c r="O54" i="32"/>
  <c r="O54" i="4"/>
  <c r="Q8" i="32"/>
  <c r="Q8" i="4"/>
  <c r="U39" i="32"/>
  <c r="U39" i="4"/>
  <c r="Q52" i="32"/>
  <c r="Q52" i="4"/>
  <c r="O41" i="32"/>
  <c r="O41" i="4"/>
  <c r="AB5" i="4"/>
  <c r="AB5" i="32"/>
  <c r="AA31" i="32"/>
  <c r="AA31" i="4"/>
  <c r="AC69" i="32"/>
  <c r="AC69" i="4"/>
  <c r="AE39" i="32"/>
  <c r="AE39" i="4"/>
  <c r="AB41" i="32"/>
  <c r="AB41" i="4"/>
  <c r="AA19" i="32"/>
  <c r="AA19" i="4"/>
  <c r="AC15" i="32"/>
  <c r="AC15" i="4"/>
  <c r="AB58" i="32"/>
  <c r="AB58" i="4"/>
  <c r="AD51" i="32"/>
  <c r="AD51" i="4"/>
  <c r="AE17" i="32"/>
  <c r="AE17" i="4"/>
  <c r="O52" i="32"/>
  <c r="O52" i="4"/>
  <c r="Q72" i="32"/>
  <c r="Q72" i="4"/>
  <c r="U21" i="32"/>
  <c r="U21" i="4"/>
  <c r="O26" i="32"/>
  <c r="O26" i="4"/>
  <c r="O27" i="32"/>
  <c r="O27" i="4"/>
  <c r="O28" i="4"/>
  <c r="O28" i="32"/>
  <c r="O10" i="32"/>
  <c r="O10" i="4"/>
  <c r="AB46" i="32"/>
  <c r="AB46" i="4"/>
  <c r="AA39" i="32"/>
  <c r="AA39" i="4"/>
  <c r="AF20" i="4"/>
  <c r="AF20" i="32"/>
  <c r="AD47" i="32"/>
  <c r="AD47" i="4"/>
  <c r="Y60" i="32"/>
  <c r="Y60" i="4"/>
  <c r="X56" i="32"/>
  <c r="X56" i="4"/>
  <c r="X38" i="32"/>
  <c r="X38" i="4"/>
  <c r="O66" i="32"/>
  <c r="O66" i="4"/>
  <c r="O29" i="32"/>
  <c r="O29" i="4"/>
  <c r="O11" i="32"/>
  <c r="O11" i="4"/>
  <c r="U38" i="32"/>
  <c r="U38" i="4"/>
  <c r="U64" i="32"/>
  <c r="U64" i="4"/>
  <c r="Y55" i="4"/>
  <c r="Y55" i="32"/>
  <c r="AE55" i="32"/>
  <c r="AE55" i="4"/>
  <c r="AF67" i="32"/>
  <c r="AF67" i="4"/>
  <c r="X59" i="32"/>
  <c r="X59" i="4"/>
  <c r="X65" i="32"/>
  <c r="X65" i="4"/>
  <c r="Z11" i="32"/>
  <c r="Z11" i="4"/>
  <c r="AA35" i="32"/>
  <c r="AA35" i="4"/>
  <c r="O48" i="32"/>
  <c r="O48" i="4"/>
  <c r="Q15" i="32"/>
  <c r="Q15" i="4"/>
  <c r="U17" i="4"/>
  <c r="U17" i="32"/>
  <c r="Q40" i="32"/>
  <c r="Q40" i="4"/>
  <c r="O4" i="32"/>
  <c r="O4" i="4"/>
  <c r="U16" i="32"/>
  <c r="U16" i="4"/>
  <c r="AB8" i="32"/>
  <c r="AB8" i="4"/>
  <c r="AC4" i="32"/>
  <c r="AC4" i="4"/>
  <c r="AF46" i="32"/>
  <c r="AF46" i="4"/>
  <c r="Z44" i="32"/>
  <c r="Z44" i="4"/>
  <c r="X63" i="32"/>
  <c r="X63" i="4"/>
  <c r="Z43" i="32"/>
  <c r="Z43" i="4"/>
  <c r="Z50" i="32"/>
  <c r="Z50" i="4"/>
  <c r="Z18" i="32"/>
  <c r="Z18" i="4"/>
  <c r="O43" i="32"/>
  <c r="O43" i="4"/>
  <c r="Q57" i="32"/>
  <c r="Q57" i="4"/>
  <c r="Q20" i="32"/>
  <c r="Q20" i="4"/>
  <c r="U45" i="32"/>
  <c r="U45" i="4"/>
  <c r="U30" i="32"/>
  <c r="U30" i="4"/>
  <c r="U34" i="32"/>
  <c r="U34" i="4"/>
  <c r="Q38" i="32"/>
  <c r="Q38" i="4"/>
  <c r="O31" i="32"/>
  <c r="O31" i="4"/>
  <c r="O73" i="32"/>
  <c r="O73" i="4"/>
  <c r="O40" i="32"/>
  <c r="O40" i="4"/>
  <c r="O42" i="32"/>
  <c r="O42" i="4"/>
  <c r="O38" i="4"/>
  <c r="O38" i="32"/>
  <c r="O13" i="32"/>
  <c r="O13" i="4"/>
  <c r="U59" i="32"/>
  <c r="U59" i="4"/>
  <c r="U27" i="32"/>
  <c r="U27" i="4"/>
  <c r="U11" i="32"/>
  <c r="U11" i="4"/>
  <c r="Q23" i="4"/>
  <c r="Q23" i="32"/>
  <c r="Q17" i="32"/>
  <c r="Q17" i="4"/>
  <c r="O71" i="32"/>
  <c r="O71" i="4"/>
  <c r="O55" i="32"/>
  <c r="O55" i="4"/>
  <c r="O72" i="32"/>
  <c r="O72" i="4"/>
  <c r="O56" i="32"/>
  <c r="O56" i="4"/>
  <c r="O34" i="32"/>
  <c r="O34" i="4"/>
  <c r="Q12" i="32"/>
  <c r="Q12" i="4"/>
  <c r="O9" i="32"/>
  <c r="O9" i="4"/>
  <c r="U73" i="32"/>
  <c r="U73" i="4"/>
  <c r="U57" i="32"/>
  <c r="U57" i="4"/>
  <c r="U41" i="32"/>
  <c r="U41" i="4"/>
  <c r="U25" i="32"/>
  <c r="U25" i="4"/>
  <c r="U9" i="4"/>
  <c r="U9" i="32"/>
  <c r="Q67" i="32"/>
  <c r="Q67" i="4"/>
  <c r="Q18" i="4"/>
  <c r="Q18" i="32"/>
  <c r="Q66" i="32"/>
  <c r="Q66" i="4"/>
  <c r="Q6" i="4"/>
  <c r="Q6" i="32"/>
  <c r="U10" i="32"/>
  <c r="U10" i="4"/>
  <c r="Q14" i="4"/>
  <c r="Q14" i="32"/>
  <c r="Q51" i="32"/>
  <c r="Q51" i="4"/>
  <c r="Q34" i="32"/>
  <c r="Q34" i="4"/>
  <c r="U24" i="4"/>
  <c r="U24" i="32"/>
  <c r="Q60" i="32"/>
  <c r="Q60" i="4"/>
  <c r="O30" i="32"/>
  <c r="O30" i="4"/>
  <c r="U8" i="32"/>
  <c r="U8" i="4"/>
  <c r="O37" i="32"/>
  <c r="O37" i="4"/>
  <c r="Z30" i="32"/>
  <c r="Z30" i="4"/>
  <c r="Y31" i="32"/>
  <c r="Y31" i="4"/>
  <c r="AA63" i="32"/>
  <c r="AA63" i="4"/>
  <c r="AB40" i="32"/>
  <c r="AB40" i="4"/>
  <c r="AB30" i="4"/>
  <c r="AB30" i="32"/>
  <c r="AA23" i="32"/>
  <c r="AA23" i="4"/>
  <c r="AD29" i="32"/>
  <c r="AD29" i="4"/>
  <c r="AD38" i="32"/>
  <c r="AD38" i="4"/>
  <c r="AC61" i="32"/>
  <c r="AC61" i="4"/>
  <c r="AF6" i="32"/>
  <c r="AF6" i="4"/>
  <c r="AE31" i="32"/>
  <c r="AE31" i="4"/>
  <c r="AE23" i="32"/>
  <c r="AE23" i="4"/>
  <c r="AF68" i="32"/>
  <c r="AF68" i="4"/>
  <c r="AA27" i="32"/>
  <c r="AA27" i="4"/>
  <c r="Y36" i="32"/>
  <c r="Y36" i="4"/>
  <c r="AC72" i="32"/>
  <c r="AC72" i="4"/>
  <c r="Y28" i="32"/>
  <c r="Y28" i="4"/>
  <c r="W27" i="32"/>
  <c r="W27" i="4"/>
  <c r="AB52" i="32"/>
  <c r="AB52" i="4"/>
  <c r="Y68" i="32"/>
  <c r="Y68" i="4"/>
  <c r="AB53" i="32"/>
  <c r="AB53" i="4"/>
  <c r="AF53" i="32"/>
  <c r="AF53" i="4"/>
  <c r="AC20" i="4"/>
  <c r="AC20" i="32"/>
  <c r="AC41" i="32"/>
  <c r="AC41" i="4"/>
  <c r="Z5" i="32"/>
  <c r="Z5" i="4"/>
  <c r="AB50" i="32"/>
  <c r="AB50" i="4"/>
  <c r="U32" i="32"/>
  <c r="U32" i="4"/>
  <c r="Y57" i="32"/>
  <c r="Y57" i="4"/>
  <c r="AB18" i="4"/>
  <c r="AB18" i="32"/>
  <c r="AF16" i="4"/>
  <c r="AF16" i="32"/>
  <c r="Q64" i="32"/>
  <c r="Q64" i="4"/>
  <c r="AB13" i="4"/>
  <c r="AB13" i="32"/>
  <c r="BA74" i="16"/>
  <c r="BA73" i="16"/>
  <c r="BA72" i="16"/>
  <c r="BA71" i="16"/>
  <c r="BA70" i="16"/>
  <c r="BA63" i="16"/>
  <c r="BA62" i="16"/>
  <c r="BA55" i="16"/>
  <c r="BA50" i="16"/>
  <c r="BA49" i="16"/>
  <c r="BA45" i="16"/>
  <c r="BA44" i="16"/>
  <c r="BA41" i="16"/>
  <c r="BA40" i="16"/>
  <c r="BA35" i="16"/>
  <c r="BA33" i="16"/>
  <c r="BA28" i="16"/>
  <c r="BA27" i="16"/>
  <c r="BA25" i="16"/>
  <c r="BA16" i="16"/>
  <c r="BA15" i="16"/>
  <c r="BA13" i="16"/>
  <c r="BA12" i="16"/>
  <c r="BA11" i="16"/>
  <c r="BA10" i="16"/>
  <c r="BA9" i="16"/>
  <c r="BA7" i="16"/>
  <c r="BA6" i="16"/>
  <c r="BA5" i="16"/>
  <c r="R6" i="27"/>
  <c r="AB12" i="4" l="1"/>
  <c r="AB10" i="32"/>
  <c r="AB34" i="4"/>
  <c r="Z32" i="4"/>
  <c r="AB69" i="4"/>
  <c r="X39" i="4"/>
  <c r="Z70" i="4"/>
  <c r="Z25" i="32"/>
  <c r="Z15" i="4"/>
  <c r="X54" i="32"/>
  <c r="Z10" i="4"/>
  <c r="X43" i="4"/>
  <c r="Z27" i="32"/>
  <c r="Z34" i="32"/>
  <c r="AB9" i="32"/>
  <c r="AB73" i="4"/>
  <c r="V10" i="4"/>
  <c r="X9" i="32"/>
  <c r="X41" i="32"/>
  <c r="Z72" i="32"/>
  <c r="AB22" i="4"/>
  <c r="AB11" i="4"/>
  <c r="Z73" i="4"/>
  <c r="AB24" i="4"/>
  <c r="AB42" i="32"/>
  <c r="X4" i="32"/>
  <c r="Z12" i="32"/>
  <c r="X69" i="4"/>
  <c r="V4" i="4"/>
  <c r="Z9" i="32"/>
  <c r="V39" i="4"/>
  <c r="X42" i="4"/>
  <c r="AB15" i="32"/>
  <c r="V5" i="32"/>
  <c r="R54" i="4"/>
  <c r="R70" i="4"/>
  <c r="R10" i="32"/>
  <c r="X49" i="32"/>
  <c r="Z24" i="32"/>
  <c r="X14" i="32"/>
  <c r="V9" i="32"/>
  <c r="AB14" i="4"/>
  <c r="X24" i="4"/>
  <c r="V72" i="4"/>
  <c r="AB27" i="4"/>
  <c r="AB72" i="4"/>
  <c r="X26" i="4"/>
  <c r="AY50" i="16"/>
  <c r="Z467" i="39" s="1"/>
  <c r="AB467" i="39" s="1"/>
  <c r="Y467" i="39"/>
  <c r="AY11" i="16"/>
  <c r="Z428" i="39" s="1"/>
  <c r="AB428" i="39" s="1"/>
  <c r="Y428" i="39"/>
  <c r="AY40" i="16"/>
  <c r="Z457" i="39" s="1"/>
  <c r="AB457" i="39" s="1"/>
  <c r="Y457" i="39"/>
  <c r="AY9" i="16"/>
  <c r="Z426" i="39" s="1"/>
  <c r="AB426" i="39" s="1"/>
  <c r="Y426" i="39"/>
  <c r="AY27" i="16"/>
  <c r="Z444" i="39" s="1"/>
  <c r="AB444" i="39" s="1"/>
  <c r="Y444" i="39"/>
  <c r="AY49" i="16"/>
  <c r="Z466" i="39" s="1"/>
  <c r="AB466" i="39" s="1"/>
  <c r="Y466" i="39"/>
  <c r="AY73" i="16"/>
  <c r="Z490" i="39" s="1"/>
  <c r="AB490" i="39" s="1"/>
  <c r="Y490" i="39"/>
  <c r="AY12" i="16"/>
  <c r="Z429" i="39" s="1"/>
  <c r="AB429" i="39" s="1"/>
  <c r="Y429" i="39"/>
  <c r="AY10" i="16"/>
  <c r="Z427" i="39" s="1"/>
  <c r="AB427" i="39" s="1"/>
  <c r="Y427" i="39"/>
  <c r="AY55" i="16"/>
  <c r="Z472" i="39" s="1"/>
  <c r="AB472" i="39" s="1"/>
  <c r="Y472" i="39"/>
  <c r="AY35" i="16"/>
  <c r="Z452" i="39" s="1"/>
  <c r="AB452" i="39" s="1"/>
  <c r="Y452" i="39"/>
  <c r="V11" i="4"/>
  <c r="V73" i="4"/>
  <c r="AY15" i="16"/>
  <c r="Z432" i="39" s="1"/>
  <c r="AB432" i="39" s="1"/>
  <c r="Y432" i="39"/>
  <c r="AY28" i="16"/>
  <c r="Z445" i="39" s="1"/>
  <c r="AB445" i="39" s="1"/>
  <c r="Y445" i="39"/>
  <c r="AY62" i="16"/>
  <c r="Z479" i="39" s="1"/>
  <c r="AB479" i="39" s="1"/>
  <c r="Y479" i="39"/>
  <c r="AY13" i="16"/>
  <c r="Z430" i="39" s="1"/>
  <c r="AB430" i="39" s="1"/>
  <c r="Y430" i="39"/>
  <c r="AY41" i="16"/>
  <c r="Z458" i="39" s="1"/>
  <c r="AB458" i="39" s="1"/>
  <c r="Y458" i="39"/>
  <c r="AY6" i="16"/>
  <c r="Z423" i="39" s="1"/>
  <c r="AB423" i="39" s="1"/>
  <c r="Y423" i="39"/>
  <c r="AY44" i="16"/>
  <c r="Z461" i="39" s="1"/>
  <c r="AB461" i="39" s="1"/>
  <c r="Y461" i="39"/>
  <c r="Z69" i="4"/>
  <c r="Z42" i="4"/>
  <c r="X40" i="32"/>
  <c r="Z49" i="32"/>
  <c r="V54" i="4"/>
  <c r="V34" i="32"/>
  <c r="AY74" i="16"/>
  <c r="Z491" i="39" s="1"/>
  <c r="AB491" i="39" s="1"/>
  <c r="Y491" i="39"/>
  <c r="AY33" i="16"/>
  <c r="Z450" i="39" s="1"/>
  <c r="AB450" i="39" s="1"/>
  <c r="Y450" i="39"/>
  <c r="AY63" i="16"/>
  <c r="Z480" i="39" s="1"/>
  <c r="AB480" i="39" s="1"/>
  <c r="Y480" i="39"/>
  <c r="AY5" i="16"/>
  <c r="Z422" i="39" s="1"/>
  <c r="AB422" i="39" s="1"/>
  <c r="Y422" i="39"/>
  <c r="AY70" i="16"/>
  <c r="Z487" i="39" s="1"/>
  <c r="AB487" i="39" s="1"/>
  <c r="Y487" i="39"/>
  <c r="AY16" i="16"/>
  <c r="Z433" i="39" s="1"/>
  <c r="AB433" i="39" s="1"/>
  <c r="Y433" i="39"/>
  <c r="AY71" i="16"/>
  <c r="Z488" i="39" s="1"/>
  <c r="AB488" i="39" s="1"/>
  <c r="Y488" i="39"/>
  <c r="Z14" i="32"/>
  <c r="AY7" i="16"/>
  <c r="Z424" i="39" s="1"/>
  <c r="AB424" i="39" s="1"/>
  <c r="Y424" i="39"/>
  <c r="AY25" i="16"/>
  <c r="Z442" i="39" s="1"/>
  <c r="AB442" i="39" s="1"/>
  <c r="Y442" i="39"/>
  <c r="AY45" i="16"/>
  <c r="Z462" i="39" s="1"/>
  <c r="AB462" i="39" s="1"/>
  <c r="Y462" i="39"/>
  <c r="AY72" i="16"/>
  <c r="Z489" i="39" s="1"/>
  <c r="AB489" i="39" s="1"/>
  <c r="Y489" i="39"/>
  <c r="Z26" i="32"/>
  <c r="X12" i="32"/>
  <c r="V12" i="4"/>
  <c r="P8" i="32"/>
  <c r="V49" i="32"/>
  <c r="AB71" i="32"/>
  <c r="AB71" i="4"/>
  <c r="V61" i="4"/>
  <c r="Z4" i="4"/>
  <c r="V71" i="32"/>
  <c r="V41" i="4"/>
  <c r="X15" i="32"/>
  <c r="P41" i="32"/>
  <c r="V27" i="32"/>
  <c r="V26" i="4"/>
  <c r="X11" i="4"/>
  <c r="Z71" i="32"/>
  <c r="X32" i="4"/>
  <c r="R72" i="32"/>
  <c r="V43" i="4"/>
  <c r="R34" i="32"/>
  <c r="V28" i="4"/>
  <c r="X22" i="32"/>
  <c r="X22" i="4"/>
  <c r="V48" i="4"/>
  <c r="V70" i="32"/>
  <c r="X10" i="32"/>
  <c r="P32" i="4"/>
  <c r="X27" i="32"/>
  <c r="R69" i="4"/>
  <c r="X34" i="32"/>
  <c r="V15" i="4"/>
  <c r="R44" i="4"/>
  <c r="V40" i="32"/>
  <c r="P43" i="32"/>
  <c r="V42" i="32"/>
  <c r="V42" i="4"/>
  <c r="V32" i="4"/>
  <c r="V62" i="4"/>
  <c r="V14" i="32"/>
  <c r="P11" i="4"/>
  <c r="R24" i="4"/>
  <c r="R11" i="32"/>
  <c r="R26" i="4"/>
  <c r="R41" i="32"/>
  <c r="R39" i="4"/>
  <c r="R49" i="4"/>
  <c r="R61" i="4"/>
  <c r="P33" i="4"/>
  <c r="R62" i="32"/>
  <c r="R71" i="4"/>
  <c r="R14" i="32"/>
  <c r="R73" i="4"/>
  <c r="V69" i="4"/>
  <c r="V24" i="4"/>
  <c r="V24" i="32"/>
  <c r="P15" i="32"/>
  <c r="R43" i="4"/>
  <c r="R4" i="4"/>
  <c r="R32" i="32"/>
  <c r="R32" i="4"/>
  <c r="P27" i="32"/>
  <c r="R12" i="4"/>
  <c r="R12" i="32"/>
  <c r="R9" i="4"/>
  <c r="R9" i="32"/>
  <c r="P71" i="4"/>
  <c r="P18" i="32"/>
  <c r="R15" i="32"/>
  <c r="P54" i="4"/>
  <c r="R27" i="32"/>
  <c r="R40" i="4"/>
  <c r="P10" i="4"/>
  <c r="P73" i="32"/>
  <c r="P14" i="4"/>
  <c r="P9" i="4"/>
  <c r="P49" i="4"/>
  <c r="P12" i="32"/>
  <c r="P69" i="4"/>
  <c r="P44" i="4"/>
  <c r="P72" i="4"/>
  <c r="P70" i="32"/>
  <c r="P40" i="4"/>
  <c r="P42" i="4"/>
  <c r="P26" i="32"/>
  <c r="P4" i="4"/>
  <c r="P34" i="32"/>
  <c r="AD14" i="32"/>
  <c r="AF4" i="4"/>
  <c r="BB5" i="16"/>
  <c r="BE5" i="16" s="1"/>
  <c r="BB15" i="16"/>
  <c r="AF50" i="4"/>
  <c r="AD43" i="4"/>
  <c r="AD49" i="4"/>
  <c r="AD15" i="32"/>
  <c r="AD68" i="4"/>
  <c r="AF11" i="4"/>
  <c r="AD12" i="32"/>
  <c r="AD73" i="4"/>
  <c r="AF32" i="32"/>
  <c r="AF70" i="32"/>
  <c r="AD22" i="4"/>
  <c r="AD70" i="32"/>
  <c r="AF51" i="4"/>
  <c r="AF27" i="32"/>
  <c r="AF10" i="32"/>
  <c r="AF72" i="4"/>
  <c r="AD34" i="4"/>
  <c r="AD71" i="32"/>
  <c r="AD42" i="32"/>
  <c r="AD42" i="4"/>
  <c r="AD33" i="32"/>
  <c r="AD33" i="4"/>
  <c r="AD32" i="32"/>
  <c r="AD32" i="4"/>
  <c r="AD27" i="32"/>
  <c r="AD27" i="4"/>
  <c r="AD41" i="32"/>
  <c r="AD41" i="4"/>
  <c r="AD4" i="4"/>
  <c r="AD11" i="32"/>
  <c r="AD11" i="4"/>
  <c r="AD7" i="32"/>
  <c r="AD7" i="4"/>
  <c r="AD9" i="32"/>
  <c r="AD9" i="4"/>
  <c r="AF43" i="4"/>
  <c r="AD69" i="32"/>
  <c r="AD69" i="4"/>
  <c r="AD72" i="32"/>
  <c r="AD72" i="4"/>
  <c r="AD26" i="4"/>
  <c r="AD26" i="32"/>
  <c r="AF36" i="32"/>
  <c r="AD24" i="4"/>
  <c r="AD28" i="4"/>
  <c r="AD28" i="32"/>
  <c r="AD10" i="4"/>
  <c r="AD10" i="32"/>
  <c r="AF34" i="4"/>
  <c r="AF42" i="32"/>
  <c r="AF24" i="32"/>
  <c r="AF69" i="32"/>
  <c r="AF14" i="4"/>
  <c r="AF22" i="32"/>
  <c r="AF54" i="32"/>
  <c r="AF56" i="32"/>
  <c r="AF26" i="4"/>
  <c r="AF73" i="32"/>
  <c r="AF73" i="4"/>
  <c r="AF71" i="32"/>
  <c r="AF49" i="4"/>
  <c r="AF49" i="32"/>
  <c r="AF9" i="4"/>
  <c r="AF9" i="32"/>
  <c r="AF37" i="4"/>
  <c r="AF12" i="32"/>
  <c r="AF15" i="32"/>
  <c r="AF15" i="4"/>
  <c r="BB27" i="16"/>
  <c r="BE27" i="16" s="1"/>
  <c r="BB71" i="16"/>
  <c r="BE71" i="16" s="1"/>
  <c r="BF21" i="16"/>
  <c r="BB45" i="16"/>
  <c r="BE45" i="16" s="1"/>
  <c r="BB73" i="16"/>
  <c r="BE73" i="16" s="1"/>
  <c r="BB9" i="16"/>
  <c r="BE9" i="16" s="1"/>
  <c r="BB25" i="16"/>
  <c r="BE25" i="16" s="1"/>
  <c r="BB33" i="16"/>
  <c r="BE33" i="16" s="1"/>
  <c r="BB41" i="16"/>
  <c r="BE41" i="16" s="1"/>
  <c r="BB50" i="16"/>
  <c r="BE50" i="16" s="1"/>
  <c r="BB70" i="16"/>
  <c r="BE70" i="16" s="1"/>
  <c r="T53" i="32"/>
  <c r="BB28" i="16"/>
  <c r="BE28" i="16" s="1"/>
  <c r="BB55" i="16"/>
  <c r="BE55" i="16" s="1"/>
  <c r="BB13" i="16"/>
  <c r="BE13" i="16" s="1"/>
  <c r="BB74" i="16"/>
  <c r="BE74" i="16" s="1"/>
  <c r="T17" i="32"/>
  <c r="BB11" i="16"/>
  <c r="BE11" i="16" s="1"/>
  <c r="BB63" i="16"/>
  <c r="BE63" i="16" s="1"/>
  <c r="AZ12" i="16"/>
  <c r="S11" i="32" s="1"/>
  <c r="BB12" i="16"/>
  <c r="BE12" i="16" s="1"/>
  <c r="BF36" i="16"/>
  <c r="BB72" i="16"/>
  <c r="BE72" i="16" s="1"/>
  <c r="T55" i="32"/>
  <c r="AZ6" i="16"/>
  <c r="S5" i="32" s="1"/>
  <c r="BB6" i="16"/>
  <c r="BE6" i="16" s="1"/>
  <c r="BF22" i="16"/>
  <c r="BF38" i="16"/>
  <c r="T46" i="4"/>
  <c r="AZ10" i="16"/>
  <c r="S9" i="4" s="1"/>
  <c r="BB10" i="16"/>
  <c r="BE10" i="16" s="1"/>
  <c r="BB62" i="16"/>
  <c r="BE62" i="16" s="1"/>
  <c r="BB35" i="16"/>
  <c r="BE35" i="16" s="1"/>
  <c r="BF20" i="16"/>
  <c r="T19" i="32" s="1"/>
  <c r="BB44" i="16"/>
  <c r="BE44" i="16" s="1"/>
  <c r="S13" i="4"/>
  <c r="T29" i="4"/>
  <c r="T47" i="32"/>
  <c r="S7" i="4"/>
  <c r="BB16" i="16"/>
  <c r="BE16" i="16" s="1"/>
  <c r="T23" i="32"/>
  <c r="BB40" i="16"/>
  <c r="BE40" i="16" s="1"/>
  <c r="BB49" i="16"/>
  <c r="BE49" i="16" s="1"/>
  <c r="T59" i="32"/>
  <c r="BB7" i="16"/>
  <c r="BE7" i="16" s="1"/>
  <c r="T56" i="32"/>
  <c r="T56" i="4"/>
  <c r="H5" i="32"/>
  <c r="H5" i="4"/>
  <c r="L71" i="32"/>
  <c r="L71" i="4"/>
  <c r="T51" i="32"/>
  <c r="T51" i="4"/>
  <c r="T50" i="4"/>
  <c r="T50" i="32"/>
  <c r="T45" i="32"/>
  <c r="T45" i="4"/>
  <c r="AZ35" i="16"/>
  <c r="AZ40" i="16"/>
  <c r="AZ15" i="16"/>
  <c r="AZ5" i="16"/>
  <c r="AZ13" i="16"/>
  <c r="AZ27" i="16"/>
  <c r="AZ9" i="16"/>
  <c r="AZ11" i="16"/>
  <c r="AZ16" i="16"/>
  <c r="AZ28" i="16"/>
  <c r="AZ7" i="16"/>
  <c r="AZ25" i="16"/>
  <c r="AZ33" i="16"/>
  <c r="AZ45" i="16"/>
  <c r="AZ49" i="16"/>
  <c r="AZ55" i="16"/>
  <c r="AZ63" i="16"/>
  <c r="AZ71" i="16"/>
  <c r="AZ73" i="16"/>
  <c r="AZ41" i="16"/>
  <c r="AZ44" i="16"/>
  <c r="AZ50" i="16"/>
  <c r="AZ62" i="16"/>
  <c r="AZ70" i="16"/>
  <c r="AZ72" i="16"/>
  <c r="AZ74" i="16"/>
  <c r="BE15" i="16" l="1"/>
  <c r="AA432" i="39" s="1"/>
  <c r="AC432" i="39" s="1"/>
  <c r="AD432" i="39" s="1"/>
  <c r="BF74" i="16"/>
  <c r="T73" i="32" s="1"/>
  <c r="AA491" i="39"/>
  <c r="AC491" i="39" s="1"/>
  <c r="AD491" i="39" s="1"/>
  <c r="BF35" i="16"/>
  <c r="T34" i="32" s="1"/>
  <c r="AA452" i="39"/>
  <c r="AC452" i="39" s="1"/>
  <c r="AD452" i="39" s="1"/>
  <c r="BF41" i="16"/>
  <c r="T40" i="4" s="1"/>
  <c r="AA458" i="39"/>
  <c r="AC458" i="39" s="1"/>
  <c r="AD458" i="39" s="1"/>
  <c r="BF27" i="16"/>
  <c r="T26" i="32" s="1"/>
  <c r="AA444" i="39"/>
  <c r="AC444" i="39" s="1"/>
  <c r="AD444" i="39" s="1"/>
  <c r="BF33" i="16"/>
  <c r="T32" i="4" s="1"/>
  <c r="AA450" i="39"/>
  <c r="AC450" i="39" s="1"/>
  <c r="AD450" i="39" s="1"/>
  <c r="BF72" i="16"/>
  <c r="T71" i="32" s="1"/>
  <c r="AA489" i="39"/>
  <c r="AC489" i="39" s="1"/>
  <c r="AD489" i="39" s="1"/>
  <c r="BF7" i="16"/>
  <c r="T6" i="32" s="1"/>
  <c r="AA424" i="39"/>
  <c r="AC424" i="39" s="1"/>
  <c r="AD424" i="39" s="1"/>
  <c r="BF16" i="16"/>
  <c r="T15" i="32" s="1"/>
  <c r="AA433" i="39"/>
  <c r="AC433" i="39" s="1"/>
  <c r="AD433" i="39" s="1"/>
  <c r="BF13" i="16"/>
  <c r="T12" i="32" s="1"/>
  <c r="AA430" i="39"/>
  <c r="AC430" i="39" s="1"/>
  <c r="AD430" i="39" s="1"/>
  <c r="BF9" i="16"/>
  <c r="T8" i="4" s="1"/>
  <c r="AA426" i="39"/>
  <c r="AC426" i="39" s="1"/>
  <c r="AD426" i="39" s="1"/>
  <c r="BF12" i="16"/>
  <c r="T11" i="32" s="1"/>
  <c r="AA429" i="39"/>
  <c r="AC429" i="39" s="1"/>
  <c r="AD429" i="39" s="1"/>
  <c r="BF62" i="16"/>
  <c r="T61" i="4" s="1"/>
  <c r="AA479" i="39"/>
  <c r="AC479" i="39" s="1"/>
  <c r="AD479" i="39" s="1"/>
  <c r="BF10" i="16"/>
  <c r="T9" i="4" s="1"/>
  <c r="AA427" i="39"/>
  <c r="AC427" i="39" s="1"/>
  <c r="AD427" i="39" s="1"/>
  <c r="BF25" i="16"/>
  <c r="T24" i="4" s="1"/>
  <c r="AA442" i="39"/>
  <c r="AC442" i="39" s="1"/>
  <c r="AD442" i="39" s="1"/>
  <c r="BF55" i="16"/>
  <c r="T54" i="32" s="1"/>
  <c r="AA472" i="39"/>
  <c r="AC472" i="39" s="1"/>
  <c r="AD472" i="39" s="1"/>
  <c r="BF28" i="16"/>
  <c r="T27" i="4" s="1"/>
  <c r="AA445" i="39"/>
  <c r="AC445" i="39" s="1"/>
  <c r="AD445" i="39" s="1"/>
  <c r="BF73" i="16"/>
  <c r="T72" i="32" s="1"/>
  <c r="AA490" i="39"/>
  <c r="AC490" i="39" s="1"/>
  <c r="AD490" i="39" s="1"/>
  <c r="BF45" i="16"/>
  <c r="T44" i="32" s="1"/>
  <c r="AA462" i="39"/>
  <c r="AC462" i="39" s="1"/>
  <c r="AD462" i="39" s="1"/>
  <c r="BF49" i="16"/>
  <c r="T48" i="32" s="1"/>
  <c r="AA466" i="39"/>
  <c r="AC466" i="39" s="1"/>
  <c r="AD466" i="39" s="1"/>
  <c r="BF44" i="16"/>
  <c r="T43" i="4" s="1"/>
  <c r="AA461" i="39"/>
  <c r="AC461" i="39" s="1"/>
  <c r="AD461" i="39" s="1"/>
  <c r="BF63" i="16"/>
  <c r="T62" i="32" s="1"/>
  <c r="AA480" i="39"/>
  <c r="AC480" i="39" s="1"/>
  <c r="AD480" i="39" s="1"/>
  <c r="BF70" i="16"/>
  <c r="T69" i="4" s="1"/>
  <c r="AA487" i="39"/>
  <c r="AC487" i="39" s="1"/>
  <c r="AD487" i="39" s="1"/>
  <c r="BF5" i="16"/>
  <c r="T4" i="32" s="1"/>
  <c r="AA422" i="39"/>
  <c r="AC422" i="39" s="1"/>
  <c r="AD422" i="39" s="1"/>
  <c r="BF40" i="16"/>
  <c r="T39" i="32" s="1"/>
  <c r="AA457" i="39"/>
  <c r="AC457" i="39" s="1"/>
  <c r="AD457" i="39" s="1"/>
  <c r="BF6" i="16"/>
  <c r="T5" i="4" s="1"/>
  <c r="AA423" i="39"/>
  <c r="AC423" i="39" s="1"/>
  <c r="AD423" i="39" s="1"/>
  <c r="BF11" i="16"/>
  <c r="T10" i="32" s="1"/>
  <c r="AA428" i="39"/>
  <c r="AC428" i="39" s="1"/>
  <c r="AD428" i="39" s="1"/>
  <c r="BF50" i="16"/>
  <c r="T49" i="32" s="1"/>
  <c r="AA467" i="39"/>
  <c r="AC467" i="39" s="1"/>
  <c r="AD467" i="39" s="1"/>
  <c r="BF71" i="16"/>
  <c r="T70" i="4" s="1"/>
  <c r="AA488" i="39"/>
  <c r="AC488" i="39" s="1"/>
  <c r="AD488" i="39" s="1"/>
  <c r="S5" i="4"/>
  <c r="S11" i="4"/>
  <c r="S13" i="32"/>
  <c r="T53" i="4"/>
  <c r="T16" i="32"/>
  <c r="T16" i="4"/>
  <c r="T20" i="4"/>
  <c r="T20" i="32"/>
  <c r="T19" i="4"/>
  <c r="S7" i="32"/>
  <c r="T18" i="4"/>
  <c r="T18" i="32"/>
  <c r="T67" i="32"/>
  <c r="T67" i="4"/>
  <c r="T38" i="32"/>
  <c r="T38" i="4"/>
  <c r="T60" i="4"/>
  <c r="T60" i="32"/>
  <c r="T57" i="32"/>
  <c r="T57" i="4"/>
  <c r="T52" i="32"/>
  <c r="T52" i="4"/>
  <c r="T63" i="32"/>
  <c r="T63" i="4"/>
  <c r="T25" i="4"/>
  <c r="T25" i="32"/>
  <c r="T65" i="32"/>
  <c r="T65" i="4"/>
  <c r="T72" i="4"/>
  <c r="T28" i="32"/>
  <c r="T28" i="4"/>
  <c r="T37" i="32"/>
  <c r="T37" i="4"/>
  <c r="T64" i="4"/>
  <c r="T64" i="32"/>
  <c r="T22" i="4"/>
  <c r="T22" i="32"/>
  <c r="T42" i="32"/>
  <c r="T42" i="4"/>
  <c r="T58" i="32"/>
  <c r="T58" i="4"/>
  <c r="T35" i="4"/>
  <c r="T35" i="32"/>
  <c r="T21" i="32"/>
  <c r="T21" i="4"/>
  <c r="T31" i="32"/>
  <c r="T31" i="4"/>
  <c r="T30" i="32"/>
  <c r="T30" i="4"/>
  <c r="T66" i="32"/>
  <c r="T66" i="4"/>
  <c r="T62" i="4"/>
  <c r="T68" i="32"/>
  <c r="T68" i="4"/>
  <c r="T33" i="4"/>
  <c r="T33" i="32"/>
  <c r="T29" i="32"/>
  <c r="T46" i="32"/>
  <c r="T17" i="4"/>
  <c r="T59" i="4"/>
  <c r="T55" i="4"/>
  <c r="T23" i="4"/>
  <c r="S9" i="32"/>
  <c r="T47" i="4"/>
  <c r="S57" i="32"/>
  <c r="S57" i="4"/>
  <c r="S32" i="32"/>
  <c r="S32" i="4"/>
  <c r="S38" i="32"/>
  <c r="S38" i="4"/>
  <c r="S28" i="32"/>
  <c r="S28" i="4"/>
  <c r="S23" i="32"/>
  <c r="S23" i="4"/>
  <c r="S22" i="32"/>
  <c r="S22" i="4"/>
  <c r="S35" i="32"/>
  <c r="S35" i="4"/>
  <c r="S69" i="32"/>
  <c r="S69" i="4"/>
  <c r="S53" i="32"/>
  <c r="S53" i="4"/>
  <c r="T13" i="4"/>
  <c r="T13" i="32"/>
  <c r="S68" i="32"/>
  <c r="S68" i="4"/>
  <c r="S52" i="32"/>
  <c r="S52" i="4"/>
  <c r="S24" i="32"/>
  <c r="S24" i="4"/>
  <c r="S19" i="32"/>
  <c r="S19" i="4"/>
  <c r="S25" i="4"/>
  <c r="S25" i="32"/>
  <c r="S29" i="32"/>
  <c r="S29" i="4"/>
  <c r="S72" i="32"/>
  <c r="S72" i="4"/>
  <c r="S41" i="32"/>
  <c r="S41" i="4"/>
  <c r="S55" i="32"/>
  <c r="S55" i="4"/>
  <c r="S54" i="32"/>
  <c r="S54" i="4"/>
  <c r="S51" i="32"/>
  <c r="S51" i="4"/>
  <c r="S66" i="32"/>
  <c r="S66" i="4"/>
  <c r="S15" i="32"/>
  <c r="S15" i="4"/>
  <c r="S65" i="32"/>
  <c r="S65" i="4"/>
  <c r="S48" i="32"/>
  <c r="S48" i="4"/>
  <c r="S17" i="4"/>
  <c r="S17" i="32"/>
  <c r="S47" i="32"/>
  <c r="S47" i="4"/>
  <c r="S46" i="32"/>
  <c r="S46" i="4"/>
  <c r="S8" i="32"/>
  <c r="S8" i="4"/>
  <c r="S37" i="32"/>
  <c r="S37" i="4"/>
  <c r="S34" i="32"/>
  <c r="S34" i="4"/>
  <c r="S40" i="32"/>
  <c r="S40" i="4"/>
  <c r="S33" i="32"/>
  <c r="S33" i="4"/>
  <c r="S70" i="32"/>
  <c r="S70" i="4"/>
  <c r="S67" i="32"/>
  <c r="S67" i="4"/>
  <c r="S50" i="32"/>
  <c r="S50" i="4"/>
  <c r="S14" i="32"/>
  <c r="S14" i="4"/>
  <c r="T9" i="32"/>
  <c r="S16" i="32"/>
  <c r="S16" i="4"/>
  <c r="S39" i="4"/>
  <c r="S39" i="32"/>
  <c r="S63" i="32"/>
  <c r="S63" i="4"/>
  <c r="S62" i="32"/>
  <c r="S62" i="4"/>
  <c r="S61" i="32"/>
  <c r="S61" i="4"/>
  <c r="S45" i="32"/>
  <c r="S45" i="4"/>
  <c r="S60" i="32"/>
  <c r="S60" i="4"/>
  <c r="S44" i="32"/>
  <c r="S44" i="4"/>
  <c r="S18" i="32"/>
  <c r="S18" i="4"/>
  <c r="S26" i="4"/>
  <c r="S26" i="32"/>
  <c r="S4" i="32"/>
  <c r="S4" i="4"/>
  <c r="S73" i="32"/>
  <c r="S73" i="4"/>
  <c r="S56" i="32"/>
  <c r="S56" i="4"/>
  <c r="S27" i="32"/>
  <c r="S27" i="4"/>
  <c r="S71" i="32"/>
  <c r="S71" i="4"/>
  <c r="S20" i="32"/>
  <c r="S20" i="4"/>
  <c r="S12" i="32"/>
  <c r="S12" i="4"/>
  <c r="S49" i="32"/>
  <c r="S49" i="4"/>
  <c r="S64" i="32"/>
  <c r="S64" i="4"/>
  <c r="S10" i="32"/>
  <c r="S10" i="4"/>
  <c r="T7" i="32"/>
  <c r="T7" i="4"/>
  <c r="S6" i="32"/>
  <c r="S6" i="4"/>
  <c r="S59" i="32"/>
  <c r="S59" i="4"/>
  <c r="S43" i="32"/>
  <c r="S43" i="4"/>
  <c r="S36" i="32"/>
  <c r="S36" i="4"/>
  <c r="S58" i="32"/>
  <c r="S58" i="4"/>
  <c r="S42" i="32"/>
  <c r="S42" i="4"/>
  <c r="S31" i="32"/>
  <c r="S31" i="4"/>
  <c r="S21" i="32"/>
  <c r="S21" i="4"/>
  <c r="S30" i="32"/>
  <c r="S30" i="4"/>
  <c r="T40" i="32" l="1"/>
  <c r="T32" i="32"/>
  <c r="T12" i="4"/>
  <c r="T69" i="32"/>
  <c r="T5" i="32"/>
  <c r="T73" i="4"/>
  <c r="T8" i="32"/>
  <c r="T48" i="4"/>
  <c r="T71" i="4"/>
  <c r="T44" i="4"/>
  <c r="T34" i="4"/>
  <c r="T6" i="4"/>
  <c r="T61" i="32"/>
  <c r="T15" i="4"/>
  <c r="T24" i="32"/>
  <c r="T10" i="4"/>
  <c r="T54" i="4"/>
  <c r="T43" i="32"/>
  <c r="T26" i="4"/>
  <c r="T39" i="4"/>
  <c r="T27" i="32"/>
  <c r="T11" i="4"/>
  <c r="T70" i="32"/>
  <c r="T49" i="4"/>
  <c r="T4" i="4"/>
  <c r="L25" i="32"/>
  <c r="L25" i="4"/>
  <c r="L45" i="32"/>
  <c r="L45" i="4"/>
  <c r="AA23" i="39"/>
  <c r="AC23" i="39" s="1"/>
  <c r="AD23" i="39" s="1"/>
  <c r="Z18" i="39" l="1"/>
  <c r="AB18" i="39" s="1"/>
  <c r="Y18" i="39"/>
  <c r="Z22" i="39"/>
  <c r="AB22" i="39" s="1"/>
  <c r="Y22" i="39"/>
  <c r="H25" i="32"/>
  <c r="H45" i="32"/>
  <c r="H45" i="4"/>
  <c r="J45" i="32"/>
  <c r="J45" i="4"/>
  <c r="J25" i="32"/>
  <c r="J25" i="4"/>
  <c r="H25" i="4" l="1"/>
  <c r="K25" i="32"/>
  <c r="K25" i="4"/>
  <c r="K45" i="32"/>
  <c r="K45" i="4"/>
  <c r="AF6" i="27"/>
  <c r="Y73" i="39" s="1"/>
  <c r="AE6" i="27" l="1"/>
  <c r="I5" i="4" s="1"/>
  <c r="AD6" i="27"/>
  <c r="Z73" i="39" s="1"/>
  <c r="AB73" i="39" s="1"/>
  <c r="I45" i="32"/>
  <c r="I45" i="4"/>
  <c r="I25" i="32"/>
  <c r="I25" i="4"/>
  <c r="Z66" i="39" l="1"/>
  <c r="AB66" i="39" s="1"/>
  <c r="Y66" i="39"/>
  <c r="I5" i="32"/>
  <c r="G68" i="4"/>
  <c r="G65" i="32"/>
  <c r="G65" i="4"/>
  <c r="G67" i="32"/>
  <c r="G67" i="4"/>
  <c r="G45" i="32"/>
  <c r="G45" i="4"/>
  <c r="G25" i="32"/>
  <c r="G25" i="4"/>
  <c r="G66" i="32"/>
  <c r="G66" i="4"/>
  <c r="Y2" i="39"/>
  <c r="Z24" i="39"/>
  <c r="AB24" i="39" s="1"/>
  <c r="Z25" i="39"/>
  <c r="AB25" i="39" s="1"/>
  <c r="Z51" i="39" l="1"/>
  <c r="AB51" i="39" s="1"/>
  <c r="Y51" i="39"/>
  <c r="Z67" i="39"/>
  <c r="AB67" i="39" s="1"/>
  <c r="Y67" i="39"/>
  <c r="Z38" i="39"/>
  <c r="AB38" i="39" s="1"/>
  <c r="Y38" i="39"/>
  <c r="Z12" i="39"/>
  <c r="AB12" i="39" s="1"/>
  <c r="Y12" i="39"/>
  <c r="G68" i="32"/>
  <c r="Z37" i="39"/>
  <c r="AB37" i="39" s="1"/>
  <c r="Y37" i="39"/>
  <c r="Z35" i="39"/>
  <c r="AB35" i="39" s="1"/>
  <c r="Y35" i="39"/>
  <c r="Z33" i="39"/>
  <c r="AB33" i="39" s="1"/>
  <c r="Y33" i="39"/>
  <c r="Z8" i="39"/>
  <c r="AB8" i="39" s="1"/>
  <c r="Y8" i="39"/>
  <c r="Z32" i="39"/>
  <c r="AB32" i="39" s="1"/>
  <c r="Y32" i="39"/>
  <c r="Z70" i="39"/>
  <c r="AB70" i="39" s="1"/>
  <c r="Y70" i="39"/>
  <c r="Z31" i="39"/>
  <c r="AB31" i="39" s="1"/>
  <c r="Y31" i="39"/>
  <c r="Z15" i="39"/>
  <c r="AB15" i="39" s="1"/>
  <c r="Y15" i="39"/>
  <c r="Z5" i="39"/>
  <c r="AB5" i="39" s="1"/>
  <c r="Y5" i="39"/>
  <c r="Z21" i="39"/>
  <c r="AB21" i="39" s="1"/>
  <c r="Y21" i="39"/>
  <c r="Z49" i="39"/>
  <c r="AB49" i="39" s="1"/>
  <c r="Y49" i="39"/>
  <c r="Z19" i="39"/>
  <c r="AB19" i="39" s="1"/>
  <c r="Y19" i="39"/>
  <c r="Z48" i="39"/>
  <c r="AB48" i="39" s="1"/>
  <c r="Y48" i="39"/>
  <c r="Z17" i="39"/>
  <c r="AB17" i="39" s="1"/>
  <c r="Y17" i="39"/>
  <c r="Z71" i="39"/>
  <c r="AB71" i="39" s="1"/>
  <c r="Y71" i="39"/>
  <c r="Z16" i="39"/>
  <c r="AB16" i="39" s="1"/>
  <c r="Y16" i="39"/>
  <c r="Z69" i="39"/>
  <c r="AB69" i="39" s="1"/>
  <c r="Y69" i="39"/>
  <c r="Z40" i="39"/>
  <c r="AB40" i="39" s="1"/>
  <c r="Y40" i="39"/>
  <c r="Z30" i="39"/>
  <c r="AB30" i="39" s="1"/>
  <c r="Y30" i="39"/>
  <c r="Z14" i="39"/>
  <c r="AB14" i="39" s="1"/>
  <c r="Y14" i="39"/>
  <c r="Z4" i="39"/>
  <c r="AB4" i="39" s="1"/>
  <c r="Y4" i="39"/>
  <c r="Z10" i="39"/>
  <c r="AB10" i="39" s="1"/>
  <c r="Y10" i="39"/>
  <c r="Z9" i="39"/>
  <c r="AB9" i="39" s="1"/>
  <c r="Y9" i="39"/>
  <c r="Z47" i="39"/>
  <c r="AB47" i="39" s="1"/>
  <c r="Y47" i="39"/>
  <c r="Z7" i="39"/>
  <c r="AB7" i="39" s="1"/>
  <c r="Y7" i="39"/>
  <c r="Z41" i="39"/>
  <c r="AB41" i="39" s="1"/>
  <c r="Y41" i="39"/>
  <c r="Z68" i="39"/>
  <c r="AB68" i="39" s="1"/>
  <c r="Y68" i="39"/>
  <c r="Z39" i="39"/>
  <c r="AB39" i="39" s="1"/>
  <c r="Y39" i="39"/>
  <c r="Z13" i="39"/>
  <c r="AB13" i="39" s="1"/>
  <c r="Y13" i="39"/>
  <c r="G4" i="32"/>
  <c r="Z2" i="39"/>
  <c r="AB2" i="39" s="1"/>
  <c r="G70" i="4"/>
  <c r="G41" i="32"/>
  <c r="G15" i="32"/>
  <c r="G69" i="32"/>
  <c r="G40" i="32"/>
  <c r="G14" i="32"/>
  <c r="G53" i="4"/>
  <c r="G39" i="32"/>
  <c r="G23" i="32"/>
  <c r="G12" i="32"/>
  <c r="G51" i="32"/>
  <c r="G37" i="32"/>
  <c r="G21" i="32"/>
  <c r="G11" i="32"/>
  <c r="G50" i="32"/>
  <c r="G35" i="32"/>
  <c r="G19" i="4"/>
  <c r="G10" i="32"/>
  <c r="G73" i="32"/>
  <c r="G49" i="32"/>
  <c r="G34" i="32"/>
  <c r="G18" i="4"/>
  <c r="G9" i="4"/>
  <c r="G72" i="32"/>
  <c r="G43" i="32"/>
  <c r="G33" i="32"/>
  <c r="G17" i="32"/>
  <c r="G7" i="32"/>
  <c r="G71" i="32"/>
  <c r="G42" i="4"/>
  <c r="G32" i="32"/>
  <c r="G16" i="4"/>
  <c r="G6" i="4"/>
  <c r="G26" i="32"/>
  <c r="G27" i="32"/>
  <c r="E109" i="32"/>
  <c r="E129" i="32"/>
  <c r="H109" i="32"/>
  <c r="I109" i="32"/>
  <c r="G109" i="32"/>
  <c r="K109" i="32"/>
  <c r="J109" i="32"/>
  <c r="K129" i="32"/>
  <c r="H129" i="32"/>
  <c r="G129" i="32"/>
  <c r="J129" i="32"/>
  <c r="I129" i="32"/>
  <c r="G59" i="32"/>
  <c r="G59" i="4"/>
  <c r="G58" i="32"/>
  <c r="G58" i="4"/>
  <c r="G24" i="32"/>
  <c r="G24" i="4"/>
  <c r="G8" i="4"/>
  <c r="G8" i="32"/>
  <c r="G57" i="32"/>
  <c r="G57" i="4"/>
  <c r="G48" i="32"/>
  <c r="G48" i="4"/>
  <c r="G22" i="32"/>
  <c r="G22" i="4"/>
  <c r="G47" i="32"/>
  <c r="G47" i="4"/>
  <c r="G5" i="32"/>
  <c r="G5" i="4"/>
  <c r="F109" i="4"/>
  <c r="E109" i="4"/>
  <c r="G62" i="32"/>
  <c r="G62" i="4"/>
  <c r="G54" i="32"/>
  <c r="G54" i="4"/>
  <c r="G46" i="4"/>
  <c r="G46" i="32"/>
  <c r="G29" i="32"/>
  <c r="G29" i="4"/>
  <c r="G20" i="32"/>
  <c r="G20" i="4"/>
  <c r="G56" i="32"/>
  <c r="G56" i="4"/>
  <c r="G31" i="32"/>
  <c r="G31" i="4"/>
  <c r="G63" i="32"/>
  <c r="G63" i="4"/>
  <c r="G30" i="32"/>
  <c r="G30" i="4"/>
  <c r="G13" i="32"/>
  <c r="G13" i="4"/>
  <c r="G61" i="32"/>
  <c r="G61" i="4"/>
  <c r="G44" i="32"/>
  <c r="G44" i="4"/>
  <c r="G36" i="32"/>
  <c r="G36" i="4"/>
  <c r="G28" i="32"/>
  <c r="G28" i="4"/>
  <c r="F129" i="4"/>
  <c r="E129" i="4"/>
  <c r="G64" i="32"/>
  <c r="G64" i="4"/>
  <c r="G55" i="32"/>
  <c r="G55" i="4"/>
  <c r="G38" i="32"/>
  <c r="G38" i="4"/>
  <c r="G60" i="32"/>
  <c r="G60" i="4"/>
  <c r="G52" i="32"/>
  <c r="G52" i="4"/>
  <c r="Q43" i="27"/>
  <c r="AA40" i="39" s="1"/>
  <c r="AC40" i="39" s="1"/>
  <c r="AA2" i="39"/>
  <c r="AC2" i="39" s="1"/>
  <c r="Q52" i="27"/>
  <c r="AA49" i="39" s="1"/>
  <c r="AC49" i="39" s="1"/>
  <c r="Q69" i="27"/>
  <c r="AA66" i="39" s="1"/>
  <c r="AC66" i="39" s="1"/>
  <c r="AD66" i="39" s="1"/>
  <c r="Q51" i="27"/>
  <c r="AA48" i="39" s="1"/>
  <c r="AC48" i="39" s="1"/>
  <c r="Q44" i="27"/>
  <c r="AA41" i="39" s="1"/>
  <c r="AC41" i="39" s="1"/>
  <c r="Q70" i="27"/>
  <c r="AA67" i="39" s="1"/>
  <c r="AC67" i="39" s="1"/>
  <c r="Q21" i="27"/>
  <c r="AA18" i="39" s="1"/>
  <c r="AC18" i="39" s="1"/>
  <c r="AD18" i="39" s="1"/>
  <c r="Q41" i="27"/>
  <c r="AA38" i="39" s="1"/>
  <c r="AC38" i="39" s="1"/>
  <c r="Q38" i="27"/>
  <c r="AA35" i="39" s="1"/>
  <c r="AC35" i="39" s="1"/>
  <c r="Q22" i="27"/>
  <c r="AA19" i="39" s="1"/>
  <c r="AC19" i="39" s="1"/>
  <c r="Q72" i="27"/>
  <c r="AA69" i="39" s="1"/>
  <c r="AC69" i="39" s="1"/>
  <c r="Q71" i="27"/>
  <c r="AA68" i="39" s="1"/>
  <c r="AC68" i="39" s="1"/>
  <c r="Q19" i="27"/>
  <c r="AA16" i="39" s="1"/>
  <c r="AC16" i="39" s="1"/>
  <c r="Q10" i="27"/>
  <c r="AA7" i="39" s="1"/>
  <c r="AC7" i="39" s="1"/>
  <c r="Q40" i="27"/>
  <c r="AA37" i="39" s="1"/>
  <c r="AC37" i="39" s="1"/>
  <c r="Q34" i="27"/>
  <c r="AA31" i="39" s="1"/>
  <c r="AC31" i="39" s="1"/>
  <c r="Q16" i="27"/>
  <c r="AA13" i="39" s="1"/>
  <c r="AC13" i="39" s="1"/>
  <c r="R9" i="27"/>
  <c r="Q42" i="27"/>
  <c r="AA39" i="39" s="1"/>
  <c r="AC39" i="39" s="1"/>
  <c r="Q33" i="27"/>
  <c r="AA30" i="39" s="1"/>
  <c r="AC30" i="39" s="1"/>
  <c r="Q20" i="27"/>
  <c r="AA17" i="39" s="1"/>
  <c r="AC17" i="39" s="1"/>
  <c r="Q8" i="27"/>
  <c r="AA5" i="39" s="1"/>
  <c r="AC5" i="39" s="1"/>
  <c r="Q73" i="27"/>
  <c r="AA70" i="39" s="1"/>
  <c r="AC70" i="39" s="1"/>
  <c r="Q35" i="27"/>
  <c r="AA32" i="39" s="1"/>
  <c r="AC32" i="39" s="1"/>
  <c r="Q13" i="27"/>
  <c r="AA10" i="39" s="1"/>
  <c r="AC10" i="39" s="1"/>
  <c r="Q36" i="27"/>
  <c r="AA33" i="39" s="1"/>
  <c r="AC33" i="39" s="1"/>
  <c r="Q24" i="27"/>
  <c r="AA21" i="39" s="1"/>
  <c r="AC21" i="39" s="1"/>
  <c r="Q17" i="27"/>
  <c r="AA14" i="39" s="1"/>
  <c r="AC14" i="39" s="1"/>
  <c r="Q7" i="27"/>
  <c r="AA4" i="39" s="1"/>
  <c r="AC4" i="39" s="1"/>
  <c r="Q74" i="27"/>
  <c r="AA71" i="39" s="1"/>
  <c r="AC71" i="39" s="1"/>
  <c r="Q54" i="27"/>
  <c r="AA51" i="39" s="1"/>
  <c r="AC51" i="39" s="1"/>
  <c r="Q50" i="27"/>
  <c r="AA47" i="39" s="1"/>
  <c r="AC47" i="39" s="1"/>
  <c r="Q18" i="27"/>
  <c r="AA15" i="39" s="1"/>
  <c r="AC15" i="39" s="1"/>
  <c r="Q15" i="27"/>
  <c r="AA12" i="39" s="1"/>
  <c r="AC12" i="39" s="1"/>
  <c r="Q25" i="27"/>
  <c r="AA22" i="39" s="1"/>
  <c r="AC22" i="39" s="1"/>
  <c r="AD22" i="39" s="1"/>
  <c r="Q12" i="27"/>
  <c r="AA9" i="39" s="1"/>
  <c r="AC9" i="39" s="1"/>
  <c r="AD9" i="39" l="1"/>
  <c r="AD30" i="39"/>
  <c r="AD12" i="39"/>
  <c r="AD41" i="39"/>
  <c r="G4" i="4"/>
  <c r="AD68" i="39"/>
  <c r="AD33" i="39"/>
  <c r="AD10" i="39"/>
  <c r="AD49" i="39"/>
  <c r="AD71" i="39"/>
  <c r="AD14" i="39"/>
  <c r="AD16" i="39"/>
  <c r="AD19" i="39"/>
  <c r="AD15" i="39"/>
  <c r="AD40" i="39"/>
  <c r="AD17" i="39"/>
  <c r="AD21" i="39"/>
  <c r="AD70" i="39"/>
  <c r="AD35" i="39"/>
  <c r="AD2" i="39"/>
  <c r="AD31" i="39"/>
  <c r="Q28" i="27"/>
  <c r="AA25" i="39" s="1"/>
  <c r="AC25" i="39" s="1"/>
  <c r="AD25" i="39" s="1"/>
  <c r="Q27" i="27"/>
  <c r="AA24" i="39" s="1"/>
  <c r="AC24" i="39" s="1"/>
  <c r="AD24" i="39" s="1"/>
  <c r="AD13" i="39"/>
  <c r="AD7" i="39"/>
  <c r="AD67" i="39"/>
  <c r="AD38" i="39"/>
  <c r="Q11" i="27"/>
  <c r="AA8" i="39" s="1"/>
  <c r="AC8" i="39" s="1"/>
  <c r="AD8" i="39" s="1"/>
  <c r="AD4" i="39"/>
  <c r="AD69" i="39"/>
  <c r="AD48" i="39"/>
  <c r="AD5" i="39"/>
  <c r="AD32" i="39"/>
  <c r="AD37" i="39"/>
  <c r="G23" i="4"/>
  <c r="AD39" i="39"/>
  <c r="AD47" i="39"/>
  <c r="AD51" i="39"/>
  <c r="G19" i="32"/>
  <c r="R40" i="27"/>
  <c r="H39" i="32" s="1"/>
  <c r="R15" i="27"/>
  <c r="H14" i="32" s="1"/>
  <c r="R71" i="27"/>
  <c r="H70" i="4" s="1"/>
  <c r="R17" i="27"/>
  <c r="H16" i="32" s="1"/>
  <c r="R24" i="27"/>
  <c r="H23" i="4" s="1"/>
  <c r="R10" i="27"/>
  <c r="H9" i="32" s="1"/>
  <c r="R28" i="27"/>
  <c r="H27" i="32" s="1"/>
  <c r="R44" i="27"/>
  <c r="H43" i="32" s="1"/>
  <c r="R18" i="27"/>
  <c r="H17" i="32" s="1"/>
  <c r="R50" i="27"/>
  <c r="H49" i="4" s="1"/>
  <c r="R20" i="27"/>
  <c r="H19" i="32" s="1"/>
  <c r="R25" i="27"/>
  <c r="H24" i="32" s="1"/>
  <c r="R70" i="27"/>
  <c r="H69" i="4" s="1"/>
  <c r="R19" i="27"/>
  <c r="H18" i="32" s="1"/>
  <c r="R11" i="27"/>
  <c r="H10" i="32" s="1"/>
  <c r="R51" i="27"/>
  <c r="H50" i="4" s="1"/>
  <c r="R42" i="27"/>
  <c r="H41" i="32" s="1"/>
  <c r="R72" i="27"/>
  <c r="H71" i="32" s="1"/>
  <c r="R52" i="27"/>
  <c r="H51" i="32" s="1"/>
  <c r="R74" i="27"/>
  <c r="H73" i="32" s="1"/>
  <c r="R73" i="27"/>
  <c r="H72" i="4" s="1"/>
  <c r="R16" i="27"/>
  <c r="H15" i="4" s="1"/>
  <c r="R38" i="27"/>
  <c r="H37" i="4" s="1"/>
  <c r="H4" i="4"/>
  <c r="R12" i="27"/>
  <c r="H11" i="4" s="1"/>
  <c r="R21" i="27"/>
  <c r="H20" i="32" s="1"/>
  <c r="R33" i="27"/>
  <c r="H32" i="32" s="1"/>
  <c r="R27" i="27"/>
  <c r="H26" i="32" s="1"/>
  <c r="R36" i="27"/>
  <c r="H35" i="32" s="1"/>
  <c r="R13" i="27"/>
  <c r="H12" i="32" s="1"/>
  <c r="R69" i="27"/>
  <c r="H68" i="32" s="1"/>
  <c r="R54" i="27"/>
  <c r="H53" i="32" s="1"/>
  <c r="R35" i="27"/>
  <c r="H34" i="4" s="1"/>
  <c r="R22" i="27"/>
  <c r="H21" i="32" s="1"/>
  <c r="R7" i="27"/>
  <c r="H6" i="32" s="1"/>
  <c r="R8" i="27"/>
  <c r="H7" i="32" s="1"/>
  <c r="R34" i="27"/>
  <c r="H33" i="4" s="1"/>
  <c r="R41" i="27"/>
  <c r="H40" i="32" s="1"/>
  <c r="R43" i="27"/>
  <c r="H42" i="32" s="1"/>
  <c r="G49" i="4"/>
  <c r="G51" i="4"/>
  <c r="G33" i="4"/>
  <c r="G39" i="4"/>
  <c r="G73" i="4"/>
  <c r="G26" i="4"/>
  <c r="G72" i="4"/>
  <c r="G32" i="4"/>
  <c r="G71" i="4"/>
  <c r="G34" i="4"/>
  <c r="G53" i="32"/>
  <c r="G37" i="4"/>
  <c r="G35" i="4"/>
  <c r="G6" i="32"/>
  <c r="G9" i="32"/>
  <c r="G42" i="32"/>
  <c r="G10" i="4"/>
  <c r="G41" i="4"/>
  <c r="G18" i="32"/>
  <c r="G43" i="4"/>
  <c r="G7" i="4"/>
  <c r="G70" i="32"/>
  <c r="G15" i="4"/>
  <c r="G40" i="4"/>
  <c r="G12" i="4"/>
  <c r="G27" i="4"/>
  <c r="G14" i="4"/>
  <c r="G11" i="4"/>
  <c r="G69" i="4"/>
  <c r="G21" i="4"/>
  <c r="G16" i="32"/>
  <c r="G50" i="4"/>
  <c r="G17" i="4"/>
  <c r="H62" i="32"/>
  <c r="H62" i="4"/>
  <c r="H66" i="32"/>
  <c r="H66" i="4"/>
  <c r="H59" i="32"/>
  <c r="H59" i="4"/>
  <c r="H47" i="32"/>
  <c r="H47" i="4"/>
  <c r="H19" i="4"/>
  <c r="H60" i="32"/>
  <c r="H60" i="4"/>
  <c r="H29" i="32"/>
  <c r="H29" i="4"/>
  <c r="H63" i="32"/>
  <c r="H63" i="4"/>
  <c r="H8" i="4"/>
  <c r="H8" i="32"/>
  <c r="H44" i="32"/>
  <c r="H44" i="4"/>
  <c r="H46" i="4"/>
  <c r="H46" i="32"/>
  <c r="H22" i="32"/>
  <c r="H22" i="4"/>
  <c r="H36" i="32"/>
  <c r="H36" i="4"/>
  <c r="H55" i="4"/>
  <c r="H55" i="32"/>
  <c r="H28" i="32"/>
  <c r="H28" i="4"/>
  <c r="H58" i="32"/>
  <c r="H58" i="4"/>
  <c r="H13" i="32"/>
  <c r="H13" i="4"/>
  <c r="H30" i="32"/>
  <c r="H30" i="4"/>
  <c r="H49" i="32"/>
  <c r="H52" i="32"/>
  <c r="H52" i="4"/>
  <c r="H48" i="32"/>
  <c r="H48" i="4"/>
  <c r="H65" i="32"/>
  <c r="H65" i="4"/>
  <c r="H61" i="32"/>
  <c r="H61" i="4"/>
  <c r="H38" i="32"/>
  <c r="H38" i="4"/>
  <c r="H64" i="32"/>
  <c r="H64" i="4"/>
  <c r="H56" i="32"/>
  <c r="H56" i="4"/>
  <c r="H31" i="4"/>
  <c r="H31" i="32"/>
  <c r="H67" i="32"/>
  <c r="H67" i="4"/>
  <c r="H57" i="32"/>
  <c r="H57" i="4"/>
  <c r="H71" i="4"/>
  <c r="H54" i="32"/>
  <c r="H54" i="4"/>
  <c r="J109" i="4"/>
  <c r="G109" i="4"/>
  <c r="I109" i="4"/>
  <c r="H109" i="4"/>
  <c r="K129" i="4"/>
  <c r="H129" i="4"/>
  <c r="L129" i="4"/>
  <c r="G129" i="4"/>
  <c r="J129" i="4"/>
  <c r="I129" i="4"/>
  <c r="K109" i="4"/>
  <c r="L109" i="4"/>
  <c r="DD73" i="29"/>
  <c r="Y1401" i="39" s="1"/>
  <c r="CP73" i="29"/>
  <c r="BW73" i="29"/>
  <c r="BD73" i="29"/>
  <c r="AF73" i="29"/>
  <c r="Y1121" i="39" s="1"/>
  <c r="R73" i="29"/>
  <c r="DD72" i="29"/>
  <c r="CP72" i="29"/>
  <c r="BW72" i="29"/>
  <c r="AY72" i="29"/>
  <c r="Y1190" i="39" s="1"/>
  <c r="AF72" i="29"/>
  <c r="Y1120" i="39" s="1"/>
  <c r="M72" i="29"/>
  <c r="DD71" i="29"/>
  <c r="CK71" i="29"/>
  <c r="Y1329" i="39" s="1"/>
  <c r="BD71" i="29"/>
  <c r="AF71" i="29"/>
  <c r="Y1119" i="39" s="1"/>
  <c r="M71" i="29"/>
  <c r="DI70" i="29"/>
  <c r="BW70" i="29"/>
  <c r="AY70" i="29"/>
  <c r="Y1188" i="39" s="1"/>
  <c r="AF70" i="29"/>
  <c r="Y1118" i="39" s="1"/>
  <c r="M70" i="29"/>
  <c r="DD69" i="29"/>
  <c r="Y1397" i="39" s="1"/>
  <c r="CK69" i="29"/>
  <c r="Y1327" i="39" s="1"/>
  <c r="BQ69" i="29"/>
  <c r="AY69" i="29"/>
  <c r="Y1187" i="39" s="1"/>
  <c r="AF69" i="29"/>
  <c r="Y1117" i="39" s="1"/>
  <c r="M69" i="29"/>
  <c r="DD68" i="29"/>
  <c r="Y1396" i="39" s="1"/>
  <c r="CK68" i="29"/>
  <c r="Y1326" i="39" s="1"/>
  <c r="BS68" i="29"/>
  <c r="BV68" i="29" s="1"/>
  <c r="AA1256" i="39" s="1"/>
  <c r="AC1256" i="39" s="1"/>
  <c r="AD1256" i="39" s="1"/>
  <c r="AY68" i="29"/>
  <c r="Y1186" i="39" s="1"/>
  <c r="AF68" i="29"/>
  <c r="Y1116" i="39" s="1"/>
  <c r="M68" i="29"/>
  <c r="DD67" i="29"/>
  <c r="Y1395" i="39" s="1"/>
  <c r="CK67" i="29"/>
  <c r="Y1325" i="39" s="1"/>
  <c r="BR67" i="29"/>
  <c r="Y1255" i="39" s="1"/>
  <c r="AY67" i="29"/>
  <c r="Y1185" i="39" s="1"/>
  <c r="AF67" i="29"/>
  <c r="Y1115" i="39" s="1"/>
  <c r="M67" i="29"/>
  <c r="DD66" i="29"/>
  <c r="Y1394" i="39" s="1"/>
  <c r="CK66" i="29"/>
  <c r="Y1324" i="39" s="1"/>
  <c r="BR66" i="29"/>
  <c r="Y1254" i="39" s="1"/>
  <c r="AY66" i="29"/>
  <c r="Y1184" i="39" s="1"/>
  <c r="AF66" i="29"/>
  <c r="Y1114" i="39" s="1"/>
  <c r="M66" i="29"/>
  <c r="DD65" i="29"/>
  <c r="CK65" i="29"/>
  <c r="Y1323" i="39" s="1"/>
  <c r="BR65" i="29"/>
  <c r="AY65" i="29"/>
  <c r="Y1183" i="39" s="1"/>
  <c r="AF65" i="29"/>
  <c r="M65" i="29"/>
  <c r="DI64" i="29"/>
  <c r="CP64" i="29"/>
  <c r="BW64" i="29"/>
  <c r="AY64" i="29"/>
  <c r="Y1182" i="39" s="1"/>
  <c r="AF64" i="29"/>
  <c r="Y1112" i="39" s="1"/>
  <c r="M64" i="29"/>
  <c r="DD63" i="29"/>
  <c r="Y1391" i="39" s="1"/>
  <c r="CK63" i="29"/>
  <c r="Y1321" i="39" s="1"/>
  <c r="BR63" i="29"/>
  <c r="Y1251" i="39" s="1"/>
  <c r="AY63" i="29"/>
  <c r="Y1181" i="39" s="1"/>
  <c r="AF63" i="29"/>
  <c r="Y1111" i="39" s="1"/>
  <c r="M63" i="29"/>
  <c r="CK62" i="29"/>
  <c r="Y1320" i="39" s="1"/>
  <c r="AY62" i="29"/>
  <c r="Y1180" i="39" s="1"/>
  <c r="AF62" i="29"/>
  <c r="Y1110" i="39" s="1"/>
  <c r="M62" i="29"/>
  <c r="DI61" i="29"/>
  <c r="BW61" i="29"/>
  <c r="AY61" i="29"/>
  <c r="AF61" i="29"/>
  <c r="Y1109" i="39" s="1"/>
  <c r="M61" i="29"/>
  <c r="DI60" i="29"/>
  <c r="BW60" i="29"/>
  <c r="AY60" i="29"/>
  <c r="AF60" i="29"/>
  <c r="Y1108" i="39" s="1"/>
  <c r="M60" i="29"/>
  <c r="CP59" i="29"/>
  <c r="BW59" i="29"/>
  <c r="AY59" i="29"/>
  <c r="Y1177" i="39" s="1"/>
  <c r="AF59" i="29"/>
  <c r="Y1107" i="39" s="1"/>
  <c r="M59" i="29"/>
  <c r="AY58" i="29"/>
  <c r="Y1176" i="39" s="1"/>
  <c r="AF58" i="29"/>
  <c r="Y1106" i="39" s="1"/>
  <c r="M58" i="29"/>
  <c r="DI57" i="29"/>
  <c r="CP57" i="29"/>
  <c r="AY57" i="29"/>
  <c r="Y1175" i="39" s="1"/>
  <c r="AF57" i="29"/>
  <c r="Y1105" i="39" s="1"/>
  <c r="M57" i="29"/>
  <c r="DD55" i="29"/>
  <c r="Y1383" i="39" s="1"/>
  <c r="CK55" i="29"/>
  <c r="Y1313" i="39" s="1"/>
  <c r="BR55" i="29"/>
  <c r="Y1243" i="39" s="1"/>
  <c r="AY55" i="29"/>
  <c r="Y1173" i="39" s="1"/>
  <c r="AF55" i="29"/>
  <c r="Y1103" i="39" s="1"/>
  <c r="M55" i="29"/>
  <c r="DD54" i="29"/>
  <c r="Y1382" i="39" s="1"/>
  <c r="CK54" i="29"/>
  <c r="Y1312" i="39" s="1"/>
  <c r="BR54" i="29"/>
  <c r="Y1242" i="39" s="1"/>
  <c r="AY54" i="29"/>
  <c r="Y1172" i="39" s="1"/>
  <c r="AF54" i="29"/>
  <c r="Y1102" i="39" s="1"/>
  <c r="DD53" i="29"/>
  <c r="Y1381" i="39" s="1"/>
  <c r="CK53" i="29"/>
  <c r="Y1311" i="39" s="1"/>
  <c r="BR53" i="29"/>
  <c r="Y1241" i="39" s="1"/>
  <c r="AY53" i="29"/>
  <c r="Y1171" i="39" s="1"/>
  <c r="AF53" i="29"/>
  <c r="Y1101" i="39" s="1"/>
  <c r="M53" i="29"/>
  <c r="DD52" i="29"/>
  <c r="Y1380" i="39" s="1"/>
  <c r="CK52" i="29"/>
  <c r="BR52" i="29"/>
  <c r="Y1240" i="39" s="1"/>
  <c r="AY52" i="29"/>
  <c r="AF52" i="29"/>
  <c r="Y1100" i="39" s="1"/>
  <c r="M52" i="29"/>
  <c r="DD49" i="29"/>
  <c r="Y1377" i="39" s="1"/>
  <c r="CK49" i="29"/>
  <c r="Y1307" i="39" s="1"/>
  <c r="BR49" i="29"/>
  <c r="Y1237" i="39" s="1"/>
  <c r="AY49" i="29"/>
  <c r="Y1167" i="39" s="1"/>
  <c r="AF49" i="29"/>
  <c r="Y1097" i="39" s="1"/>
  <c r="M49" i="29"/>
  <c r="DD48" i="29"/>
  <c r="CK48" i="29"/>
  <c r="Y1306" i="39" s="1"/>
  <c r="BR48" i="29"/>
  <c r="AY48" i="29"/>
  <c r="Y1166" i="39" s="1"/>
  <c r="AF48" i="29"/>
  <c r="M48" i="29"/>
  <c r="DD47" i="29"/>
  <c r="Y1375" i="39" s="1"/>
  <c r="CK47" i="29"/>
  <c r="Y1305" i="39" s="1"/>
  <c r="BR47" i="29"/>
  <c r="Y1235" i="39" s="1"/>
  <c r="AY47" i="29"/>
  <c r="Y1165" i="39" s="1"/>
  <c r="AF47" i="29"/>
  <c r="Y1095" i="39" s="1"/>
  <c r="M47" i="29"/>
  <c r="DD46" i="29"/>
  <c r="Y1374" i="39" s="1"/>
  <c r="CK46" i="29"/>
  <c r="Y1304" i="39" s="1"/>
  <c r="BR46" i="29"/>
  <c r="Y1234" i="39" s="1"/>
  <c r="AY46" i="29"/>
  <c r="Y1164" i="39" s="1"/>
  <c r="AF46" i="29"/>
  <c r="Y1094" i="39" s="1"/>
  <c r="M46" i="29"/>
  <c r="DD44" i="29"/>
  <c r="Y1372" i="39" s="1"/>
  <c r="CK44" i="29"/>
  <c r="BR44" i="29"/>
  <c r="AY44" i="29"/>
  <c r="AF44" i="29"/>
  <c r="Y1092" i="39" s="1"/>
  <c r="M44" i="29"/>
  <c r="DD43" i="29"/>
  <c r="Y1371" i="39" s="1"/>
  <c r="CP43" i="29"/>
  <c r="AY43" i="29"/>
  <c r="Y1161" i="39" s="1"/>
  <c r="AF43" i="29"/>
  <c r="Y1091" i="39" s="1"/>
  <c r="M43" i="29"/>
  <c r="AF42" i="29"/>
  <c r="Y1090" i="39" s="1"/>
  <c r="DD41" i="29"/>
  <c r="Y1369" i="39" s="1"/>
  <c r="CP41" i="29"/>
  <c r="AF41" i="29"/>
  <c r="Y1089" i="39" s="1"/>
  <c r="M41" i="29"/>
  <c r="DD40" i="29"/>
  <c r="CK40" i="29"/>
  <c r="Y1298" i="39" s="1"/>
  <c r="BR40" i="29"/>
  <c r="AY40" i="29"/>
  <c r="AF40" i="29"/>
  <c r="M40" i="29"/>
  <c r="DD39" i="29"/>
  <c r="Y1367" i="39" s="1"/>
  <c r="CK39" i="29"/>
  <c r="Y1297" i="39" s="1"/>
  <c r="BR39" i="29"/>
  <c r="Y1227" i="39" s="1"/>
  <c r="AF39" i="29"/>
  <c r="Y1087" i="39" s="1"/>
  <c r="M39" i="29"/>
  <c r="DD38" i="29"/>
  <c r="AY38" i="29"/>
  <c r="Y1156" i="39" s="1"/>
  <c r="AF38" i="29"/>
  <c r="Y1086" i="39" s="1"/>
  <c r="M38" i="29"/>
  <c r="DD36" i="29"/>
  <c r="Y1364" i="39" s="1"/>
  <c r="CP36" i="29"/>
  <c r="BW36" i="29"/>
  <c r="AY36" i="29"/>
  <c r="Y1154" i="39" s="1"/>
  <c r="AF36" i="29"/>
  <c r="Y1084" i="39" s="1"/>
  <c r="M36" i="29"/>
  <c r="DD34" i="29"/>
  <c r="Y1362" i="39" s="1"/>
  <c r="CK34" i="29"/>
  <c r="Y1292" i="39" s="1"/>
  <c r="BR34" i="29"/>
  <c r="Y1222" i="39" s="1"/>
  <c r="AY34" i="29"/>
  <c r="Y1152" i="39" s="1"/>
  <c r="AF34" i="29"/>
  <c r="Y1082" i="39" s="1"/>
  <c r="M34" i="29"/>
  <c r="DD33" i="29"/>
  <c r="Y1361" i="39" s="1"/>
  <c r="CK33" i="29"/>
  <c r="Y1291" i="39" s="1"/>
  <c r="BR33" i="29"/>
  <c r="Y1221" i="39" s="1"/>
  <c r="AY33" i="29"/>
  <c r="Y1151" i="39" s="1"/>
  <c r="AF33" i="29"/>
  <c r="Y1081" i="39" s="1"/>
  <c r="M33" i="29"/>
  <c r="DD32" i="29"/>
  <c r="Y1360" i="39" s="1"/>
  <c r="CK32" i="29"/>
  <c r="Y1290" i="39" s="1"/>
  <c r="BR32" i="29"/>
  <c r="Y1220" i="39" s="1"/>
  <c r="AY32" i="29"/>
  <c r="Y1150" i="39" s="1"/>
  <c r="AF32" i="29"/>
  <c r="Y1080" i="39" s="1"/>
  <c r="M32" i="29"/>
  <c r="DD31" i="29"/>
  <c r="Y1359" i="39" s="1"/>
  <c r="CK31" i="29"/>
  <c r="Y1289" i="39" s="1"/>
  <c r="BR31" i="29"/>
  <c r="Y1219" i="39" s="1"/>
  <c r="AY31" i="29"/>
  <c r="Y1149" i="39" s="1"/>
  <c r="AF31" i="29"/>
  <c r="Y1079" i="39" s="1"/>
  <c r="M31" i="29"/>
  <c r="DD30" i="29"/>
  <c r="Y1358" i="39" s="1"/>
  <c r="CK30" i="29"/>
  <c r="Y1288" i="39" s="1"/>
  <c r="BR30" i="29"/>
  <c r="Y1218" i="39" s="1"/>
  <c r="AY30" i="29"/>
  <c r="Y1148" i="39" s="1"/>
  <c r="AF30" i="29"/>
  <c r="Y1078" i="39" s="1"/>
  <c r="M30" i="29"/>
  <c r="DD29" i="29"/>
  <c r="Y1357" i="39" s="1"/>
  <c r="CK29" i="29"/>
  <c r="Y1287" i="39" s="1"/>
  <c r="BR29" i="29"/>
  <c r="Y1217" i="39" s="1"/>
  <c r="AY29" i="29"/>
  <c r="Y1147" i="39" s="1"/>
  <c r="AF29" i="29"/>
  <c r="Y1077" i="39" s="1"/>
  <c r="M29" i="29"/>
  <c r="DD28" i="29"/>
  <c r="Y1356" i="39" s="1"/>
  <c r="BW28" i="29"/>
  <c r="AK28" i="29"/>
  <c r="DD27" i="29"/>
  <c r="Y1355" i="39" s="1"/>
  <c r="CK27" i="29"/>
  <c r="Y1285" i="39" s="1"/>
  <c r="BR27" i="29"/>
  <c r="Y1215" i="39" s="1"/>
  <c r="AY27" i="29"/>
  <c r="Y1145" i="39" s="1"/>
  <c r="AF27" i="29"/>
  <c r="Y1075" i="39" s="1"/>
  <c r="M27" i="29"/>
  <c r="DD26" i="29"/>
  <c r="Y1354" i="39" s="1"/>
  <c r="CK26" i="29"/>
  <c r="Y1284" i="39" s="1"/>
  <c r="BR26" i="29"/>
  <c r="Y1214" i="39" s="1"/>
  <c r="AY26" i="29"/>
  <c r="Y1144" i="39" s="1"/>
  <c r="AF26" i="29"/>
  <c r="Y1074" i="39" s="1"/>
  <c r="M26" i="29"/>
  <c r="DI25" i="29"/>
  <c r="CP25" i="29"/>
  <c r="BD25" i="29"/>
  <c r="AK25" i="29"/>
  <c r="R25" i="29"/>
  <c r="CP24" i="29"/>
  <c r="AY24" i="29"/>
  <c r="Y1142" i="39" s="1"/>
  <c r="DD22" i="29"/>
  <c r="Y1350" i="39" s="1"/>
  <c r="CK22" i="29"/>
  <c r="Y1280" i="39" s="1"/>
  <c r="BR22" i="29"/>
  <c r="Y1210" i="39" s="1"/>
  <c r="AY22" i="29"/>
  <c r="Y1140" i="39" s="1"/>
  <c r="AF22" i="29"/>
  <c r="Y1070" i="39" s="1"/>
  <c r="M22" i="29"/>
  <c r="DD18" i="29"/>
  <c r="Y1346" i="39" s="1"/>
  <c r="CK18" i="29"/>
  <c r="Y1276" i="39" s="1"/>
  <c r="BR18" i="29"/>
  <c r="Y1206" i="39" s="1"/>
  <c r="AY18" i="29"/>
  <c r="Y1136" i="39" s="1"/>
  <c r="AF18" i="29"/>
  <c r="Y1066" i="39" s="1"/>
  <c r="M18" i="29"/>
  <c r="DD17" i="29"/>
  <c r="Y1345" i="39" s="1"/>
  <c r="CK17" i="29"/>
  <c r="Y1275" i="39" s="1"/>
  <c r="BR17" i="29"/>
  <c r="Y1205" i="39" s="1"/>
  <c r="AY17" i="29"/>
  <c r="Y1135" i="39" s="1"/>
  <c r="AF17" i="29"/>
  <c r="Y1065" i="39" s="1"/>
  <c r="M17" i="29"/>
  <c r="DD16" i="29"/>
  <c r="Y1344" i="39" s="1"/>
  <c r="CK16" i="29"/>
  <c r="Y1274" i="39" s="1"/>
  <c r="BR16" i="29"/>
  <c r="Y1204" i="39" s="1"/>
  <c r="AY16" i="29"/>
  <c r="Y1134" i="39" s="1"/>
  <c r="AF16" i="29"/>
  <c r="Y1064" i="39" s="1"/>
  <c r="M16" i="29"/>
  <c r="DD15" i="29"/>
  <c r="Y1343" i="39" s="1"/>
  <c r="CK15" i="29"/>
  <c r="Y1273" i="39" s="1"/>
  <c r="BR15" i="29"/>
  <c r="Y1203" i="39" s="1"/>
  <c r="AY15" i="29"/>
  <c r="Y1133" i="39" s="1"/>
  <c r="AF15" i="29"/>
  <c r="Y1063" i="39" s="1"/>
  <c r="M15" i="29"/>
  <c r="DD14" i="29"/>
  <c r="Y1342" i="39" s="1"/>
  <c r="CK14" i="29"/>
  <c r="Y1272" i="39" s="1"/>
  <c r="BR14" i="29"/>
  <c r="Y1202" i="39" s="1"/>
  <c r="AY14" i="29"/>
  <c r="Y1132" i="39" s="1"/>
  <c r="AF14" i="29"/>
  <c r="Y1062" i="39" s="1"/>
  <c r="M14" i="29"/>
  <c r="DD12" i="29"/>
  <c r="Y1340" i="39" s="1"/>
  <c r="CK12" i="29"/>
  <c r="Y1270" i="39" s="1"/>
  <c r="BR12" i="29"/>
  <c r="Y1200" i="39" s="1"/>
  <c r="AY12" i="29"/>
  <c r="Y1130" i="39" s="1"/>
  <c r="AF12" i="29"/>
  <c r="Y1060" i="39" s="1"/>
  <c r="M12" i="29"/>
  <c r="DD11" i="29"/>
  <c r="Y1339" i="39" s="1"/>
  <c r="CK11" i="29"/>
  <c r="Y1269" i="39" s="1"/>
  <c r="AF11" i="29"/>
  <c r="Y1059" i="39" s="1"/>
  <c r="M11" i="29"/>
  <c r="DD10" i="29"/>
  <c r="Y1338" i="39" s="1"/>
  <c r="CK10" i="29"/>
  <c r="Y1268" i="39" s="1"/>
  <c r="BD10" i="29"/>
  <c r="AF10" i="29"/>
  <c r="Y1058" i="39" s="1"/>
  <c r="M10" i="29"/>
  <c r="DD9" i="29"/>
  <c r="Y1337" i="39" s="1"/>
  <c r="CK9" i="29"/>
  <c r="Y1267" i="39" s="1"/>
  <c r="BR9" i="29"/>
  <c r="Y1197" i="39" s="1"/>
  <c r="BD9" i="29"/>
  <c r="AF9" i="29"/>
  <c r="Y1057" i="39" s="1"/>
  <c r="M9" i="29"/>
  <c r="DD7" i="29"/>
  <c r="Y1335" i="39" s="1"/>
  <c r="CK7" i="29"/>
  <c r="Y1265" i="39" s="1"/>
  <c r="BR7" i="29"/>
  <c r="Y1195" i="39" s="1"/>
  <c r="AY7" i="29"/>
  <c r="Y1125" i="39" s="1"/>
  <c r="AE7" i="29"/>
  <c r="M7" i="29"/>
  <c r="DD4" i="29"/>
  <c r="Y1332" i="39" s="1"/>
  <c r="CK4" i="29"/>
  <c r="AY4" i="29"/>
  <c r="Y1122" i="39" s="1"/>
  <c r="AF4" i="29"/>
  <c r="Y1052" i="39" s="1"/>
  <c r="M4" i="29"/>
  <c r="Y72" i="39"/>
  <c r="AY5" i="27"/>
  <c r="AY6" i="27"/>
  <c r="AF7" i="27"/>
  <c r="Y74" i="39" s="1"/>
  <c r="AY7" i="27"/>
  <c r="Y144" i="39" s="1"/>
  <c r="AF8" i="27"/>
  <c r="Y75" i="39" s="1"/>
  <c r="AY8" i="27"/>
  <c r="AF9" i="27"/>
  <c r="Y76" i="39" s="1"/>
  <c r="AY9" i="27"/>
  <c r="AF10" i="27"/>
  <c r="Y77" i="39" s="1"/>
  <c r="AY10" i="27"/>
  <c r="AF11" i="27"/>
  <c r="Y78" i="39" s="1"/>
  <c r="AY11" i="27"/>
  <c r="AF12" i="27"/>
  <c r="Y79" i="39" s="1"/>
  <c r="AY12" i="27"/>
  <c r="AF13" i="27"/>
  <c r="Y80" i="39" s="1"/>
  <c r="AY13" i="27"/>
  <c r="AY14" i="27"/>
  <c r="AY15" i="27"/>
  <c r="AF16" i="27"/>
  <c r="Y83" i="39" s="1"/>
  <c r="AY16" i="27"/>
  <c r="AF17" i="27"/>
  <c r="Y84" i="39" s="1"/>
  <c r="AY17" i="27"/>
  <c r="Y154" i="39" s="1"/>
  <c r="AF18" i="27"/>
  <c r="Y85" i="39" s="1"/>
  <c r="AY18" i="27"/>
  <c r="AF19" i="27"/>
  <c r="Y86" i="39" s="1"/>
  <c r="AY19" i="27"/>
  <c r="AF20" i="27"/>
  <c r="Y87" i="39" s="1"/>
  <c r="AY20" i="27"/>
  <c r="AF21" i="27"/>
  <c r="Y88" i="39" s="1"/>
  <c r="AY21" i="27"/>
  <c r="AF22" i="27"/>
  <c r="Y89" i="39" s="1"/>
  <c r="AY22" i="27"/>
  <c r="Y159" i="39" s="1"/>
  <c r="AY23" i="27"/>
  <c r="Y160" i="39" s="1"/>
  <c r="AF24" i="27"/>
  <c r="Y91" i="39" s="1"/>
  <c r="AF25" i="27"/>
  <c r="Y92" i="39" s="1"/>
  <c r="AY25" i="27"/>
  <c r="AF27" i="27"/>
  <c r="Y94" i="39" s="1"/>
  <c r="AY27" i="27"/>
  <c r="AF28" i="27"/>
  <c r="Y95" i="39" s="1"/>
  <c r="AY28" i="27"/>
  <c r="Y165" i="39" s="1"/>
  <c r="AF29" i="27"/>
  <c r="Y96" i="39" s="1"/>
  <c r="AY29" i="27"/>
  <c r="AF31" i="27"/>
  <c r="Y98" i="39" s="1"/>
  <c r="AF32" i="27"/>
  <c r="Y99" i="39" s="1"/>
  <c r="AF33" i="27"/>
  <c r="Y100" i="39" s="1"/>
  <c r="AY33" i="27"/>
  <c r="AF34" i="27"/>
  <c r="Y101" i="39" s="1"/>
  <c r="AY34" i="27"/>
  <c r="AF35" i="27"/>
  <c r="Y102" i="39" s="1"/>
  <c r="AY35" i="27"/>
  <c r="AF36" i="27"/>
  <c r="Y103" i="39" s="1"/>
  <c r="AY36" i="27"/>
  <c r="AY37" i="27"/>
  <c r="AF38" i="27"/>
  <c r="Y105" i="39" s="1"/>
  <c r="AY38" i="27"/>
  <c r="AF40" i="27"/>
  <c r="Y107" i="39" s="1"/>
  <c r="AY40" i="27"/>
  <c r="AF41" i="27"/>
  <c r="Y108" i="39" s="1"/>
  <c r="AY41" i="27"/>
  <c r="AF42" i="27"/>
  <c r="Y109" i="39" s="1"/>
  <c r="AY42" i="27"/>
  <c r="AF43" i="27"/>
  <c r="Y110" i="39" s="1"/>
  <c r="AY43" i="27"/>
  <c r="AF44" i="27"/>
  <c r="AY44" i="27"/>
  <c r="AF50" i="27"/>
  <c r="Y117" i="39" s="1"/>
  <c r="AY50" i="27"/>
  <c r="AF51" i="27"/>
  <c r="AY51" i="27"/>
  <c r="AF52" i="27"/>
  <c r="AY52" i="27"/>
  <c r="AF54" i="27"/>
  <c r="Y121" i="39" s="1"/>
  <c r="AY54" i="27"/>
  <c r="AY55" i="27"/>
  <c r="AY61" i="27"/>
  <c r="AY63" i="27"/>
  <c r="AY65" i="27"/>
  <c r="AY66" i="27"/>
  <c r="AF69" i="27"/>
  <c r="AY69" i="27"/>
  <c r="AF70" i="27"/>
  <c r="Y137" i="39" s="1"/>
  <c r="AY70" i="27"/>
  <c r="AF71" i="27"/>
  <c r="AY71" i="27"/>
  <c r="Y208" i="39" s="1"/>
  <c r="AF72" i="27"/>
  <c r="Y139" i="39" s="1"/>
  <c r="AF73" i="27"/>
  <c r="Y140" i="39" s="1"/>
  <c r="AY73" i="27"/>
  <c r="Y210" i="39" s="1"/>
  <c r="AF74" i="27"/>
  <c r="Y141" i="39" s="1"/>
  <c r="AY74" i="27"/>
  <c r="H17" i="4" l="1"/>
  <c r="H11" i="32"/>
  <c r="H41" i="4"/>
  <c r="H34" i="32"/>
  <c r="H39" i="4"/>
  <c r="AW54" i="27"/>
  <c r="Z191" i="39" s="1"/>
  <c r="AB191" i="39" s="1"/>
  <c r="Y191" i="39"/>
  <c r="AD40" i="29"/>
  <c r="Z1088" i="39" s="1"/>
  <c r="AB1088" i="39" s="1"/>
  <c r="Y1088" i="39"/>
  <c r="K22" i="29"/>
  <c r="Z1000" i="39" s="1"/>
  <c r="AB1000" i="39" s="1"/>
  <c r="Y1000" i="39"/>
  <c r="K31" i="29"/>
  <c r="Z1009" i="39" s="1"/>
  <c r="AB1009" i="39" s="1"/>
  <c r="Y1009" i="39"/>
  <c r="K36" i="29"/>
  <c r="Z1014" i="39" s="1"/>
  <c r="AB1014" i="39" s="1"/>
  <c r="Y1014" i="39"/>
  <c r="AW61" i="29"/>
  <c r="Z1179" i="39" s="1"/>
  <c r="AB1179" i="39" s="1"/>
  <c r="Y1179" i="39"/>
  <c r="DB65" i="29"/>
  <c r="Z1393" i="39" s="1"/>
  <c r="AB1393" i="39" s="1"/>
  <c r="Y1393" i="39"/>
  <c r="DB72" i="29"/>
  <c r="Z1400" i="39" s="1"/>
  <c r="AB1400" i="39" s="1"/>
  <c r="Y1400" i="39"/>
  <c r="AW69" i="27"/>
  <c r="Z206" i="39" s="1"/>
  <c r="AB206" i="39" s="1"/>
  <c r="Y206" i="39"/>
  <c r="AD44" i="27"/>
  <c r="Z111" i="39" s="1"/>
  <c r="AB111" i="39" s="1"/>
  <c r="Y111" i="39"/>
  <c r="AW34" i="27"/>
  <c r="Z171" i="39" s="1"/>
  <c r="AB171" i="39" s="1"/>
  <c r="Y171" i="39"/>
  <c r="AW18" i="27"/>
  <c r="Z155" i="39" s="1"/>
  <c r="AB155" i="39" s="1"/>
  <c r="Y155" i="39"/>
  <c r="AW13" i="27"/>
  <c r="Z150" i="39" s="1"/>
  <c r="AB150" i="39" s="1"/>
  <c r="Y150" i="39"/>
  <c r="AW9" i="27"/>
  <c r="Z146" i="39" s="1"/>
  <c r="AB146" i="39" s="1"/>
  <c r="Y146" i="39"/>
  <c r="DB38" i="29"/>
  <c r="Z1366" i="39" s="1"/>
  <c r="AB1366" i="39" s="1"/>
  <c r="Y1366" i="39"/>
  <c r="AW40" i="29"/>
  <c r="Z1158" i="39" s="1"/>
  <c r="AB1158" i="39" s="1"/>
  <c r="Y1158" i="39"/>
  <c r="AW44" i="29"/>
  <c r="Z1162" i="39" s="1"/>
  <c r="AB1162" i="39" s="1"/>
  <c r="Y1162" i="39"/>
  <c r="K48" i="29"/>
  <c r="Z1026" i="39" s="1"/>
  <c r="AB1026" i="39" s="1"/>
  <c r="Y1026" i="39"/>
  <c r="CI52" i="29"/>
  <c r="Z1310" i="39" s="1"/>
  <c r="AB1310" i="39" s="1"/>
  <c r="Y1310" i="39"/>
  <c r="K58" i="29"/>
  <c r="Z1036" i="39" s="1"/>
  <c r="AB1036" i="39" s="1"/>
  <c r="Y1036" i="39"/>
  <c r="K60" i="29"/>
  <c r="Z1038" i="39" s="1"/>
  <c r="AB1038" i="39" s="1"/>
  <c r="Y1038" i="39"/>
  <c r="K66" i="29"/>
  <c r="Z1044" i="39" s="1"/>
  <c r="AB1044" i="39" s="1"/>
  <c r="Y1044" i="39"/>
  <c r="K70" i="29"/>
  <c r="Z1048" i="39" s="1"/>
  <c r="AB1048" i="39" s="1"/>
  <c r="Y1048" i="39"/>
  <c r="DB71" i="29"/>
  <c r="Z1399" i="39" s="1"/>
  <c r="AB1399" i="39" s="1"/>
  <c r="Y1399" i="39"/>
  <c r="AW14" i="27"/>
  <c r="Z151" i="39" s="1"/>
  <c r="AB151" i="39" s="1"/>
  <c r="Y151" i="39"/>
  <c r="K15" i="29"/>
  <c r="Z993" i="39" s="1"/>
  <c r="AB993" i="39" s="1"/>
  <c r="Y993" i="39"/>
  <c r="AW43" i="27"/>
  <c r="Z180" i="39" s="1"/>
  <c r="AB180" i="39" s="1"/>
  <c r="Y180" i="39"/>
  <c r="K14" i="29"/>
  <c r="Z992" i="39" s="1"/>
  <c r="AB992" i="39" s="1"/>
  <c r="Y992" i="39"/>
  <c r="K18" i="29"/>
  <c r="Z996" i="39" s="1"/>
  <c r="AB996" i="39" s="1"/>
  <c r="Y996" i="39"/>
  <c r="K43" i="29"/>
  <c r="Z1021" i="39" s="1"/>
  <c r="AB1021" i="39" s="1"/>
  <c r="Y1021" i="39"/>
  <c r="AD48" i="29"/>
  <c r="Z1096" i="39" s="1"/>
  <c r="AB1096" i="39" s="1"/>
  <c r="Y1096" i="39"/>
  <c r="AW66" i="27"/>
  <c r="Z203" i="39" s="1"/>
  <c r="AB203" i="39" s="1"/>
  <c r="Y203" i="39"/>
  <c r="AW21" i="27"/>
  <c r="Z158" i="39" s="1"/>
  <c r="AB158" i="39" s="1"/>
  <c r="Y158" i="39"/>
  <c r="AW60" i="29"/>
  <c r="Z1178" i="39" s="1"/>
  <c r="AB1178" i="39" s="1"/>
  <c r="Y1178" i="39"/>
  <c r="K65" i="29"/>
  <c r="Z1043" i="39" s="1"/>
  <c r="AB1043" i="39" s="1"/>
  <c r="Y1043" i="39"/>
  <c r="AW65" i="27"/>
  <c r="Z202" i="39" s="1"/>
  <c r="AB202" i="39" s="1"/>
  <c r="Y202" i="39"/>
  <c r="AW37" i="27"/>
  <c r="Z174" i="39" s="1"/>
  <c r="AB174" i="39" s="1"/>
  <c r="Y174" i="39"/>
  <c r="BP48" i="29"/>
  <c r="Z1236" i="39" s="1"/>
  <c r="AB1236" i="39" s="1"/>
  <c r="Y1236" i="39"/>
  <c r="K57" i="29"/>
  <c r="Z1035" i="39" s="1"/>
  <c r="AB1035" i="39" s="1"/>
  <c r="Y1035" i="39"/>
  <c r="AD51" i="27"/>
  <c r="Z118" i="39" s="1"/>
  <c r="AB118" i="39" s="1"/>
  <c r="Y118" i="39"/>
  <c r="AW36" i="27"/>
  <c r="Z173" i="39" s="1"/>
  <c r="AB173" i="39" s="1"/>
  <c r="Y173" i="39"/>
  <c r="AW25" i="27"/>
  <c r="Z162" i="39" s="1"/>
  <c r="AB162" i="39" s="1"/>
  <c r="Y162" i="39"/>
  <c r="AW20" i="27"/>
  <c r="Z157" i="39" s="1"/>
  <c r="AB157" i="39" s="1"/>
  <c r="Y157" i="39"/>
  <c r="AW16" i="27"/>
  <c r="Z153" i="39" s="1"/>
  <c r="AB153" i="39" s="1"/>
  <c r="Y153" i="39"/>
  <c r="AW11" i="27"/>
  <c r="Z148" i="39" s="1"/>
  <c r="AB148" i="39" s="1"/>
  <c r="Y148" i="39"/>
  <c r="CI4" i="29"/>
  <c r="Z1262" i="39" s="1"/>
  <c r="AB1262" i="39" s="1"/>
  <c r="Y1262" i="39"/>
  <c r="K9" i="29"/>
  <c r="Z987" i="39" s="1"/>
  <c r="AB987" i="39" s="1"/>
  <c r="Y987" i="39"/>
  <c r="K26" i="29"/>
  <c r="Z1004" i="39" s="1"/>
  <c r="AB1004" i="39" s="1"/>
  <c r="Y1004" i="39"/>
  <c r="K41" i="29"/>
  <c r="Z1019" i="39" s="1"/>
  <c r="AB1019" i="39" s="1"/>
  <c r="Y1019" i="39"/>
  <c r="K46" i="29"/>
  <c r="Z1024" i="39" s="1"/>
  <c r="AB1024" i="39" s="1"/>
  <c r="Y1024" i="39"/>
  <c r="K52" i="29"/>
  <c r="Z1030" i="39" s="1"/>
  <c r="AB1030" i="39" s="1"/>
  <c r="Y1030" i="39"/>
  <c r="K64" i="29"/>
  <c r="Z1042" i="39" s="1"/>
  <c r="AB1042" i="39" s="1"/>
  <c r="Y1042" i="39"/>
  <c r="K68" i="29"/>
  <c r="Z1046" i="39" s="1"/>
  <c r="AB1046" i="39" s="1"/>
  <c r="Y1046" i="39"/>
  <c r="AW74" i="27"/>
  <c r="Z211" i="39" s="1"/>
  <c r="AB211" i="39" s="1"/>
  <c r="Y211" i="39"/>
  <c r="AW40" i="27"/>
  <c r="Z177" i="39" s="1"/>
  <c r="AB177" i="39" s="1"/>
  <c r="Y177" i="39"/>
  <c r="AW5" i="27"/>
  <c r="Z142" i="39" s="1"/>
  <c r="AB142" i="39" s="1"/>
  <c r="Y142" i="39"/>
  <c r="AW52" i="27"/>
  <c r="Z189" i="39" s="1"/>
  <c r="AB189" i="39" s="1"/>
  <c r="Y189" i="39"/>
  <c r="AW38" i="27"/>
  <c r="Z175" i="39" s="1"/>
  <c r="AB175" i="39" s="1"/>
  <c r="Y175" i="39"/>
  <c r="K30" i="29"/>
  <c r="Z1008" i="39" s="1"/>
  <c r="AB1008" i="39" s="1"/>
  <c r="Y1008" i="39"/>
  <c r="K34" i="29"/>
  <c r="Z1012" i="39" s="1"/>
  <c r="AB1012" i="39" s="1"/>
  <c r="Y1012" i="39"/>
  <c r="BP40" i="29"/>
  <c r="Z1228" i="39" s="1"/>
  <c r="AB1228" i="39" s="1"/>
  <c r="Y1228" i="39"/>
  <c r="AW27" i="27"/>
  <c r="Z164" i="39" s="1"/>
  <c r="AB164" i="39" s="1"/>
  <c r="Y164" i="39"/>
  <c r="AW12" i="27"/>
  <c r="Z149" i="39" s="1"/>
  <c r="AB149" i="39" s="1"/>
  <c r="Y149" i="39"/>
  <c r="CI44" i="29"/>
  <c r="Z1302" i="39" s="1"/>
  <c r="AB1302" i="39" s="1"/>
  <c r="CJ44" i="29"/>
  <c r="Y1302" i="39"/>
  <c r="AW42" i="27"/>
  <c r="Z179" i="39" s="1"/>
  <c r="AB179" i="39" s="1"/>
  <c r="Y179" i="39"/>
  <c r="K29" i="29"/>
  <c r="Z1007" i="39" s="1"/>
  <c r="AB1007" i="39" s="1"/>
  <c r="Y1007" i="39"/>
  <c r="K33" i="29"/>
  <c r="Z1011" i="39" s="1"/>
  <c r="AB1011" i="39" s="1"/>
  <c r="Y1011" i="39"/>
  <c r="DB40" i="29"/>
  <c r="Z1368" i="39" s="1"/>
  <c r="AB1368" i="39" s="1"/>
  <c r="Y1368" i="39"/>
  <c r="K59" i="29"/>
  <c r="Z1037" i="39" s="1"/>
  <c r="AB1037" i="39" s="1"/>
  <c r="Y1037" i="39"/>
  <c r="AW63" i="27"/>
  <c r="Z200" i="39" s="1"/>
  <c r="AB200" i="39" s="1"/>
  <c r="Y200" i="39"/>
  <c r="AD71" i="27"/>
  <c r="Z138" i="39" s="1"/>
  <c r="AB138" i="39" s="1"/>
  <c r="Y138" i="39"/>
  <c r="AW61" i="27"/>
  <c r="Z198" i="39" s="1"/>
  <c r="AB198" i="39" s="1"/>
  <c r="Y198" i="39"/>
  <c r="AW50" i="27"/>
  <c r="Z187" i="39" s="1"/>
  <c r="AB187" i="39" s="1"/>
  <c r="Y187" i="39"/>
  <c r="AW41" i="27"/>
  <c r="Z178" i="39" s="1"/>
  <c r="AB178" i="39" s="1"/>
  <c r="Y178" i="39"/>
  <c r="K16" i="29"/>
  <c r="Z994" i="39" s="1"/>
  <c r="AB994" i="39" s="1"/>
  <c r="Y994" i="39"/>
  <c r="K32" i="29"/>
  <c r="Z1010" i="39" s="1"/>
  <c r="AB1010" i="39" s="1"/>
  <c r="Y1010" i="39"/>
  <c r="K38" i="29"/>
  <c r="Z1016" i="39" s="1"/>
  <c r="AB1016" i="39" s="1"/>
  <c r="Y1016" i="39"/>
  <c r="DB48" i="29"/>
  <c r="Z1376" i="39" s="1"/>
  <c r="AB1376" i="39" s="1"/>
  <c r="Y1376" i="39"/>
  <c r="K55" i="29"/>
  <c r="Z1033" i="39" s="1"/>
  <c r="AB1033" i="39" s="1"/>
  <c r="Y1033" i="39"/>
  <c r="K61" i="29"/>
  <c r="Z1039" i="39" s="1"/>
  <c r="AB1039" i="39" s="1"/>
  <c r="Y1039" i="39"/>
  <c r="BP65" i="29"/>
  <c r="Z1253" i="39" s="1"/>
  <c r="AB1253" i="39" s="1"/>
  <c r="Y1253" i="39"/>
  <c r="K71" i="29"/>
  <c r="Z1049" i="39" s="1"/>
  <c r="AB1049" i="39" s="1"/>
  <c r="Y1049" i="39"/>
  <c r="AW44" i="27"/>
  <c r="Z181" i="39" s="1"/>
  <c r="AB181" i="39" s="1"/>
  <c r="Y181" i="39"/>
  <c r="K11" i="29"/>
  <c r="Z989" i="39" s="1"/>
  <c r="AB989" i="39" s="1"/>
  <c r="Y989" i="39"/>
  <c r="AD69" i="27"/>
  <c r="Z136" i="39" s="1"/>
  <c r="AB136" i="39" s="1"/>
  <c r="Y136" i="39"/>
  <c r="Y982" i="39"/>
  <c r="K4" i="29"/>
  <c r="Z982" i="39" s="1"/>
  <c r="AB982" i="39" s="1"/>
  <c r="K39" i="29"/>
  <c r="Z1017" i="39" s="1"/>
  <c r="AB1017" i="39" s="1"/>
  <c r="Y1017" i="39"/>
  <c r="BP44" i="29"/>
  <c r="Z1232" i="39" s="1"/>
  <c r="AB1232" i="39" s="1"/>
  <c r="Y1232" i="39"/>
  <c r="AD52" i="27"/>
  <c r="Z119" i="39" s="1"/>
  <c r="AB119" i="39" s="1"/>
  <c r="Y119" i="39"/>
  <c r="AW33" i="27"/>
  <c r="Z170" i="39" s="1"/>
  <c r="AB170" i="39" s="1"/>
  <c r="Y170" i="39"/>
  <c r="AW8" i="27"/>
  <c r="Z145" i="39" s="1"/>
  <c r="AB145" i="39" s="1"/>
  <c r="Y145" i="39"/>
  <c r="K10" i="29"/>
  <c r="Z988" i="39" s="1"/>
  <c r="AB988" i="39" s="1"/>
  <c r="Y988" i="39"/>
  <c r="K27" i="29"/>
  <c r="Z1005" i="39" s="1"/>
  <c r="AB1005" i="39" s="1"/>
  <c r="Y1005" i="39"/>
  <c r="K47" i="29"/>
  <c r="Z1025" i="39" s="1"/>
  <c r="AB1025" i="39" s="1"/>
  <c r="Y1025" i="39"/>
  <c r="K53" i="29"/>
  <c r="Z1031" i="39" s="1"/>
  <c r="AB1031" i="39" s="1"/>
  <c r="Y1031" i="39"/>
  <c r="K62" i="29"/>
  <c r="Z1040" i="39" s="1"/>
  <c r="AB1040" i="39" s="1"/>
  <c r="Y1040" i="39"/>
  <c r="K69" i="29"/>
  <c r="Z1047" i="39" s="1"/>
  <c r="AB1047" i="39" s="1"/>
  <c r="Y1047" i="39"/>
  <c r="K72" i="29"/>
  <c r="Z1050" i="39" s="1"/>
  <c r="AB1050" i="39" s="1"/>
  <c r="Y1050" i="39"/>
  <c r="AW51" i="27"/>
  <c r="Z188" i="39" s="1"/>
  <c r="AB188" i="39" s="1"/>
  <c r="Y188" i="39"/>
  <c r="K12" i="29"/>
  <c r="Z990" i="39" s="1"/>
  <c r="AB990" i="39" s="1"/>
  <c r="Y990" i="39"/>
  <c r="K17" i="29"/>
  <c r="Z995" i="39" s="1"/>
  <c r="AB995" i="39" s="1"/>
  <c r="Y995" i="39"/>
  <c r="AD65" i="29"/>
  <c r="Z1113" i="39" s="1"/>
  <c r="AB1113" i="39" s="1"/>
  <c r="Y1113" i="39"/>
  <c r="AW70" i="27"/>
  <c r="Z207" i="39" s="1"/>
  <c r="AB207" i="39" s="1"/>
  <c r="Y207" i="39"/>
  <c r="AW55" i="27"/>
  <c r="Z192" i="39" s="1"/>
  <c r="AB192" i="39" s="1"/>
  <c r="Y192" i="39"/>
  <c r="AW35" i="27"/>
  <c r="Z172" i="39" s="1"/>
  <c r="AB172" i="39" s="1"/>
  <c r="Y172" i="39"/>
  <c r="AW29" i="27"/>
  <c r="Z166" i="39" s="1"/>
  <c r="AB166" i="39" s="1"/>
  <c r="Y166" i="39"/>
  <c r="AW19" i="27"/>
  <c r="Z156" i="39" s="1"/>
  <c r="AB156" i="39" s="1"/>
  <c r="Y156" i="39"/>
  <c r="AW15" i="27"/>
  <c r="Z152" i="39" s="1"/>
  <c r="AB152" i="39" s="1"/>
  <c r="Y152" i="39"/>
  <c r="AW10" i="27"/>
  <c r="Z147" i="39" s="1"/>
  <c r="AB147" i="39" s="1"/>
  <c r="Y147" i="39"/>
  <c r="AW6" i="27"/>
  <c r="Z143" i="39" s="1"/>
  <c r="AB143" i="39" s="1"/>
  <c r="Y143" i="39"/>
  <c r="K7" i="29"/>
  <c r="Z985" i="39" s="1"/>
  <c r="AB985" i="39" s="1"/>
  <c r="Y985" i="39"/>
  <c r="K40" i="29"/>
  <c r="Z1018" i="39" s="1"/>
  <c r="AB1018" i="39" s="1"/>
  <c r="Y1018" i="39"/>
  <c r="K44" i="29"/>
  <c r="Z1022" i="39" s="1"/>
  <c r="AB1022" i="39" s="1"/>
  <c r="Y1022" i="39"/>
  <c r="K49" i="29"/>
  <c r="Z1027" i="39" s="1"/>
  <c r="AB1027" i="39" s="1"/>
  <c r="Y1027" i="39"/>
  <c r="AW52" i="29"/>
  <c r="Z1170" i="39" s="1"/>
  <c r="AB1170" i="39" s="1"/>
  <c r="Y1170" i="39"/>
  <c r="K63" i="29"/>
  <c r="Z1041" i="39" s="1"/>
  <c r="AB1041" i="39" s="1"/>
  <c r="Y1041" i="39"/>
  <c r="K67" i="29"/>
  <c r="Z1045" i="39" s="1"/>
  <c r="AB1045" i="39" s="1"/>
  <c r="Y1045" i="39"/>
  <c r="H69" i="32"/>
  <c r="H23" i="32"/>
  <c r="H72" i="32"/>
  <c r="BW68" i="29"/>
  <c r="AN68" i="32" s="1"/>
  <c r="DE73" i="29"/>
  <c r="DH73" i="29" s="1"/>
  <c r="AA1401" i="39" s="1"/>
  <c r="AC1401" i="39" s="1"/>
  <c r="DB73" i="29"/>
  <c r="Z1401" i="39" s="1"/>
  <c r="AB1401" i="39" s="1"/>
  <c r="DC7" i="29"/>
  <c r="AQ7" i="32" s="1"/>
  <c r="DB7" i="29"/>
  <c r="Z1335" i="39" s="1"/>
  <c r="AB1335" i="39" s="1"/>
  <c r="DE44" i="29"/>
  <c r="DH44" i="29" s="1"/>
  <c r="AA1372" i="39" s="1"/>
  <c r="AC1372" i="39" s="1"/>
  <c r="DB44" i="29"/>
  <c r="Z1372" i="39" s="1"/>
  <c r="AB1372" i="39" s="1"/>
  <c r="DE49" i="29"/>
  <c r="DH49" i="29" s="1"/>
  <c r="AA1377" i="39" s="1"/>
  <c r="AC1377" i="39" s="1"/>
  <c r="DB49" i="29"/>
  <c r="Z1377" i="39" s="1"/>
  <c r="AB1377" i="39" s="1"/>
  <c r="DE63" i="29"/>
  <c r="DH63" i="29" s="1"/>
  <c r="AA1391" i="39" s="1"/>
  <c r="AC1391" i="39" s="1"/>
  <c r="DB63" i="29"/>
  <c r="Z1391" i="39" s="1"/>
  <c r="AB1391" i="39" s="1"/>
  <c r="DE67" i="29"/>
  <c r="DH67" i="29" s="1"/>
  <c r="AA1395" i="39" s="1"/>
  <c r="AC1395" i="39" s="1"/>
  <c r="DB67" i="29"/>
  <c r="Z1395" i="39" s="1"/>
  <c r="AB1395" i="39" s="1"/>
  <c r="DE15" i="29"/>
  <c r="DH15" i="29" s="1"/>
  <c r="AA1343" i="39" s="1"/>
  <c r="AC1343" i="39" s="1"/>
  <c r="DB15" i="29"/>
  <c r="Z1343" i="39" s="1"/>
  <c r="AB1343" i="39" s="1"/>
  <c r="DC22" i="29"/>
  <c r="AQ22" i="32" s="1"/>
  <c r="DB22" i="29"/>
  <c r="Z1350" i="39" s="1"/>
  <c r="AB1350" i="39" s="1"/>
  <c r="DE31" i="29"/>
  <c r="DH31" i="29" s="1"/>
  <c r="AA1359" i="39" s="1"/>
  <c r="AC1359" i="39" s="1"/>
  <c r="DB31" i="29"/>
  <c r="Z1359" i="39" s="1"/>
  <c r="AB1359" i="39" s="1"/>
  <c r="DE36" i="29"/>
  <c r="DH36" i="29" s="1"/>
  <c r="AA1364" i="39" s="1"/>
  <c r="AC1364" i="39" s="1"/>
  <c r="DB36" i="29"/>
  <c r="Z1364" i="39" s="1"/>
  <c r="AB1364" i="39" s="1"/>
  <c r="DC54" i="29"/>
  <c r="AQ54" i="32" s="1"/>
  <c r="DB54" i="29"/>
  <c r="Z1382" i="39" s="1"/>
  <c r="AB1382" i="39" s="1"/>
  <c r="DE43" i="29"/>
  <c r="DH43" i="29" s="1"/>
  <c r="AA1371" i="39" s="1"/>
  <c r="AC1371" i="39" s="1"/>
  <c r="DB43" i="29"/>
  <c r="Z1371" i="39" s="1"/>
  <c r="AB1371" i="39" s="1"/>
  <c r="DC30" i="29"/>
  <c r="AQ30" i="4" s="1"/>
  <c r="DB30" i="29"/>
  <c r="Z1358" i="39" s="1"/>
  <c r="AB1358" i="39" s="1"/>
  <c r="DE34" i="29"/>
  <c r="DH34" i="29" s="1"/>
  <c r="AA1362" i="39" s="1"/>
  <c r="AC1362" i="39" s="1"/>
  <c r="DB34" i="29"/>
  <c r="Z1362" i="39" s="1"/>
  <c r="AB1362" i="39" s="1"/>
  <c r="DC69" i="29"/>
  <c r="AQ69" i="32" s="1"/>
  <c r="DB69" i="29"/>
  <c r="Z1397" i="39" s="1"/>
  <c r="AB1397" i="39" s="1"/>
  <c r="DE12" i="29"/>
  <c r="DH12" i="29" s="1"/>
  <c r="AA1340" i="39" s="1"/>
  <c r="AC1340" i="39" s="1"/>
  <c r="DB12" i="29"/>
  <c r="Z1340" i="39" s="1"/>
  <c r="AB1340" i="39" s="1"/>
  <c r="DE17" i="29"/>
  <c r="DH17" i="29" s="1"/>
  <c r="AA1345" i="39" s="1"/>
  <c r="AC1345" i="39" s="1"/>
  <c r="DB17" i="29"/>
  <c r="Z1345" i="39" s="1"/>
  <c r="AB1345" i="39" s="1"/>
  <c r="DE29" i="29"/>
  <c r="DH29" i="29" s="1"/>
  <c r="AA1357" i="39" s="1"/>
  <c r="AC1357" i="39" s="1"/>
  <c r="DB29" i="29"/>
  <c r="Z1357" i="39" s="1"/>
  <c r="AB1357" i="39" s="1"/>
  <c r="DE33" i="29"/>
  <c r="DH33" i="29" s="1"/>
  <c r="AA1361" i="39" s="1"/>
  <c r="AC1361" i="39" s="1"/>
  <c r="DB33" i="29"/>
  <c r="Z1361" i="39" s="1"/>
  <c r="AB1361" i="39" s="1"/>
  <c r="DE4" i="29"/>
  <c r="DB4" i="29"/>
  <c r="Z1332" i="39" s="1"/>
  <c r="AB1332" i="39" s="1"/>
  <c r="DE39" i="29"/>
  <c r="DH39" i="29" s="1"/>
  <c r="AA1367" i="39" s="1"/>
  <c r="AC1367" i="39" s="1"/>
  <c r="DB39" i="29"/>
  <c r="Z1367" i="39" s="1"/>
  <c r="AB1367" i="39" s="1"/>
  <c r="DE14" i="29"/>
  <c r="DH14" i="29" s="1"/>
  <c r="AA1342" i="39" s="1"/>
  <c r="AC1342" i="39" s="1"/>
  <c r="DB14" i="29"/>
  <c r="Z1342" i="39" s="1"/>
  <c r="AB1342" i="39" s="1"/>
  <c r="DE18" i="29"/>
  <c r="DH18" i="29" s="1"/>
  <c r="AA1346" i="39" s="1"/>
  <c r="AC1346" i="39" s="1"/>
  <c r="DB18" i="29"/>
  <c r="Z1346" i="39" s="1"/>
  <c r="AB1346" i="39" s="1"/>
  <c r="DC27" i="29"/>
  <c r="AQ27" i="32" s="1"/>
  <c r="DB27" i="29"/>
  <c r="Z1355" i="39" s="1"/>
  <c r="AB1355" i="39" s="1"/>
  <c r="DE9" i="29"/>
  <c r="DH9" i="29" s="1"/>
  <c r="AA1337" i="39" s="1"/>
  <c r="AC1337" i="39" s="1"/>
  <c r="DB9" i="29"/>
  <c r="Z1337" i="39" s="1"/>
  <c r="AB1337" i="39" s="1"/>
  <c r="DE26" i="29"/>
  <c r="DH26" i="29" s="1"/>
  <c r="AA1354" i="39" s="1"/>
  <c r="AC1354" i="39" s="1"/>
  <c r="DB26" i="29"/>
  <c r="Z1354" i="39" s="1"/>
  <c r="AB1354" i="39" s="1"/>
  <c r="DC46" i="29"/>
  <c r="AQ46" i="32" s="1"/>
  <c r="DB46" i="29"/>
  <c r="Z1374" i="39" s="1"/>
  <c r="AB1374" i="39" s="1"/>
  <c r="DE52" i="29"/>
  <c r="DH52" i="29" s="1"/>
  <c r="AA1380" i="39" s="1"/>
  <c r="AC1380" i="39" s="1"/>
  <c r="DB52" i="29"/>
  <c r="Z1380" i="39" s="1"/>
  <c r="AB1380" i="39" s="1"/>
  <c r="DE68" i="29"/>
  <c r="DH68" i="29" s="1"/>
  <c r="AA1396" i="39" s="1"/>
  <c r="AC1396" i="39" s="1"/>
  <c r="DB68" i="29"/>
  <c r="Z1396" i="39" s="1"/>
  <c r="AB1396" i="39" s="1"/>
  <c r="DC66" i="29"/>
  <c r="AQ66" i="32" s="1"/>
  <c r="DB66" i="29"/>
  <c r="Z1394" i="39" s="1"/>
  <c r="AB1394" i="39" s="1"/>
  <c r="DC10" i="29"/>
  <c r="AQ10" i="32" s="1"/>
  <c r="DB10" i="29"/>
  <c r="Z1338" i="39" s="1"/>
  <c r="AB1338" i="39" s="1"/>
  <c r="DE41" i="29"/>
  <c r="DH41" i="29" s="1"/>
  <c r="AA1369" i="39" s="1"/>
  <c r="AC1369" i="39" s="1"/>
  <c r="DB41" i="29"/>
  <c r="Z1369" i="39" s="1"/>
  <c r="AB1369" i="39" s="1"/>
  <c r="DE47" i="29"/>
  <c r="DH47" i="29" s="1"/>
  <c r="AA1375" i="39" s="1"/>
  <c r="AC1375" i="39" s="1"/>
  <c r="DB47" i="29"/>
  <c r="Z1375" i="39" s="1"/>
  <c r="AB1375" i="39" s="1"/>
  <c r="DC53" i="29"/>
  <c r="AQ53" i="4" s="1"/>
  <c r="DB53" i="29"/>
  <c r="Z1381" i="39" s="1"/>
  <c r="AB1381" i="39" s="1"/>
  <c r="DE11" i="29"/>
  <c r="DH11" i="29" s="1"/>
  <c r="AA1339" i="39" s="1"/>
  <c r="AC1339" i="39" s="1"/>
  <c r="DB11" i="29"/>
  <c r="Z1339" i="39" s="1"/>
  <c r="AB1339" i="39" s="1"/>
  <c r="DE16" i="29"/>
  <c r="DH16" i="29" s="1"/>
  <c r="AA1344" i="39" s="1"/>
  <c r="AC1344" i="39" s="1"/>
  <c r="DB16" i="29"/>
  <c r="Z1344" i="39" s="1"/>
  <c r="AB1344" i="39" s="1"/>
  <c r="DC28" i="29"/>
  <c r="AQ28" i="4" s="1"/>
  <c r="DB28" i="29"/>
  <c r="Z1356" i="39" s="1"/>
  <c r="AB1356" i="39" s="1"/>
  <c r="DC32" i="29"/>
  <c r="AQ32" i="32" s="1"/>
  <c r="DB32" i="29"/>
  <c r="Z1360" i="39" s="1"/>
  <c r="AB1360" i="39" s="1"/>
  <c r="DE55" i="29"/>
  <c r="DH55" i="29" s="1"/>
  <c r="AA1383" i="39" s="1"/>
  <c r="AC1383" i="39" s="1"/>
  <c r="DB55" i="29"/>
  <c r="Z1383" i="39" s="1"/>
  <c r="AB1383" i="39" s="1"/>
  <c r="CJ18" i="29"/>
  <c r="AO18" i="4" s="1"/>
  <c r="CI18" i="29"/>
  <c r="Z1276" i="39" s="1"/>
  <c r="AB1276" i="39" s="1"/>
  <c r="CJ34" i="29"/>
  <c r="AO34" i="32" s="1"/>
  <c r="CI34" i="29"/>
  <c r="Z1292" i="39" s="1"/>
  <c r="AB1292" i="39" s="1"/>
  <c r="CL27" i="29"/>
  <c r="CO27" i="29" s="1"/>
  <c r="AA1285" i="39" s="1"/>
  <c r="AC1285" i="39" s="1"/>
  <c r="CI27" i="29"/>
  <c r="Z1285" i="39" s="1"/>
  <c r="AB1285" i="39" s="1"/>
  <c r="CL33" i="29"/>
  <c r="CO33" i="29" s="1"/>
  <c r="AA1291" i="39" s="1"/>
  <c r="AC1291" i="39" s="1"/>
  <c r="CI33" i="29"/>
  <c r="Z1291" i="39" s="1"/>
  <c r="AB1291" i="39" s="1"/>
  <c r="CL48" i="29"/>
  <c r="CO48" i="29" s="1"/>
  <c r="AA1306" i="39" s="1"/>
  <c r="AC1306" i="39" s="1"/>
  <c r="CI48" i="29"/>
  <c r="Z1306" i="39" s="1"/>
  <c r="AB1306" i="39" s="1"/>
  <c r="CJ66" i="29"/>
  <c r="AO66" i="32" s="1"/>
  <c r="CI66" i="29"/>
  <c r="Z1324" i="39" s="1"/>
  <c r="AB1324" i="39" s="1"/>
  <c r="CL14" i="29"/>
  <c r="CO14" i="29" s="1"/>
  <c r="AA1272" i="39" s="1"/>
  <c r="AC1272" i="39" s="1"/>
  <c r="CI14" i="29"/>
  <c r="Z1272" i="39" s="1"/>
  <c r="AB1272" i="39" s="1"/>
  <c r="CL30" i="29"/>
  <c r="CO30" i="29" s="1"/>
  <c r="AA1288" i="39" s="1"/>
  <c r="AC1288" i="39" s="1"/>
  <c r="CI30" i="29"/>
  <c r="Z1288" i="39" s="1"/>
  <c r="AB1288" i="39" s="1"/>
  <c r="CL53" i="29"/>
  <c r="CO53" i="29" s="1"/>
  <c r="AA1311" i="39" s="1"/>
  <c r="AC1311" i="39" s="1"/>
  <c r="CI53" i="29"/>
  <c r="Z1311" i="39" s="1"/>
  <c r="AB1311" i="39" s="1"/>
  <c r="CJ12" i="29"/>
  <c r="AO12" i="32" s="1"/>
  <c r="CI12" i="29"/>
  <c r="Z1270" i="39" s="1"/>
  <c r="AB1270" i="39" s="1"/>
  <c r="CL9" i="29"/>
  <c r="CO9" i="29" s="1"/>
  <c r="AA1267" i="39" s="1"/>
  <c r="AC1267" i="39" s="1"/>
  <c r="CI9" i="29"/>
  <c r="Z1267" i="39" s="1"/>
  <c r="AB1267" i="39" s="1"/>
  <c r="CL68" i="29"/>
  <c r="CO68" i="29" s="1"/>
  <c r="AA1326" i="39" s="1"/>
  <c r="AC1326" i="39" s="1"/>
  <c r="CI68" i="29"/>
  <c r="Z1326" i="39" s="1"/>
  <c r="AB1326" i="39" s="1"/>
  <c r="CJ71" i="29"/>
  <c r="AO71" i="32" s="1"/>
  <c r="CI71" i="29"/>
  <c r="Z1329" i="39" s="1"/>
  <c r="AB1329" i="39" s="1"/>
  <c r="CJ54" i="29"/>
  <c r="AO54" i="32" s="1"/>
  <c r="CI54" i="29"/>
  <c r="Z1312" i="39" s="1"/>
  <c r="AB1312" i="39" s="1"/>
  <c r="CJ62" i="29"/>
  <c r="AO62" i="4" s="1"/>
  <c r="CI62" i="29"/>
  <c r="Z1320" i="39" s="1"/>
  <c r="AB1320" i="39" s="1"/>
  <c r="CL47" i="29"/>
  <c r="CO47" i="29" s="1"/>
  <c r="AA1305" i="39" s="1"/>
  <c r="AC1305" i="39" s="1"/>
  <c r="CI47" i="29"/>
  <c r="Z1305" i="39" s="1"/>
  <c r="AB1305" i="39" s="1"/>
  <c r="CJ65" i="29"/>
  <c r="AO65" i="32" s="1"/>
  <c r="CI65" i="29"/>
  <c r="Z1323" i="39" s="1"/>
  <c r="AB1323" i="39" s="1"/>
  <c r="CL29" i="29"/>
  <c r="CO29" i="29" s="1"/>
  <c r="AA1287" i="39" s="1"/>
  <c r="AC1287" i="39" s="1"/>
  <c r="CI29" i="29"/>
  <c r="Z1287" i="39" s="1"/>
  <c r="AB1287" i="39" s="1"/>
  <c r="CJ26" i="29"/>
  <c r="AO26" i="4" s="1"/>
  <c r="CI26" i="29"/>
  <c r="Z1284" i="39" s="1"/>
  <c r="AB1284" i="39" s="1"/>
  <c r="CJ11" i="29"/>
  <c r="AO11" i="4" s="1"/>
  <c r="CI11" i="29"/>
  <c r="Z1269" i="39" s="1"/>
  <c r="AB1269" i="39" s="1"/>
  <c r="CL16" i="29"/>
  <c r="CO16" i="29" s="1"/>
  <c r="AA1274" i="39" s="1"/>
  <c r="AC1274" i="39" s="1"/>
  <c r="CI16" i="29"/>
  <c r="Z1274" i="39" s="1"/>
  <c r="AB1274" i="39" s="1"/>
  <c r="CL32" i="29"/>
  <c r="CO32" i="29" s="1"/>
  <c r="AA1290" i="39" s="1"/>
  <c r="AC1290" i="39" s="1"/>
  <c r="CI32" i="29"/>
  <c r="Z1290" i="39" s="1"/>
  <c r="AB1290" i="39" s="1"/>
  <c r="CL55" i="29"/>
  <c r="CO55" i="29" s="1"/>
  <c r="AA1313" i="39" s="1"/>
  <c r="AC1313" i="39" s="1"/>
  <c r="CI55" i="29"/>
  <c r="Z1313" i="39" s="1"/>
  <c r="AB1313" i="39" s="1"/>
  <c r="CJ15" i="29"/>
  <c r="AO15" i="4" s="1"/>
  <c r="CI15" i="29"/>
  <c r="Z1273" i="39" s="1"/>
  <c r="AB1273" i="39" s="1"/>
  <c r="CL22" i="29"/>
  <c r="CO22" i="29" s="1"/>
  <c r="AA1280" i="39" s="1"/>
  <c r="AC1280" i="39" s="1"/>
  <c r="CI22" i="29"/>
  <c r="Z1280" i="39" s="1"/>
  <c r="AB1280" i="39" s="1"/>
  <c r="CJ31" i="29"/>
  <c r="AO31" i="32" s="1"/>
  <c r="CI31" i="29"/>
  <c r="Z1289" i="39" s="1"/>
  <c r="AB1289" i="39" s="1"/>
  <c r="CL39" i="29"/>
  <c r="CO39" i="29" s="1"/>
  <c r="AA1297" i="39" s="1"/>
  <c r="AC1297" i="39" s="1"/>
  <c r="CI39" i="29"/>
  <c r="Z1297" i="39" s="1"/>
  <c r="AB1297" i="39" s="1"/>
  <c r="CL10" i="29"/>
  <c r="CO10" i="29" s="1"/>
  <c r="AA1268" i="39" s="1"/>
  <c r="AC1268" i="39" s="1"/>
  <c r="CI10" i="29"/>
  <c r="Z1268" i="39" s="1"/>
  <c r="AB1268" i="39" s="1"/>
  <c r="CL69" i="29"/>
  <c r="CO69" i="29" s="1"/>
  <c r="AA1327" i="39" s="1"/>
  <c r="AC1327" i="39" s="1"/>
  <c r="CI69" i="29"/>
  <c r="Z1327" i="39" s="1"/>
  <c r="AB1327" i="39" s="1"/>
  <c r="CL17" i="29"/>
  <c r="CO17" i="29" s="1"/>
  <c r="AA1275" i="39" s="1"/>
  <c r="AC1275" i="39" s="1"/>
  <c r="CI17" i="29"/>
  <c r="Z1275" i="39" s="1"/>
  <c r="AB1275" i="39" s="1"/>
  <c r="CJ46" i="29"/>
  <c r="AO46" i="4" s="1"/>
  <c r="CI46" i="29"/>
  <c r="Z1304" i="39" s="1"/>
  <c r="AB1304" i="39" s="1"/>
  <c r="CL7" i="29"/>
  <c r="CO7" i="29" s="1"/>
  <c r="AA1265" i="39" s="1"/>
  <c r="AC1265" i="39" s="1"/>
  <c r="CI7" i="29"/>
  <c r="Z1265" i="39" s="1"/>
  <c r="AB1265" i="39" s="1"/>
  <c r="CL40" i="29"/>
  <c r="CO40" i="29" s="1"/>
  <c r="AA1298" i="39" s="1"/>
  <c r="AC1298" i="39" s="1"/>
  <c r="CI40" i="29"/>
  <c r="Z1298" i="39" s="1"/>
  <c r="AB1298" i="39" s="1"/>
  <c r="CL49" i="29"/>
  <c r="CO49" i="29" s="1"/>
  <c r="AA1307" i="39" s="1"/>
  <c r="AC1307" i="39" s="1"/>
  <c r="CI49" i="29"/>
  <c r="Z1307" i="39" s="1"/>
  <c r="AB1307" i="39" s="1"/>
  <c r="CL63" i="29"/>
  <c r="CO63" i="29" s="1"/>
  <c r="AA1321" i="39" s="1"/>
  <c r="AC1321" i="39" s="1"/>
  <c r="CI63" i="29"/>
  <c r="Z1321" i="39" s="1"/>
  <c r="AB1321" i="39" s="1"/>
  <c r="CL67" i="29"/>
  <c r="CO67" i="29" s="1"/>
  <c r="AA1325" i="39" s="1"/>
  <c r="CI67" i="29"/>
  <c r="Z1325" i="39" s="1"/>
  <c r="AB1325" i="39" s="1"/>
  <c r="BQ30" i="29"/>
  <c r="AM30" i="4" s="1"/>
  <c r="BP30" i="29"/>
  <c r="Z1218" i="39" s="1"/>
  <c r="AB1218" i="39" s="1"/>
  <c r="BQ27" i="29"/>
  <c r="AM27" i="32" s="1"/>
  <c r="BP27" i="29"/>
  <c r="Z1215" i="39" s="1"/>
  <c r="AB1215" i="39" s="1"/>
  <c r="BS9" i="29"/>
  <c r="BV9" i="29" s="1"/>
  <c r="AA1197" i="39" s="1"/>
  <c r="AC1197" i="39" s="1"/>
  <c r="BP9" i="29"/>
  <c r="Z1197" i="39" s="1"/>
  <c r="AB1197" i="39" s="1"/>
  <c r="BS26" i="29"/>
  <c r="BV26" i="29" s="1"/>
  <c r="AA1214" i="39" s="1"/>
  <c r="AC1214" i="39" s="1"/>
  <c r="BP26" i="29"/>
  <c r="Z1214" i="39" s="1"/>
  <c r="AB1214" i="39" s="1"/>
  <c r="BQ46" i="29"/>
  <c r="AM46" i="32" s="1"/>
  <c r="BP46" i="29"/>
  <c r="Z1234" i="39" s="1"/>
  <c r="AB1234" i="39" s="1"/>
  <c r="BS52" i="29"/>
  <c r="BV52" i="29" s="1"/>
  <c r="AA1240" i="39" s="1"/>
  <c r="AC1240" i="39" s="1"/>
  <c r="BP52" i="29"/>
  <c r="Z1240" i="39" s="1"/>
  <c r="AB1240" i="39" s="1"/>
  <c r="BQ66" i="29"/>
  <c r="AM66" i="32" s="1"/>
  <c r="BP66" i="29"/>
  <c r="Z1254" i="39" s="1"/>
  <c r="AB1254" i="39" s="1"/>
  <c r="BS17" i="29"/>
  <c r="BV17" i="29" s="1"/>
  <c r="AA1205" i="39" s="1"/>
  <c r="AC1205" i="39" s="1"/>
  <c r="BP17" i="29"/>
  <c r="Z1205" i="39" s="1"/>
  <c r="AB1205" i="39" s="1"/>
  <c r="BS29" i="29"/>
  <c r="BV29" i="29" s="1"/>
  <c r="AA1217" i="39" s="1"/>
  <c r="AC1217" i="39" s="1"/>
  <c r="BP29" i="29"/>
  <c r="Z1217" i="39" s="1"/>
  <c r="AB1217" i="39" s="1"/>
  <c r="BS16" i="29"/>
  <c r="BV16" i="29" s="1"/>
  <c r="AA1204" i="39" s="1"/>
  <c r="AC1204" i="39" s="1"/>
  <c r="BP16" i="29"/>
  <c r="Z1204" i="39" s="1"/>
  <c r="AB1204" i="39" s="1"/>
  <c r="BS32" i="29"/>
  <c r="BV32" i="29" s="1"/>
  <c r="AA1220" i="39" s="1"/>
  <c r="AC1220" i="39" s="1"/>
  <c r="BP32" i="29"/>
  <c r="Z1220" i="39" s="1"/>
  <c r="AB1220" i="39" s="1"/>
  <c r="BS55" i="29"/>
  <c r="BV55" i="29" s="1"/>
  <c r="AA1243" i="39" s="1"/>
  <c r="AC1243" i="39" s="1"/>
  <c r="BP55" i="29"/>
  <c r="Z1243" i="39" s="1"/>
  <c r="AB1243" i="39" s="1"/>
  <c r="BS14" i="29"/>
  <c r="BV14" i="29" s="1"/>
  <c r="AA1202" i="39" s="1"/>
  <c r="AC1202" i="39" s="1"/>
  <c r="BP14" i="29"/>
  <c r="Z1202" i="39" s="1"/>
  <c r="AB1202" i="39" s="1"/>
  <c r="BS18" i="29"/>
  <c r="BV18" i="29" s="1"/>
  <c r="AA1206" i="39" s="1"/>
  <c r="AC1206" i="39" s="1"/>
  <c r="BP18" i="29"/>
  <c r="Z1206" i="39" s="1"/>
  <c r="AB1206" i="39" s="1"/>
  <c r="BQ7" i="29"/>
  <c r="AM7" i="4" s="1"/>
  <c r="BP7" i="29"/>
  <c r="Z1195" i="39" s="1"/>
  <c r="AB1195" i="39" s="1"/>
  <c r="BS49" i="29"/>
  <c r="BV49" i="29" s="1"/>
  <c r="AA1237" i="39" s="1"/>
  <c r="AC1237" i="39" s="1"/>
  <c r="BP49" i="29"/>
  <c r="Z1237" i="39" s="1"/>
  <c r="AB1237" i="39" s="1"/>
  <c r="BS63" i="29"/>
  <c r="BV63" i="29" s="1"/>
  <c r="AA1251" i="39" s="1"/>
  <c r="AC1251" i="39" s="1"/>
  <c r="BP63" i="29"/>
  <c r="Z1251" i="39" s="1"/>
  <c r="AB1251" i="39" s="1"/>
  <c r="BQ67" i="29"/>
  <c r="AM67" i="32" s="1"/>
  <c r="BP67" i="29"/>
  <c r="Z1255" i="39" s="1"/>
  <c r="AB1255" i="39" s="1"/>
  <c r="BQ39" i="29"/>
  <c r="AM39" i="4" s="1"/>
  <c r="BP39" i="29"/>
  <c r="Z1227" i="39" s="1"/>
  <c r="AB1227" i="39" s="1"/>
  <c r="BS34" i="29"/>
  <c r="BV34" i="29" s="1"/>
  <c r="AA1222" i="39" s="1"/>
  <c r="AC1222" i="39" s="1"/>
  <c r="BP34" i="29"/>
  <c r="Z1222" i="39" s="1"/>
  <c r="AB1222" i="39" s="1"/>
  <c r="BS47" i="29"/>
  <c r="BV47" i="29" s="1"/>
  <c r="AA1235" i="39" s="1"/>
  <c r="AC1235" i="39" s="1"/>
  <c r="BP47" i="29"/>
  <c r="Z1235" i="39" s="1"/>
  <c r="AB1235" i="39" s="1"/>
  <c r="BS53" i="29"/>
  <c r="BV53" i="29" s="1"/>
  <c r="AA1241" i="39" s="1"/>
  <c r="AC1241" i="39" s="1"/>
  <c r="BP53" i="29"/>
  <c r="Z1241" i="39" s="1"/>
  <c r="AB1241" i="39" s="1"/>
  <c r="BS12" i="29"/>
  <c r="BV12" i="29" s="1"/>
  <c r="AA1200" i="39" s="1"/>
  <c r="AC1200" i="39" s="1"/>
  <c r="BP12" i="29"/>
  <c r="Z1200" i="39" s="1"/>
  <c r="AB1200" i="39" s="1"/>
  <c r="BS33" i="29"/>
  <c r="BV33" i="29" s="1"/>
  <c r="AA1221" i="39" s="1"/>
  <c r="AC1221" i="39" s="1"/>
  <c r="BP33" i="29"/>
  <c r="Z1221" i="39" s="1"/>
  <c r="AB1221" i="39" s="1"/>
  <c r="BS15" i="29"/>
  <c r="BV15" i="29" s="1"/>
  <c r="AA1203" i="39" s="1"/>
  <c r="AC1203" i="39" s="1"/>
  <c r="BP15" i="29"/>
  <c r="Z1203" i="39" s="1"/>
  <c r="AB1203" i="39" s="1"/>
  <c r="BQ22" i="29"/>
  <c r="AM22" i="4" s="1"/>
  <c r="BP22" i="29"/>
  <c r="Z1210" i="39" s="1"/>
  <c r="AB1210" i="39" s="1"/>
  <c r="BS31" i="29"/>
  <c r="BV31" i="29" s="1"/>
  <c r="AA1219" i="39" s="1"/>
  <c r="AC1219" i="39" s="1"/>
  <c r="BP31" i="29"/>
  <c r="Z1219" i="39" s="1"/>
  <c r="AB1219" i="39" s="1"/>
  <c r="BQ54" i="29"/>
  <c r="AM54" i="32" s="1"/>
  <c r="BP54" i="29"/>
  <c r="Z1242" i="39" s="1"/>
  <c r="AB1242" i="39" s="1"/>
  <c r="AZ57" i="29"/>
  <c r="BC57" i="29" s="1"/>
  <c r="AA1175" i="39" s="1"/>
  <c r="AC1175" i="39" s="1"/>
  <c r="AW57" i="29"/>
  <c r="Z1175" i="39" s="1"/>
  <c r="AB1175" i="39" s="1"/>
  <c r="AZ4" i="29"/>
  <c r="BC4" i="29" s="1"/>
  <c r="AA1122" i="39" s="1"/>
  <c r="AC1122" i="39" s="1"/>
  <c r="AW4" i="29"/>
  <c r="Z1122" i="39" s="1"/>
  <c r="AB1122" i="39" s="1"/>
  <c r="AZ14" i="29"/>
  <c r="BC14" i="29" s="1"/>
  <c r="AA1132" i="39" s="1"/>
  <c r="AC1132" i="39" s="1"/>
  <c r="AW14" i="29"/>
  <c r="Z1132" i="39" s="1"/>
  <c r="AB1132" i="39" s="1"/>
  <c r="AX18" i="29"/>
  <c r="AK18" i="32" s="1"/>
  <c r="AW18" i="29"/>
  <c r="Z1136" i="39" s="1"/>
  <c r="AB1136" i="39" s="1"/>
  <c r="AZ30" i="29"/>
  <c r="BC30" i="29" s="1"/>
  <c r="AA1148" i="39" s="1"/>
  <c r="AC1148" i="39" s="1"/>
  <c r="AW30" i="29"/>
  <c r="Z1148" i="39" s="1"/>
  <c r="AB1148" i="39" s="1"/>
  <c r="AX34" i="29"/>
  <c r="AK34" i="32" s="1"/>
  <c r="AW34" i="29"/>
  <c r="Z1152" i="39" s="1"/>
  <c r="AB1152" i="39" s="1"/>
  <c r="AX43" i="29"/>
  <c r="AK43" i="32" s="1"/>
  <c r="AW43" i="29"/>
  <c r="Z1161" i="39" s="1"/>
  <c r="AB1161" i="39" s="1"/>
  <c r="AZ27" i="29"/>
  <c r="BC27" i="29" s="1"/>
  <c r="AA1145" i="39" s="1"/>
  <c r="AC1145" i="39" s="1"/>
  <c r="AW27" i="29"/>
  <c r="Z1145" i="39" s="1"/>
  <c r="AB1145" i="39" s="1"/>
  <c r="AX47" i="29"/>
  <c r="AK47" i="4" s="1"/>
  <c r="AW47" i="29"/>
  <c r="Z1165" i="39" s="1"/>
  <c r="AB1165" i="39" s="1"/>
  <c r="AX53" i="29"/>
  <c r="AK53" i="32" s="1"/>
  <c r="AW53" i="29"/>
  <c r="Z1171" i="39" s="1"/>
  <c r="AB1171" i="39" s="1"/>
  <c r="AX62" i="29"/>
  <c r="AK62" i="32" s="1"/>
  <c r="AW62" i="29"/>
  <c r="Z1180" i="39" s="1"/>
  <c r="AB1180" i="39" s="1"/>
  <c r="AX65" i="29"/>
  <c r="AK65" i="4" s="1"/>
  <c r="AW65" i="29"/>
  <c r="Z1183" i="39" s="1"/>
  <c r="AB1183" i="39" s="1"/>
  <c r="AZ69" i="29"/>
  <c r="BC69" i="29" s="1"/>
  <c r="AA1187" i="39" s="1"/>
  <c r="AC1187" i="39" s="1"/>
  <c r="AW69" i="29"/>
  <c r="Z1187" i="39" s="1"/>
  <c r="AB1187" i="39" s="1"/>
  <c r="AZ72" i="29"/>
  <c r="BC72" i="29" s="1"/>
  <c r="AA1190" i="39" s="1"/>
  <c r="AC1190" i="39" s="1"/>
  <c r="AW72" i="29"/>
  <c r="Z1190" i="39" s="1"/>
  <c r="AB1190" i="39" s="1"/>
  <c r="AZ17" i="29"/>
  <c r="BC17" i="29" s="1"/>
  <c r="AA1135" i="39" s="1"/>
  <c r="AC1135" i="39" s="1"/>
  <c r="AW17" i="29"/>
  <c r="Z1135" i="39" s="1"/>
  <c r="AB1135" i="39" s="1"/>
  <c r="AZ24" i="29"/>
  <c r="BC24" i="29" s="1"/>
  <c r="AA1142" i="39" s="1"/>
  <c r="AC1142" i="39" s="1"/>
  <c r="AW24" i="29"/>
  <c r="Z1142" i="39" s="1"/>
  <c r="AB1142" i="39" s="1"/>
  <c r="AZ29" i="29"/>
  <c r="BC29" i="29" s="1"/>
  <c r="AA1147" i="39" s="1"/>
  <c r="AC1147" i="39" s="1"/>
  <c r="AW29" i="29"/>
  <c r="Z1147" i="39" s="1"/>
  <c r="AB1147" i="39" s="1"/>
  <c r="AZ33" i="29"/>
  <c r="BC33" i="29" s="1"/>
  <c r="AA1151" i="39" s="1"/>
  <c r="AC1151" i="39" s="1"/>
  <c r="AW33" i="29"/>
  <c r="Z1151" i="39" s="1"/>
  <c r="AB1151" i="39" s="1"/>
  <c r="AX26" i="29"/>
  <c r="AK26" i="32" s="1"/>
  <c r="AW26" i="29"/>
  <c r="Z1144" i="39" s="1"/>
  <c r="AB1144" i="39" s="1"/>
  <c r="AZ68" i="29"/>
  <c r="BC68" i="29" s="1"/>
  <c r="AA1186" i="39" s="1"/>
  <c r="AC1186" i="39" s="1"/>
  <c r="AW68" i="29"/>
  <c r="Z1186" i="39" s="1"/>
  <c r="AB1186" i="39" s="1"/>
  <c r="AX38" i="29"/>
  <c r="AK38" i="4" s="1"/>
  <c r="AW38" i="29"/>
  <c r="Z1156" i="39" s="1"/>
  <c r="AB1156" i="39" s="1"/>
  <c r="AZ55" i="29"/>
  <c r="BC55" i="29" s="1"/>
  <c r="AA1173" i="39" s="1"/>
  <c r="AC1173" i="39" s="1"/>
  <c r="AW55" i="29"/>
  <c r="Z1173" i="39" s="1"/>
  <c r="AB1173" i="39" s="1"/>
  <c r="AZ7" i="29"/>
  <c r="BC7" i="29" s="1"/>
  <c r="AA1125" i="39" s="1"/>
  <c r="AC1125" i="39" s="1"/>
  <c r="AW7" i="29"/>
  <c r="Z1125" i="39" s="1"/>
  <c r="AB1125" i="39" s="1"/>
  <c r="AZ49" i="29"/>
  <c r="BC49" i="29" s="1"/>
  <c r="AA1167" i="39" s="1"/>
  <c r="AC1167" i="39" s="1"/>
  <c r="AW49" i="29"/>
  <c r="Z1167" i="39" s="1"/>
  <c r="AB1167" i="39" s="1"/>
  <c r="AZ63" i="29"/>
  <c r="BC63" i="29" s="1"/>
  <c r="AA1181" i="39" s="1"/>
  <c r="AC1181" i="39" s="1"/>
  <c r="AW63" i="29"/>
  <c r="Z1181" i="39" s="1"/>
  <c r="AB1181" i="39" s="1"/>
  <c r="AZ67" i="29"/>
  <c r="BC67" i="29" s="1"/>
  <c r="AA1185" i="39" s="1"/>
  <c r="AC1185" i="39" s="1"/>
  <c r="AW67" i="29"/>
  <c r="Z1185" i="39" s="1"/>
  <c r="AB1185" i="39" s="1"/>
  <c r="AX46" i="29"/>
  <c r="AK46" i="32" s="1"/>
  <c r="AW46" i="29"/>
  <c r="Z1164" i="39" s="1"/>
  <c r="AB1164" i="39" s="1"/>
  <c r="AZ64" i="29"/>
  <c r="BC64" i="29" s="1"/>
  <c r="AA1182" i="39" s="1"/>
  <c r="AC1182" i="39" s="1"/>
  <c r="AW64" i="29"/>
  <c r="Z1182" i="39" s="1"/>
  <c r="AB1182" i="39" s="1"/>
  <c r="AZ16" i="29"/>
  <c r="BC16" i="29" s="1"/>
  <c r="AA1134" i="39" s="1"/>
  <c r="AC1134" i="39" s="1"/>
  <c r="AW16" i="29"/>
  <c r="Z1134" i="39" s="1"/>
  <c r="AB1134" i="39" s="1"/>
  <c r="AZ32" i="29"/>
  <c r="BC32" i="29" s="1"/>
  <c r="AA1150" i="39" s="1"/>
  <c r="AC1150" i="39" s="1"/>
  <c r="AW32" i="29"/>
  <c r="Z1150" i="39" s="1"/>
  <c r="AB1150" i="39" s="1"/>
  <c r="AX15" i="29"/>
  <c r="AK15" i="4" s="1"/>
  <c r="AW15" i="29"/>
  <c r="Z1133" i="39" s="1"/>
  <c r="AB1133" i="39" s="1"/>
  <c r="AZ22" i="29"/>
  <c r="BC22" i="29" s="1"/>
  <c r="AA1140" i="39" s="1"/>
  <c r="AC1140" i="39" s="1"/>
  <c r="AW22" i="29"/>
  <c r="Z1140" i="39" s="1"/>
  <c r="AB1140" i="39" s="1"/>
  <c r="AX31" i="29"/>
  <c r="AK31" i="32" s="1"/>
  <c r="AW31" i="29"/>
  <c r="Z1149" i="39" s="1"/>
  <c r="AB1149" i="39" s="1"/>
  <c r="AZ36" i="29"/>
  <c r="BC36" i="29" s="1"/>
  <c r="AA1154" i="39" s="1"/>
  <c r="AC1154" i="39" s="1"/>
  <c r="AW36" i="29"/>
  <c r="Z1154" i="39" s="1"/>
  <c r="AB1154" i="39" s="1"/>
  <c r="AX54" i="29"/>
  <c r="AK54" i="32" s="1"/>
  <c r="AW54" i="29"/>
  <c r="Z1172" i="39" s="1"/>
  <c r="AB1172" i="39" s="1"/>
  <c r="AZ12" i="29"/>
  <c r="BC12" i="29" s="1"/>
  <c r="AA1130" i="39" s="1"/>
  <c r="AC1130" i="39" s="1"/>
  <c r="AW12" i="29"/>
  <c r="Z1130" i="39" s="1"/>
  <c r="AB1130" i="39" s="1"/>
  <c r="AX59" i="29"/>
  <c r="AK59" i="32" s="1"/>
  <c r="AW59" i="29"/>
  <c r="Z1177" i="39" s="1"/>
  <c r="AB1177" i="39" s="1"/>
  <c r="AZ48" i="29"/>
  <c r="BC48" i="29" s="1"/>
  <c r="AA1166" i="39" s="1"/>
  <c r="AC1166" i="39" s="1"/>
  <c r="AW48" i="29"/>
  <c r="Z1166" i="39" s="1"/>
  <c r="AB1166" i="39" s="1"/>
  <c r="AX58" i="29"/>
  <c r="AK58" i="32" s="1"/>
  <c r="AW58" i="29"/>
  <c r="Z1176" i="39" s="1"/>
  <c r="AB1176" i="39" s="1"/>
  <c r="AX66" i="29"/>
  <c r="AK66" i="32" s="1"/>
  <c r="AW66" i="29"/>
  <c r="Z1184" i="39" s="1"/>
  <c r="AB1184" i="39" s="1"/>
  <c r="AX70" i="29"/>
  <c r="AK70" i="32" s="1"/>
  <c r="AW70" i="29"/>
  <c r="Z1188" i="39" s="1"/>
  <c r="AB1188" i="39" s="1"/>
  <c r="AG26" i="29"/>
  <c r="AJ26" i="29" s="1"/>
  <c r="AA1074" i="39" s="1"/>
  <c r="AC1074" i="39" s="1"/>
  <c r="AD26" i="29"/>
  <c r="Z1074" i="39" s="1"/>
  <c r="AB1074" i="39" s="1"/>
  <c r="AE10" i="29"/>
  <c r="AI10" i="32" s="1"/>
  <c r="AD10" i="29"/>
  <c r="Z1058" i="39" s="1"/>
  <c r="AB1058" i="39" s="1"/>
  <c r="AE27" i="29"/>
  <c r="AI27" i="32" s="1"/>
  <c r="AD27" i="29"/>
  <c r="Z1075" i="39" s="1"/>
  <c r="AB1075" i="39" s="1"/>
  <c r="AG47" i="29"/>
  <c r="AJ47" i="29" s="1"/>
  <c r="AA1095" i="39" s="1"/>
  <c r="AC1095" i="39" s="1"/>
  <c r="AD47" i="29"/>
  <c r="Z1095" i="39" s="1"/>
  <c r="AB1095" i="39" s="1"/>
  <c r="AE53" i="29"/>
  <c r="AI53" i="32" s="1"/>
  <c r="AD53" i="29"/>
  <c r="Z1101" i="39" s="1"/>
  <c r="AB1101" i="39" s="1"/>
  <c r="AE62" i="29"/>
  <c r="AI62" i="32" s="1"/>
  <c r="AD62" i="29"/>
  <c r="Z1110" i="39" s="1"/>
  <c r="AB1110" i="39" s="1"/>
  <c r="AE69" i="29"/>
  <c r="AI69" i="32" s="1"/>
  <c r="AD69" i="29"/>
  <c r="Z1117" i="39" s="1"/>
  <c r="AB1117" i="39" s="1"/>
  <c r="AG72" i="29"/>
  <c r="AJ72" i="29" s="1"/>
  <c r="AA1120" i="39" s="1"/>
  <c r="AC1120" i="39" s="1"/>
  <c r="AD72" i="29"/>
  <c r="Z1120" i="39" s="1"/>
  <c r="AB1120" i="39" s="1"/>
  <c r="AG12" i="29"/>
  <c r="AJ12" i="29" s="1"/>
  <c r="AA1060" i="39" s="1"/>
  <c r="AC1060" i="39" s="1"/>
  <c r="AD12" i="29"/>
  <c r="Z1060" i="39" s="1"/>
  <c r="AB1060" i="39" s="1"/>
  <c r="AG17" i="29"/>
  <c r="AJ17" i="29" s="1"/>
  <c r="AA1065" i="39" s="1"/>
  <c r="AC1065" i="39" s="1"/>
  <c r="AD17" i="29"/>
  <c r="Z1065" i="39" s="1"/>
  <c r="AB1065" i="39" s="1"/>
  <c r="AG29" i="29"/>
  <c r="AJ29" i="29" s="1"/>
  <c r="AA1077" i="39" s="1"/>
  <c r="AC1077" i="39" s="1"/>
  <c r="AD29" i="29"/>
  <c r="Z1077" i="39" s="1"/>
  <c r="AB1077" i="39" s="1"/>
  <c r="AG33" i="29"/>
  <c r="AJ33" i="29" s="1"/>
  <c r="AA1081" i="39" s="1"/>
  <c r="AC1081" i="39" s="1"/>
  <c r="AD33" i="29"/>
  <c r="Z1081" i="39" s="1"/>
  <c r="AB1081" i="39" s="1"/>
  <c r="AG57" i="29"/>
  <c r="AJ57" i="29" s="1"/>
  <c r="AA1105" i="39" s="1"/>
  <c r="AC1105" i="39" s="1"/>
  <c r="AD57" i="29"/>
  <c r="Z1105" i="39" s="1"/>
  <c r="AB1105" i="39" s="1"/>
  <c r="AG59" i="29"/>
  <c r="AJ59" i="29" s="1"/>
  <c r="AA1107" i="39" s="1"/>
  <c r="AC1107" i="39" s="1"/>
  <c r="AD59" i="29"/>
  <c r="Z1107" i="39" s="1"/>
  <c r="AB1107" i="39" s="1"/>
  <c r="AG52" i="29"/>
  <c r="AJ52" i="29" s="1"/>
  <c r="AA1100" i="39" s="1"/>
  <c r="AC1100" i="39" s="1"/>
  <c r="AD52" i="29"/>
  <c r="Z1100" i="39" s="1"/>
  <c r="AB1100" i="39" s="1"/>
  <c r="AG71" i="29"/>
  <c r="AJ71" i="29" s="1"/>
  <c r="AA1119" i="39" s="1"/>
  <c r="AC1119" i="39" s="1"/>
  <c r="AD71" i="29"/>
  <c r="Z1119" i="39" s="1"/>
  <c r="AB1119" i="39" s="1"/>
  <c r="AG67" i="29"/>
  <c r="AJ67" i="29" s="1"/>
  <c r="AA1115" i="39" s="1"/>
  <c r="AC1115" i="39" s="1"/>
  <c r="AD67" i="29"/>
  <c r="Z1115" i="39" s="1"/>
  <c r="AB1115" i="39" s="1"/>
  <c r="AG11" i="29"/>
  <c r="AJ11" i="29" s="1"/>
  <c r="AA1059" i="39" s="1"/>
  <c r="AC1059" i="39" s="1"/>
  <c r="AD11" i="29"/>
  <c r="Z1059" i="39" s="1"/>
  <c r="AB1059" i="39" s="1"/>
  <c r="AG15" i="29"/>
  <c r="AJ15" i="29" s="1"/>
  <c r="AA1063" i="39" s="1"/>
  <c r="AC1063" i="39" s="1"/>
  <c r="AD15" i="29"/>
  <c r="Z1063" i="39" s="1"/>
  <c r="AB1063" i="39" s="1"/>
  <c r="AE22" i="29"/>
  <c r="AI22" i="32" s="1"/>
  <c r="AD22" i="29"/>
  <c r="Z1070" i="39" s="1"/>
  <c r="AB1070" i="39" s="1"/>
  <c r="AG31" i="29"/>
  <c r="AJ31" i="29" s="1"/>
  <c r="AA1079" i="39" s="1"/>
  <c r="AC1079" i="39" s="1"/>
  <c r="AD31" i="29"/>
  <c r="Z1079" i="39" s="1"/>
  <c r="AB1079" i="39" s="1"/>
  <c r="AG36" i="29"/>
  <c r="AJ36" i="29" s="1"/>
  <c r="AA1084" i="39" s="1"/>
  <c r="AC1084" i="39" s="1"/>
  <c r="AD36" i="29"/>
  <c r="Z1084" i="39" s="1"/>
  <c r="AB1084" i="39" s="1"/>
  <c r="AE42" i="29"/>
  <c r="AI42" i="32" s="1"/>
  <c r="AD42" i="29"/>
  <c r="Z1090" i="39" s="1"/>
  <c r="AB1090" i="39" s="1"/>
  <c r="AE54" i="29"/>
  <c r="AI54" i="32" s="1"/>
  <c r="AD54" i="29"/>
  <c r="Z1102" i="39" s="1"/>
  <c r="AB1102" i="39" s="1"/>
  <c r="AG9" i="29"/>
  <c r="AJ9" i="29" s="1"/>
  <c r="AA1057" i="39" s="1"/>
  <c r="AC1057" i="39" s="1"/>
  <c r="AD9" i="29"/>
  <c r="Z1057" i="39" s="1"/>
  <c r="AB1057" i="39" s="1"/>
  <c r="AG64" i="29"/>
  <c r="AJ64" i="29" s="1"/>
  <c r="AA1112" i="39" s="1"/>
  <c r="AC1112" i="39" s="1"/>
  <c r="AD64" i="29"/>
  <c r="Z1112" i="39" s="1"/>
  <c r="AB1112" i="39" s="1"/>
  <c r="AG16" i="29"/>
  <c r="AJ16" i="29" s="1"/>
  <c r="AA1064" i="39" s="1"/>
  <c r="AC1064" i="39" s="1"/>
  <c r="AD16" i="29"/>
  <c r="Z1064" i="39" s="1"/>
  <c r="AB1064" i="39" s="1"/>
  <c r="AE55" i="29"/>
  <c r="AI55" i="32" s="1"/>
  <c r="AD55" i="29"/>
  <c r="Z1103" i="39" s="1"/>
  <c r="AB1103" i="39" s="1"/>
  <c r="AG61" i="29"/>
  <c r="AJ61" i="29" s="1"/>
  <c r="AA1109" i="39" s="1"/>
  <c r="AC1109" i="39" s="1"/>
  <c r="AD61" i="29"/>
  <c r="Z1109" i="39" s="1"/>
  <c r="AB1109" i="39" s="1"/>
  <c r="AG44" i="29"/>
  <c r="AJ44" i="29" s="1"/>
  <c r="AA1092" i="39" s="1"/>
  <c r="AC1092" i="39" s="1"/>
  <c r="AD44" i="29"/>
  <c r="Z1092" i="39" s="1"/>
  <c r="AB1092" i="39" s="1"/>
  <c r="AG49" i="29"/>
  <c r="AJ49" i="29" s="1"/>
  <c r="AA1097" i="39" s="1"/>
  <c r="AC1097" i="39" s="1"/>
  <c r="AD49" i="29"/>
  <c r="Z1097" i="39" s="1"/>
  <c r="AB1097" i="39" s="1"/>
  <c r="AE58" i="29"/>
  <c r="AI58" i="32" s="1"/>
  <c r="AD58" i="29"/>
  <c r="Z1106" i="39" s="1"/>
  <c r="AB1106" i="39" s="1"/>
  <c r="AG60" i="29"/>
  <c r="AJ60" i="29" s="1"/>
  <c r="AA1108" i="39" s="1"/>
  <c r="AC1108" i="39" s="1"/>
  <c r="AD60" i="29"/>
  <c r="Z1108" i="39" s="1"/>
  <c r="AB1108" i="39" s="1"/>
  <c r="AE66" i="29"/>
  <c r="AI66" i="32" s="1"/>
  <c r="AD66" i="29"/>
  <c r="Z1114" i="39" s="1"/>
  <c r="AB1114" i="39" s="1"/>
  <c r="AG70" i="29"/>
  <c r="AJ70" i="29" s="1"/>
  <c r="AA1118" i="39" s="1"/>
  <c r="AC1118" i="39" s="1"/>
  <c r="AD70" i="29"/>
  <c r="Z1118" i="39" s="1"/>
  <c r="AB1118" i="39" s="1"/>
  <c r="AG73" i="29"/>
  <c r="AJ73" i="29" s="1"/>
  <c r="AA1121" i="39" s="1"/>
  <c r="AC1121" i="39" s="1"/>
  <c r="AD73" i="29"/>
  <c r="Z1121" i="39" s="1"/>
  <c r="AB1121" i="39" s="1"/>
  <c r="AG41" i="29"/>
  <c r="AJ41" i="29" s="1"/>
  <c r="AA1089" i="39" s="1"/>
  <c r="AC1089" i="39" s="1"/>
  <c r="AD41" i="29"/>
  <c r="Z1089" i="39" s="1"/>
  <c r="AB1089" i="39" s="1"/>
  <c r="AE46" i="29"/>
  <c r="AI46" i="32" s="1"/>
  <c r="AD46" i="29"/>
  <c r="Z1094" i="39" s="1"/>
  <c r="AB1094" i="39" s="1"/>
  <c r="AG68" i="29"/>
  <c r="AJ68" i="29" s="1"/>
  <c r="AA1116" i="39" s="1"/>
  <c r="AC1116" i="39" s="1"/>
  <c r="AD68" i="29"/>
  <c r="Z1116" i="39" s="1"/>
  <c r="AB1116" i="39" s="1"/>
  <c r="AG32" i="29"/>
  <c r="AJ32" i="29" s="1"/>
  <c r="AA1080" i="39" s="1"/>
  <c r="AC1080" i="39" s="1"/>
  <c r="AD32" i="29"/>
  <c r="Z1080" i="39" s="1"/>
  <c r="AB1080" i="39" s="1"/>
  <c r="AE38" i="29"/>
  <c r="AI38" i="32" s="1"/>
  <c r="AD38" i="29"/>
  <c r="Z1086" i="39" s="1"/>
  <c r="AB1086" i="39" s="1"/>
  <c r="AE63" i="29"/>
  <c r="AI63" i="4" s="1"/>
  <c r="AD63" i="29"/>
  <c r="Z1111" i="39" s="1"/>
  <c r="AB1111" i="39" s="1"/>
  <c r="AE4" i="29"/>
  <c r="AD4" i="29"/>
  <c r="Z1052" i="39" s="1"/>
  <c r="AB1052" i="39" s="1"/>
  <c r="AE14" i="29"/>
  <c r="AI14" i="32" s="1"/>
  <c r="AD14" i="29"/>
  <c r="Z1062" i="39" s="1"/>
  <c r="AB1062" i="39" s="1"/>
  <c r="AG18" i="29"/>
  <c r="AJ18" i="29" s="1"/>
  <c r="AA1066" i="39" s="1"/>
  <c r="AC1066" i="39" s="1"/>
  <c r="AD18" i="29"/>
  <c r="Z1066" i="39" s="1"/>
  <c r="AB1066" i="39" s="1"/>
  <c r="AE30" i="29"/>
  <c r="AI30" i="32" s="1"/>
  <c r="AD30" i="29"/>
  <c r="Z1078" i="39" s="1"/>
  <c r="AB1078" i="39" s="1"/>
  <c r="AG34" i="29"/>
  <c r="AJ34" i="29" s="1"/>
  <c r="AA1082" i="39" s="1"/>
  <c r="AC1082" i="39" s="1"/>
  <c r="AD34" i="29"/>
  <c r="Z1082" i="39" s="1"/>
  <c r="AB1082" i="39" s="1"/>
  <c r="AE39" i="29"/>
  <c r="AI39" i="32" s="1"/>
  <c r="AD39" i="29"/>
  <c r="Z1087" i="39" s="1"/>
  <c r="AB1087" i="39" s="1"/>
  <c r="AG43" i="29"/>
  <c r="AJ43" i="29" s="1"/>
  <c r="AA1091" i="39" s="1"/>
  <c r="AC1091" i="39" s="1"/>
  <c r="AD43" i="29"/>
  <c r="Z1091" i="39" s="1"/>
  <c r="AB1091" i="39" s="1"/>
  <c r="N32" i="29"/>
  <c r="Q32" i="29" s="1"/>
  <c r="AA1010" i="39" s="1"/>
  <c r="AC1010" i="39" s="1"/>
  <c r="L12" i="29"/>
  <c r="AG12" i="32" s="1"/>
  <c r="N17" i="29"/>
  <c r="Q17" i="29" s="1"/>
  <c r="AA995" i="39" s="1"/>
  <c r="AC995" i="39" s="1"/>
  <c r="N29" i="29"/>
  <c r="Q29" i="29" s="1"/>
  <c r="AA1007" i="39" s="1"/>
  <c r="AC1007" i="39" s="1"/>
  <c r="N33" i="29"/>
  <c r="Q33" i="29" s="1"/>
  <c r="AA1011" i="39" s="1"/>
  <c r="AC1011" i="39" s="1"/>
  <c r="N57" i="29"/>
  <c r="Q57" i="29" s="1"/>
  <c r="AA1035" i="39" s="1"/>
  <c r="AC1035" i="39" s="1"/>
  <c r="N59" i="29"/>
  <c r="Q59" i="29" s="1"/>
  <c r="AA1037" i="39" s="1"/>
  <c r="AC1037" i="39" s="1"/>
  <c r="N9" i="29"/>
  <c r="Q9" i="29" s="1"/>
  <c r="AA987" i="39" s="1"/>
  <c r="AC987" i="39" s="1"/>
  <c r="L26" i="29"/>
  <c r="AG26" i="32" s="1"/>
  <c r="N41" i="29"/>
  <c r="Q41" i="29" s="1"/>
  <c r="AA1019" i="39" s="1"/>
  <c r="AC1019" i="39" s="1"/>
  <c r="L46" i="29"/>
  <c r="AG46" i="32" s="1"/>
  <c r="N64" i="29"/>
  <c r="Q64" i="29" s="1"/>
  <c r="AA1042" i="39" s="1"/>
  <c r="AC1042" i="39" s="1"/>
  <c r="N68" i="29"/>
  <c r="Q68" i="29" s="1"/>
  <c r="AA1046" i="39" s="1"/>
  <c r="AC1046" i="39" s="1"/>
  <c r="L38" i="29"/>
  <c r="AG38" i="4" s="1"/>
  <c r="L11" i="29"/>
  <c r="AG11" i="32" s="1"/>
  <c r="L31" i="29"/>
  <c r="AG31" i="32" s="1"/>
  <c r="L36" i="29"/>
  <c r="AG36" i="4" s="1"/>
  <c r="N48" i="29"/>
  <c r="Q48" i="29" s="1"/>
  <c r="AA1026" i="39" s="1"/>
  <c r="AC1026" i="39" s="1"/>
  <c r="L58" i="29"/>
  <c r="AG58" i="32" s="1"/>
  <c r="L66" i="29"/>
  <c r="AG66" i="32" s="1"/>
  <c r="L70" i="29"/>
  <c r="AG70" i="32" s="1"/>
  <c r="N16" i="29"/>
  <c r="Q16" i="29" s="1"/>
  <c r="AA994" i="39" s="1"/>
  <c r="AC994" i="39" s="1"/>
  <c r="N71" i="29"/>
  <c r="Q71" i="29" s="1"/>
  <c r="AA1049" i="39" s="1"/>
  <c r="AC1049" i="39" s="1"/>
  <c r="N49" i="29"/>
  <c r="Q49" i="29" s="1"/>
  <c r="AA1027" i="39" s="1"/>
  <c r="AC1027" i="39" s="1"/>
  <c r="N63" i="29"/>
  <c r="Q63" i="29" s="1"/>
  <c r="AA1041" i="39" s="1"/>
  <c r="AC1041" i="39" s="1"/>
  <c r="N67" i="29"/>
  <c r="Q67" i="29" s="1"/>
  <c r="AA1045" i="39" s="1"/>
  <c r="AC1045" i="39" s="1"/>
  <c r="N22" i="29"/>
  <c r="Q22" i="29" s="1"/>
  <c r="AA1000" i="39" s="1"/>
  <c r="AC1000" i="39" s="1"/>
  <c r="N4" i="29"/>
  <c r="Q4" i="29" s="1"/>
  <c r="AA982" i="39" s="1"/>
  <c r="AC982" i="39" s="1"/>
  <c r="N14" i="29"/>
  <c r="Q14" i="29" s="1"/>
  <c r="AA992" i="39" s="1"/>
  <c r="AC992" i="39" s="1"/>
  <c r="L18" i="29"/>
  <c r="AG18" i="32" s="1"/>
  <c r="N30" i="29"/>
  <c r="Q30" i="29" s="1"/>
  <c r="AA1008" i="39" s="1"/>
  <c r="AC1008" i="39" s="1"/>
  <c r="L34" i="29"/>
  <c r="AG34" i="4" s="1"/>
  <c r="N39" i="29"/>
  <c r="Q39" i="29" s="1"/>
  <c r="AA1017" i="39" s="1"/>
  <c r="AC1017" i="39" s="1"/>
  <c r="N43" i="29"/>
  <c r="Q43" i="29" s="1"/>
  <c r="AA1021" i="39" s="1"/>
  <c r="AC1021" i="39" s="1"/>
  <c r="N55" i="29"/>
  <c r="Q55" i="29" s="1"/>
  <c r="AA1033" i="39" s="1"/>
  <c r="AC1033" i="39" s="1"/>
  <c r="N7" i="29"/>
  <c r="Q7" i="29" s="1"/>
  <c r="AA985" i="39" s="1"/>
  <c r="AC985" i="39" s="1"/>
  <c r="N40" i="29"/>
  <c r="Q40" i="29" s="1"/>
  <c r="AA1018" i="39" s="1"/>
  <c r="AC1018" i="39" s="1"/>
  <c r="L15" i="29"/>
  <c r="AG15" i="32" s="1"/>
  <c r="N10" i="29"/>
  <c r="Q10" i="29" s="1"/>
  <c r="AA988" i="39" s="1"/>
  <c r="AC988" i="39" s="1"/>
  <c r="N27" i="29"/>
  <c r="Q27" i="29" s="1"/>
  <c r="AA1005" i="39" s="1"/>
  <c r="AC1005" i="39" s="1"/>
  <c r="N47" i="29"/>
  <c r="Q47" i="29" s="1"/>
  <c r="AA1025" i="39" s="1"/>
  <c r="AC1025" i="39" s="1"/>
  <c r="N53" i="29"/>
  <c r="Q53" i="29" s="1"/>
  <c r="AA1031" i="39" s="1"/>
  <c r="AC1031" i="39" s="1"/>
  <c r="L62" i="29"/>
  <c r="AG62" i="32" s="1"/>
  <c r="L65" i="29"/>
  <c r="AG65" i="32" s="1"/>
  <c r="N72" i="29"/>
  <c r="Q72" i="29" s="1"/>
  <c r="AA1050" i="39" s="1"/>
  <c r="AC1050" i="39" s="1"/>
  <c r="H9" i="4"/>
  <c r="H51" i="4"/>
  <c r="H15" i="32"/>
  <c r="H33" i="32"/>
  <c r="H20" i="4"/>
  <c r="AX71" i="27"/>
  <c r="K70" i="32" s="1"/>
  <c r="AW71" i="27"/>
  <c r="Z208" i="39" s="1"/>
  <c r="AB208" i="39" s="1"/>
  <c r="AX7" i="27"/>
  <c r="K6" i="32" s="1"/>
  <c r="AW7" i="27"/>
  <c r="Z144" i="39" s="1"/>
  <c r="AB144" i="39" s="1"/>
  <c r="H40" i="4"/>
  <c r="H21" i="4"/>
  <c r="H18" i="4"/>
  <c r="AX28" i="27"/>
  <c r="K27" i="32" s="1"/>
  <c r="AW28" i="27"/>
  <c r="Z165" i="39" s="1"/>
  <c r="AB165" i="39" s="1"/>
  <c r="AX22" i="27"/>
  <c r="K21" i="4" s="1"/>
  <c r="AW22" i="27"/>
  <c r="Z159" i="39" s="1"/>
  <c r="AB159" i="39" s="1"/>
  <c r="H12" i="4"/>
  <c r="AX23" i="27"/>
  <c r="K22" i="4" s="1"/>
  <c r="AW23" i="27"/>
  <c r="Z160" i="39" s="1"/>
  <c r="AB160" i="39" s="1"/>
  <c r="AX73" i="27"/>
  <c r="AW73" i="27"/>
  <c r="Z210" i="39" s="1"/>
  <c r="AB210" i="39" s="1"/>
  <c r="AX17" i="27"/>
  <c r="K16" i="32" s="1"/>
  <c r="AW17" i="27"/>
  <c r="Z154" i="39" s="1"/>
  <c r="AB154" i="39" s="1"/>
  <c r="H14" i="4"/>
  <c r="H42" i="4"/>
  <c r="H73" i="4"/>
  <c r="H35" i="4"/>
  <c r="H16" i="4"/>
  <c r="H10" i="4"/>
  <c r="H43" i="4"/>
  <c r="AE40" i="27"/>
  <c r="I39" i="32" s="1"/>
  <c r="AD40" i="27"/>
  <c r="Z107" i="39" s="1"/>
  <c r="AB107" i="39" s="1"/>
  <c r="AE18" i="27"/>
  <c r="I17" i="4" s="1"/>
  <c r="AD18" i="27"/>
  <c r="Z85" i="39" s="1"/>
  <c r="AB85" i="39" s="1"/>
  <c r="AE27" i="27"/>
  <c r="I26" i="32" s="1"/>
  <c r="AD27" i="27"/>
  <c r="Z94" i="39" s="1"/>
  <c r="AB94" i="39" s="1"/>
  <c r="AE12" i="27"/>
  <c r="I11" i="32" s="1"/>
  <c r="AD12" i="27"/>
  <c r="Z79" i="39" s="1"/>
  <c r="AB79" i="39" s="1"/>
  <c r="AE31" i="27"/>
  <c r="I30" i="4" s="1"/>
  <c r="AD31" i="27"/>
  <c r="Z98" i="39" s="1"/>
  <c r="AB98" i="39" s="1"/>
  <c r="AE20" i="27"/>
  <c r="I19" i="32" s="1"/>
  <c r="AD20" i="27"/>
  <c r="Z87" i="39" s="1"/>
  <c r="AB87" i="39" s="1"/>
  <c r="AE11" i="27"/>
  <c r="I10" i="32" s="1"/>
  <c r="AD11" i="27"/>
  <c r="Z78" i="39" s="1"/>
  <c r="AB78" i="39" s="1"/>
  <c r="AE50" i="27"/>
  <c r="I49" i="4" s="1"/>
  <c r="AD50" i="27"/>
  <c r="Z117" i="39" s="1"/>
  <c r="AB117" i="39" s="1"/>
  <c r="AE41" i="27"/>
  <c r="I40" i="4" s="1"/>
  <c r="AD41" i="27"/>
  <c r="Z108" i="39" s="1"/>
  <c r="AB108" i="39" s="1"/>
  <c r="AE24" i="27"/>
  <c r="I23" i="4" s="1"/>
  <c r="AD24" i="27"/>
  <c r="Z91" i="39" s="1"/>
  <c r="AB91" i="39" s="1"/>
  <c r="H53" i="4"/>
  <c r="H24" i="4"/>
  <c r="H37" i="32"/>
  <c r="AE70" i="27"/>
  <c r="I69" i="32" s="1"/>
  <c r="AD70" i="27"/>
  <c r="Z137" i="39" s="1"/>
  <c r="AB137" i="39" s="1"/>
  <c r="AE35" i="27"/>
  <c r="I34" i="4" s="1"/>
  <c r="AD35" i="27"/>
  <c r="Z102" i="39" s="1"/>
  <c r="AB102" i="39" s="1"/>
  <c r="AE29" i="27"/>
  <c r="I28" i="4" s="1"/>
  <c r="AD29" i="27"/>
  <c r="Z96" i="39" s="1"/>
  <c r="AB96" i="39" s="1"/>
  <c r="AE19" i="27"/>
  <c r="I18" i="4" s="1"/>
  <c r="AD19" i="27"/>
  <c r="Z86" i="39" s="1"/>
  <c r="AB86" i="39" s="1"/>
  <c r="AE10" i="27"/>
  <c r="I9" i="4" s="1"/>
  <c r="AD10" i="27"/>
  <c r="Z77" i="39" s="1"/>
  <c r="AB77" i="39" s="1"/>
  <c r="H50" i="32"/>
  <c r="H70" i="32"/>
  <c r="I4" i="32"/>
  <c r="Z72" i="39"/>
  <c r="AB72" i="39" s="1"/>
  <c r="AE28" i="27"/>
  <c r="I27" i="4" s="1"/>
  <c r="AD28" i="27"/>
  <c r="Z95" i="39" s="1"/>
  <c r="AB95" i="39" s="1"/>
  <c r="AE13" i="27"/>
  <c r="I12" i="4" s="1"/>
  <c r="AD13" i="27"/>
  <c r="Z80" i="39" s="1"/>
  <c r="AB80" i="39" s="1"/>
  <c r="AE21" i="27"/>
  <c r="I20" i="32" s="1"/>
  <c r="AD21" i="27"/>
  <c r="Z88" i="39" s="1"/>
  <c r="AB88" i="39" s="1"/>
  <c r="H4" i="32"/>
  <c r="H6" i="4"/>
  <c r="H26" i="4"/>
  <c r="H32" i="4"/>
  <c r="H68" i="4"/>
  <c r="H27" i="4"/>
  <c r="AE22" i="27"/>
  <c r="I21" i="32" s="1"/>
  <c r="AD22" i="27"/>
  <c r="Z89" i="39" s="1"/>
  <c r="AB89" i="39" s="1"/>
  <c r="AE73" i="27"/>
  <c r="I72" i="4" s="1"/>
  <c r="AD73" i="27"/>
  <c r="Z140" i="39" s="1"/>
  <c r="AB140" i="39" s="1"/>
  <c r="AE38" i="27"/>
  <c r="I37" i="4" s="1"/>
  <c r="AD38" i="27"/>
  <c r="Z105" i="39" s="1"/>
  <c r="AB105" i="39" s="1"/>
  <c r="AE72" i="27"/>
  <c r="I71" i="32" s="1"/>
  <c r="AD72" i="27"/>
  <c r="Z139" i="39" s="1"/>
  <c r="AB139" i="39" s="1"/>
  <c r="AE33" i="27"/>
  <c r="I32" i="4" s="1"/>
  <c r="AD33" i="27"/>
  <c r="Z100" i="39" s="1"/>
  <c r="AB100" i="39" s="1"/>
  <c r="AE8" i="27"/>
  <c r="I7" i="4" s="1"/>
  <c r="AD8" i="27"/>
  <c r="Z75" i="39" s="1"/>
  <c r="AB75" i="39" s="1"/>
  <c r="H7" i="4"/>
  <c r="AE32" i="27"/>
  <c r="I31" i="32" s="1"/>
  <c r="AD32" i="27"/>
  <c r="Z99" i="39" s="1"/>
  <c r="AB99" i="39" s="1"/>
  <c r="AE36" i="27"/>
  <c r="I35" i="4" s="1"/>
  <c r="AD36" i="27"/>
  <c r="Z103" i="39" s="1"/>
  <c r="AB103" i="39" s="1"/>
  <c r="AE16" i="27"/>
  <c r="I15" i="32" s="1"/>
  <c r="AD16" i="27"/>
  <c r="Z83" i="39" s="1"/>
  <c r="AB83" i="39" s="1"/>
  <c r="AE7" i="27"/>
  <c r="I6" i="4" s="1"/>
  <c r="AD7" i="27"/>
  <c r="Z74" i="39" s="1"/>
  <c r="AB74" i="39" s="1"/>
  <c r="AE74" i="27"/>
  <c r="I73" i="32" s="1"/>
  <c r="AD74" i="27"/>
  <c r="Z141" i="39" s="1"/>
  <c r="AB141" i="39" s="1"/>
  <c r="AE54" i="27"/>
  <c r="I53" i="32" s="1"/>
  <c r="AD54" i="27"/>
  <c r="Z121" i="39" s="1"/>
  <c r="AB121" i="39" s="1"/>
  <c r="AE34" i="27"/>
  <c r="I33" i="4" s="1"/>
  <c r="AD34" i="27"/>
  <c r="Z101" i="39" s="1"/>
  <c r="AB101" i="39" s="1"/>
  <c r="AE9" i="27"/>
  <c r="I8" i="32" s="1"/>
  <c r="AD9" i="27"/>
  <c r="Z76" i="39" s="1"/>
  <c r="AB76" i="39" s="1"/>
  <c r="AE43" i="27"/>
  <c r="I42" i="32" s="1"/>
  <c r="AD43" i="27"/>
  <c r="Z110" i="39" s="1"/>
  <c r="AB110" i="39" s="1"/>
  <c r="AE17" i="27"/>
  <c r="I16" i="32" s="1"/>
  <c r="AD17" i="27"/>
  <c r="Z84" i="39" s="1"/>
  <c r="AB84" i="39" s="1"/>
  <c r="AE42" i="27"/>
  <c r="I41" i="32" s="1"/>
  <c r="AD42" i="27"/>
  <c r="Z109" i="39" s="1"/>
  <c r="AB109" i="39" s="1"/>
  <c r="AE25" i="27"/>
  <c r="I24" i="32" s="1"/>
  <c r="AD25" i="27"/>
  <c r="Z92" i="39" s="1"/>
  <c r="AB92" i="39" s="1"/>
  <c r="DE72" i="29"/>
  <c r="DH72" i="29" s="1"/>
  <c r="AA1400" i="39" s="1"/>
  <c r="AC1400" i="39" s="1"/>
  <c r="DC72" i="29"/>
  <c r="DE71" i="29"/>
  <c r="DH71" i="29" s="1"/>
  <c r="AA1399" i="39" s="1"/>
  <c r="AC1399" i="39" s="1"/>
  <c r="DC71" i="29"/>
  <c r="CL4" i="29"/>
  <c r="CO4" i="29" s="1"/>
  <c r="AA1262" i="39" s="1"/>
  <c r="AC1262" i="39" s="1"/>
  <c r="CJ4" i="29"/>
  <c r="BS4" i="29"/>
  <c r="BV4" i="29" s="1"/>
  <c r="AA1192" i="39" s="1"/>
  <c r="AC1192" i="39" s="1"/>
  <c r="AD1192" i="39" s="1"/>
  <c r="BQ4" i="29"/>
  <c r="BW71" i="29"/>
  <c r="AN71" i="4" s="1"/>
  <c r="AQ8" i="32"/>
  <c r="AQ8" i="4"/>
  <c r="AR20" i="4"/>
  <c r="AR20" i="32"/>
  <c r="AN23" i="32"/>
  <c r="AN23" i="4"/>
  <c r="AQ24" i="32"/>
  <c r="AQ24" i="4"/>
  <c r="AM35" i="32"/>
  <c r="AM35" i="4"/>
  <c r="AM43" i="32"/>
  <c r="AM43" i="4"/>
  <c r="AI50" i="32"/>
  <c r="AI50" i="4"/>
  <c r="AN51" i="32"/>
  <c r="AN51" i="4"/>
  <c r="AN59" i="32"/>
  <c r="AN59" i="4"/>
  <c r="AR60" i="32"/>
  <c r="AR60" i="4"/>
  <c r="AR64" i="32"/>
  <c r="AR64" i="4"/>
  <c r="I67" i="32"/>
  <c r="I67" i="4"/>
  <c r="I63" i="32"/>
  <c r="I63" i="4"/>
  <c r="I55" i="32"/>
  <c r="I55" i="4"/>
  <c r="I47" i="32"/>
  <c r="I47" i="4"/>
  <c r="I13" i="32"/>
  <c r="I13" i="4"/>
  <c r="AH5" i="32"/>
  <c r="AH5" i="4"/>
  <c r="AL6" i="32"/>
  <c r="AL6" i="4"/>
  <c r="AL10" i="32"/>
  <c r="AL10" i="4"/>
  <c r="AG13" i="32"/>
  <c r="AG13" i="4"/>
  <c r="AP19" i="4"/>
  <c r="AP19" i="32"/>
  <c r="AH21" i="32"/>
  <c r="AH21" i="4"/>
  <c r="AO23" i="4"/>
  <c r="AO23" i="32"/>
  <c r="AH25" i="32"/>
  <c r="AH25" i="4"/>
  <c r="AK42" i="32"/>
  <c r="AK42" i="4"/>
  <c r="AP43" i="32"/>
  <c r="AP43" i="4"/>
  <c r="AH45" i="32"/>
  <c r="AH45" i="4"/>
  <c r="AK50" i="32"/>
  <c r="AK50" i="4"/>
  <c r="AP51" i="32"/>
  <c r="AP51" i="4"/>
  <c r="AP59" i="32"/>
  <c r="AP59" i="4"/>
  <c r="AH73" i="32"/>
  <c r="AH73" i="4"/>
  <c r="AI13" i="32"/>
  <c r="AI13" i="4"/>
  <c r="AN70" i="32"/>
  <c r="AN70" i="4"/>
  <c r="AN11" i="32"/>
  <c r="AN11" i="4"/>
  <c r="AM58" i="32"/>
  <c r="AM58" i="4"/>
  <c r="AL9" i="4"/>
  <c r="AL9" i="32"/>
  <c r="AL25" i="4"/>
  <c r="AL25" i="32"/>
  <c r="AL45" i="32"/>
  <c r="AL45" i="4"/>
  <c r="AM62" i="32"/>
  <c r="AM62" i="4"/>
  <c r="AL5" i="4"/>
  <c r="AL5" i="32"/>
  <c r="AO50" i="32"/>
  <c r="AO50" i="4"/>
  <c r="AI6" i="32"/>
  <c r="AI6" i="4"/>
  <c r="AR23" i="32"/>
  <c r="AR23" i="4"/>
  <c r="AQ35" i="32"/>
  <c r="AQ35" i="4"/>
  <c r="AQ51" i="32"/>
  <c r="AQ51" i="4"/>
  <c r="I66" i="32"/>
  <c r="I66" i="4"/>
  <c r="I46" i="32"/>
  <c r="I46" i="4"/>
  <c r="I29" i="32"/>
  <c r="I29" i="4"/>
  <c r="AG20" i="32"/>
  <c r="AG20" i="4"/>
  <c r="AG24" i="32"/>
  <c r="AG24" i="4"/>
  <c r="AG28" i="32"/>
  <c r="AG28" i="4"/>
  <c r="AH56" i="32"/>
  <c r="AH56" i="4"/>
  <c r="AL73" i="32"/>
  <c r="AL73" i="4"/>
  <c r="AR6" i="4"/>
  <c r="AR6" i="32"/>
  <c r="AM13" i="32"/>
  <c r="AM13" i="4"/>
  <c r="AM25" i="32"/>
  <c r="AM25" i="4"/>
  <c r="AJ28" i="32"/>
  <c r="AJ28" i="4"/>
  <c r="AQ50" i="32"/>
  <c r="AQ50" i="4"/>
  <c r="AQ58" i="32"/>
  <c r="AQ58" i="4"/>
  <c r="AM69" i="32"/>
  <c r="AM69" i="4"/>
  <c r="AN73" i="32"/>
  <c r="AN73" i="4"/>
  <c r="I65" i="32"/>
  <c r="I65" i="4"/>
  <c r="I57" i="32"/>
  <c r="I57" i="4"/>
  <c r="AP5" i="32"/>
  <c r="AP5" i="4"/>
  <c r="AL8" i="4"/>
  <c r="AL8" i="32"/>
  <c r="AP13" i="32"/>
  <c r="AP13" i="4"/>
  <c r="AH19" i="32"/>
  <c r="AH19" i="4"/>
  <c r="AK20" i="4"/>
  <c r="AK20" i="32"/>
  <c r="AP21" i="32"/>
  <c r="AP21" i="4"/>
  <c r="AG23" i="32"/>
  <c r="AG23" i="4"/>
  <c r="AP25" i="32"/>
  <c r="AP25" i="4"/>
  <c r="AK28" i="32"/>
  <c r="AK28" i="4"/>
  <c r="AP37" i="32"/>
  <c r="AP37" i="4"/>
  <c r="AP41" i="4"/>
  <c r="AP41" i="32"/>
  <c r="AP45" i="32"/>
  <c r="AP45" i="4"/>
  <c r="AH51" i="32"/>
  <c r="AH51" i="4"/>
  <c r="AL56" i="32"/>
  <c r="AL56" i="4"/>
  <c r="AP57" i="32"/>
  <c r="AP57" i="4"/>
  <c r="AP73" i="32"/>
  <c r="AP73" i="4"/>
  <c r="AM19" i="4"/>
  <c r="AM19" i="32"/>
  <c r="AM6" i="32"/>
  <c r="AM6" i="4"/>
  <c r="AM10" i="32"/>
  <c r="AM10" i="4"/>
  <c r="AJ21" i="32"/>
  <c r="AJ21" i="4"/>
  <c r="AJ37" i="32"/>
  <c r="AJ37" i="4"/>
  <c r="AM42" i="4"/>
  <c r="AM42" i="32"/>
  <c r="AQ59" i="32"/>
  <c r="AQ59" i="4"/>
  <c r="AP6" i="4"/>
  <c r="AP6" i="32"/>
  <c r="AL13" i="4"/>
  <c r="AL13" i="32"/>
  <c r="AL37" i="32"/>
  <c r="AL37" i="4"/>
  <c r="AK41" i="32"/>
  <c r="AK41" i="4"/>
  <c r="AN5" i="4"/>
  <c r="AN5" i="32"/>
  <c r="AI20" i="32"/>
  <c r="AI20" i="4"/>
  <c r="AI24" i="32"/>
  <c r="AI24" i="4"/>
  <c r="AN45" i="4"/>
  <c r="AN45" i="32"/>
  <c r="AQ62" i="32"/>
  <c r="AQ62" i="4"/>
  <c r="K52" i="32"/>
  <c r="K52" i="4"/>
  <c r="K31" i="32"/>
  <c r="K31" i="4"/>
  <c r="AR5" i="4"/>
  <c r="AR5" i="32"/>
  <c r="AI7" i="32"/>
  <c r="AI7" i="4"/>
  <c r="AN8" i="4"/>
  <c r="AN8" i="32"/>
  <c r="AQ13" i="4"/>
  <c r="AQ13" i="32"/>
  <c r="AI19" i="32"/>
  <c r="AI19" i="4"/>
  <c r="AN20" i="4"/>
  <c r="AN20" i="32"/>
  <c r="AR21" i="4"/>
  <c r="AR21" i="32"/>
  <c r="AJ23" i="32"/>
  <c r="AJ23" i="4"/>
  <c r="AM24" i="32"/>
  <c r="AM24" i="4"/>
  <c r="AR25" i="4"/>
  <c r="AR25" i="32"/>
  <c r="AN28" i="4"/>
  <c r="AN28" i="32"/>
  <c r="AI35" i="32"/>
  <c r="AI35" i="4"/>
  <c r="AN36" i="32"/>
  <c r="AN36" i="4"/>
  <c r="AR37" i="32"/>
  <c r="AR37" i="4"/>
  <c r="AR45" i="32"/>
  <c r="AR45" i="4"/>
  <c r="AJ51" i="32"/>
  <c r="AJ51" i="4"/>
  <c r="AR57" i="32"/>
  <c r="AR57" i="4"/>
  <c r="AN60" i="32"/>
  <c r="AN60" i="4"/>
  <c r="AR61" i="32"/>
  <c r="AR61" i="4"/>
  <c r="AN64" i="32"/>
  <c r="AN64" i="4"/>
  <c r="AN72" i="32"/>
  <c r="AN72" i="4"/>
  <c r="K29" i="32"/>
  <c r="K29" i="4"/>
  <c r="AJ5" i="32"/>
  <c r="AJ5" i="4"/>
  <c r="AQ19" i="32"/>
  <c r="AQ19" i="4"/>
  <c r="AJ25" i="32"/>
  <c r="AJ25" i="4"/>
  <c r="AI45" i="32"/>
  <c r="AI45" i="4"/>
  <c r="AM50" i="32"/>
  <c r="AM50" i="4"/>
  <c r="I58" i="32"/>
  <c r="I58" i="4"/>
  <c r="AH8" i="32"/>
  <c r="AH8" i="4"/>
  <c r="AK21" i="4"/>
  <c r="AK21" i="32"/>
  <c r="AO38" i="32"/>
  <c r="AO38" i="4"/>
  <c r="AO42" i="32"/>
  <c r="AO42" i="4"/>
  <c r="AO58" i="32"/>
  <c r="AO58" i="4"/>
  <c r="AO70" i="32"/>
  <c r="AO70" i="4"/>
  <c r="AJ8" i="32"/>
  <c r="AJ8" i="4"/>
  <c r="AN21" i="4"/>
  <c r="AN21" i="32"/>
  <c r="AN37" i="4"/>
  <c r="AN37" i="32"/>
  <c r="AM41" i="32"/>
  <c r="AM41" i="4"/>
  <c r="AQ42" i="32"/>
  <c r="AQ42" i="4"/>
  <c r="AM57" i="32"/>
  <c r="AM57" i="4"/>
  <c r="AN61" i="32"/>
  <c r="AN61" i="4"/>
  <c r="AR70" i="32"/>
  <c r="AR70" i="4"/>
  <c r="I52" i="32"/>
  <c r="I52" i="4"/>
  <c r="I48" i="32"/>
  <c r="I48" i="4"/>
  <c r="AH6" i="32"/>
  <c r="AH6" i="4"/>
  <c r="AP8" i="32"/>
  <c r="AP8" i="4"/>
  <c r="AK11" i="32"/>
  <c r="AK11" i="4"/>
  <c r="AL19" i="32"/>
  <c r="AL19" i="4"/>
  <c r="AO20" i="32"/>
  <c r="AO20" i="4"/>
  <c r="AK23" i="32"/>
  <c r="AK23" i="4"/>
  <c r="AP24" i="32"/>
  <c r="AP24" i="4"/>
  <c r="AO28" i="32"/>
  <c r="AO28" i="4"/>
  <c r="AP36" i="32"/>
  <c r="AP36" i="4"/>
  <c r="AK39" i="32"/>
  <c r="AK39" i="4"/>
  <c r="AG42" i="32"/>
  <c r="AG42" i="4"/>
  <c r="AG50" i="32"/>
  <c r="AG50" i="4"/>
  <c r="AL51" i="32"/>
  <c r="AL51" i="4"/>
  <c r="AG54" i="32"/>
  <c r="AG54" i="4"/>
  <c r="AP56" i="32"/>
  <c r="AP56" i="4"/>
  <c r="AP64" i="32"/>
  <c r="AP64" i="4"/>
  <c r="AL71" i="32"/>
  <c r="AL71" i="4"/>
  <c r="AP72" i="32"/>
  <c r="AP72" i="4"/>
  <c r="AG4" i="29"/>
  <c r="AJ4" i="29" s="1"/>
  <c r="AA1052" i="39" s="1"/>
  <c r="AC1052" i="39" s="1"/>
  <c r="AZ21" i="27"/>
  <c r="BC21" i="27" s="1"/>
  <c r="AA158" i="39" s="1"/>
  <c r="AC158" i="39" s="1"/>
  <c r="AX21" i="27"/>
  <c r="AX11" i="27"/>
  <c r="AX69" i="27"/>
  <c r="AX61" i="27"/>
  <c r="AX65" i="27"/>
  <c r="AX40" i="27"/>
  <c r="AX18" i="27"/>
  <c r="AX9" i="27"/>
  <c r="AX6" i="27"/>
  <c r="AZ51" i="27"/>
  <c r="BC51" i="27" s="1"/>
  <c r="AA188" i="39" s="1"/>
  <c r="AC188" i="39" s="1"/>
  <c r="AX51" i="27"/>
  <c r="AZ42" i="27"/>
  <c r="BC42" i="27" s="1"/>
  <c r="AA179" i="39" s="1"/>
  <c r="AC179" i="39" s="1"/>
  <c r="AX42" i="27"/>
  <c r="AZ14" i="27"/>
  <c r="BC14" i="27" s="1"/>
  <c r="AA151" i="39" s="1"/>
  <c r="AC151" i="39" s="1"/>
  <c r="AX14" i="27"/>
  <c r="AX44" i="27"/>
  <c r="AZ36" i="27"/>
  <c r="BC36" i="27" s="1"/>
  <c r="AA173" i="39" s="1"/>
  <c r="AC173" i="39" s="1"/>
  <c r="AX36" i="27"/>
  <c r="AZ27" i="27"/>
  <c r="BC27" i="27" s="1"/>
  <c r="AA164" i="39" s="1"/>
  <c r="AC164" i="39" s="1"/>
  <c r="AX27" i="27"/>
  <c r="AX16" i="27"/>
  <c r="AX50" i="27"/>
  <c r="AX41" i="27"/>
  <c r="AX33" i="27"/>
  <c r="AZ19" i="27"/>
  <c r="BC19" i="27" s="1"/>
  <c r="AA156" i="39" s="1"/>
  <c r="AC156" i="39" s="1"/>
  <c r="AX19" i="27"/>
  <c r="AX10" i="27"/>
  <c r="AX54" i="27"/>
  <c r="AX5" i="27"/>
  <c r="AZ20" i="27"/>
  <c r="BC20" i="27" s="1"/>
  <c r="AA157" i="39" s="1"/>
  <c r="AC157" i="39" s="1"/>
  <c r="AX20" i="27"/>
  <c r="AZ8" i="27"/>
  <c r="BC8" i="27" s="1"/>
  <c r="AA145" i="39" s="1"/>
  <c r="AC145" i="39" s="1"/>
  <c r="AX8" i="27"/>
  <c r="AZ74" i="27"/>
  <c r="BC74" i="27" s="1"/>
  <c r="AA211" i="39" s="1"/>
  <c r="AC211" i="39" s="1"/>
  <c r="AX74" i="27"/>
  <c r="AZ63" i="27"/>
  <c r="BC63" i="27" s="1"/>
  <c r="AA200" i="39" s="1"/>
  <c r="AC200" i="39" s="1"/>
  <c r="AX63" i="27"/>
  <c r="AZ55" i="27"/>
  <c r="BC55" i="27" s="1"/>
  <c r="AA192" i="39" s="1"/>
  <c r="AC192" i="39" s="1"/>
  <c r="AX55" i="27"/>
  <c r="AZ38" i="27"/>
  <c r="BC38" i="27" s="1"/>
  <c r="AA175" i="39" s="1"/>
  <c r="AC175" i="39" s="1"/>
  <c r="AX38" i="27"/>
  <c r="AZ70" i="27"/>
  <c r="BC70" i="27" s="1"/>
  <c r="AA207" i="39" s="1"/>
  <c r="AC207" i="39" s="1"/>
  <c r="AX70" i="27"/>
  <c r="AX37" i="27"/>
  <c r="AZ34" i="27"/>
  <c r="BC34" i="27" s="1"/>
  <c r="AA171" i="39" s="1"/>
  <c r="AC171" i="39" s="1"/>
  <c r="AX34" i="27"/>
  <c r="AZ13" i="27"/>
  <c r="BC13" i="27" s="1"/>
  <c r="AA150" i="39" s="1"/>
  <c r="AC150" i="39" s="1"/>
  <c r="AX13" i="27"/>
  <c r="AX66" i="27"/>
  <c r="AZ52" i="27"/>
  <c r="BC52" i="27" s="1"/>
  <c r="AA189" i="39" s="1"/>
  <c r="AC189" i="39" s="1"/>
  <c r="AX52" i="27"/>
  <c r="AZ43" i="27"/>
  <c r="BC43" i="27" s="1"/>
  <c r="AA180" i="39" s="1"/>
  <c r="AC180" i="39" s="1"/>
  <c r="AX43" i="27"/>
  <c r="AX35" i="27"/>
  <c r="AX29" i="27"/>
  <c r="AX25" i="27"/>
  <c r="AX15" i="27"/>
  <c r="AX12" i="27"/>
  <c r="AG71" i="27"/>
  <c r="AJ71" i="27" s="1"/>
  <c r="AA138" i="39" s="1"/>
  <c r="AC138" i="39" s="1"/>
  <c r="AE71" i="27"/>
  <c r="AE69" i="27"/>
  <c r="AG52" i="27"/>
  <c r="AJ52" i="27" s="1"/>
  <c r="AA119" i="39" s="1"/>
  <c r="AC119" i="39" s="1"/>
  <c r="AE52" i="27"/>
  <c r="AG51" i="27"/>
  <c r="AJ51" i="27" s="1"/>
  <c r="AA118" i="39" s="1"/>
  <c r="AC118" i="39" s="1"/>
  <c r="AE51" i="27"/>
  <c r="AE44" i="27"/>
  <c r="AG31" i="27"/>
  <c r="AJ31" i="27" s="1"/>
  <c r="AA98" i="39" s="1"/>
  <c r="AC98" i="39" s="1"/>
  <c r="AG17" i="27"/>
  <c r="AJ17" i="27" s="1"/>
  <c r="AA84" i="39" s="1"/>
  <c r="AC84" i="39" s="1"/>
  <c r="AG11" i="27"/>
  <c r="AJ11" i="27" s="1"/>
  <c r="AA78" i="39" s="1"/>
  <c r="AC78" i="39" s="1"/>
  <c r="AG40" i="27"/>
  <c r="AJ40" i="27" s="1"/>
  <c r="AA107" i="39" s="1"/>
  <c r="AC107" i="39" s="1"/>
  <c r="AG9" i="27"/>
  <c r="AJ9" i="27" s="1"/>
  <c r="AA76" i="39" s="1"/>
  <c r="AC76" i="39" s="1"/>
  <c r="AG70" i="27"/>
  <c r="AJ70" i="27" s="1"/>
  <c r="AA137" i="39" s="1"/>
  <c r="AC137" i="39" s="1"/>
  <c r="AG72" i="27"/>
  <c r="AJ72" i="27" s="1"/>
  <c r="AA139" i="39" s="1"/>
  <c r="AC139" i="39" s="1"/>
  <c r="AG36" i="27"/>
  <c r="AJ36" i="27" s="1"/>
  <c r="AA103" i="39" s="1"/>
  <c r="AC103" i="39" s="1"/>
  <c r="AG27" i="27"/>
  <c r="AJ27" i="27" s="1"/>
  <c r="AA94" i="39" s="1"/>
  <c r="AC94" i="39" s="1"/>
  <c r="AG16" i="27"/>
  <c r="AJ16" i="27" s="1"/>
  <c r="AA83" i="39" s="1"/>
  <c r="AC83" i="39" s="1"/>
  <c r="AG21" i="27"/>
  <c r="AJ21" i="27" s="1"/>
  <c r="AA88" i="39" s="1"/>
  <c r="AC88" i="39" s="1"/>
  <c r="AG41" i="27"/>
  <c r="AJ41" i="27" s="1"/>
  <c r="AA108" i="39" s="1"/>
  <c r="AC108" i="39" s="1"/>
  <c r="AG38" i="27"/>
  <c r="AJ38" i="27" s="1"/>
  <c r="AA105" i="39" s="1"/>
  <c r="AC105" i="39" s="1"/>
  <c r="AG18" i="27"/>
  <c r="AJ18" i="27" s="1"/>
  <c r="AA85" i="39" s="1"/>
  <c r="AC85" i="39" s="1"/>
  <c r="AG43" i="27"/>
  <c r="AJ43" i="27" s="1"/>
  <c r="AA110" i="39" s="1"/>
  <c r="AC110" i="39" s="1"/>
  <c r="AG25" i="27"/>
  <c r="AJ25" i="27" s="1"/>
  <c r="AA92" i="39" s="1"/>
  <c r="AC92" i="39" s="1"/>
  <c r="AG24" i="27"/>
  <c r="AJ24" i="27" s="1"/>
  <c r="AA91" i="39" s="1"/>
  <c r="AC91" i="39" s="1"/>
  <c r="L17" i="29"/>
  <c r="AX49" i="29"/>
  <c r="AE18" i="29"/>
  <c r="CJ22" i="29"/>
  <c r="L41" i="29"/>
  <c r="L55" i="29"/>
  <c r="BQ14" i="29"/>
  <c r="CL31" i="29"/>
  <c r="CO31" i="29" s="1"/>
  <c r="AA1289" i="39" s="1"/>
  <c r="AC1289" i="39" s="1"/>
  <c r="CJ32" i="29"/>
  <c r="AX33" i="29"/>
  <c r="L63" i="29"/>
  <c r="AX67" i="29"/>
  <c r="CL71" i="29"/>
  <c r="CO71" i="29" s="1"/>
  <c r="AA1329" i="39" s="1"/>
  <c r="AC1329" i="39" s="1"/>
  <c r="L64" i="29"/>
  <c r="DC17" i="29"/>
  <c r="CJ29" i="29"/>
  <c r="AX72" i="29"/>
  <c r="CJ16" i="29"/>
  <c r="BQ32" i="29"/>
  <c r="DC55" i="29"/>
  <c r="L9" i="29"/>
  <c r="DI24" i="29"/>
  <c r="AG38" i="29"/>
  <c r="AJ38" i="29" s="1"/>
  <c r="AA1086" i="39" s="1"/>
  <c r="AC1086" i="39" s="1"/>
  <c r="L39" i="29"/>
  <c r="L43" i="29"/>
  <c r="DE53" i="29"/>
  <c r="DH53" i="29" s="1"/>
  <c r="AA1381" i="39" s="1"/>
  <c r="AC1381" i="39" s="1"/>
  <c r="AG55" i="29"/>
  <c r="AJ55" i="29" s="1"/>
  <c r="AA1103" i="39" s="1"/>
  <c r="AC1103" i="39" s="1"/>
  <c r="AE9" i="29"/>
  <c r="DC34" i="29"/>
  <c r="AX36" i="29"/>
  <c r="DC41" i="29"/>
  <c r="BQ47" i="29"/>
  <c r="BW43" i="29"/>
  <c r="CJ9" i="29"/>
  <c r="AX16" i="29"/>
  <c r="DC39" i="29"/>
  <c r="L47" i="29"/>
  <c r="BW57" i="29"/>
  <c r="DC67" i="29"/>
  <c r="AG69" i="29"/>
  <c r="AJ69" i="29" s="1"/>
  <c r="AA1117" i="39" s="1"/>
  <c r="AC1117" i="39" s="1"/>
  <c r="N11" i="29"/>
  <c r="Q11" i="29" s="1"/>
  <c r="AA989" i="39" s="1"/>
  <c r="AC989" i="39" s="1"/>
  <c r="DI59" i="29"/>
  <c r="AG62" i="29"/>
  <c r="AJ62" i="29" s="1"/>
  <c r="AA1110" i="39" s="1"/>
  <c r="AC1110" i="39" s="1"/>
  <c r="DC4" i="29"/>
  <c r="CL12" i="29"/>
  <c r="CO12" i="29" s="1"/>
  <c r="AA1270" i="39" s="1"/>
  <c r="AC1270" i="39" s="1"/>
  <c r="CJ39" i="29"/>
  <c r="CJ49" i="29"/>
  <c r="BD39" i="29"/>
  <c r="L7" i="29"/>
  <c r="N12" i="29"/>
  <c r="Q12" i="29" s="1"/>
  <c r="AA990" i="39" s="1"/>
  <c r="AC990" i="39" s="1"/>
  <c r="AE15" i="29"/>
  <c r="AX55" i="29"/>
  <c r="AG63" i="29"/>
  <c r="AJ63" i="29" s="1"/>
  <c r="AA1111" i="39" s="1"/>
  <c r="AC1111" i="39" s="1"/>
  <c r="BQ9" i="29"/>
  <c r="DC11" i="29"/>
  <c r="AX12" i="29"/>
  <c r="DC14" i="29"/>
  <c r="AE16" i="29"/>
  <c r="CJ17" i="29"/>
  <c r="N18" i="29"/>
  <c r="Q18" i="29" s="1"/>
  <c r="AA996" i="39" s="1"/>
  <c r="AC996" i="39" s="1"/>
  <c r="CP28" i="29"/>
  <c r="BQ29" i="29"/>
  <c r="L30" i="29"/>
  <c r="AG39" i="29"/>
  <c r="AJ39" i="29" s="1"/>
  <c r="AA1087" i="39" s="1"/>
  <c r="AC1087" i="39" s="1"/>
  <c r="CJ47" i="29"/>
  <c r="BQ63" i="29"/>
  <c r="BS67" i="29"/>
  <c r="BV67" i="29" s="1"/>
  <c r="AA1255" i="39" s="1"/>
  <c r="AC1255" i="39" s="1"/>
  <c r="BD41" i="29"/>
  <c r="AG53" i="29"/>
  <c r="AJ53" i="29" s="1"/>
  <c r="AA1101" i="39" s="1"/>
  <c r="AC1101" i="39" s="1"/>
  <c r="DE54" i="29"/>
  <c r="DH54" i="29" s="1"/>
  <c r="AA1382" i="39" s="1"/>
  <c r="AC1382" i="39" s="1"/>
  <c r="CL66" i="29"/>
  <c r="CO66" i="29" s="1"/>
  <c r="N36" i="29"/>
  <c r="Q36" i="29" s="1"/>
  <c r="AA1014" i="39" s="1"/>
  <c r="AC1014" i="39" s="1"/>
  <c r="AZ43" i="29"/>
  <c r="BC43" i="29" s="1"/>
  <c r="AA1161" i="39" s="1"/>
  <c r="AC1161" i="39" s="1"/>
  <c r="AG46" i="29"/>
  <c r="AJ46" i="29" s="1"/>
  <c r="AA1094" i="39" s="1"/>
  <c r="AC1094" i="39" s="1"/>
  <c r="AZ59" i="29"/>
  <c r="BC59" i="29" s="1"/>
  <c r="AA1177" i="39" s="1"/>
  <c r="AC1177" i="39" s="1"/>
  <c r="L4" i="29"/>
  <c r="AG7" i="29"/>
  <c r="AJ7" i="29" s="1"/>
  <c r="AA1055" i="39" s="1"/>
  <c r="AC1055" i="39" s="1"/>
  <c r="AD1055" i="39" s="1"/>
  <c r="BQ12" i="29"/>
  <c r="DC16" i="29"/>
  <c r="BW25" i="29"/>
  <c r="AE26" i="29"/>
  <c r="AE29" i="29"/>
  <c r="BQ31" i="29"/>
  <c r="DE32" i="29"/>
  <c r="DH32" i="29" s="1"/>
  <c r="AA1360" i="39" s="1"/>
  <c r="AC1360" i="39" s="1"/>
  <c r="L49" i="29"/>
  <c r="AZ53" i="29"/>
  <c r="BC53" i="29" s="1"/>
  <c r="AA1171" i="39" s="1"/>
  <c r="AC1171" i="39" s="1"/>
  <c r="DE69" i="29"/>
  <c r="DH69" i="29" s="1"/>
  <c r="AA1397" i="39" s="1"/>
  <c r="AC1397" i="39" s="1"/>
  <c r="BD11" i="29"/>
  <c r="BQ53" i="29"/>
  <c r="DC63" i="29"/>
  <c r="AX64" i="29"/>
  <c r="R24" i="29"/>
  <c r="BS39" i="29"/>
  <c r="BV39" i="29" s="1"/>
  <c r="AA1227" i="39" s="1"/>
  <c r="AC1227" i="39" s="1"/>
  <c r="DE27" i="29"/>
  <c r="DH27" i="29" s="1"/>
  <c r="AA1355" i="39" s="1"/>
  <c r="AC1355" i="39" s="1"/>
  <c r="CL11" i="29"/>
  <c r="CO11" i="29" s="1"/>
  <c r="AA1269" i="39" s="1"/>
  <c r="AC1269" i="39" s="1"/>
  <c r="AD1269" i="39" s="1"/>
  <c r="AE12" i="29"/>
  <c r="AX17" i="29"/>
  <c r="CJ33" i="29"/>
  <c r="DC36" i="29"/>
  <c r="DC47" i="29"/>
  <c r="BQ55" i="29"/>
  <c r="DC68" i="29"/>
  <c r="DC12" i="29"/>
  <c r="L33" i="29"/>
  <c r="BQ34" i="29"/>
  <c r="AE43" i="29"/>
  <c r="AZ58" i="29"/>
  <c r="BC58" i="29" s="1"/>
  <c r="AA1176" i="39" s="1"/>
  <c r="AC1176" i="39" s="1"/>
  <c r="AX63" i="29"/>
  <c r="L67" i="29"/>
  <c r="BS69" i="29"/>
  <c r="BV69" i="29" s="1"/>
  <c r="AA1257" i="39" s="1"/>
  <c r="AC1257" i="39" s="1"/>
  <c r="AD1257" i="39" s="1"/>
  <c r="CJ55" i="29"/>
  <c r="L57" i="29"/>
  <c r="CJ67" i="29"/>
  <c r="AE68" i="29"/>
  <c r="CJ69" i="29"/>
  <c r="L71" i="29"/>
  <c r="AZ47" i="29"/>
  <c r="BC47" i="29" s="1"/>
  <c r="AA1165" i="39" s="1"/>
  <c r="AC1165" i="39" s="1"/>
  <c r="AX7" i="29"/>
  <c r="DE10" i="29"/>
  <c r="DH10" i="29" s="1"/>
  <c r="AA1338" i="39" s="1"/>
  <c r="AC1338" i="39" s="1"/>
  <c r="L14" i="29"/>
  <c r="CJ14" i="29"/>
  <c r="DC15" i="29"/>
  <c r="DC18" i="29"/>
  <c r="AX22" i="29"/>
  <c r="DC26" i="29"/>
  <c r="AG27" i="29"/>
  <c r="AJ27" i="29" s="1"/>
  <c r="AA1075" i="39" s="1"/>
  <c r="AC1075" i="39" s="1"/>
  <c r="BD28" i="29"/>
  <c r="DE28" i="29"/>
  <c r="DH28" i="29" s="1"/>
  <c r="AA1356" i="39" s="1"/>
  <c r="AC1356" i="39" s="1"/>
  <c r="CJ30" i="29"/>
  <c r="DC31" i="29"/>
  <c r="AE32" i="29"/>
  <c r="BQ33" i="29"/>
  <c r="AE36" i="29"/>
  <c r="AE59" i="29"/>
  <c r="BW62" i="29"/>
  <c r="N66" i="29"/>
  <c r="Q66" i="29" s="1"/>
  <c r="AA1044" i="39" s="1"/>
  <c r="AC1044" i="39" s="1"/>
  <c r="AE73" i="29"/>
  <c r="AG14" i="29"/>
  <c r="AJ14" i="29" s="1"/>
  <c r="AA1062" i="39" s="1"/>
  <c r="AC1062" i="39" s="1"/>
  <c r="BS27" i="29"/>
  <c r="BV27" i="29" s="1"/>
  <c r="AA1215" i="39" s="1"/>
  <c r="AC1215" i="39" s="1"/>
  <c r="N34" i="29"/>
  <c r="Q34" i="29" s="1"/>
  <c r="AA1012" i="39" s="1"/>
  <c r="AC1012" i="39" s="1"/>
  <c r="DI62" i="29"/>
  <c r="BS7" i="29"/>
  <c r="BV7" i="29" s="1"/>
  <c r="AA1195" i="39" s="1"/>
  <c r="AC1195" i="39" s="1"/>
  <c r="DC9" i="29"/>
  <c r="AX14" i="29"/>
  <c r="BQ15" i="29"/>
  <c r="AE17" i="29"/>
  <c r="L22" i="29"/>
  <c r="R28" i="29"/>
  <c r="L29" i="29"/>
  <c r="AX32" i="29"/>
  <c r="DC33" i="29"/>
  <c r="AE34" i="29"/>
  <c r="AE41" i="29"/>
  <c r="R42" i="29"/>
  <c r="BS46" i="29"/>
  <c r="BV46" i="29" s="1"/>
  <c r="AA1234" i="39" s="1"/>
  <c r="AC1234" i="39" s="1"/>
  <c r="AE49" i="29"/>
  <c r="N65" i="29"/>
  <c r="Q65" i="29" s="1"/>
  <c r="AA1043" i="39" s="1"/>
  <c r="AC1043" i="39" s="1"/>
  <c r="BQ68" i="29"/>
  <c r="L72" i="29"/>
  <c r="AZ31" i="29"/>
  <c r="BC31" i="29" s="1"/>
  <c r="AA1149" i="39" s="1"/>
  <c r="AC1149" i="39" s="1"/>
  <c r="CL34" i="29"/>
  <c r="CO34" i="29" s="1"/>
  <c r="AA1292" i="39" s="1"/>
  <c r="AC1292" i="39" s="1"/>
  <c r="BW41" i="29"/>
  <c r="CL65" i="29"/>
  <c r="CO65" i="29" s="1"/>
  <c r="AA1323" i="39" s="1"/>
  <c r="AC1323" i="39" s="1"/>
  <c r="AK24" i="29"/>
  <c r="N58" i="29"/>
  <c r="Q58" i="29" s="1"/>
  <c r="AA1036" i="39" s="1"/>
  <c r="AC1036" i="39" s="1"/>
  <c r="AZ66" i="29"/>
  <c r="BC66" i="29" s="1"/>
  <c r="AA1184" i="39" s="1"/>
  <c r="AC1184" i="39" s="1"/>
  <c r="AX4" i="29"/>
  <c r="CJ10" i="29"/>
  <c r="BQ16" i="29"/>
  <c r="BQ18" i="29"/>
  <c r="BQ26" i="29"/>
  <c r="L27" i="29"/>
  <c r="DC29" i="29"/>
  <c r="AX30" i="29"/>
  <c r="L32" i="29"/>
  <c r="DC43" i="29"/>
  <c r="AE47" i="29"/>
  <c r="DC49" i="29"/>
  <c r="CJ53" i="29"/>
  <c r="AX57" i="29"/>
  <c r="L59" i="29"/>
  <c r="AE61" i="29"/>
  <c r="CJ63" i="29"/>
  <c r="AE67" i="29"/>
  <c r="AE71" i="29"/>
  <c r="DE7" i="29"/>
  <c r="DH7" i="29" s="1"/>
  <c r="AA1335" i="39" s="1"/>
  <c r="AC1335" i="39" s="1"/>
  <c r="CL15" i="29"/>
  <c r="CO15" i="29" s="1"/>
  <c r="AA1273" i="39" s="1"/>
  <c r="AC1273" i="39" s="1"/>
  <c r="AG22" i="29"/>
  <c r="AJ22" i="29" s="1"/>
  <c r="AA1070" i="39" s="1"/>
  <c r="AC1070" i="39" s="1"/>
  <c r="BW24" i="29"/>
  <c r="N31" i="29"/>
  <c r="Q31" i="29" s="1"/>
  <c r="AA1009" i="39" s="1"/>
  <c r="AC1009" i="39" s="1"/>
  <c r="BD42" i="29"/>
  <c r="AG54" i="29"/>
  <c r="AJ54" i="29" s="1"/>
  <c r="AA1102" i="39" s="1"/>
  <c r="AC1102" i="39" s="1"/>
  <c r="AZ65" i="29"/>
  <c r="BC65" i="29" s="1"/>
  <c r="AA1183" i="39" s="1"/>
  <c r="AC1183" i="39" s="1"/>
  <c r="AZ69" i="27"/>
  <c r="BC69" i="27" s="1"/>
  <c r="AA206" i="39" s="1"/>
  <c r="AC206" i="39" s="1"/>
  <c r="AG44" i="27"/>
  <c r="AJ44" i="27" s="1"/>
  <c r="AA111" i="39" s="1"/>
  <c r="AC111" i="39" s="1"/>
  <c r="AG33" i="27"/>
  <c r="AJ33" i="27" s="1"/>
  <c r="AA100" i="39" s="1"/>
  <c r="AC100" i="39" s="1"/>
  <c r="AZ5" i="27"/>
  <c r="BC5" i="27" s="1"/>
  <c r="AA142" i="39" s="1"/>
  <c r="AC142" i="39" s="1"/>
  <c r="AG19" i="27"/>
  <c r="AJ19" i="27" s="1"/>
  <c r="AA86" i="39" s="1"/>
  <c r="AC86" i="39" s="1"/>
  <c r="AZ73" i="27"/>
  <c r="BC73" i="27" s="1"/>
  <c r="AA210" i="39" s="1"/>
  <c r="AC210" i="39" s="1"/>
  <c r="AZ33" i="27"/>
  <c r="BC33" i="27" s="1"/>
  <c r="AA170" i="39" s="1"/>
  <c r="AC170" i="39" s="1"/>
  <c r="AZ15" i="27"/>
  <c r="BC15" i="27" s="1"/>
  <c r="AA152" i="39" s="1"/>
  <c r="AC152" i="39" s="1"/>
  <c r="AG29" i="27"/>
  <c r="AJ29" i="27" s="1"/>
  <c r="AA96" i="39" s="1"/>
  <c r="AC96" i="39" s="1"/>
  <c r="CJ7" i="29"/>
  <c r="AE11" i="29"/>
  <c r="AX24" i="29"/>
  <c r="CJ27" i="29"/>
  <c r="AE33" i="29"/>
  <c r="AG40" i="29"/>
  <c r="AJ40" i="29" s="1"/>
  <c r="AA1088" i="39" s="1"/>
  <c r="AC1088" i="39" s="1"/>
  <c r="AE40" i="29"/>
  <c r="AZ40" i="29"/>
  <c r="BC40" i="29" s="1"/>
  <c r="AA1158" i="39" s="1"/>
  <c r="AC1158" i="39" s="1"/>
  <c r="AX40" i="29"/>
  <c r="N15" i="29"/>
  <c r="Q15" i="29" s="1"/>
  <c r="AA993" i="39" s="1"/>
  <c r="AC993" i="39" s="1"/>
  <c r="AZ26" i="29"/>
  <c r="BC26" i="29" s="1"/>
  <c r="AA1144" i="39" s="1"/>
  <c r="AC1144" i="39" s="1"/>
  <c r="BS30" i="29"/>
  <c r="BV30" i="29" s="1"/>
  <c r="AA1218" i="39" s="1"/>
  <c r="AC1218" i="39" s="1"/>
  <c r="BW38" i="29"/>
  <c r="L10" i="29"/>
  <c r="L16" i="29"/>
  <c r="BQ17" i="29"/>
  <c r="CL18" i="29"/>
  <c r="CO18" i="29" s="1"/>
  <c r="AA1276" i="39" s="1"/>
  <c r="AC1276" i="39" s="1"/>
  <c r="DE22" i="29"/>
  <c r="DH22" i="29" s="1"/>
  <c r="AA1350" i="39" s="1"/>
  <c r="AC1350" i="39" s="1"/>
  <c r="AX27" i="29"/>
  <c r="AX29" i="29"/>
  <c r="DC38" i="29"/>
  <c r="DE38" i="29"/>
  <c r="DH38" i="29" s="1"/>
  <c r="AA1366" i="39" s="1"/>
  <c r="AC1366" i="39" s="1"/>
  <c r="DE40" i="29"/>
  <c r="DH40" i="29" s="1"/>
  <c r="AA1368" i="39" s="1"/>
  <c r="AC1368" i="39" s="1"/>
  <c r="DC40" i="29"/>
  <c r="N26" i="29"/>
  <c r="Q26" i="29" s="1"/>
  <c r="AA1004" i="39" s="1"/>
  <c r="AC1004" i="39" s="1"/>
  <c r="AG30" i="29"/>
  <c r="AJ30" i="29" s="1"/>
  <c r="AA1078" i="39" s="1"/>
  <c r="AC1078" i="39" s="1"/>
  <c r="AZ34" i="29"/>
  <c r="BC34" i="29" s="1"/>
  <c r="AA1152" i="39" s="1"/>
  <c r="AC1152" i="39" s="1"/>
  <c r="AG74" i="27"/>
  <c r="AJ74" i="27" s="1"/>
  <c r="AA141" i="39" s="1"/>
  <c r="AC141" i="39" s="1"/>
  <c r="AZ71" i="27"/>
  <c r="BC71" i="27" s="1"/>
  <c r="AA208" i="39" s="1"/>
  <c r="AC208" i="39" s="1"/>
  <c r="AG35" i="27"/>
  <c r="AJ35" i="27" s="1"/>
  <c r="AA102" i="39" s="1"/>
  <c r="AC102" i="39" s="1"/>
  <c r="AZ29" i="27"/>
  <c r="BC29" i="27" s="1"/>
  <c r="AA166" i="39" s="1"/>
  <c r="AC166" i="39" s="1"/>
  <c r="AZ18" i="27"/>
  <c r="BC18" i="27" s="1"/>
  <c r="AA155" i="39" s="1"/>
  <c r="AC155" i="39" s="1"/>
  <c r="AG10" i="29"/>
  <c r="AJ10" i="29" s="1"/>
  <c r="AA1058" i="39" s="1"/>
  <c r="AC1058" i="39" s="1"/>
  <c r="AZ18" i="29"/>
  <c r="BC18" i="29" s="1"/>
  <c r="AA1136" i="39" s="1"/>
  <c r="AC1136" i="39" s="1"/>
  <c r="BS22" i="29"/>
  <c r="BV22" i="29" s="1"/>
  <c r="AA1210" i="39" s="1"/>
  <c r="AC1210" i="39" s="1"/>
  <c r="AZ66" i="27"/>
  <c r="BC66" i="27" s="1"/>
  <c r="AA203" i="39" s="1"/>
  <c r="AC203" i="39" s="1"/>
  <c r="AZ65" i="27"/>
  <c r="BC65" i="27" s="1"/>
  <c r="AA202" i="39" s="1"/>
  <c r="AC202" i="39" s="1"/>
  <c r="AZ40" i="27"/>
  <c r="BC40" i="27" s="1"/>
  <c r="AA177" i="39" s="1"/>
  <c r="AC177" i="39" s="1"/>
  <c r="AK15" i="27"/>
  <c r="AZ15" i="29"/>
  <c r="BC15" i="29" s="1"/>
  <c r="AA1133" i="39" s="1"/>
  <c r="AC1133" i="39" s="1"/>
  <c r="CL26" i="29"/>
  <c r="CO26" i="29" s="1"/>
  <c r="AA1284" i="39" s="1"/>
  <c r="AC1284" i="39" s="1"/>
  <c r="DE30" i="29"/>
  <c r="DH30" i="29" s="1"/>
  <c r="AA1358" i="39" s="1"/>
  <c r="AC1358" i="39" s="1"/>
  <c r="AE31" i="29"/>
  <c r="BS44" i="29"/>
  <c r="BV44" i="29" s="1"/>
  <c r="AA1232" i="39" s="1"/>
  <c r="AC1232" i="39" s="1"/>
  <c r="BQ44" i="29"/>
  <c r="L53" i="29"/>
  <c r="AZ61" i="29"/>
  <c r="BC61" i="29" s="1"/>
  <c r="AA1179" i="39" s="1"/>
  <c r="AC1179" i="39" s="1"/>
  <c r="AX61" i="29"/>
  <c r="BS65" i="29"/>
  <c r="BV65" i="29" s="1"/>
  <c r="AA1253" i="39" s="1"/>
  <c r="AC1253" i="39" s="1"/>
  <c r="BQ65" i="29"/>
  <c r="AZ44" i="29"/>
  <c r="BC44" i="29" s="1"/>
  <c r="AA1162" i="39" s="1"/>
  <c r="AC1162" i="39" s="1"/>
  <c r="AX44" i="29"/>
  <c r="BS48" i="29"/>
  <c r="BV48" i="29" s="1"/>
  <c r="AA1236" i="39" s="1"/>
  <c r="AC1236" i="39" s="1"/>
  <c r="BQ48" i="29"/>
  <c r="N52" i="29"/>
  <c r="Q52" i="29" s="1"/>
  <c r="AA1030" i="39" s="1"/>
  <c r="AC1030" i="39" s="1"/>
  <c r="L52" i="29"/>
  <c r="CL52" i="29"/>
  <c r="CO52" i="29" s="1"/>
  <c r="AA1310" i="39" s="1"/>
  <c r="AC1310" i="39" s="1"/>
  <c r="AD1310" i="39" s="1"/>
  <c r="CJ52" i="29"/>
  <c r="AE57" i="29"/>
  <c r="AZ60" i="29"/>
  <c r="BC60" i="29" s="1"/>
  <c r="AA1178" i="39" s="1"/>
  <c r="AC1178" i="39" s="1"/>
  <c r="AX60" i="29"/>
  <c r="L48" i="29"/>
  <c r="CJ48" i="29"/>
  <c r="BQ49" i="29"/>
  <c r="AE52" i="29"/>
  <c r="DC52" i="29"/>
  <c r="DE65" i="29"/>
  <c r="DH65" i="29" s="1"/>
  <c r="AA1393" i="39" s="1"/>
  <c r="AC1393" i="39" s="1"/>
  <c r="DC65" i="29"/>
  <c r="N61" i="29"/>
  <c r="Q61" i="29" s="1"/>
  <c r="AA1039" i="39" s="1"/>
  <c r="AC1039" i="39" s="1"/>
  <c r="L61" i="29"/>
  <c r="CP61" i="29"/>
  <c r="N69" i="29"/>
  <c r="Q69" i="29" s="1"/>
  <c r="AA1047" i="39" s="1"/>
  <c r="AC1047" i="39" s="1"/>
  <c r="L69" i="29"/>
  <c r="BS40" i="29"/>
  <c r="BV40" i="29" s="1"/>
  <c r="AA1228" i="39" s="1"/>
  <c r="AC1228" i="39" s="1"/>
  <c r="BQ40" i="29"/>
  <c r="N44" i="29"/>
  <c r="Q44" i="29" s="1"/>
  <c r="AA1022" i="39" s="1"/>
  <c r="AC1022" i="39" s="1"/>
  <c r="L44" i="29"/>
  <c r="CL44" i="29"/>
  <c r="CO44" i="29" s="1"/>
  <c r="AA1302" i="39" s="1"/>
  <c r="AC1302" i="39" s="1"/>
  <c r="AG48" i="29"/>
  <c r="AJ48" i="29" s="1"/>
  <c r="AA1096" i="39" s="1"/>
  <c r="AC1096" i="39" s="1"/>
  <c r="AE48" i="29"/>
  <c r="DE48" i="29"/>
  <c r="DH48" i="29" s="1"/>
  <c r="AA1376" i="39" s="1"/>
  <c r="AC1376" i="39" s="1"/>
  <c r="DC48" i="29"/>
  <c r="AZ52" i="29"/>
  <c r="BC52" i="29" s="1"/>
  <c r="AA1170" i="39" s="1"/>
  <c r="AC1170" i="39" s="1"/>
  <c r="AX52" i="29"/>
  <c r="BS54" i="29"/>
  <c r="BV54" i="29" s="1"/>
  <c r="AA1242" i="39" s="1"/>
  <c r="AC1242" i="39" s="1"/>
  <c r="N60" i="29"/>
  <c r="Q60" i="29" s="1"/>
  <c r="AA1038" i="39" s="1"/>
  <c r="AC1038" i="39" s="1"/>
  <c r="L60" i="29"/>
  <c r="CP60" i="29"/>
  <c r="AG65" i="29"/>
  <c r="AJ65" i="29" s="1"/>
  <c r="AA1113" i="39" s="1"/>
  <c r="AC1113" i="39" s="1"/>
  <c r="AE65" i="29"/>
  <c r="CP42" i="29"/>
  <c r="DE46" i="29"/>
  <c r="DH46" i="29" s="1"/>
  <c r="AA1374" i="39" s="1"/>
  <c r="AC1374" i="39" s="1"/>
  <c r="CP58" i="29"/>
  <c r="L40" i="29"/>
  <c r="CJ40" i="29"/>
  <c r="AE44" i="29"/>
  <c r="DC44" i="29"/>
  <c r="AX48" i="29"/>
  <c r="BQ52" i="29"/>
  <c r="AE60" i="29"/>
  <c r="N38" i="29"/>
  <c r="Q38" i="29" s="1"/>
  <c r="AA1016" i="39" s="1"/>
  <c r="AC1016" i="39" s="1"/>
  <c r="AZ38" i="29"/>
  <c r="BC38" i="29" s="1"/>
  <c r="AA1156" i="39" s="1"/>
  <c r="AC1156" i="39" s="1"/>
  <c r="CP38" i="29"/>
  <c r="AG42" i="29"/>
  <c r="AJ42" i="29" s="1"/>
  <c r="AA1090" i="39" s="1"/>
  <c r="AC1090" i="39" s="1"/>
  <c r="BW42" i="29"/>
  <c r="DI42" i="29"/>
  <c r="N46" i="29"/>
  <c r="Q46" i="29" s="1"/>
  <c r="AA1024" i="39" s="1"/>
  <c r="AC1024" i="39" s="1"/>
  <c r="AZ46" i="29"/>
  <c r="BC46" i="29" s="1"/>
  <c r="AA1164" i="39" s="1"/>
  <c r="AC1164" i="39" s="1"/>
  <c r="CL46" i="29"/>
  <c r="CO46" i="29" s="1"/>
  <c r="AA1304" i="39" s="1"/>
  <c r="AC1304" i="39" s="1"/>
  <c r="R54" i="29"/>
  <c r="AZ54" i="29"/>
  <c r="BC54" i="29" s="1"/>
  <c r="AA1172" i="39" s="1"/>
  <c r="AC1172" i="39" s="1"/>
  <c r="CL54" i="29"/>
  <c r="CO54" i="29" s="1"/>
  <c r="AA1312" i="39" s="1"/>
  <c r="AC1312" i="39" s="1"/>
  <c r="AD1312" i="39" s="1"/>
  <c r="AG58" i="29"/>
  <c r="AJ58" i="29" s="1"/>
  <c r="AA1106" i="39" s="1"/>
  <c r="AC1106" i="39" s="1"/>
  <c r="BW58" i="29"/>
  <c r="DI58" i="29"/>
  <c r="N62" i="29"/>
  <c r="Q62" i="29" s="1"/>
  <c r="AA1040" i="39" s="1"/>
  <c r="AC1040" i="39" s="1"/>
  <c r="AZ62" i="29"/>
  <c r="BC62" i="29" s="1"/>
  <c r="AA1180" i="39" s="1"/>
  <c r="AC1180" i="39" s="1"/>
  <c r="CL62" i="29"/>
  <c r="CO62" i="29" s="1"/>
  <c r="AA1320" i="39" s="1"/>
  <c r="AC1320" i="39" s="1"/>
  <c r="AE64" i="29"/>
  <c r="AG66" i="29"/>
  <c r="AJ66" i="29" s="1"/>
  <c r="AA1114" i="39" s="1"/>
  <c r="AC1114" i="39" s="1"/>
  <c r="BS66" i="29"/>
  <c r="BV66" i="29" s="1"/>
  <c r="AA1254" i="39" s="1"/>
  <c r="AC1254" i="39" s="1"/>
  <c r="DE66" i="29"/>
  <c r="DH66" i="29" s="1"/>
  <c r="AA1394" i="39" s="1"/>
  <c r="AC1394" i="39" s="1"/>
  <c r="L68" i="29"/>
  <c r="AX68" i="29"/>
  <c r="CJ68" i="29"/>
  <c r="N70" i="29"/>
  <c r="Q70" i="29" s="1"/>
  <c r="AA1048" i="39" s="1"/>
  <c r="AC1048" i="39" s="1"/>
  <c r="AZ70" i="29"/>
  <c r="BC70" i="29" s="1"/>
  <c r="AA1188" i="39" s="1"/>
  <c r="AC1188" i="39" s="1"/>
  <c r="CP70" i="29"/>
  <c r="AE72" i="29"/>
  <c r="AE70" i="29"/>
  <c r="AX69" i="29"/>
  <c r="DC73" i="29"/>
  <c r="AZ6" i="27"/>
  <c r="BC6" i="27" s="1"/>
  <c r="AA143" i="39" s="1"/>
  <c r="AC143" i="39" s="1"/>
  <c r="AZ16" i="27"/>
  <c r="BC16" i="27" s="1"/>
  <c r="AA153" i="39" s="1"/>
  <c r="AC153" i="39" s="1"/>
  <c r="AZ61" i="27"/>
  <c r="BC61" i="27" s="1"/>
  <c r="AA198" i="39" s="1"/>
  <c r="AC198" i="39" s="1"/>
  <c r="AZ54" i="27"/>
  <c r="BC54" i="27" s="1"/>
  <c r="AA191" i="39" s="1"/>
  <c r="AC191" i="39" s="1"/>
  <c r="AZ25" i="27"/>
  <c r="BC25" i="27" s="1"/>
  <c r="AA162" i="39" s="1"/>
  <c r="AC162" i="39" s="1"/>
  <c r="AZ9" i="27"/>
  <c r="BC9" i="27" s="1"/>
  <c r="AA146" i="39" s="1"/>
  <c r="AC146" i="39" s="1"/>
  <c r="AG6" i="27"/>
  <c r="AJ6" i="27" s="1"/>
  <c r="AA73" i="39" s="1"/>
  <c r="AC73" i="39" s="1"/>
  <c r="AD73" i="39" s="1"/>
  <c r="AZ50" i="27"/>
  <c r="BC50" i="27" s="1"/>
  <c r="AA187" i="39" s="1"/>
  <c r="AC187" i="39" s="1"/>
  <c r="AZ35" i="27"/>
  <c r="BC35" i="27" s="1"/>
  <c r="AA172" i="39" s="1"/>
  <c r="AC172" i="39" s="1"/>
  <c r="AJ5" i="27"/>
  <c r="AA72" i="39" s="1"/>
  <c r="AC72" i="39" s="1"/>
  <c r="AG73" i="27"/>
  <c r="AJ73" i="27" s="1"/>
  <c r="AA140" i="39" s="1"/>
  <c r="AC140" i="39" s="1"/>
  <c r="AG69" i="27"/>
  <c r="AJ69" i="27" s="1"/>
  <c r="AA136" i="39" s="1"/>
  <c r="AC136" i="39" s="1"/>
  <c r="AG54" i="27"/>
  <c r="AJ54" i="27" s="1"/>
  <c r="AA121" i="39" s="1"/>
  <c r="AC121" i="39" s="1"/>
  <c r="AZ44" i="27"/>
  <c r="BC44" i="27" s="1"/>
  <c r="AA181" i="39" s="1"/>
  <c r="AC181" i="39" s="1"/>
  <c r="AG32" i="27"/>
  <c r="AJ32" i="27" s="1"/>
  <c r="AA99" i="39" s="1"/>
  <c r="AC99" i="39" s="1"/>
  <c r="AZ28" i="27"/>
  <c r="BC28" i="27" s="1"/>
  <c r="AA165" i="39" s="1"/>
  <c r="AC165" i="39" s="1"/>
  <c r="AZ17" i="27"/>
  <c r="BC17" i="27" s="1"/>
  <c r="AA154" i="39" s="1"/>
  <c r="AC154" i="39" s="1"/>
  <c r="AG28" i="27"/>
  <c r="AJ28" i="27" s="1"/>
  <c r="AA95" i="39" s="1"/>
  <c r="AC95" i="39" s="1"/>
  <c r="AG42" i="27"/>
  <c r="AJ42" i="27" s="1"/>
  <c r="AA109" i="39" s="1"/>
  <c r="AC109" i="39" s="1"/>
  <c r="AZ41" i="27"/>
  <c r="BC41" i="27" s="1"/>
  <c r="AA178" i="39" s="1"/>
  <c r="AC178" i="39" s="1"/>
  <c r="AG34" i="27"/>
  <c r="AJ34" i="27" s="1"/>
  <c r="AA101" i="39" s="1"/>
  <c r="AC101" i="39" s="1"/>
  <c r="AZ22" i="27"/>
  <c r="BC22" i="27" s="1"/>
  <c r="AA159" i="39" s="1"/>
  <c r="AC159" i="39" s="1"/>
  <c r="AZ23" i="27"/>
  <c r="BC23" i="27" s="1"/>
  <c r="AA160" i="39" s="1"/>
  <c r="AC160" i="39" s="1"/>
  <c r="AG20" i="27"/>
  <c r="AJ20" i="27" s="1"/>
  <c r="AA87" i="39" s="1"/>
  <c r="AC87" i="39" s="1"/>
  <c r="AG50" i="27"/>
  <c r="AJ50" i="27" s="1"/>
  <c r="AA117" i="39" s="1"/>
  <c r="AC117" i="39" s="1"/>
  <c r="AZ37" i="27"/>
  <c r="BC37" i="27" s="1"/>
  <c r="AA174" i="39" s="1"/>
  <c r="AC174" i="39" s="1"/>
  <c r="AG12" i="27"/>
  <c r="AJ12" i="27" s="1"/>
  <c r="AA79" i="39" s="1"/>
  <c r="AC79" i="39" s="1"/>
  <c r="AZ10" i="27"/>
  <c r="BC10" i="27" s="1"/>
  <c r="AA147" i="39" s="1"/>
  <c r="AC147" i="39" s="1"/>
  <c r="AG7" i="27"/>
  <c r="AJ7" i="27" s="1"/>
  <c r="AA74" i="39" s="1"/>
  <c r="AC74" i="39" s="1"/>
  <c r="AG13" i="27"/>
  <c r="AJ13" i="27" s="1"/>
  <c r="AA80" i="39" s="1"/>
  <c r="AC80" i="39" s="1"/>
  <c r="AZ11" i="27"/>
  <c r="BC11" i="27" s="1"/>
  <c r="AA148" i="39" s="1"/>
  <c r="AC148" i="39" s="1"/>
  <c r="AG8" i="27"/>
  <c r="AJ8" i="27" s="1"/>
  <c r="AA75" i="39" s="1"/>
  <c r="AC75" i="39" s="1"/>
  <c r="AG22" i="27"/>
  <c r="AJ22" i="27" s="1"/>
  <c r="AA89" i="39" s="1"/>
  <c r="AC89" i="39" s="1"/>
  <c r="AZ12" i="27"/>
  <c r="BC12" i="27" s="1"/>
  <c r="AA149" i="39" s="1"/>
  <c r="AC149" i="39" s="1"/>
  <c r="AG10" i="27"/>
  <c r="AJ10" i="27" s="1"/>
  <c r="AA77" i="39" s="1"/>
  <c r="AC77" i="39" s="1"/>
  <c r="AZ7" i="27"/>
  <c r="BC7" i="27" s="1"/>
  <c r="AA144" i="39" s="1"/>
  <c r="AC144" i="39" s="1"/>
  <c r="AD1302" i="39" l="1"/>
  <c r="AD1377" i="39"/>
  <c r="AM46" i="4"/>
  <c r="AQ30" i="32"/>
  <c r="AD1270" i="39"/>
  <c r="AO12" i="4"/>
  <c r="AI53" i="4"/>
  <c r="AD1304" i="39"/>
  <c r="AD1280" i="39"/>
  <c r="AM22" i="32"/>
  <c r="AM27" i="4"/>
  <c r="AO54" i="4"/>
  <c r="AO66" i="4"/>
  <c r="AD1272" i="39"/>
  <c r="AD1285" i="39"/>
  <c r="I72" i="32"/>
  <c r="AD1340" i="39"/>
  <c r="AD1371" i="39"/>
  <c r="AO34" i="4"/>
  <c r="AD1320" i="39"/>
  <c r="AD1305" i="39"/>
  <c r="AD100" i="39"/>
  <c r="AD102" i="39"/>
  <c r="AD1087" i="39"/>
  <c r="AD1106" i="39"/>
  <c r="AD1103" i="39"/>
  <c r="AD1188" i="39"/>
  <c r="AD1177" i="39"/>
  <c r="AD121" i="39"/>
  <c r="AD108" i="39"/>
  <c r="AD107" i="39"/>
  <c r="AD159" i="39"/>
  <c r="AD89" i="39"/>
  <c r="AD1080" i="39"/>
  <c r="AD1121" i="39"/>
  <c r="AD1102" i="39"/>
  <c r="AD1070" i="39"/>
  <c r="AD1119" i="39"/>
  <c r="AD1081" i="39"/>
  <c r="AD1120" i="39"/>
  <c r="AD1095" i="39"/>
  <c r="AD1149" i="39"/>
  <c r="AD1134" i="39"/>
  <c r="AD1181" i="39"/>
  <c r="AD1156" i="39"/>
  <c r="AD139" i="39"/>
  <c r="AD80" i="39"/>
  <c r="AD137" i="39"/>
  <c r="AD154" i="39"/>
  <c r="AD208" i="39"/>
  <c r="AD1082" i="39"/>
  <c r="AD1052" i="39"/>
  <c r="AD1116" i="39"/>
  <c r="AD1118" i="39"/>
  <c r="AD1097" i="39"/>
  <c r="AD1064" i="39"/>
  <c r="AD1063" i="39"/>
  <c r="AD1100" i="39"/>
  <c r="AD1077" i="39"/>
  <c r="AD1075" i="39"/>
  <c r="AD1184" i="39"/>
  <c r="AD1130" i="39"/>
  <c r="AD1142" i="39"/>
  <c r="AD1145" i="39"/>
  <c r="AD1136" i="39"/>
  <c r="AD1221" i="39"/>
  <c r="AD1222" i="39"/>
  <c r="AD1237" i="39"/>
  <c r="AD1243" i="39"/>
  <c r="AD1205" i="39"/>
  <c r="AD1214" i="39"/>
  <c r="AD1265" i="39"/>
  <c r="AD1268" i="39"/>
  <c r="AD165" i="39"/>
  <c r="AD1326" i="39"/>
  <c r="AD1288" i="39"/>
  <c r="AD1027" i="39"/>
  <c r="AD99" i="39"/>
  <c r="I4" i="4"/>
  <c r="AD1395" i="39"/>
  <c r="AD103" i="39"/>
  <c r="AD110" i="39"/>
  <c r="AD76" i="39"/>
  <c r="AD141" i="39"/>
  <c r="K22" i="32"/>
  <c r="I41" i="4"/>
  <c r="AD109" i="39"/>
  <c r="AD101" i="39"/>
  <c r="AD83" i="39"/>
  <c r="AD91" i="39"/>
  <c r="AD87" i="39"/>
  <c r="AD85" i="39"/>
  <c r="AD1041" i="39"/>
  <c r="AD1018" i="39"/>
  <c r="AD152" i="39"/>
  <c r="AD192" i="39"/>
  <c r="AD990" i="39"/>
  <c r="AD1040" i="39"/>
  <c r="AD988" i="39"/>
  <c r="AD1232" i="39"/>
  <c r="AD989" i="39"/>
  <c r="AD1039" i="39"/>
  <c r="AD1010" i="39"/>
  <c r="AD198" i="39"/>
  <c r="AD1368" i="39"/>
  <c r="AD1147" i="39"/>
  <c r="AD1187" i="39"/>
  <c r="AD1165" i="39"/>
  <c r="AD1148" i="39"/>
  <c r="AD1175" i="39"/>
  <c r="AD1203" i="39"/>
  <c r="AD1235" i="39"/>
  <c r="AD1251" i="39"/>
  <c r="AD1202" i="39"/>
  <c r="AD1217" i="39"/>
  <c r="AD1234" i="39"/>
  <c r="AD1218" i="39"/>
  <c r="AD1298" i="39"/>
  <c r="AD1327" i="39"/>
  <c r="AD1274" i="39"/>
  <c r="AD1323" i="39"/>
  <c r="AD1329" i="39"/>
  <c r="AD1311" i="39"/>
  <c r="AD1306" i="39"/>
  <c r="AD1276" i="39"/>
  <c r="AD1344" i="39"/>
  <c r="AD1369" i="39"/>
  <c r="AD1380" i="39"/>
  <c r="AD1355" i="39"/>
  <c r="AD1350" i="39"/>
  <c r="AD1012" i="39"/>
  <c r="AD142" i="39"/>
  <c r="AD1042" i="39"/>
  <c r="AD1004" i="39"/>
  <c r="AD153" i="39"/>
  <c r="AD118" i="39"/>
  <c r="AD202" i="39"/>
  <c r="AD203" i="39"/>
  <c r="AD992" i="39"/>
  <c r="AD1399" i="39"/>
  <c r="AD1036" i="39"/>
  <c r="AD1158" i="39"/>
  <c r="AD155" i="39"/>
  <c r="AD1400" i="39"/>
  <c r="AD1009" i="39"/>
  <c r="AD84" i="39"/>
  <c r="AD98" i="39"/>
  <c r="DH4" i="29"/>
  <c r="AA1332" i="39" s="1"/>
  <c r="AC1332" i="39" s="1"/>
  <c r="AD1332" i="39" s="1"/>
  <c r="DI4" i="29"/>
  <c r="AR4" i="32" s="1"/>
  <c r="AD1170" i="39"/>
  <c r="AD985" i="39"/>
  <c r="AD156" i="39"/>
  <c r="AD207" i="39"/>
  <c r="AD188" i="39"/>
  <c r="AD1031" i="39"/>
  <c r="AD145" i="39"/>
  <c r="AD1017" i="39"/>
  <c r="AD181" i="39"/>
  <c r="AD1033" i="39"/>
  <c r="AD994" i="39"/>
  <c r="AD138" i="39"/>
  <c r="AD1011" i="39"/>
  <c r="AD1090" i="39"/>
  <c r="AD1117" i="39"/>
  <c r="AD1140" i="39"/>
  <c r="AD1182" i="39"/>
  <c r="AD1167" i="39"/>
  <c r="AD1186" i="39"/>
  <c r="AD1183" i="39"/>
  <c r="AD1242" i="39"/>
  <c r="AD1273" i="39"/>
  <c r="AD1291" i="39"/>
  <c r="AD1383" i="39"/>
  <c r="AD1339" i="39"/>
  <c r="AD1338" i="39"/>
  <c r="AD1374" i="39"/>
  <c r="AD1346" i="39"/>
  <c r="AD1361" i="39"/>
  <c r="AD1397" i="39"/>
  <c r="AD1382" i="39"/>
  <c r="AD1343" i="39"/>
  <c r="AD1372" i="39"/>
  <c r="AD982" i="39"/>
  <c r="AD149" i="39"/>
  <c r="AD1008" i="39"/>
  <c r="AD177" i="39"/>
  <c r="AD1030" i="39"/>
  <c r="AD987" i="39"/>
  <c r="AD157" i="39"/>
  <c r="AD1035" i="39"/>
  <c r="AD1043" i="39"/>
  <c r="AD1096" i="39"/>
  <c r="AD180" i="39"/>
  <c r="AD1048" i="39"/>
  <c r="AD1366" i="39"/>
  <c r="AD171" i="39"/>
  <c r="AD1393" i="39"/>
  <c r="AD1000" i="39"/>
  <c r="AD88" i="39"/>
  <c r="AD143" i="39"/>
  <c r="AD166" i="39"/>
  <c r="AD1113" i="39"/>
  <c r="AD1050" i="39"/>
  <c r="AD1025" i="39"/>
  <c r="AD170" i="39"/>
  <c r="AD1049" i="39"/>
  <c r="AD1376" i="39"/>
  <c r="AD178" i="39"/>
  <c r="AD200" i="39"/>
  <c r="AD1007" i="39"/>
  <c r="AD1062" i="39"/>
  <c r="AD77" i="39"/>
  <c r="I33" i="32"/>
  <c r="AD117" i="39"/>
  <c r="I7" i="32"/>
  <c r="AD105" i="39"/>
  <c r="AD95" i="39"/>
  <c r="AD86" i="39"/>
  <c r="AD210" i="39"/>
  <c r="AD1078" i="39"/>
  <c r="AD1111" i="39"/>
  <c r="AD1094" i="39"/>
  <c r="AD1114" i="39"/>
  <c r="AD1092" i="39"/>
  <c r="AD1112" i="39"/>
  <c r="AD1084" i="39"/>
  <c r="AD1059" i="39"/>
  <c r="AD1107" i="39"/>
  <c r="AD1065" i="39"/>
  <c r="AD1110" i="39"/>
  <c r="AD1058" i="39"/>
  <c r="AD1176" i="39"/>
  <c r="AD1172" i="39"/>
  <c r="AD1133" i="39"/>
  <c r="AD1164" i="39"/>
  <c r="AD1125" i="39"/>
  <c r="AD1144" i="39"/>
  <c r="AD1135" i="39"/>
  <c r="AD1180" i="39"/>
  <c r="AD1161" i="39"/>
  <c r="AD1132" i="39"/>
  <c r="AD1219" i="39"/>
  <c r="AD1200" i="39"/>
  <c r="AD1227" i="39"/>
  <c r="AD1195" i="39"/>
  <c r="AD1220" i="39"/>
  <c r="AD1254" i="39"/>
  <c r="AD1197" i="39"/>
  <c r="AD1321" i="39"/>
  <c r="AD1297" i="39"/>
  <c r="AD1313" i="39"/>
  <c r="AD1284" i="39"/>
  <c r="AD1267" i="39"/>
  <c r="AD1360" i="39"/>
  <c r="AD1381" i="39"/>
  <c r="AD1394" i="39"/>
  <c r="AD1354" i="39"/>
  <c r="AD1342" i="39"/>
  <c r="AD1357" i="39"/>
  <c r="AD1362" i="39"/>
  <c r="AD1364" i="39"/>
  <c r="AD1335" i="39"/>
  <c r="AD164" i="39"/>
  <c r="AD175" i="39"/>
  <c r="AD211" i="39"/>
  <c r="AD1024" i="39"/>
  <c r="AD1262" i="39"/>
  <c r="AD162" i="39"/>
  <c r="AD1236" i="39"/>
  <c r="AD1178" i="39"/>
  <c r="AD1021" i="39"/>
  <c r="AD993" i="39"/>
  <c r="AD1044" i="39"/>
  <c r="AD1026" i="39"/>
  <c r="AD146" i="39"/>
  <c r="AD111" i="39"/>
  <c r="AD1179" i="39"/>
  <c r="AD1088" i="39"/>
  <c r="AD144" i="39"/>
  <c r="AC1325" i="39"/>
  <c r="AD1325" i="39" s="1"/>
  <c r="AA1324" i="39"/>
  <c r="AC1324" i="39" s="1"/>
  <c r="AD1324" i="39" s="1"/>
  <c r="AD92" i="39"/>
  <c r="AD74" i="39"/>
  <c r="AD78" i="39"/>
  <c r="AD94" i="39"/>
  <c r="AD1045" i="39"/>
  <c r="AD1022" i="39"/>
  <c r="AD147" i="39"/>
  <c r="AD172" i="39"/>
  <c r="AD995" i="39"/>
  <c r="AD1047" i="39"/>
  <c r="AD1005" i="39"/>
  <c r="AD119" i="39"/>
  <c r="AD136" i="39"/>
  <c r="AD1253" i="39"/>
  <c r="AD1016" i="39"/>
  <c r="AD187" i="39"/>
  <c r="AD1037" i="39"/>
  <c r="AD179" i="39"/>
  <c r="AD79" i="39"/>
  <c r="I28" i="32"/>
  <c r="AD75" i="39"/>
  <c r="AD140" i="39"/>
  <c r="AD72" i="39"/>
  <c r="AD96" i="39"/>
  <c r="AD160" i="39"/>
  <c r="AD1091" i="39"/>
  <c r="AD1066" i="39"/>
  <c r="AD1086" i="39"/>
  <c r="AD1089" i="39"/>
  <c r="AD1108" i="39"/>
  <c r="AD1109" i="39"/>
  <c r="AD1057" i="39"/>
  <c r="AD1079" i="39"/>
  <c r="AD1115" i="39"/>
  <c r="AD1105" i="39"/>
  <c r="AD1060" i="39"/>
  <c r="AD1101" i="39"/>
  <c r="AD1074" i="39"/>
  <c r="AD1166" i="39"/>
  <c r="AD1154" i="39"/>
  <c r="AD1150" i="39"/>
  <c r="AD1185" i="39"/>
  <c r="AD1173" i="39"/>
  <c r="AD1151" i="39"/>
  <c r="AD1190" i="39"/>
  <c r="AD1171" i="39"/>
  <c r="AD1152" i="39"/>
  <c r="AD1122" i="39"/>
  <c r="AD1210" i="39"/>
  <c r="AD1241" i="39"/>
  <c r="AD1255" i="39"/>
  <c r="AD1206" i="39"/>
  <c r="AD1204" i="39"/>
  <c r="AD1240" i="39"/>
  <c r="AD1215" i="39"/>
  <c r="AD1307" i="39"/>
  <c r="AD1275" i="39"/>
  <c r="AD1289" i="39"/>
  <c r="AD1290" i="39"/>
  <c r="AD1287" i="39"/>
  <c r="AD1292" i="39"/>
  <c r="AD1356" i="39"/>
  <c r="AD1375" i="39"/>
  <c r="AD1396" i="39"/>
  <c r="AD1337" i="39"/>
  <c r="AD1367" i="39"/>
  <c r="AD1345" i="39"/>
  <c r="AD1358" i="39"/>
  <c r="AD1359" i="39"/>
  <c r="AD1391" i="39"/>
  <c r="AD1401" i="39"/>
  <c r="AD1228" i="39"/>
  <c r="AD189" i="39"/>
  <c r="AD1046" i="39"/>
  <c r="AD1019" i="39"/>
  <c r="AD148" i="39"/>
  <c r="AD173" i="39"/>
  <c r="AD174" i="39"/>
  <c r="AD158" i="39"/>
  <c r="AD996" i="39"/>
  <c r="AD151" i="39"/>
  <c r="AD1038" i="39"/>
  <c r="AD1162" i="39"/>
  <c r="AD150" i="39"/>
  <c r="AD206" i="39"/>
  <c r="AD1014" i="39"/>
  <c r="AD191" i="39"/>
  <c r="AN68" i="4"/>
  <c r="AQ53" i="32"/>
  <c r="AK53" i="4"/>
  <c r="AO31" i="4"/>
  <c r="DI30" i="29"/>
  <c r="AR30" i="32" s="1"/>
  <c r="DI46" i="29"/>
  <c r="AR46" i="32" s="1"/>
  <c r="DI10" i="29"/>
  <c r="AR10" i="4" s="1"/>
  <c r="DI69" i="29"/>
  <c r="AR69" i="32" s="1"/>
  <c r="DI71" i="29"/>
  <c r="AR71" i="4" s="1"/>
  <c r="DI55" i="29"/>
  <c r="AR55" i="32" s="1"/>
  <c r="DI11" i="29"/>
  <c r="AR11" i="4" s="1"/>
  <c r="DI18" i="29"/>
  <c r="AR18" i="32" s="1"/>
  <c r="DI33" i="29"/>
  <c r="AR33" i="32" s="1"/>
  <c r="DI15" i="29"/>
  <c r="AR15" i="4" s="1"/>
  <c r="DI44" i="29"/>
  <c r="AR44" i="32" s="1"/>
  <c r="DI72" i="29"/>
  <c r="AR72" i="32" s="1"/>
  <c r="DI66" i="29"/>
  <c r="AR66" i="4" s="1"/>
  <c r="DI26" i="29"/>
  <c r="DI14" i="29"/>
  <c r="AR14" i="32" s="1"/>
  <c r="DI29" i="29"/>
  <c r="AR29" i="4" s="1"/>
  <c r="DI34" i="29"/>
  <c r="DI36" i="29"/>
  <c r="DI67" i="29"/>
  <c r="AR67" i="32" s="1"/>
  <c r="DI27" i="29"/>
  <c r="AR27" i="4" s="1"/>
  <c r="DI7" i="29"/>
  <c r="AR7" i="4" s="1"/>
  <c r="DI53" i="29"/>
  <c r="AR53" i="32" s="1"/>
  <c r="DI47" i="29"/>
  <c r="DI68" i="29"/>
  <c r="DI9" i="29"/>
  <c r="DI39" i="29"/>
  <c r="DI17" i="29"/>
  <c r="DI31" i="29"/>
  <c r="DI63" i="29"/>
  <c r="DI73" i="29"/>
  <c r="DI54" i="29"/>
  <c r="AR54" i="32" s="1"/>
  <c r="DI48" i="29"/>
  <c r="AR48" i="32" s="1"/>
  <c r="DI40" i="29"/>
  <c r="AR40" i="4" s="1"/>
  <c r="DI65" i="29"/>
  <c r="AR65" i="4" s="1"/>
  <c r="DI22" i="29"/>
  <c r="AR22" i="32" s="1"/>
  <c r="DI32" i="29"/>
  <c r="AR32" i="32" s="1"/>
  <c r="DI38" i="29"/>
  <c r="AR38" i="32" s="1"/>
  <c r="DI28" i="29"/>
  <c r="AR28" i="4" s="1"/>
  <c r="DI16" i="29"/>
  <c r="AR16" i="4" s="1"/>
  <c r="DI41" i="29"/>
  <c r="DI52" i="29"/>
  <c r="AR52" i="4" s="1"/>
  <c r="DI12" i="29"/>
  <c r="AR12" i="4" s="1"/>
  <c r="DI43" i="29"/>
  <c r="AR43" i="4" s="1"/>
  <c r="DI49" i="29"/>
  <c r="AR49" i="4" s="1"/>
  <c r="CP67" i="29"/>
  <c r="AP67" i="32" s="1"/>
  <c r="CP68" i="29"/>
  <c r="AP68" i="32" s="1"/>
  <c r="CP33" i="29"/>
  <c r="AP33" i="32" s="1"/>
  <c r="CP54" i="29"/>
  <c r="AP54" i="4" s="1"/>
  <c r="CP18" i="29"/>
  <c r="AP18" i="4" s="1"/>
  <c r="CP15" i="29"/>
  <c r="AP15" i="4" s="1"/>
  <c r="CP65" i="29"/>
  <c r="AP65" i="32" s="1"/>
  <c r="AO11" i="32"/>
  <c r="CP55" i="29"/>
  <c r="AP55" i="32" s="1"/>
  <c r="CP9" i="29"/>
  <c r="AP9" i="32" s="1"/>
  <c r="CP14" i="29"/>
  <c r="CP27" i="29"/>
  <c r="AP27" i="4" s="1"/>
  <c r="CP52" i="29"/>
  <c r="AP52" i="4" s="1"/>
  <c r="CP39" i="29"/>
  <c r="AQ7" i="4"/>
  <c r="CP49" i="29"/>
  <c r="CP17" i="29"/>
  <c r="CP32" i="29"/>
  <c r="CP29" i="29"/>
  <c r="CP12" i="29"/>
  <c r="AP12" i="32" s="1"/>
  <c r="CP71" i="29"/>
  <c r="AP71" i="4" s="1"/>
  <c r="CP7" i="29"/>
  <c r="AP7" i="4" s="1"/>
  <c r="CP26" i="29"/>
  <c r="AP26" i="32" s="1"/>
  <c r="CP34" i="29"/>
  <c r="AP34" i="4" s="1"/>
  <c r="CP44" i="29"/>
  <c r="AP44" i="4" s="1"/>
  <c r="CP31" i="29"/>
  <c r="AP31" i="4" s="1"/>
  <c r="AK34" i="4"/>
  <c r="AM67" i="4"/>
  <c r="CP4" i="29"/>
  <c r="AP4" i="4" s="1"/>
  <c r="CP10" i="29"/>
  <c r="AP10" i="4" s="1"/>
  <c r="CP47" i="29"/>
  <c r="AP47" i="4" s="1"/>
  <c r="CP30" i="29"/>
  <c r="AP30" i="4" s="1"/>
  <c r="CP63" i="29"/>
  <c r="AP63" i="4" s="1"/>
  <c r="CP62" i="29"/>
  <c r="AP62" i="32" s="1"/>
  <c r="CP46" i="29"/>
  <c r="AP46" i="4" s="1"/>
  <c r="CP11" i="29"/>
  <c r="AP11" i="32" s="1"/>
  <c r="CP66" i="29"/>
  <c r="AP66" i="32" s="1"/>
  <c r="AQ28" i="32"/>
  <c r="CP40" i="29"/>
  <c r="AP40" i="4" s="1"/>
  <c r="CP69" i="29"/>
  <c r="AP69" i="32" s="1"/>
  <c r="CP22" i="29"/>
  <c r="AP22" i="4" s="1"/>
  <c r="CP16" i="29"/>
  <c r="AP16" i="4" s="1"/>
  <c r="CP53" i="29"/>
  <c r="AP53" i="32" s="1"/>
  <c r="CP48" i="29"/>
  <c r="AP48" i="32" s="1"/>
  <c r="BW34" i="29"/>
  <c r="AN34" i="4" s="1"/>
  <c r="BW17" i="29"/>
  <c r="AN17" i="32" s="1"/>
  <c r="BW26" i="29"/>
  <c r="AN26" i="32" s="1"/>
  <c r="BW31" i="29"/>
  <c r="AN31" i="4" s="1"/>
  <c r="BW32" i="29"/>
  <c r="BW9" i="29"/>
  <c r="BW54" i="29"/>
  <c r="AN54" i="4" s="1"/>
  <c r="BW4" i="29"/>
  <c r="AN4" i="32" s="1"/>
  <c r="BW46" i="29"/>
  <c r="AN46" i="4" s="1"/>
  <c r="BW33" i="29"/>
  <c r="AN33" i="4" s="1"/>
  <c r="BW53" i="29"/>
  <c r="BW18" i="29"/>
  <c r="BW16" i="29"/>
  <c r="BW52" i="29"/>
  <c r="BW66" i="29"/>
  <c r="AN66" i="32" s="1"/>
  <c r="BW65" i="29"/>
  <c r="AN65" i="32" s="1"/>
  <c r="BW55" i="29"/>
  <c r="AN55" i="32" s="1"/>
  <c r="BW48" i="29"/>
  <c r="AN48" i="4" s="1"/>
  <c r="AQ66" i="4"/>
  <c r="AQ32" i="4"/>
  <c r="BW44" i="29"/>
  <c r="AN44" i="32" s="1"/>
  <c r="BW30" i="29"/>
  <c r="AN30" i="4" s="1"/>
  <c r="BW7" i="29"/>
  <c r="AN7" i="32" s="1"/>
  <c r="BW69" i="29"/>
  <c r="AN69" i="4" s="1"/>
  <c r="AO62" i="32"/>
  <c r="BW40" i="29"/>
  <c r="AN40" i="32" s="1"/>
  <c r="BW27" i="29"/>
  <c r="AN27" i="32" s="1"/>
  <c r="BW67" i="29"/>
  <c r="AN67" i="4" s="1"/>
  <c r="BW49" i="29"/>
  <c r="AN49" i="4" s="1"/>
  <c r="BW22" i="29"/>
  <c r="AN22" i="4" s="1"/>
  <c r="BW39" i="29"/>
  <c r="AN39" i="32" s="1"/>
  <c r="BW15" i="29"/>
  <c r="AN15" i="32" s="1"/>
  <c r="BW47" i="29"/>
  <c r="AN47" i="32" s="1"/>
  <c r="BW63" i="29"/>
  <c r="AN63" i="4" s="1"/>
  <c r="BW14" i="29"/>
  <c r="AN14" i="4" s="1"/>
  <c r="BW29" i="29"/>
  <c r="AN29" i="4" s="1"/>
  <c r="BD52" i="29"/>
  <c r="AL52" i="32" s="1"/>
  <c r="BD49" i="29"/>
  <c r="AL49" i="4" s="1"/>
  <c r="BD27" i="29"/>
  <c r="AL27" i="32" s="1"/>
  <c r="BD18" i="29"/>
  <c r="AL18" i="32" s="1"/>
  <c r="AM30" i="32"/>
  <c r="AQ54" i="4"/>
  <c r="BD31" i="29"/>
  <c r="AL31" i="32" s="1"/>
  <c r="BD63" i="29"/>
  <c r="AL63" i="4" s="1"/>
  <c r="BD69" i="29"/>
  <c r="AL69" i="4" s="1"/>
  <c r="BD30" i="29"/>
  <c r="AL30" i="32" s="1"/>
  <c r="BD34" i="29"/>
  <c r="AL34" i="32" s="1"/>
  <c r="BD68" i="29"/>
  <c r="AL68" i="32" s="1"/>
  <c r="BD58" i="29"/>
  <c r="AL58" i="4" s="1"/>
  <c r="BD7" i="29"/>
  <c r="AL7" i="4" s="1"/>
  <c r="BD17" i="29"/>
  <c r="AL17" i="4" s="1"/>
  <c r="BD14" i="29"/>
  <c r="AL14" i="4" s="1"/>
  <c r="BD62" i="29"/>
  <c r="AL62" i="32" s="1"/>
  <c r="BD60" i="29"/>
  <c r="AL60" i="32" s="1"/>
  <c r="BD53" i="29"/>
  <c r="AL53" i="32" s="1"/>
  <c r="BD26" i="29"/>
  <c r="AL26" i="4" s="1"/>
  <c r="BD47" i="29"/>
  <c r="AL47" i="32" s="1"/>
  <c r="BD22" i="29"/>
  <c r="AL22" i="4" s="1"/>
  <c r="BD54" i="29"/>
  <c r="AL54" i="32" s="1"/>
  <c r="BD46" i="29"/>
  <c r="AL46" i="4" s="1"/>
  <c r="BD16" i="29"/>
  <c r="AL16" i="4" s="1"/>
  <c r="BD29" i="29"/>
  <c r="AL29" i="32" s="1"/>
  <c r="BD57" i="29"/>
  <c r="AL57" i="32" s="1"/>
  <c r="BD66" i="29"/>
  <c r="AL66" i="32" s="1"/>
  <c r="BD44" i="29"/>
  <c r="AL44" i="4" s="1"/>
  <c r="BD64" i="29"/>
  <c r="AL64" i="32" s="1"/>
  <c r="BD24" i="29"/>
  <c r="AL24" i="4" s="1"/>
  <c r="BD59" i="29"/>
  <c r="AL59" i="32" s="1"/>
  <c r="BD70" i="29"/>
  <c r="AL70" i="4" s="1"/>
  <c r="BD15" i="29"/>
  <c r="AL15" i="32" s="1"/>
  <c r="BD40" i="29"/>
  <c r="AL40" i="32" s="1"/>
  <c r="BD38" i="29"/>
  <c r="AL38" i="32" s="1"/>
  <c r="BD61" i="29"/>
  <c r="AL61" i="32" s="1"/>
  <c r="BD65" i="29"/>
  <c r="AL65" i="32" s="1"/>
  <c r="BD43" i="29"/>
  <c r="AL43" i="4" s="1"/>
  <c r="AO46" i="32"/>
  <c r="BD48" i="29"/>
  <c r="BD36" i="29"/>
  <c r="BD32" i="29"/>
  <c r="BD67" i="29"/>
  <c r="BD55" i="29"/>
  <c r="BD33" i="29"/>
  <c r="BD72" i="29"/>
  <c r="BD4" i="29"/>
  <c r="AK32" i="29"/>
  <c r="AJ32" i="32" s="1"/>
  <c r="AK33" i="29"/>
  <c r="AK47" i="29"/>
  <c r="AJ47" i="32" s="1"/>
  <c r="AO71" i="4"/>
  <c r="AK49" i="29"/>
  <c r="AJ49" i="4" s="1"/>
  <c r="AK52" i="29"/>
  <c r="AJ52" i="32" s="1"/>
  <c r="AK7" i="29"/>
  <c r="AJ7" i="32" s="1"/>
  <c r="AK53" i="29"/>
  <c r="AJ53" i="32" s="1"/>
  <c r="AK63" i="29"/>
  <c r="AJ63" i="32" s="1"/>
  <c r="AK69" i="29"/>
  <c r="AJ69" i="32" s="1"/>
  <c r="AQ27" i="4"/>
  <c r="AK27" i="29"/>
  <c r="AJ27" i="32" s="1"/>
  <c r="AK34" i="29"/>
  <c r="AJ34" i="4" s="1"/>
  <c r="AK29" i="29"/>
  <c r="AJ29" i="32" s="1"/>
  <c r="AK30" i="29"/>
  <c r="AJ30" i="4" s="1"/>
  <c r="AK22" i="29"/>
  <c r="AJ22" i="32" s="1"/>
  <c r="AK4" i="29"/>
  <c r="AJ4" i="32" s="1"/>
  <c r="AQ22" i="4"/>
  <c r="AK44" i="29"/>
  <c r="AJ44" i="32" s="1"/>
  <c r="AK64" i="29"/>
  <c r="AJ64" i="4" s="1"/>
  <c r="AK36" i="29"/>
  <c r="AJ36" i="4" s="1"/>
  <c r="AK11" i="29"/>
  <c r="AJ11" i="32" s="1"/>
  <c r="AK59" i="29"/>
  <c r="AJ59" i="32" s="1"/>
  <c r="AK17" i="29"/>
  <c r="AJ17" i="32" s="1"/>
  <c r="AK54" i="29"/>
  <c r="AJ54" i="32" s="1"/>
  <c r="AK73" i="29"/>
  <c r="AJ73" i="4" s="1"/>
  <c r="AK71" i="29"/>
  <c r="AJ71" i="32" s="1"/>
  <c r="AK38" i="29"/>
  <c r="AJ38" i="4" s="1"/>
  <c r="AK70" i="29"/>
  <c r="AJ70" i="4" s="1"/>
  <c r="AK15" i="29"/>
  <c r="AJ15" i="4" s="1"/>
  <c r="AK58" i="29"/>
  <c r="AJ58" i="32" s="1"/>
  <c r="AK65" i="29"/>
  <c r="AJ65" i="4" s="1"/>
  <c r="AK42" i="29"/>
  <c r="AJ42" i="4" s="1"/>
  <c r="AK10" i="29"/>
  <c r="AJ10" i="4" s="1"/>
  <c r="AK62" i="29"/>
  <c r="AJ62" i="4" s="1"/>
  <c r="AK55" i="29"/>
  <c r="AJ55" i="32" s="1"/>
  <c r="AK40" i="29"/>
  <c r="AJ40" i="4" s="1"/>
  <c r="AK39" i="29"/>
  <c r="AJ39" i="4" s="1"/>
  <c r="AK72" i="29"/>
  <c r="AK47" i="32"/>
  <c r="AK68" i="29"/>
  <c r="AJ68" i="32" s="1"/>
  <c r="AK16" i="29"/>
  <c r="AJ16" i="4" s="1"/>
  <c r="AK66" i="29"/>
  <c r="AJ66" i="32" s="1"/>
  <c r="AK48" i="29"/>
  <c r="AJ48" i="32" s="1"/>
  <c r="AK46" i="29"/>
  <c r="AJ46" i="4" s="1"/>
  <c r="AK59" i="4"/>
  <c r="AM39" i="32"/>
  <c r="AK43" i="29"/>
  <c r="AJ43" i="4" s="1"/>
  <c r="AK18" i="29"/>
  <c r="AJ18" i="32" s="1"/>
  <c r="AK41" i="29"/>
  <c r="AJ41" i="32" s="1"/>
  <c r="AK60" i="29"/>
  <c r="AJ60" i="32" s="1"/>
  <c r="AK61" i="29"/>
  <c r="AK9" i="29"/>
  <c r="AJ9" i="4" s="1"/>
  <c r="AK31" i="29"/>
  <c r="AK67" i="29"/>
  <c r="AJ67" i="32" s="1"/>
  <c r="AK57" i="29"/>
  <c r="AK12" i="29"/>
  <c r="AK26" i="29"/>
  <c r="AI55" i="4"/>
  <c r="AK31" i="4"/>
  <c r="AO65" i="4"/>
  <c r="AO18" i="32"/>
  <c r="AI22" i="4"/>
  <c r="AI39" i="4"/>
  <c r="AQ10" i="4"/>
  <c r="AK38" i="32"/>
  <c r="AI58" i="4"/>
  <c r="AQ46" i="4"/>
  <c r="AQ69" i="4"/>
  <c r="AK70" i="4"/>
  <c r="AM66" i="4"/>
  <c r="AO26" i="32"/>
  <c r="AO15" i="32"/>
  <c r="AI62" i="4"/>
  <c r="AK15" i="32"/>
  <c r="AM7" i="32"/>
  <c r="AM54" i="4"/>
  <c r="AG12" i="4"/>
  <c r="AK26" i="4"/>
  <c r="AK66" i="4"/>
  <c r="AK65" i="32"/>
  <c r="AI10" i="4"/>
  <c r="AK58" i="4"/>
  <c r="AG36" i="32"/>
  <c r="AI38" i="4"/>
  <c r="AI27" i="4"/>
  <c r="AK43" i="4"/>
  <c r="AK62" i="4"/>
  <c r="AK54" i="4"/>
  <c r="AK46" i="4"/>
  <c r="AK18" i="4"/>
  <c r="AI46" i="4"/>
  <c r="AG26" i="4"/>
  <c r="AI63" i="32"/>
  <c r="AI69" i="4"/>
  <c r="AI66" i="4"/>
  <c r="AG62" i="4"/>
  <c r="AI54" i="4"/>
  <c r="AI42" i="4"/>
  <c r="AI30" i="4"/>
  <c r="AI14" i="4"/>
  <c r="AG66" i="4"/>
  <c r="R61" i="29"/>
  <c r="AH61" i="32" s="1"/>
  <c r="R31" i="29"/>
  <c r="AH31" i="4" s="1"/>
  <c r="R69" i="29"/>
  <c r="AH69" i="32" s="1"/>
  <c r="R12" i="29"/>
  <c r="AH12" i="32" s="1"/>
  <c r="R27" i="29"/>
  <c r="AH27" i="32" s="1"/>
  <c r="R49" i="29"/>
  <c r="AH49" i="32" s="1"/>
  <c r="R9" i="29"/>
  <c r="AH9" i="32" s="1"/>
  <c r="R10" i="29"/>
  <c r="AH10" i="32" s="1"/>
  <c r="R30" i="29"/>
  <c r="AH30" i="4" s="1"/>
  <c r="R71" i="29"/>
  <c r="AH71" i="32" s="1"/>
  <c r="R59" i="29"/>
  <c r="AH59" i="32" s="1"/>
  <c r="R60" i="29"/>
  <c r="AH60" i="4" s="1"/>
  <c r="R16" i="29"/>
  <c r="AH16" i="32" s="1"/>
  <c r="R57" i="29"/>
  <c r="AH57" i="4" s="1"/>
  <c r="R72" i="29"/>
  <c r="AH72" i="32" s="1"/>
  <c r="R40" i="29"/>
  <c r="AH40" i="32" s="1"/>
  <c r="R14" i="29"/>
  <c r="AH14" i="32" s="1"/>
  <c r="R68" i="29"/>
  <c r="AH68" i="32" s="1"/>
  <c r="R33" i="29"/>
  <c r="R7" i="29"/>
  <c r="AH7" i="4" s="1"/>
  <c r="R4" i="29"/>
  <c r="AH4" i="32" s="1"/>
  <c r="R64" i="29"/>
  <c r="AH64" i="4" s="1"/>
  <c r="R29" i="29"/>
  <c r="AH29" i="32" s="1"/>
  <c r="R70" i="29"/>
  <c r="AH70" i="32" s="1"/>
  <c r="R52" i="29"/>
  <c r="AH52" i="4" s="1"/>
  <c r="R11" i="29"/>
  <c r="AH11" i="4" s="1"/>
  <c r="R36" i="29"/>
  <c r="AH36" i="32" s="1"/>
  <c r="R62" i="29"/>
  <c r="AH62" i="32" s="1"/>
  <c r="R58" i="29"/>
  <c r="AH58" i="32" s="1"/>
  <c r="R65" i="29"/>
  <c r="AH65" i="32" s="1"/>
  <c r="AG38" i="32"/>
  <c r="R55" i="29"/>
  <c r="R22" i="29"/>
  <c r="AH22" i="32" s="1"/>
  <c r="R17" i="29"/>
  <c r="AH17" i="4" s="1"/>
  <c r="R38" i="29"/>
  <c r="AH38" i="32" s="1"/>
  <c r="R44" i="29"/>
  <c r="AH44" i="4" s="1"/>
  <c r="R18" i="29"/>
  <c r="AH18" i="4" s="1"/>
  <c r="AG15" i="4"/>
  <c r="R53" i="29"/>
  <c r="R43" i="29"/>
  <c r="R67" i="29"/>
  <c r="R48" i="29"/>
  <c r="R41" i="29"/>
  <c r="R66" i="29"/>
  <c r="AH66" i="32" s="1"/>
  <c r="R46" i="29"/>
  <c r="AH46" i="32" s="1"/>
  <c r="R15" i="29"/>
  <c r="AH15" i="32" s="1"/>
  <c r="R34" i="29"/>
  <c r="AH34" i="32" s="1"/>
  <c r="R26" i="29"/>
  <c r="AH26" i="4" s="1"/>
  <c r="R47" i="29"/>
  <c r="R39" i="29"/>
  <c r="R63" i="29"/>
  <c r="R32" i="29"/>
  <c r="AG70" i="4"/>
  <c r="AG18" i="4"/>
  <c r="AG11" i="4"/>
  <c r="AG34" i="32"/>
  <c r="AG31" i="4"/>
  <c r="AG65" i="4"/>
  <c r="AG58" i="4"/>
  <c r="AG46" i="4"/>
  <c r="I27" i="32"/>
  <c r="I26" i="4"/>
  <c r="K27" i="4"/>
  <c r="K21" i="32"/>
  <c r="K6" i="4"/>
  <c r="K16" i="4"/>
  <c r="I37" i="32"/>
  <c r="BD35" i="27"/>
  <c r="L34" i="4" s="1"/>
  <c r="BD50" i="27"/>
  <c r="L49" i="4" s="1"/>
  <c r="BD71" i="27"/>
  <c r="L70" i="32" s="1"/>
  <c r="BD73" i="27"/>
  <c r="L72" i="32" s="1"/>
  <c r="BD11" i="27"/>
  <c r="L10" i="32" s="1"/>
  <c r="BD74" i="27"/>
  <c r="L73" i="32" s="1"/>
  <c r="BD22" i="27"/>
  <c r="L21" i="4" s="1"/>
  <c r="BD5" i="27"/>
  <c r="L4" i="32" s="1"/>
  <c r="BD25" i="27"/>
  <c r="L24" i="4" s="1"/>
  <c r="BD38" i="27"/>
  <c r="L37" i="32" s="1"/>
  <c r="BD8" i="27"/>
  <c r="L7" i="32" s="1"/>
  <c r="BD21" i="27"/>
  <c r="L20" i="32" s="1"/>
  <c r="K70" i="4"/>
  <c r="BD17" i="27"/>
  <c r="L16" i="32" s="1"/>
  <c r="BD40" i="27"/>
  <c r="L39" i="32" s="1"/>
  <c r="BD28" i="27"/>
  <c r="L27" i="32" s="1"/>
  <c r="BD65" i="27"/>
  <c r="L64" i="32" s="1"/>
  <c r="BD66" i="27"/>
  <c r="L65" i="32" s="1"/>
  <c r="BD70" i="27"/>
  <c r="L69" i="32" s="1"/>
  <c r="BD51" i="27"/>
  <c r="L50" i="32" s="1"/>
  <c r="BD9" i="27"/>
  <c r="L8" i="32" s="1"/>
  <c r="BD19" i="27"/>
  <c r="L18" i="4" s="1"/>
  <c r="I40" i="32"/>
  <c r="BD41" i="27"/>
  <c r="L40" i="4" s="1"/>
  <c r="BD13" i="27"/>
  <c r="L12" i="32" s="1"/>
  <c r="I35" i="32"/>
  <c r="I19" i="4"/>
  <c r="I17" i="32"/>
  <c r="BD6" i="27"/>
  <c r="L5" i="32" s="1"/>
  <c r="BD33" i="27"/>
  <c r="L32" i="4" s="1"/>
  <c r="BD63" i="27"/>
  <c r="L62" i="4" s="1"/>
  <c r="BD42" i="27"/>
  <c r="L41" i="32" s="1"/>
  <c r="BD27" i="27"/>
  <c r="L26" i="4" s="1"/>
  <c r="BD23" i="27"/>
  <c r="L22" i="32" s="1"/>
  <c r="BD55" i="27"/>
  <c r="L54" i="32" s="1"/>
  <c r="BD20" i="27"/>
  <c r="L19" i="32" s="1"/>
  <c r="BD14" i="27"/>
  <c r="L13" i="4" s="1"/>
  <c r="I39" i="4"/>
  <c r="I23" i="32"/>
  <c r="I21" i="4"/>
  <c r="BD43" i="27"/>
  <c r="L42" i="32" s="1"/>
  <c r="BD52" i="27"/>
  <c r="L51" i="32" s="1"/>
  <c r="BD44" i="27"/>
  <c r="L43" i="4" s="1"/>
  <c r="BD36" i="27"/>
  <c r="L35" i="4" s="1"/>
  <c r="BD7" i="27"/>
  <c r="L6" i="4" s="1"/>
  <c r="BD10" i="27"/>
  <c r="L9" i="32" s="1"/>
  <c r="BD54" i="27"/>
  <c r="L53" i="32" s="1"/>
  <c r="BD61" i="27"/>
  <c r="L60" i="4" s="1"/>
  <c r="BD18" i="27"/>
  <c r="L17" i="32" s="1"/>
  <c r="BD69" i="27"/>
  <c r="L68" i="32" s="1"/>
  <c r="BD12" i="27"/>
  <c r="L11" i="32" s="1"/>
  <c r="BD37" i="27"/>
  <c r="L36" i="32" s="1"/>
  <c r="BD16" i="27"/>
  <c r="L15" i="4" s="1"/>
  <c r="BD29" i="27"/>
  <c r="L28" i="32" s="1"/>
  <c r="BD15" i="27"/>
  <c r="L14" i="32" s="1"/>
  <c r="BD34" i="27"/>
  <c r="L33" i="32" s="1"/>
  <c r="I18" i="32"/>
  <c r="I49" i="32"/>
  <c r="I24" i="4"/>
  <c r="I15" i="4"/>
  <c r="I6" i="32"/>
  <c r="AK36" i="27"/>
  <c r="J35" i="32" s="1"/>
  <c r="AK13" i="27"/>
  <c r="J12" i="32" s="1"/>
  <c r="AK7" i="27"/>
  <c r="J6" i="4" s="1"/>
  <c r="E90" i="4" s="1"/>
  <c r="AK9" i="27"/>
  <c r="J8" i="32" s="1"/>
  <c r="I30" i="32"/>
  <c r="AK69" i="27"/>
  <c r="J68" i="4" s="1"/>
  <c r="AK44" i="27"/>
  <c r="J43" i="4" s="1"/>
  <c r="AK41" i="27"/>
  <c r="J40" i="32" s="1"/>
  <c r="AK40" i="27"/>
  <c r="J39" i="4" s="1"/>
  <c r="I32" i="32"/>
  <c r="AK8" i="27"/>
  <c r="J7" i="4" s="1"/>
  <c r="AK20" i="27"/>
  <c r="J19" i="32" s="1"/>
  <c r="AK18" i="27"/>
  <c r="J17" i="4" s="1"/>
  <c r="E101" i="4" s="1"/>
  <c r="AK54" i="27"/>
  <c r="J53" i="32" s="1"/>
  <c r="AK10" i="27"/>
  <c r="J9" i="32" s="1"/>
  <c r="AK73" i="27"/>
  <c r="J72" i="4" s="1"/>
  <c r="F156" i="4" s="1"/>
  <c r="AK21" i="27"/>
  <c r="J20" i="32" s="1"/>
  <c r="AK11" i="27"/>
  <c r="J10" i="32" s="1"/>
  <c r="AK52" i="27"/>
  <c r="J51" i="4" s="1"/>
  <c r="I16" i="4"/>
  <c r="I53" i="4"/>
  <c r="I20" i="4"/>
  <c r="I34" i="32"/>
  <c r="AK71" i="27"/>
  <c r="J70" i="32" s="1"/>
  <c r="AK32" i="27"/>
  <c r="J31" i="32" s="1"/>
  <c r="AK74" i="27"/>
  <c r="J73" i="32" s="1"/>
  <c r="AK43" i="27"/>
  <c r="J42" i="4" s="1"/>
  <c r="AK34" i="27"/>
  <c r="J33" i="4" s="1"/>
  <c r="AK33" i="27"/>
  <c r="J32" i="32" s="1"/>
  <c r="AK51" i="27"/>
  <c r="J50" i="32" s="1"/>
  <c r="AK12" i="27"/>
  <c r="J11" i="4" s="1"/>
  <c r="AK42" i="27"/>
  <c r="J41" i="32" s="1"/>
  <c r="AK29" i="27"/>
  <c r="J28" i="4" s="1"/>
  <c r="F112" i="4" s="1"/>
  <c r="AK28" i="27"/>
  <c r="J27" i="4" s="1"/>
  <c r="AK5" i="27"/>
  <c r="J4" i="4" s="1"/>
  <c r="AK16" i="27"/>
  <c r="J15" i="4" s="1"/>
  <c r="AK17" i="27"/>
  <c r="J16" i="32" s="1"/>
  <c r="I42" i="4"/>
  <c r="AK25" i="27"/>
  <c r="J24" i="32" s="1"/>
  <c r="AK6" i="27"/>
  <c r="J5" i="4" s="1"/>
  <c r="AK19" i="27"/>
  <c r="J18" i="32" s="1"/>
  <c r="AK72" i="27"/>
  <c r="J71" i="32" s="1"/>
  <c r="I155" i="32" s="1"/>
  <c r="AK70" i="27"/>
  <c r="J69" i="4" s="1"/>
  <c r="AK38" i="27"/>
  <c r="J37" i="4" s="1"/>
  <c r="AK22" i="27"/>
  <c r="J21" i="32" s="1"/>
  <c r="AK50" i="27"/>
  <c r="J49" i="32" s="1"/>
  <c r="AK35" i="27"/>
  <c r="J34" i="32" s="1"/>
  <c r="AK24" i="27"/>
  <c r="J23" i="4" s="1"/>
  <c r="AK27" i="27"/>
  <c r="J26" i="4" s="1"/>
  <c r="AK31" i="27"/>
  <c r="J30" i="4" s="1"/>
  <c r="F114" i="4" s="1"/>
  <c r="I69" i="4"/>
  <c r="I71" i="4"/>
  <c r="I31" i="4"/>
  <c r="I12" i="32"/>
  <c r="I9" i="32"/>
  <c r="I10" i="4"/>
  <c r="I73" i="4"/>
  <c r="I8" i="4"/>
  <c r="I11" i="4"/>
  <c r="AN71" i="32"/>
  <c r="L63" i="32"/>
  <c r="L63" i="4"/>
  <c r="AO68" i="32"/>
  <c r="AO68" i="4"/>
  <c r="J63" i="32"/>
  <c r="J63" i="4"/>
  <c r="E147" i="4" s="1"/>
  <c r="L29" i="32"/>
  <c r="L29" i="4"/>
  <c r="J36" i="32"/>
  <c r="J36" i="4"/>
  <c r="AR50" i="32"/>
  <c r="AR50" i="4"/>
  <c r="AG40" i="32"/>
  <c r="AG40" i="4"/>
  <c r="AP61" i="32"/>
  <c r="AP61" i="4"/>
  <c r="AM48" i="32"/>
  <c r="AM48" i="4"/>
  <c r="AQ40" i="4"/>
  <c r="AQ40" i="32"/>
  <c r="AN10" i="4"/>
  <c r="AN10" i="32"/>
  <c r="AK5" i="4"/>
  <c r="AK5" i="32"/>
  <c r="AP20" i="32"/>
  <c r="AP20" i="4"/>
  <c r="AG32" i="32"/>
  <c r="AG32" i="4"/>
  <c r="AH50" i="32"/>
  <c r="AH50" i="4"/>
  <c r="AG73" i="32"/>
  <c r="AG73" i="4"/>
  <c r="AO60" i="32"/>
  <c r="AO60" i="4"/>
  <c r="AK56" i="32"/>
  <c r="AK56" i="4"/>
  <c r="AI40" i="32"/>
  <c r="AI40" i="4"/>
  <c r="AL20" i="4"/>
  <c r="AL20" i="32"/>
  <c r="AQ43" i="4"/>
  <c r="AQ43" i="32"/>
  <c r="AG21" i="32"/>
  <c r="AG21" i="4"/>
  <c r="AI41" i="32"/>
  <c r="AI41" i="4"/>
  <c r="AG22" i="32"/>
  <c r="AG22" i="4"/>
  <c r="AM5" i="32"/>
  <c r="AM5" i="4"/>
  <c r="AJ13" i="32"/>
  <c r="AJ13" i="4"/>
  <c r="AI36" i="32"/>
  <c r="AI36" i="4"/>
  <c r="AO14" i="4"/>
  <c r="AO14" i="32"/>
  <c r="AI68" i="32"/>
  <c r="AI68" i="4"/>
  <c r="AQ12" i="32"/>
  <c r="AQ12" i="4"/>
  <c r="AO43" i="32"/>
  <c r="AO43" i="4"/>
  <c r="AH13" i="32"/>
  <c r="AH13" i="4"/>
  <c r="AQ63" i="32"/>
  <c r="AQ63" i="4"/>
  <c r="AQ45" i="32"/>
  <c r="AQ45" i="4"/>
  <c r="AN25" i="4"/>
  <c r="AN25" i="32"/>
  <c r="AO47" i="4"/>
  <c r="AO47" i="32"/>
  <c r="AO17" i="32"/>
  <c r="AO17" i="4"/>
  <c r="AM71" i="32"/>
  <c r="AM71" i="4"/>
  <c r="AL39" i="32"/>
  <c r="AL39" i="4"/>
  <c r="AK25" i="4"/>
  <c r="AK25" i="32"/>
  <c r="AQ34" i="32"/>
  <c r="AQ34" i="4"/>
  <c r="J54" i="32"/>
  <c r="J54" i="4"/>
  <c r="AI64" i="32"/>
  <c r="AI64" i="4"/>
  <c r="L56" i="32"/>
  <c r="L56" i="4"/>
  <c r="AK29" i="4"/>
  <c r="AK29" i="32"/>
  <c r="AM38" i="4"/>
  <c r="AM38" i="32"/>
  <c r="AO7" i="4"/>
  <c r="AO7" i="32"/>
  <c r="AN24" i="32"/>
  <c r="AN24" i="4"/>
  <c r="AK4" i="32"/>
  <c r="AK4" i="4"/>
  <c r="AG68" i="32"/>
  <c r="AG68" i="4"/>
  <c r="AQ48" i="32"/>
  <c r="AQ48" i="4"/>
  <c r="AI52" i="32"/>
  <c r="AI52" i="4"/>
  <c r="AL35" i="32"/>
  <c r="AL35" i="4"/>
  <c r="J56" i="32"/>
  <c r="J56" i="4"/>
  <c r="AI67" i="32"/>
  <c r="AI67" i="4"/>
  <c r="AM18" i="32"/>
  <c r="AM18" i="4"/>
  <c r="AG72" i="32"/>
  <c r="AG72" i="4"/>
  <c r="AN13" i="4"/>
  <c r="AN13" i="32"/>
  <c r="AM61" i="32"/>
  <c r="AM61" i="4"/>
  <c r="AM12" i="32"/>
  <c r="AM12" i="4"/>
  <c r="AO9" i="32"/>
  <c r="AO9" i="4"/>
  <c r="AM11" i="4"/>
  <c r="AM11" i="32"/>
  <c r="AK33" i="32"/>
  <c r="AK33" i="4"/>
  <c r="AI18" i="32"/>
  <c r="AI18" i="4"/>
  <c r="I43" i="32"/>
  <c r="I43" i="4"/>
  <c r="I68" i="32"/>
  <c r="I68" i="4"/>
  <c r="K42" i="32"/>
  <c r="K42" i="4"/>
  <c r="L58" i="32"/>
  <c r="L58" i="4"/>
  <c r="K35" i="4"/>
  <c r="K35" i="32"/>
  <c r="K41" i="32"/>
  <c r="K41" i="4"/>
  <c r="K17" i="32"/>
  <c r="K17" i="4"/>
  <c r="K68" i="32"/>
  <c r="K68" i="4"/>
  <c r="AM70" i="32"/>
  <c r="AM70" i="4"/>
  <c r="AR42" i="32"/>
  <c r="AR42" i="4"/>
  <c r="AI44" i="32"/>
  <c r="AI44" i="4"/>
  <c r="AG44" i="32"/>
  <c r="AG44" i="4"/>
  <c r="AG52" i="32"/>
  <c r="AG52" i="4"/>
  <c r="AK61" i="32"/>
  <c r="AK61" i="4"/>
  <c r="AI31" i="32"/>
  <c r="AI31" i="4"/>
  <c r="AG16" i="32"/>
  <c r="AG16" i="4"/>
  <c r="AQ57" i="32"/>
  <c r="AQ57" i="4"/>
  <c r="L67" i="32"/>
  <c r="L67" i="4"/>
  <c r="AQ72" i="32"/>
  <c r="AQ72" i="4"/>
  <c r="AI60" i="32"/>
  <c r="AI60" i="4"/>
  <c r="AG60" i="32"/>
  <c r="AG60" i="4"/>
  <c r="AM40" i="32"/>
  <c r="AM40" i="4"/>
  <c r="AQ56" i="32"/>
  <c r="AQ56" i="4"/>
  <c r="AG53" i="32"/>
  <c r="AG53" i="4"/>
  <c r="AK27" i="32"/>
  <c r="AK27" i="4"/>
  <c r="AI33" i="32"/>
  <c r="AI33" i="4"/>
  <c r="L46" i="32"/>
  <c r="L46" i="4"/>
  <c r="AO53" i="32"/>
  <c r="AO53" i="4"/>
  <c r="AQ33" i="32"/>
  <c r="AQ33" i="4"/>
  <c r="AO19" i="4"/>
  <c r="AO19" i="32"/>
  <c r="AM33" i="32"/>
  <c r="AM33" i="4"/>
  <c r="AP23" i="4"/>
  <c r="AP23" i="32"/>
  <c r="AK45" i="32"/>
  <c r="AK45" i="4"/>
  <c r="AQ5" i="4"/>
  <c r="AQ5" i="32"/>
  <c r="AQ36" i="32"/>
  <c r="AQ36" i="4"/>
  <c r="AL11" i="32"/>
  <c r="AL11" i="4"/>
  <c r="AO36" i="32"/>
  <c r="AO36" i="4"/>
  <c r="AQ14" i="4"/>
  <c r="AQ14" i="32"/>
  <c r="AO57" i="32"/>
  <c r="AO57" i="4"/>
  <c r="AO72" i="32"/>
  <c r="AO72" i="4"/>
  <c r="AK72" i="32"/>
  <c r="AK72" i="4"/>
  <c r="I56" i="32"/>
  <c r="I56" i="4"/>
  <c r="K37" i="32"/>
  <c r="K37" i="4"/>
  <c r="AO37" i="32"/>
  <c r="AO37" i="4"/>
  <c r="AM36" i="32"/>
  <c r="AM36" i="4"/>
  <c r="AK67" i="32"/>
  <c r="AK67" i="4"/>
  <c r="AG41" i="32"/>
  <c r="AG41" i="4"/>
  <c r="I36" i="32"/>
  <c r="I36" i="4"/>
  <c r="I62" i="32"/>
  <c r="I62" i="4"/>
  <c r="K28" i="32"/>
  <c r="K28" i="4"/>
  <c r="K65" i="32"/>
  <c r="K65" i="4"/>
  <c r="K69" i="32"/>
  <c r="K69" i="4"/>
  <c r="K63" i="32"/>
  <c r="K63" i="4"/>
  <c r="K9" i="32"/>
  <c r="K9" i="4"/>
  <c r="K26" i="32"/>
  <c r="K26" i="4"/>
  <c r="L23" i="32"/>
  <c r="L23" i="4"/>
  <c r="K5" i="4"/>
  <c r="K5" i="32"/>
  <c r="K72" i="32"/>
  <c r="K72" i="4"/>
  <c r="AI4" i="32"/>
  <c r="AI4" i="4"/>
  <c r="J66" i="32"/>
  <c r="J66" i="4"/>
  <c r="J48" i="32"/>
  <c r="J48" i="4"/>
  <c r="E132" i="4" s="1"/>
  <c r="AI70" i="32"/>
  <c r="AI70" i="4"/>
  <c r="AK68" i="32"/>
  <c r="AK68" i="4"/>
  <c r="AH54" i="32"/>
  <c r="AH54" i="4"/>
  <c r="AN42" i="4"/>
  <c r="AN42" i="32"/>
  <c r="AQ60" i="32"/>
  <c r="AQ60" i="4"/>
  <c r="AO40" i="32"/>
  <c r="AO40" i="4"/>
  <c r="AP60" i="32"/>
  <c r="AP60" i="4"/>
  <c r="AL50" i="32"/>
  <c r="AL50" i="4"/>
  <c r="AO61" i="32"/>
  <c r="AO61" i="4"/>
  <c r="AQ52" i="32"/>
  <c r="AQ52" i="4"/>
  <c r="AI57" i="32"/>
  <c r="AI57" i="4"/>
  <c r="L57" i="32"/>
  <c r="L57" i="4"/>
  <c r="AI28" i="32"/>
  <c r="AI28" i="4"/>
  <c r="AO13" i="32"/>
  <c r="AO13" i="4"/>
  <c r="AK35" i="32"/>
  <c r="AK35" i="4"/>
  <c r="AO5" i="32"/>
  <c r="AO5" i="4"/>
  <c r="AI71" i="32"/>
  <c r="AI71" i="4"/>
  <c r="AK57" i="32"/>
  <c r="AK57" i="4"/>
  <c r="AI37" i="32"/>
  <c r="AI37" i="4"/>
  <c r="AG19" i="32"/>
  <c r="AG19" i="4"/>
  <c r="AI34" i="32"/>
  <c r="AI34" i="4"/>
  <c r="AM20" i="4"/>
  <c r="AM20" i="32"/>
  <c r="AR62" i="32"/>
  <c r="AR62" i="4"/>
  <c r="AI73" i="32"/>
  <c r="AI73" i="4"/>
  <c r="AR35" i="4"/>
  <c r="AR35" i="32"/>
  <c r="AQ26" i="32"/>
  <c r="AQ26" i="4"/>
  <c r="AG14" i="4"/>
  <c r="AG14" i="32"/>
  <c r="AO67" i="4"/>
  <c r="AO67" i="32"/>
  <c r="AO51" i="32"/>
  <c r="AO51" i="4"/>
  <c r="AM8" i="32"/>
  <c r="AM8" i="4"/>
  <c r="AM37" i="4"/>
  <c r="AM37" i="32"/>
  <c r="AI12" i="32"/>
  <c r="AI12" i="4"/>
  <c r="AM53" i="4"/>
  <c r="AM53" i="32"/>
  <c r="AO41" i="4"/>
  <c r="AO41" i="32"/>
  <c r="AQ16" i="32"/>
  <c r="AQ16" i="4"/>
  <c r="AJ45" i="32"/>
  <c r="AJ45" i="4"/>
  <c r="AI16" i="32"/>
  <c r="AI16" i="4"/>
  <c r="AM73" i="32"/>
  <c r="AM73" i="4"/>
  <c r="AR59" i="32"/>
  <c r="AR59" i="4"/>
  <c r="AK16" i="4"/>
  <c r="AK16" i="32"/>
  <c r="AI9" i="32"/>
  <c r="AI9" i="4"/>
  <c r="AR24" i="4"/>
  <c r="AR24" i="32"/>
  <c r="AI5" i="32"/>
  <c r="AI5" i="4"/>
  <c r="AG63" i="32"/>
  <c r="AG63" i="4"/>
  <c r="AO22" i="4"/>
  <c r="AO22" i="32"/>
  <c r="J46" i="32"/>
  <c r="J46" i="4"/>
  <c r="F130" i="4" s="1"/>
  <c r="I38" i="32"/>
  <c r="I38" i="4"/>
  <c r="I54" i="32"/>
  <c r="I54" i="4"/>
  <c r="I64" i="32"/>
  <c r="I64" i="4"/>
  <c r="K34" i="32"/>
  <c r="K34" i="4"/>
  <c r="K12" i="32"/>
  <c r="K12" i="4"/>
  <c r="K73" i="32"/>
  <c r="K73" i="4"/>
  <c r="K58" i="32"/>
  <c r="K58" i="4"/>
  <c r="K18" i="32"/>
  <c r="K18" i="4"/>
  <c r="K30" i="32"/>
  <c r="K30" i="4"/>
  <c r="K8" i="32"/>
  <c r="K8" i="4"/>
  <c r="K60" i="32"/>
  <c r="K60" i="4"/>
  <c r="AO56" i="32"/>
  <c r="AO56" i="4"/>
  <c r="AK19" i="32"/>
  <c r="AK19" i="4"/>
  <c r="AO64" i="32"/>
  <c r="AO64" i="4"/>
  <c r="K66" i="32"/>
  <c r="K66" i="4"/>
  <c r="AG61" i="32"/>
  <c r="AG61" i="4"/>
  <c r="K43" i="4"/>
  <c r="K43" i="32"/>
  <c r="AM72" i="32"/>
  <c r="AM72" i="4"/>
  <c r="AP38" i="32"/>
  <c r="AP38" i="4"/>
  <c r="AM49" i="32"/>
  <c r="AM49" i="4"/>
  <c r="AR19" i="32"/>
  <c r="AR19" i="4"/>
  <c r="AK30" i="32"/>
  <c r="AK30" i="4"/>
  <c r="AM68" i="32"/>
  <c r="AM68" i="4"/>
  <c r="AI17" i="32"/>
  <c r="AI17" i="4"/>
  <c r="AI32" i="32"/>
  <c r="AI32" i="4"/>
  <c r="AG57" i="32"/>
  <c r="AG57" i="4"/>
  <c r="AK71" i="32"/>
  <c r="AK71" i="4"/>
  <c r="AR54" i="4"/>
  <c r="AO49" i="32"/>
  <c r="AO49" i="4"/>
  <c r="AJ6" i="32"/>
  <c r="AJ6" i="4"/>
  <c r="I44" i="32"/>
  <c r="I44" i="4"/>
  <c r="I70" i="32"/>
  <c r="I70" i="4"/>
  <c r="K47" i="32"/>
  <c r="K47" i="4"/>
  <c r="K7" i="32"/>
  <c r="K7" i="4"/>
  <c r="K32" i="32"/>
  <c r="K32" i="4"/>
  <c r="K55" i="32"/>
  <c r="K55" i="4"/>
  <c r="L66" i="32"/>
  <c r="L66" i="4"/>
  <c r="AK44" i="32"/>
  <c r="AK44" i="4"/>
  <c r="J67" i="32"/>
  <c r="J67" i="4"/>
  <c r="F151" i="4" s="1"/>
  <c r="AI8" i="32"/>
  <c r="AI8" i="4"/>
  <c r="AK24" i="4"/>
  <c r="AK24" i="32"/>
  <c r="AQ49" i="32"/>
  <c r="AQ49" i="4"/>
  <c r="AM15" i="32"/>
  <c r="AM15" i="4"/>
  <c r="AQ31" i="32"/>
  <c r="AQ31" i="4"/>
  <c r="AO55" i="4"/>
  <c r="AO55" i="32"/>
  <c r="AQ23" i="32"/>
  <c r="AQ23" i="4"/>
  <c r="AQ71" i="32"/>
  <c r="AQ71" i="4"/>
  <c r="AQ55" i="32"/>
  <c r="AQ55" i="4"/>
  <c r="AO25" i="32"/>
  <c r="AO25" i="4"/>
  <c r="J58" i="32"/>
  <c r="J58" i="4"/>
  <c r="K51" i="4"/>
  <c r="K51" i="32"/>
  <c r="K46" i="32"/>
  <c r="K46" i="4"/>
  <c r="K40" i="4"/>
  <c r="K40" i="32"/>
  <c r="K48" i="32"/>
  <c r="K48" i="4"/>
  <c r="AP70" i="32"/>
  <c r="AP70" i="4"/>
  <c r="AN58" i="32"/>
  <c r="AN58" i="4"/>
  <c r="AM52" i="32"/>
  <c r="AM52" i="4"/>
  <c r="AP42" i="32"/>
  <c r="AP42" i="4"/>
  <c r="AN56" i="4"/>
  <c r="AN56" i="32"/>
  <c r="AK8" i="4"/>
  <c r="AK8" i="32"/>
  <c r="AQ65" i="32"/>
  <c r="AQ65" i="4"/>
  <c r="AG48" i="32"/>
  <c r="AG48" i="4"/>
  <c r="AJ56" i="32"/>
  <c r="AJ56" i="4"/>
  <c r="J14" i="4"/>
  <c r="J14" i="32"/>
  <c r="AO35" i="32"/>
  <c r="AO35" i="4"/>
  <c r="AQ38" i="32"/>
  <c r="AQ38" i="4"/>
  <c r="AQ20" i="32"/>
  <c r="AQ20" i="4"/>
  <c r="AK6" i="32"/>
  <c r="AK6" i="4"/>
  <c r="AM23" i="4"/>
  <c r="AM23" i="32"/>
  <c r="J55" i="32"/>
  <c r="J55" i="4"/>
  <c r="F139" i="4" s="1"/>
  <c r="AQ61" i="32"/>
  <c r="AQ61" i="4"/>
  <c r="AI47" i="32"/>
  <c r="AI47" i="4"/>
  <c r="AG27" i="32"/>
  <c r="AG27" i="4"/>
  <c r="AO10" i="4"/>
  <c r="AO10" i="32"/>
  <c r="AI49" i="32"/>
  <c r="AI49" i="4"/>
  <c r="AH28" i="32"/>
  <c r="AH28" i="4"/>
  <c r="AK14" i="32"/>
  <c r="AK14" i="4"/>
  <c r="AN19" i="32"/>
  <c r="AN19" i="4"/>
  <c r="AI51" i="32"/>
  <c r="AI51" i="4"/>
  <c r="AO30" i="4"/>
  <c r="AO30" i="32"/>
  <c r="AJ19" i="32"/>
  <c r="AJ19" i="4"/>
  <c r="AG33" i="4"/>
  <c r="AG33" i="32"/>
  <c r="AM55" i="32"/>
  <c r="AM55" i="4"/>
  <c r="AO24" i="32"/>
  <c r="AO24" i="4"/>
  <c r="AH24" i="32"/>
  <c r="AH24" i="4"/>
  <c r="AM59" i="32"/>
  <c r="AM59" i="4"/>
  <c r="AM31" i="32"/>
  <c r="AM31" i="4"/>
  <c r="AL41" i="32"/>
  <c r="AL41" i="4"/>
  <c r="AP28" i="32"/>
  <c r="AP28" i="4"/>
  <c r="AM9" i="32"/>
  <c r="AM9" i="4"/>
  <c r="AI15" i="32"/>
  <c r="AI15" i="4"/>
  <c r="AH20" i="32"/>
  <c r="AH20" i="4"/>
  <c r="AN57" i="32"/>
  <c r="AN57" i="4"/>
  <c r="AM47" i="32"/>
  <c r="AM47" i="4"/>
  <c r="AG43" i="32"/>
  <c r="AG43" i="4"/>
  <c r="AM32" i="32"/>
  <c r="AM32" i="4"/>
  <c r="AQ17" i="4"/>
  <c r="AQ17" i="32"/>
  <c r="AG17" i="32"/>
  <c r="AG17" i="4"/>
  <c r="I14" i="4"/>
  <c r="I14" i="32"/>
  <c r="I50" i="32"/>
  <c r="I50" i="4"/>
  <c r="I59" i="32"/>
  <c r="I59" i="4"/>
  <c r="K11" i="32"/>
  <c r="K11" i="4"/>
  <c r="K33" i="32"/>
  <c r="K33" i="4"/>
  <c r="K54" i="32"/>
  <c r="K54" i="4"/>
  <c r="K19" i="32"/>
  <c r="K19" i="4"/>
  <c r="K53" i="32"/>
  <c r="K53" i="4"/>
  <c r="K49" i="32"/>
  <c r="K49" i="4"/>
  <c r="K13" i="4"/>
  <c r="K13" i="32"/>
  <c r="L48" i="32"/>
  <c r="L48" i="4"/>
  <c r="K10" i="32"/>
  <c r="K10" i="4"/>
  <c r="AI23" i="32"/>
  <c r="AI23" i="4"/>
  <c r="AO27" i="4"/>
  <c r="AO27" i="32"/>
  <c r="L38" i="32"/>
  <c r="L38" i="4"/>
  <c r="AM16" i="4"/>
  <c r="AM16" i="32"/>
  <c r="AN62" i="32"/>
  <c r="AN62" i="4"/>
  <c r="AK22" i="32"/>
  <c r="AK22" i="4"/>
  <c r="AI43" i="32"/>
  <c r="AI43" i="4"/>
  <c r="AO33" i="32"/>
  <c r="AO33" i="4"/>
  <c r="AK12" i="4"/>
  <c r="AK12" i="32"/>
  <c r="AK55" i="32"/>
  <c r="AK55" i="4"/>
  <c r="AN43" i="32"/>
  <c r="AN43" i="4"/>
  <c r="AG9" i="32"/>
  <c r="AG9" i="4"/>
  <c r="AK49" i="32"/>
  <c r="AK49" i="4"/>
  <c r="K39" i="32"/>
  <c r="K39" i="4"/>
  <c r="AI72" i="32"/>
  <c r="AI72" i="4"/>
  <c r="AR58" i="32"/>
  <c r="AR58" i="4"/>
  <c r="AM56" i="32"/>
  <c r="AM56" i="4"/>
  <c r="AO8" i="32"/>
  <c r="AO8" i="4"/>
  <c r="AI56" i="32"/>
  <c r="AI56" i="4"/>
  <c r="AR8" i="4"/>
  <c r="AR8" i="32"/>
  <c r="AI59" i="32"/>
  <c r="AI59" i="4"/>
  <c r="AK7" i="32"/>
  <c r="AK7" i="4"/>
  <c r="AO59" i="32"/>
  <c r="AO59" i="4"/>
  <c r="AG25" i="32"/>
  <c r="AG25" i="4"/>
  <c r="AQ11" i="32"/>
  <c r="AQ11" i="4"/>
  <c r="AQ67" i="32"/>
  <c r="AQ67" i="4"/>
  <c r="AO29" i="32"/>
  <c r="AO29" i="4"/>
  <c r="J52" i="32"/>
  <c r="J52" i="4"/>
  <c r="J60" i="32"/>
  <c r="J60" i="4"/>
  <c r="L55" i="32"/>
  <c r="L55" i="4"/>
  <c r="J38" i="32"/>
  <c r="J38" i="4"/>
  <c r="L52" i="32"/>
  <c r="L52" i="4"/>
  <c r="AK69" i="32"/>
  <c r="AK69" i="4"/>
  <c r="AO73" i="32"/>
  <c r="AO73" i="4"/>
  <c r="AI65" i="32"/>
  <c r="AI65" i="4"/>
  <c r="AO44" i="32"/>
  <c r="AO44" i="4"/>
  <c r="AP50" i="32"/>
  <c r="AP50" i="4"/>
  <c r="AO52" i="32"/>
  <c r="AO52" i="4"/>
  <c r="AM65" i="32"/>
  <c r="AM65" i="4"/>
  <c r="AG35" i="32"/>
  <c r="AG35" i="4"/>
  <c r="AP35" i="32"/>
  <c r="AP35" i="4"/>
  <c r="AG37" i="4"/>
  <c r="AG37" i="32"/>
  <c r="AG6" i="4"/>
  <c r="AG6" i="32"/>
  <c r="AK40" i="32"/>
  <c r="AK40" i="4"/>
  <c r="AI11" i="32"/>
  <c r="AI11" i="4"/>
  <c r="AL42" i="4"/>
  <c r="AL42" i="32"/>
  <c r="AH23" i="4"/>
  <c r="AH23" i="32"/>
  <c r="AI61" i="32"/>
  <c r="AI61" i="4"/>
  <c r="AM45" i="32"/>
  <c r="AM45" i="4"/>
  <c r="AM26" i="32"/>
  <c r="AM26" i="4"/>
  <c r="AK9" i="4"/>
  <c r="AK9" i="32"/>
  <c r="AN41" i="4"/>
  <c r="AN41" i="32"/>
  <c r="AQ25" i="4"/>
  <c r="AQ25" i="32"/>
  <c r="AQ9" i="4"/>
  <c r="AQ9" i="32"/>
  <c r="AQ37" i="32"/>
  <c r="AQ37" i="4"/>
  <c r="AQ18" i="32"/>
  <c r="AQ18" i="4"/>
  <c r="AG71" i="32"/>
  <c r="AG71" i="4"/>
  <c r="AG67" i="32"/>
  <c r="AG67" i="4"/>
  <c r="AL23" i="32"/>
  <c r="AL23" i="4"/>
  <c r="AM51" i="32"/>
  <c r="AM51" i="4"/>
  <c r="AQ21" i="4"/>
  <c r="AQ21" i="32"/>
  <c r="AN6" i="4"/>
  <c r="AN6" i="32"/>
  <c r="AI29" i="32"/>
  <c r="AI29" i="4"/>
  <c r="AR51" i="32"/>
  <c r="AR51" i="4"/>
  <c r="AM21" i="32"/>
  <c r="AM21" i="4"/>
  <c r="AO6" i="4"/>
  <c r="AO6" i="32"/>
  <c r="AG47" i="32"/>
  <c r="AG47" i="4"/>
  <c r="AQ41" i="32"/>
  <c r="AQ41" i="4"/>
  <c r="AG39" i="32"/>
  <c r="AG39" i="4"/>
  <c r="AO16" i="32"/>
  <c r="AO16" i="4"/>
  <c r="AG64" i="32"/>
  <c r="AG64" i="4"/>
  <c r="AM14" i="32"/>
  <c r="AM14" i="4"/>
  <c r="J57" i="32"/>
  <c r="J57" i="4"/>
  <c r="I22" i="4"/>
  <c r="I22" i="32"/>
  <c r="J59" i="32"/>
  <c r="J59" i="4"/>
  <c r="K14" i="32"/>
  <c r="K14" i="4"/>
  <c r="K59" i="32"/>
  <c r="K59" i="4"/>
  <c r="K61" i="32"/>
  <c r="K61" i="4"/>
  <c r="K57" i="32"/>
  <c r="K57" i="4"/>
  <c r="K44" i="32"/>
  <c r="K44" i="4"/>
  <c r="K56" i="32"/>
  <c r="K56" i="4"/>
  <c r="K20" i="32"/>
  <c r="K20" i="4"/>
  <c r="L59" i="32"/>
  <c r="L59" i="4"/>
  <c r="AN50" i="32"/>
  <c r="AN50" i="4"/>
  <c r="AP58" i="32"/>
  <c r="AP58" i="4"/>
  <c r="AR56" i="32"/>
  <c r="AR56" i="4"/>
  <c r="AO45" i="32"/>
  <c r="AO45" i="4"/>
  <c r="AG10" i="4"/>
  <c r="AG10" i="32"/>
  <c r="AG5" i="32"/>
  <c r="AG5" i="4"/>
  <c r="AG51" i="32"/>
  <c r="AG51" i="4"/>
  <c r="AJ24" i="32"/>
  <c r="AJ24" i="4"/>
  <c r="AK32" i="4"/>
  <c r="AK32" i="32"/>
  <c r="AR10" i="32"/>
  <c r="AQ68" i="32"/>
  <c r="AQ68" i="4"/>
  <c r="AN35" i="32"/>
  <c r="AN35" i="4"/>
  <c r="AG30" i="32"/>
  <c r="AG30" i="4"/>
  <c r="AO32" i="4"/>
  <c r="AO32" i="32"/>
  <c r="I60" i="32"/>
  <c r="I60" i="4"/>
  <c r="L30" i="32"/>
  <c r="L30" i="4"/>
  <c r="AJ50" i="32"/>
  <c r="AJ50" i="4"/>
  <c r="AG56" i="32"/>
  <c r="AG56" i="4"/>
  <c r="AI48" i="32"/>
  <c r="AI48" i="4"/>
  <c r="AO48" i="32"/>
  <c r="AO48" i="4"/>
  <c r="AM44" i="32"/>
  <c r="AM44" i="4"/>
  <c r="J61" i="32"/>
  <c r="J61" i="4"/>
  <c r="AO63" i="32"/>
  <c r="AO63" i="4"/>
  <c r="AQ29" i="4"/>
  <c r="AQ29" i="32"/>
  <c r="AK13" i="4"/>
  <c r="AK13" i="32"/>
  <c r="AG29" i="32"/>
  <c r="AG29" i="4"/>
  <c r="AJ20" i="32"/>
  <c r="AJ20" i="4"/>
  <c r="AM34" i="4"/>
  <c r="AM34" i="32"/>
  <c r="AG4" i="32"/>
  <c r="AG4" i="4"/>
  <c r="AM29" i="32"/>
  <c r="AM29" i="4"/>
  <c r="AO39" i="32"/>
  <c r="AO39" i="4"/>
  <c r="AK51" i="32"/>
  <c r="AK51" i="4"/>
  <c r="AM28" i="4"/>
  <c r="AM28" i="32"/>
  <c r="J29" i="32"/>
  <c r="J29" i="4"/>
  <c r="E113" i="4" s="1"/>
  <c r="J44" i="32"/>
  <c r="J44" i="4"/>
  <c r="L47" i="32"/>
  <c r="L47" i="4"/>
  <c r="K4" i="32"/>
  <c r="K4" i="4"/>
  <c r="K50" i="32"/>
  <c r="K50" i="4"/>
  <c r="J13" i="32"/>
  <c r="J13" i="4"/>
  <c r="E97" i="4" s="1"/>
  <c r="AQ73" i="32"/>
  <c r="AQ73" i="4"/>
  <c r="AQ64" i="32"/>
  <c r="AQ64" i="4"/>
  <c r="AK48" i="32"/>
  <c r="AK48" i="4"/>
  <c r="AG8" i="32"/>
  <c r="AG8" i="4"/>
  <c r="J62" i="32"/>
  <c r="J62" i="4"/>
  <c r="L31" i="32"/>
  <c r="L31" i="4"/>
  <c r="AQ70" i="32"/>
  <c r="AQ70" i="4"/>
  <c r="AM64" i="32"/>
  <c r="AM64" i="4"/>
  <c r="AK73" i="32"/>
  <c r="AK73" i="4"/>
  <c r="AQ44" i="32"/>
  <c r="AQ44" i="4"/>
  <c r="AK52" i="32"/>
  <c r="AK52" i="4"/>
  <c r="AG69" i="32"/>
  <c r="AG69" i="4"/>
  <c r="AM60" i="32"/>
  <c r="AM60" i="4"/>
  <c r="AK60" i="32"/>
  <c r="AK60" i="4"/>
  <c r="AH35" i="32"/>
  <c r="AH35" i="4"/>
  <c r="J47" i="32"/>
  <c r="J47" i="4"/>
  <c r="AH37" i="4"/>
  <c r="AH37" i="32"/>
  <c r="AM17" i="32"/>
  <c r="AM17" i="4"/>
  <c r="AN38" i="32"/>
  <c r="AN38" i="4"/>
  <c r="AK10" i="32"/>
  <c r="AK10" i="4"/>
  <c r="J64" i="32"/>
  <c r="J64" i="4"/>
  <c r="AL21" i="4"/>
  <c r="AL21" i="32"/>
  <c r="AG59" i="32"/>
  <c r="AG59" i="4"/>
  <c r="AG45" i="32"/>
  <c r="AG45" i="4"/>
  <c r="AO21" i="32"/>
  <c r="AO21" i="4"/>
  <c r="AQ6" i="4"/>
  <c r="AQ6" i="32"/>
  <c r="AJ35" i="32"/>
  <c r="AJ35" i="4"/>
  <c r="AH42" i="32"/>
  <c r="AH42" i="4"/>
  <c r="AI25" i="32"/>
  <c r="AI25" i="4"/>
  <c r="AR13" i="4"/>
  <c r="AR13" i="32"/>
  <c r="AK37" i="32"/>
  <c r="AK37" i="4"/>
  <c r="AL28" i="4"/>
  <c r="AL28" i="32"/>
  <c r="AQ15" i="32"/>
  <c r="AQ15" i="4"/>
  <c r="AO69" i="32"/>
  <c r="AO69" i="4"/>
  <c r="AK63" i="32"/>
  <c r="AK63" i="4"/>
  <c r="AI21" i="32"/>
  <c r="AI21" i="4"/>
  <c r="AQ47" i="32"/>
  <c r="AQ47" i="4"/>
  <c r="AK17" i="4"/>
  <c r="AK17" i="32"/>
  <c r="AK64" i="32"/>
  <c r="AK64" i="4"/>
  <c r="AG49" i="32"/>
  <c r="AG49" i="4"/>
  <c r="AI26" i="32"/>
  <c r="AI26" i="4"/>
  <c r="AM63" i="32"/>
  <c r="AM63" i="4"/>
  <c r="AM4" i="32"/>
  <c r="AM4" i="4"/>
  <c r="AG7" i="32"/>
  <c r="AG7" i="4"/>
  <c r="AQ4" i="32"/>
  <c r="AQ4" i="4"/>
  <c r="AQ39" i="32"/>
  <c r="AQ39" i="4"/>
  <c r="AK36" i="32"/>
  <c r="AK36" i="4"/>
  <c r="AO4" i="32"/>
  <c r="AO4" i="4"/>
  <c r="AG55" i="32"/>
  <c r="AG55" i="4"/>
  <c r="J65" i="32"/>
  <c r="J65" i="4"/>
  <c r="E149" i="4" s="1"/>
  <c r="J22" i="4"/>
  <c r="J22" i="32"/>
  <c r="I51" i="32"/>
  <c r="I51" i="4"/>
  <c r="I61" i="32"/>
  <c r="I61" i="4"/>
  <c r="K24" i="32"/>
  <c r="K24" i="4"/>
  <c r="K67" i="32"/>
  <c r="K67" i="4"/>
  <c r="K36" i="4"/>
  <c r="K36" i="32"/>
  <c r="K62" i="32"/>
  <c r="K62" i="4"/>
  <c r="K38" i="32"/>
  <c r="K38" i="4"/>
  <c r="L61" i="32"/>
  <c r="L61" i="4"/>
  <c r="K15" i="32"/>
  <c r="K15" i="4"/>
  <c r="K23" i="32"/>
  <c r="K23" i="4"/>
  <c r="L44" i="32"/>
  <c r="L44" i="4"/>
  <c r="K64" i="32"/>
  <c r="K64" i="4"/>
  <c r="M8" i="16"/>
  <c r="M10" i="16"/>
  <c r="M11" i="16"/>
  <c r="M12" i="16"/>
  <c r="M13" i="16"/>
  <c r="M15" i="16"/>
  <c r="M16" i="16"/>
  <c r="M25" i="16"/>
  <c r="M27" i="16"/>
  <c r="M28" i="16"/>
  <c r="M33" i="16"/>
  <c r="M34" i="16"/>
  <c r="M35" i="16"/>
  <c r="M41" i="16"/>
  <c r="M42" i="16"/>
  <c r="M43" i="16"/>
  <c r="M44" i="16"/>
  <c r="M49" i="16"/>
  <c r="M50" i="16"/>
  <c r="M54" i="16"/>
  <c r="M55" i="16"/>
  <c r="M69" i="16"/>
  <c r="M70" i="16"/>
  <c r="M71" i="16"/>
  <c r="M72" i="16"/>
  <c r="M73" i="16"/>
  <c r="M74" i="16"/>
  <c r="Y351" i="39" s="1"/>
  <c r="AR48" i="4" l="1"/>
  <c r="AR66" i="32"/>
  <c r="AP34" i="32"/>
  <c r="AR30" i="4"/>
  <c r="AR28" i="32"/>
  <c r="S112" i="32" s="1"/>
  <c r="AP31" i="32"/>
  <c r="AL70" i="32"/>
  <c r="AN54" i="32"/>
  <c r="AN65" i="4"/>
  <c r="AN7" i="4"/>
  <c r="AJ65" i="32"/>
  <c r="AL62" i="4"/>
  <c r="AL46" i="32"/>
  <c r="AL52" i="4"/>
  <c r="AL59" i="4"/>
  <c r="AP71" i="32"/>
  <c r="AL18" i="4"/>
  <c r="AP4" i="32"/>
  <c r="AP66" i="4"/>
  <c r="AJ46" i="32"/>
  <c r="AP22" i="32"/>
  <c r="AP11" i="4"/>
  <c r="AN26" i="4"/>
  <c r="AL31" i="4"/>
  <c r="AR4" i="4"/>
  <c r="AR52" i="32"/>
  <c r="AR11" i="32"/>
  <c r="AR33" i="4"/>
  <c r="L27" i="4"/>
  <c r="L111" i="4" s="1"/>
  <c r="AP16" i="32"/>
  <c r="AJ55" i="4"/>
  <c r="AN4" i="4"/>
  <c r="AN44" i="4"/>
  <c r="E99" i="4"/>
  <c r="AN17" i="4"/>
  <c r="AR55" i="4"/>
  <c r="AN67" i="32"/>
  <c r="AJ48" i="4"/>
  <c r="AR44" i="4"/>
  <c r="AR53" i="4"/>
  <c r="L13" i="32"/>
  <c r="I97" i="32" s="1"/>
  <c r="AL47" i="4"/>
  <c r="AR22" i="4"/>
  <c r="AP44" i="32"/>
  <c r="E110" i="4"/>
  <c r="AP67" i="4"/>
  <c r="AP46" i="32"/>
  <c r="AN66" i="4"/>
  <c r="AP65" i="4"/>
  <c r="AR32" i="4"/>
  <c r="AR27" i="32"/>
  <c r="AP26" i="4"/>
  <c r="AJ49" i="32"/>
  <c r="L40" i="32"/>
  <c r="I124" i="32" s="1"/>
  <c r="L65" i="4"/>
  <c r="G149" i="4" s="1"/>
  <c r="J19" i="4"/>
  <c r="E103" i="4" s="1"/>
  <c r="J42" i="32"/>
  <c r="E126" i="32" s="1"/>
  <c r="L26" i="32"/>
  <c r="J8" i="4"/>
  <c r="F92" i="4" s="1"/>
  <c r="L53" i="4"/>
  <c r="L60" i="32"/>
  <c r="J144" i="32" s="1"/>
  <c r="L21" i="32"/>
  <c r="H105" i="32" s="1"/>
  <c r="AR12" i="32"/>
  <c r="L39" i="4"/>
  <c r="J123" i="4" s="1"/>
  <c r="AJ63" i="4"/>
  <c r="J4" i="32"/>
  <c r="H88" i="32" s="1"/>
  <c r="L41" i="4"/>
  <c r="AJ42" i="32"/>
  <c r="X126" i="32" s="1"/>
  <c r="AJ16" i="32"/>
  <c r="AR38" i="4"/>
  <c r="AR7" i="32"/>
  <c r="AL44" i="32"/>
  <c r="AR71" i="32"/>
  <c r="AR49" i="32"/>
  <c r="AL61" i="4"/>
  <c r="L11" i="4"/>
  <c r="G95" i="4" s="1"/>
  <c r="L69" i="4"/>
  <c r="I153" i="4" s="1"/>
  <c r="AJ32" i="4"/>
  <c r="AP30" i="32"/>
  <c r="AL53" i="4"/>
  <c r="AN46" i="32"/>
  <c r="AR65" i="32"/>
  <c r="AN69" i="32"/>
  <c r="AJ22" i="4"/>
  <c r="L43" i="32"/>
  <c r="AN33" i="32"/>
  <c r="AN55" i="4"/>
  <c r="AR43" i="32"/>
  <c r="AR69" i="4"/>
  <c r="AL26" i="32"/>
  <c r="AP12" i="4"/>
  <c r="AP18" i="32"/>
  <c r="AJ4" i="4"/>
  <c r="AL16" i="32"/>
  <c r="L32" i="32"/>
  <c r="E116" i="32" s="1"/>
  <c r="AP52" i="32"/>
  <c r="AP54" i="32"/>
  <c r="AR40" i="32"/>
  <c r="AP15" i="32"/>
  <c r="AR46" i="4"/>
  <c r="AR72" i="4"/>
  <c r="AH10" i="4"/>
  <c r="X94" i="4" s="1"/>
  <c r="AN40" i="4"/>
  <c r="AJ54" i="4"/>
  <c r="AJ10" i="32"/>
  <c r="L7" i="4"/>
  <c r="L91" i="4" s="1"/>
  <c r="L5" i="4"/>
  <c r="H89" i="4" s="1"/>
  <c r="AN34" i="32"/>
  <c r="AP47" i="32"/>
  <c r="AP63" i="32"/>
  <c r="AP62" i="4"/>
  <c r="AP10" i="32"/>
  <c r="AR16" i="32"/>
  <c r="AP40" i="32"/>
  <c r="AP55" i="4"/>
  <c r="AJ53" i="4"/>
  <c r="AL64" i="4"/>
  <c r="U148" i="4" s="1"/>
  <c r="AN39" i="4"/>
  <c r="AL34" i="4"/>
  <c r="AN22" i="32"/>
  <c r="AL65" i="4"/>
  <c r="AL40" i="4"/>
  <c r="AJ66" i="4"/>
  <c r="AP7" i="32"/>
  <c r="AR67" i="4"/>
  <c r="AR29" i="32"/>
  <c r="AR14" i="4"/>
  <c r="AN48" i="32"/>
  <c r="AL54" i="4"/>
  <c r="AJ41" i="4"/>
  <c r="AP48" i="4"/>
  <c r="AP9" i="4"/>
  <c r="AR41" i="32"/>
  <c r="AR41" i="4"/>
  <c r="AR31" i="4"/>
  <c r="AR31" i="32"/>
  <c r="AR68" i="4"/>
  <c r="AR68" i="32"/>
  <c r="T152" i="32" s="1"/>
  <c r="AR17" i="4"/>
  <c r="AR17" i="32"/>
  <c r="AR47" i="4"/>
  <c r="AR47" i="32"/>
  <c r="AL68" i="4"/>
  <c r="AN27" i="4"/>
  <c r="AR73" i="32"/>
  <c r="AR73" i="4"/>
  <c r="S157" i="4" s="1"/>
  <c r="AR39" i="4"/>
  <c r="AR39" i="32"/>
  <c r="AR36" i="4"/>
  <c r="AR36" i="32"/>
  <c r="AR26" i="32"/>
  <c r="AR26" i="4"/>
  <c r="AL49" i="32"/>
  <c r="AN31" i="32"/>
  <c r="AL15" i="4"/>
  <c r="AN30" i="32"/>
  <c r="AJ30" i="32"/>
  <c r="AN49" i="32"/>
  <c r="AL30" i="4"/>
  <c r="W114" i="4" s="1"/>
  <c r="AR18" i="4"/>
  <c r="AR15" i="32"/>
  <c r="AJ39" i="32"/>
  <c r="AJ27" i="4"/>
  <c r="AL60" i="4"/>
  <c r="AH14" i="4"/>
  <c r="AL22" i="32"/>
  <c r="AP68" i="4"/>
  <c r="AP27" i="32"/>
  <c r="AR63" i="4"/>
  <c r="AR63" i="32"/>
  <c r="AR9" i="4"/>
  <c r="AR9" i="32"/>
  <c r="AR34" i="4"/>
  <c r="AR34" i="32"/>
  <c r="AL38" i="4"/>
  <c r="AJ7" i="4"/>
  <c r="AL66" i="4"/>
  <c r="AL43" i="32"/>
  <c r="AL27" i="4"/>
  <c r="AL57" i="4"/>
  <c r="AN15" i="4"/>
  <c r="AP49" i="4"/>
  <c r="AP49" i="32"/>
  <c r="AP29" i="32"/>
  <c r="AP29" i="4"/>
  <c r="AP14" i="4"/>
  <c r="AP14" i="32"/>
  <c r="AJ38" i="32"/>
  <c r="X122" i="32" s="1"/>
  <c r="AJ40" i="32"/>
  <c r="AL58" i="32"/>
  <c r="S142" i="32" s="1"/>
  <c r="AL14" i="32"/>
  <c r="AL69" i="32"/>
  <c r="V153" i="32" s="1"/>
  <c r="AP69" i="4"/>
  <c r="AP32" i="32"/>
  <c r="AP32" i="4"/>
  <c r="AP39" i="4"/>
  <c r="AP39" i="32"/>
  <c r="AJ69" i="4"/>
  <c r="AJ62" i="32"/>
  <c r="S146" i="32" s="1"/>
  <c r="AJ17" i="4"/>
  <c r="AJ73" i="32"/>
  <c r="AN14" i="32"/>
  <c r="AL63" i="32"/>
  <c r="AJ58" i="4"/>
  <c r="AH18" i="32"/>
  <c r="AJ52" i="4"/>
  <c r="AJ64" i="32"/>
  <c r="AP33" i="4"/>
  <c r="AN29" i="32"/>
  <c r="AP53" i="4"/>
  <c r="AP17" i="32"/>
  <c r="AP17" i="4"/>
  <c r="AN52" i="4"/>
  <c r="AN52" i="32"/>
  <c r="AN16" i="32"/>
  <c r="AN16" i="4"/>
  <c r="AJ60" i="4"/>
  <c r="AL24" i="32"/>
  <c r="S108" i="32" s="1"/>
  <c r="AN18" i="32"/>
  <c r="AN18" i="4"/>
  <c r="AN9" i="4"/>
  <c r="AN9" i="32"/>
  <c r="AJ29" i="4"/>
  <c r="AJ43" i="32"/>
  <c r="AJ36" i="32"/>
  <c r="AJ71" i="4"/>
  <c r="AJ34" i="32"/>
  <c r="AJ11" i="4"/>
  <c r="AN47" i="4"/>
  <c r="AN63" i="32"/>
  <c r="AN53" i="4"/>
  <c r="AN53" i="32"/>
  <c r="AN32" i="4"/>
  <c r="AN32" i="32"/>
  <c r="AH27" i="4"/>
  <c r="AL4" i="32"/>
  <c r="AL4" i="4"/>
  <c r="AL67" i="4"/>
  <c r="AL67" i="32"/>
  <c r="AL72" i="32"/>
  <c r="AL72" i="4"/>
  <c r="AL32" i="4"/>
  <c r="AL32" i="32"/>
  <c r="AJ15" i="32"/>
  <c r="AL33" i="4"/>
  <c r="AL33" i="32"/>
  <c r="AL36" i="32"/>
  <c r="AL36" i="4"/>
  <c r="AJ44" i="4"/>
  <c r="AJ59" i="4"/>
  <c r="AJ47" i="4"/>
  <c r="AL17" i="32"/>
  <c r="AL7" i="32"/>
  <c r="AL29" i="4"/>
  <c r="AL55" i="4"/>
  <c r="AL55" i="32"/>
  <c r="AL48" i="4"/>
  <c r="AL48" i="32"/>
  <c r="AJ18" i="4"/>
  <c r="AJ12" i="4"/>
  <c r="AJ12" i="32"/>
  <c r="AJ57" i="32"/>
  <c r="AJ57" i="4"/>
  <c r="AJ61" i="32"/>
  <c r="T145" i="32" s="1"/>
  <c r="AJ61" i="4"/>
  <c r="AJ72" i="32"/>
  <c r="AJ72" i="4"/>
  <c r="AJ33" i="32"/>
  <c r="AJ33" i="4"/>
  <c r="AJ9" i="32"/>
  <c r="AJ68" i="4"/>
  <c r="AJ70" i="32"/>
  <c r="AJ67" i="4"/>
  <c r="AJ26" i="4"/>
  <c r="AJ26" i="32"/>
  <c r="AJ31" i="32"/>
  <c r="AJ31" i="4"/>
  <c r="AH11" i="32"/>
  <c r="AH4" i="4"/>
  <c r="AH44" i="32"/>
  <c r="AH9" i="4"/>
  <c r="AH60" i="32"/>
  <c r="T144" i="32" s="1"/>
  <c r="AH62" i="4"/>
  <c r="AH70" i="4"/>
  <c r="V154" i="4" s="1"/>
  <c r="AH31" i="32"/>
  <c r="AH36" i="4"/>
  <c r="AH71" i="4"/>
  <c r="AH52" i="32"/>
  <c r="AH61" i="4"/>
  <c r="AH26" i="32"/>
  <c r="AH57" i="32"/>
  <c r="AH46" i="4"/>
  <c r="S130" i="4" s="1"/>
  <c r="AH12" i="4"/>
  <c r="AH7" i="32"/>
  <c r="AH59" i="4"/>
  <c r="AH38" i="4"/>
  <c r="AH69" i="4"/>
  <c r="AH72" i="4"/>
  <c r="AH29" i="4"/>
  <c r="AH64" i="32"/>
  <c r="AH40" i="4"/>
  <c r="AH15" i="4"/>
  <c r="AH34" i="4"/>
  <c r="AH58" i="4"/>
  <c r="AH17" i="32"/>
  <c r="AH30" i="32"/>
  <c r="AH16" i="4"/>
  <c r="AH65" i="4"/>
  <c r="AH49" i="4"/>
  <c r="AH47" i="32"/>
  <c r="AH47" i="4"/>
  <c r="AH67" i="32"/>
  <c r="AH67" i="4"/>
  <c r="AH55" i="4"/>
  <c r="AH55" i="32"/>
  <c r="AH32" i="32"/>
  <c r="AH32" i="4"/>
  <c r="AH43" i="4"/>
  <c r="W127" i="4" s="1"/>
  <c r="AH43" i="32"/>
  <c r="AH33" i="4"/>
  <c r="AH33" i="32"/>
  <c r="AH63" i="4"/>
  <c r="AH63" i="32"/>
  <c r="AH41" i="4"/>
  <c r="AH41" i="32"/>
  <c r="Y125" i="32" s="1"/>
  <c r="AH53" i="32"/>
  <c r="AH53" i="4"/>
  <c r="AH66" i="4"/>
  <c r="AH22" i="4"/>
  <c r="AH68" i="4"/>
  <c r="AH39" i="32"/>
  <c r="AH39" i="4"/>
  <c r="AH48" i="32"/>
  <c r="AH48" i="4"/>
  <c r="S89" i="32"/>
  <c r="S105" i="32"/>
  <c r="T89" i="32"/>
  <c r="K42" i="16"/>
  <c r="Z319" i="39" s="1"/>
  <c r="AB319" i="39" s="1"/>
  <c r="Y319" i="39"/>
  <c r="K33" i="16"/>
  <c r="Z310" i="39" s="1"/>
  <c r="AB310" i="39" s="1"/>
  <c r="Y310" i="39"/>
  <c r="K70" i="16"/>
  <c r="Z347" i="39" s="1"/>
  <c r="AB347" i="39" s="1"/>
  <c r="Y347" i="39"/>
  <c r="K15" i="16"/>
  <c r="Z292" i="39" s="1"/>
  <c r="AB292" i="39" s="1"/>
  <c r="Y292" i="39"/>
  <c r="K16" i="16"/>
  <c r="Z293" i="39" s="1"/>
  <c r="AB293" i="39" s="1"/>
  <c r="Y293" i="39"/>
  <c r="K41" i="16"/>
  <c r="Z318" i="39" s="1"/>
  <c r="AB318" i="39" s="1"/>
  <c r="Y318" i="39"/>
  <c r="K69" i="16"/>
  <c r="Z346" i="39" s="1"/>
  <c r="AB346" i="39" s="1"/>
  <c r="Y346" i="39"/>
  <c r="K55" i="16"/>
  <c r="Z332" i="39" s="1"/>
  <c r="AB332" i="39" s="1"/>
  <c r="Y332" i="39"/>
  <c r="K35" i="16"/>
  <c r="Z312" i="39" s="1"/>
  <c r="AB312" i="39" s="1"/>
  <c r="Y312" i="39"/>
  <c r="K13" i="16"/>
  <c r="Z290" i="39" s="1"/>
  <c r="AB290" i="39" s="1"/>
  <c r="Y290" i="39"/>
  <c r="K54" i="16"/>
  <c r="Z331" i="39" s="1"/>
  <c r="AB331" i="39" s="1"/>
  <c r="Y331" i="39"/>
  <c r="K34" i="16"/>
  <c r="Z311" i="39" s="1"/>
  <c r="AB311" i="39" s="1"/>
  <c r="Y311" i="39"/>
  <c r="K12" i="16"/>
  <c r="Z289" i="39" s="1"/>
  <c r="AB289" i="39" s="1"/>
  <c r="Y289" i="39"/>
  <c r="K50" i="16"/>
  <c r="Z327" i="39" s="1"/>
  <c r="AB327" i="39" s="1"/>
  <c r="Y327" i="39"/>
  <c r="K11" i="16"/>
  <c r="Z288" i="39" s="1"/>
  <c r="AB288" i="39" s="1"/>
  <c r="Y288" i="39"/>
  <c r="K73" i="16"/>
  <c r="Z350" i="39" s="1"/>
  <c r="AB350" i="39" s="1"/>
  <c r="Y350" i="39"/>
  <c r="K49" i="16"/>
  <c r="Z326" i="39" s="1"/>
  <c r="AB326" i="39" s="1"/>
  <c r="Y326" i="39"/>
  <c r="K28" i="16"/>
  <c r="Z305" i="39" s="1"/>
  <c r="AB305" i="39" s="1"/>
  <c r="Y305" i="39"/>
  <c r="K10" i="16"/>
  <c r="Z287" i="39" s="1"/>
  <c r="AB287" i="39" s="1"/>
  <c r="Y287" i="39"/>
  <c r="K72" i="16"/>
  <c r="Z349" i="39" s="1"/>
  <c r="AB349" i="39" s="1"/>
  <c r="Y349" i="39"/>
  <c r="K44" i="16"/>
  <c r="Z321" i="39" s="1"/>
  <c r="AB321" i="39" s="1"/>
  <c r="Y321" i="39"/>
  <c r="K27" i="16"/>
  <c r="Z304" i="39" s="1"/>
  <c r="AB304" i="39" s="1"/>
  <c r="Y304" i="39"/>
  <c r="K8" i="16"/>
  <c r="Z285" i="39" s="1"/>
  <c r="AB285" i="39" s="1"/>
  <c r="Y285" i="39"/>
  <c r="K71" i="16"/>
  <c r="Z348" i="39" s="1"/>
  <c r="AB348" i="39" s="1"/>
  <c r="Y348" i="39"/>
  <c r="K43" i="16"/>
  <c r="Z320" i="39" s="1"/>
  <c r="AB320" i="39" s="1"/>
  <c r="Y320" i="39"/>
  <c r="K25" i="16"/>
  <c r="Z302" i="39" s="1"/>
  <c r="AB302" i="39" s="1"/>
  <c r="Y302" i="39"/>
  <c r="L74" i="16"/>
  <c r="M73" i="32" s="1"/>
  <c r="K74" i="16"/>
  <c r="Z351" i="39" s="1"/>
  <c r="AB351" i="39" s="1"/>
  <c r="N13" i="16"/>
  <c r="Q13" i="16" s="1"/>
  <c r="L12" i="16"/>
  <c r="M11" i="32" s="1"/>
  <c r="L41" i="16"/>
  <c r="M40" i="4" s="1"/>
  <c r="L54" i="16"/>
  <c r="M53" i="4" s="1"/>
  <c r="L55" i="16"/>
  <c r="M54" i="32" s="1"/>
  <c r="L35" i="16"/>
  <c r="M34" i="32" s="1"/>
  <c r="L34" i="16"/>
  <c r="M33" i="32" s="1"/>
  <c r="N50" i="16"/>
  <c r="Q50" i="16" s="1"/>
  <c r="L33" i="16"/>
  <c r="M32" i="32" s="1"/>
  <c r="L11" i="16"/>
  <c r="M10" i="32" s="1"/>
  <c r="L73" i="16"/>
  <c r="M72" i="4" s="1"/>
  <c r="L49" i="16"/>
  <c r="M48" i="4" s="1"/>
  <c r="L28" i="16"/>
  <c r="M27" i="32" s="1"/>
  <c r="L10" i="16"/>
  <c r="M9" i="4" s="1"/>
  <c r="L72" i="16"/>
  <c r="M71" i="32" s="1"/>
  <c r="N44" i="16"/>
  <c r="Q44" i="16" s="1"/>
  <c r="L27" i="16"/>
  <c r="M26" i="4" s="1"/>
  <c r="L8" i="16"/>
  <c r="M7" i="32" s="1"/>
  <c r="L71" i="16"/>
  <c r="M70" i="32" s="1"/>
  <c r="N43" i="16"/>
  <c r="Q43" i="16" s="1"/>
  <c r="L25" i="16"/>
  <c r="M24" i="32" s="1"/>
  <c r="N70" i="16"/>
  <c r="Q70" i="16" s="1"/>
  <c r="L42" i="16"/>
  <c r="M41" i="4" s="1"/>
  <c r="N16" i="16"/>
  <c r="Q16" i="16" s="1"/>
  <c r="L10" i="4"/>
  <c r="J49" i="4"/>
  <c r="E133" i="4" s="1"/>
  <c r="L34" i="32"/>
  <c r="J118" i="32" s="1"/>
  <c r="L24" i="32"/>
  <c r="G108" i="32" s="1"/>
  <c r="J9" i="4"/>
  <c r="F93" i="4" s="1"/>
  <c r="L15" i="32"/>
  <c r="L70" i="4"/>
  <c r="L8" i="4"/>
  <c r="L22" i="4"/>
  <c r="H106" i="4" s="1"/>
  <c r="L17" i="4"/>
  <c r="J101" i="4" s="1"/>
  <c r="L14" i="4"/>
  <c r="K98" i="4" s="1"/>
  <c r="J71" i="4"/>
  <c r="E155" i="4" s="1"/>
  <c r="L42" i="4"/>
  <c r="L126" i="4" s="1"/>
  <c r="J69" i="32"/>
  <c r="H153" i="32" s="1"/>
  <c r="L28" i="4"/>
  <c r="L112" i="4" s="1"/>
  <c r="L6" i="32"/>
  <c r="L9" i="4"/>
  <c r="L37" i="4"/>
  <c r="H121" i="4" s="1"/>
  <c r="L73" i="4"/>
  <c r="J72" i="32"/>
  <c r="E156" i="32" s="1"/>
  <c r="L49" i="32"/>
  <c r="E133" i="32" s="1"/>
  <c r="J73" i="4"/>
  <c r="F157" i="4" s="1"/>
  <c r="L19" i="4"/>
  <c r="J50" i="4"/>
  <c r="E134" i="4" s="1"/>
  <c r="J43" i="32"/>
  <c r="L51" i="4"/>
  <c r="L135" i="4" s="1"/>
  <c r="L68" i="4"/>
  <c r="K152" i="4" s="1"/>
  <c r="L62" i="32"/>
  <c r="E146" i="32" s="1"/>
  <c r="L12" i="4"/>
  <c r="L18" i="32"/>
  <c r="K102" i="32" s="1"/>
  <c r="L16" i="4"/>
  <c r="J30" i="32"/>
  <c r="K114" i="32" s="1"/>
  <c r="L54" i="4"/>
  <c r="K138" i="4" s="1"/>
  <c r="F95" i="4"/>
  <c r="E126" i="4"/>
  <c r="J51" i="32"/>
  <c r="G135" i="32" s="1"/>
  <c r="L64" i="4"/>
  <c r="K148" i="4" s="1"/>
  <c r="F123" i="4"/>
  <c r="L4" i="4"/>
  <c r="J88" i="4" s="1"/>
  <c r="J7" i="32"/>
  <c r="E91" i="32" s="1"/>
  <c r="L35" i="32"/>
  <c r="H119" i="32" s="1"/>
  <c r="J37" i="32"/>
  <c r="E121" i="32" s="1"/>
  <c r="J12" i="4"/>
  <c r="E96" i="4" s="1"/>
  <c r="J21" i="4"/>
  <c r="F105" i="4" s="1"/>
  <c r="L33" i="4"/>
  <c r="I117" i="4" s="1"/>
  <c r="J18" i="4"/>
  <c r="E102" i="4" s="1"/>
  <c r="J16" i="4"/>
  <c r="F100" i="4" s="1"/>
  <c r="L72" i="4"/>
  <c r="L156" i="4" s="1"/>
  <c r="L20" i="4"/>
  <c r="J31" i="4"/>
  <c r="G115" i="4" s="1"/>
  <c r="J68" i="32"/>
  <c r="E152" i="32" s="1"/>
  <c r="L50" i="4"/>
  <c r="J32" i="4"/>
  <c r="F116" i="4" s="1"/>
  <c r="L36" i="4"/>
  <c r="H120" i="4" s="1"/>
  <c r="J28" i="32"/>
  <c r="G112" i="32" s="1"/>
  <c r="J33" i="32"/>
  <c r="K117" i="32" s="1"/>
  <c r="J15" i="32"/>
  <c r="J26" i="32"/>
  <c r="J53" i="4"/>
  <c r="E153" i="4"/>
  <c r="J70" i="4"/>
  <c r="E154" i="4" s="1"/>
  <c r="J10" i="4"/>
  <c r="J35" i="4"/>
  <c r="E119" i="4" s="1"/>
  <c r="J41" i="4"/>
  <c r="E125" i="4" s="1"/>
  <c r="J5" i="32"/>
  <c r="J89" i="32" s="1"/>
  <c r="J23" i="32"/>
  <c r="I107" i="32" s="1"/>
  <c r="J39" i="32"/>
  <c r="E123" i="32" s="1"/>
  <c r="J17" i="32"/>
  <c r="H101" i="32" s="1"/>
  <c r="J11" i="32"/>
  <c r="I95" i="32" s="1"/>
  <c r="J40" i="4"/>
  <c r="F124" i="4" s="1"/>
  <c r="J27" i="32"/>
  <c r="H111" i="32" s="1"/>
  <c r="J6" i="32"/>
  <c r="J20" i="4"/>
  <c r="L104" i="4" s="1"/>
  <c r="J34" i="4"/>
  <c r="J118" i="4" s="1"/>
  <c r="J24" i="4"/>
  <c r="L108" i="4" s="1"/>
  <c r="E115" i="32"/>
  <c r="S109" i="32"/>
  <c r="E137" i="32"/>
  <c r="S143" i="32"/>
  <c r="S129" i="32"/>
  <c r="T105" i="32"/>
  <c r="T92" i="32"/>
  <c r="T135" i="32"/>
  <c r="S140" i="32"/>
  <c r="T103" i="32"/>
  <c r="E100" i="32"/>
  <c r="S90" i="32"/>
  <c r="S92" i="32"/>
  <c r="S107" i="32"/>
  <c r="T107" i="32"/>
  <c r="S134" i="32"/>
  <c r="T134" i="32"/>
  <c r="S97" i="32"/>
  <c r="T97" i="32"/>
  <c r="S103" i="32"/>
  <c r="T140" i="32"/>
  <c r="T143" i="32"/>
  <c r="T90" i="32"/>
  <c r="S119" i="32"/>
  <c r="T119" i="32"/>
  <c r="E103" i="32"/>
  <c r="S104" i="32"/>
  <c r="T104" i="32"/>
  <c r="S150" i="32"/>
  <c r="T150" i="32"/>
  <c r="T109" i="32"/>
  <c r="S135" i="32"/>
  <c r="T129" i="32"/>
  <c r="S121" i="32"/>
  <c r="T121" i="32"/>
  <c r="E142" i="32"/>
  <c r="E131" i="32"/>
  <c r="E138" i="32"/>
  <c r="E149" i="32"/>
  <c r="E104" i="32"/>
  <c r="E92" i="32"/>
  <c r="E150" i="32"/>
  <c r="E140" i="32"/>
  <c r="E130" i="32"/>
  <c r="E151" i="32"/>
  <c r="E93" i="32"/>
  <c r="E125" i="32"/>
  <c r="E139" i="32"/>
  <c r="E98" i="32"/>
  <c r="E132" i="32"/>
  <c r="E141" i="32"/>
  <c r="E120" i="32"/>
  <c r="E147" i="32"/>
  <c r="E155" i="32"/>
  <c r="E157" i="32"/>
  <c r="F128" i="32"/>
  <c r="E145" i="32"/>
  <c r="E154" i="32"/>
  <c r="E122" i="32"/>
  <c r="E113" i="32"/>
  <c r="E106" i="32"/>
  <c r="E134" i="32"/>
  <c r="E148" i="32"/>
  <c r="E128" i="32"/>
  <c r="E96" i="32"/>
  <c r="E94" i="32"/>
  <c r="E136" i="32"/>
  <c r="E143" i="32"/>
  <c r="F146" i="4"/>
  <c r="M4" i="32"/>
  <c r="N5" i="16"/>
  <c r="F101" i="4"/>
  <c r="E112" i="4"/>
  <c r="E95" i="4"/>
  <c r="E123" i="4"/>
  <c r="T107" i="4"/>
  <c r="W109" i="4"/>
  <c r="S97" i="4"/>
  <c r="W134" i="4"/>
  <c r="X97" i="4"/>
  <c r="F132" i="4"/>
  <c r="U107" i="4"/>
  <c r="T109" i="4"/>
  <c r="F99" i="4"/>
  <c r="T92" i="4"/>
  <c r="S112" i="4"/>
  <c r="T140" i="4"/>
  <c r="U108" i="4"/>
  <c r="W89" i="4"/>
  <c r="T121" i="4"/>
  <c r="X135" i="4"/>
  <c r="U109" i="4"/>
  <c r="S126" i="4"/>
  <c r="U126" i="4"/>
  <c r="V126" i="4"/>
  <c r="S119" i="4"/>
  <c r="F140" i="4"/>
  <c r="S107" i="4"/>
  <c r="X89" i="4"/>
  <c r="W92" i="4"/>
  <c r="V107" i="4"/>
  <c r="F147" i="4"/>
  <c r="V92" i="4"/>
  <c r="E130" i="4"/>
  <c r="T104" i="4"/>
  <c r="U89" i="4"/>
  <c r="F135" i="4"/>
  <c r="G140" i="4"/>
  <c r="V109" i="4"/>
  <c r="W105" i="4"/>
  <c r="V121" i="4"/>
  <c r="X92" i="4"/>
  <c r="E151" i="4"/>
  <c r="X126" i="4"/>
  <c r="U140" i="4"/>
  <c r="U121" i="4"/>
  <c r="W112" i="4"/>
  <c r="V112" i="4"/>
  <c r="X112" i="4"/>
  <c r="U97" i="4"/>
  <c r="T105" i="4"/>
  <c r="V105" i="4"/>
  <c r="F97" i="4"/>
  <c r="V129" i="4"/>
  <c r="X129" i="4"/>
  <c r="V97" i="4"/>
  <c r="W121" i="4"/>
  <c r="X119" i="4"/>
  <c r="W119" i="4"/>
  <c r="S109" i="4"/>
  <c r="X109" i="4"/>
  <c r="X108" i="4"/>
  <c r="W108" i="4"/>
  <c r="V108" i="4"/>
  <c r="S108" i="4"/>
  <c r="W126" i="4"/>
  <c r="U134" i="4"/>
  <c r="W107" i="4"/>
  <c r="X107" i="4"/>
  <c r="X121" i="4"/>
  <c r="S121" i="4"/>
  <c r="S90" i="4"/>
  <c r="U90" i="4"/>
  <c r="T90" i="4"/>
  <c r="U92" i="4"/>
  <c r="S103" i="4"/>
  <c r="W103" i="4"/>
  <c r="V103" i="4"/>
  <c r="V135" i="4"/>
  <c r="S89" i="4"/>
  <c r="T126" i="4"/>
  <c r="S105" i="4"/>
  <c r="U104" i="4"/>
  <c r="K141" i="32"/>
  <c r="I136" i="32"/>
  <c r="E98" i="4"/>
  <c r="F90" i="4"/>
  <c r="X105" i="4"/>
  <c r="W97" i="4"/>
  <c r="T97" i="4"/>
  <c r="F110" i="4"/>
  <c r="F144" i="4"/>
  <c r="W140" i="4"/>
  <c r="E148" i="4"/>
  <c r="I104" i="32"/>
  <c r="I96" i="32"/>
  <c r="U105" i="4"/>
  <c r="X134" i="4"/>
  <c r="V157" i="4"/>
  <c r="T112" i="4"/>
  <c r="J115" i="32"/>
  <c r="K93" i="32"/>
  <c r="T108" i="4"/>
  <c r="K94" i="32"/>
  <c r="J130" i="32"/>
  <c r="G131" i="32"/>
  <c r="G151" i="32"/>
  <c r="G137" i="32"/>
  <c r="I92" i="32"/>
  <c r="J149" i="32"/>
  <c r="J136" i="32"/>
  <c r="J142" i="32"/>
  <c r="G113" i="32"/>
  <c r="K157" i="32"/>
  <c r="H151" i="32"/>
  <c r="G115" i="32"/>
  <c r="J139" i="32"/>
  <c r="H130" i="32"/>
  <c r="J104" i="32"/>
  <c r="G149" i="32"/>
  <c r="K115" i="32"/>
  <c r="H139" i="32"/>
  <c r="H148" i="32"/>
  <c r="V134" i="32"/>
  <c r="J125" i="32"/>
  <c r="G93" i="32"/>
  <c r="K149" i="32"/>
  <c r="G100" i="32"/>
  <c r="V150" i="32"/>
  <c r="H93" i="32"/>
  <c r="J96" i="32"/>
  <c r="K92" i="32"/>
  <c r="H104" i="32"/>
  <c r="G132" i="32"/>
  <c r="G125" i="32"/>
  <c r="G150" i="32"/>
  <c r="K96" i="32"/>
  <c r="I147" i="32"/>
  <c r="K151" i="32"/>
  <c r="H157" i="32"/>
  <c r="I139" i="32"/>
  <c r="J93" i="32"/>
  <c r="H136" i="32"/>
  <c r="G139" i="32"/>
  <c r="G130" i="32"/>
  <c r="G104" i="32"/>
  <c r="I131" i="32"/>
  <c r="G96" i="32"/>
  <c r="K130" i="32"/>
  <c r="K104" i="32"/>
  <c r="I113" i="32"/>
  <c r="H155" i="32"/>
  <c r="H125" i="32"/>
  <c r="K136" i="32"/>
  <c r="G136" i="32"/>
  <c r="G157" i="32"/>
  <c r="K139" i="32"/>
  <c r="J155" i="32"/>
  <c r="I103" i="32"/>
  <c r="K122" i="32"/>
  <c r="G122" i="32"/>
  <c r="I122" i="32"/>
  <c r="H122" i="32"/>
  <c r="J122" i="32"/>
  <c r="J113" i="32"/>
  <c r="H96" i="32"/>
  <c r="H137" i="32"/>
  <c r="I154" i="32"/>
  <c r="H154" i="32"/>
  <c r="G154" i="32"/>
  <c r="J154" i="32"/>
  <c r="H113" i="32"/>
  <c r="J132" i="32"/>
  <c r="G92" i="32"/>
  <c r="I100" i="32"/>
  <c r="H131" i="32"/>
  <c r="H100" i="32"/>
  <c r="J141" i="32"/>
  <c r="I138" i="32"/>
  <c r="H138" i="32"/>
  <c r="K138" i="32"/>
  <c r="G138" i="32"/>
  <c r="J138" i="32"/>
  <c r="H142" i="32"/>
  <c r="I142" i="32"/>
  <c r="G106" i="32"/>
  <c r="I106" i="32"/>
  <c r="K106" i="32"/>
  <c r="H106" i="32"/>
  <c r="J106" i="32"/>
  <c r="H134" i="32"/>
  <c r="J134" i="32"/>
  <c r="K134" i="32"/>
  <c r="I134" i="32"/>
  <c r="G134" i="32"/>
  <c r="J151" i="32"/>
  <c r="I151" i="32"/>
  <c r="I137" i="32"/>
  <c r="I132" i="32"/>
  <c r="H103" i="32"/>
  <c r="G142" i="32"/>
  <c r="G155" i="32"/>
  <c r="K100" i="32"/>
  <c r="H92" i="32"/>
  <c r="K131" i="32"/>
  <c r="I115" i="32"/>
  <c r="J150" i="32"/>
  <c r="H150" i="32"/>
  <c r="I150" i="32"/>
  <c r="K150" i="32"/>
  <c r="G147" i="32"/>
  <c r="K147" i="32"/>
  <c r="J147" i="32"/>
  <c r="H120" i="32"/>
  <c r="K120" i="32"/>
  <c r="J120" i="32"/>
  <c r="I120" i="32"/>
  <c r="G120" i="32"/>
  <c r="H141" i="32"/>
  <c r="G141" i="32"/>
  <c r="G103" i="32"/>
  <c r="H143" i="32"/>
  <c r="I143" i="32"/>
  <c r="K143" i="32"/>
  <c r="J143" i="32"/>
  <c r="G143" i="32"/>
  <c r="G94" i="32"/>
  <c r="I94" i="32"/>
  <c r="H94" i="32"/>
  <c r="I125" i="32"/>
  <c r="J94" i="32"/>
  <c r="I157" i="32"/>
  <c r="J157" i="32"/>
  <c r="I98" i="32"/>
  <c r="H98" i="32"/>
  <c r="J98" i="32"/>
  <c r="K98" i="32"/>
  <c r="G98" i="32"/>
  <c r="K128" i="32"/>
  <c r="J128" i="32"/>
  <c r="I128" i="32"/>
  <c r="G128" i="32"/>
  <c r="H128" i="32"/>
  <c r="I148" i="32"/>
  <c r="K148" i="32"/>
  <c r="G148" i="32"/>
  <c r="J148" i="32"/>
  <c r="K155" i="32"/>
  <c r="I141" i="32"/>
  <c r="K142" i="32"/>
  <c r="J103" i="32"/>
  <c r="J100" i="32"/>
  <c r="J131" i="32"/>
  <c r="I93" i="32"/>
  <c r="K103" i="32"/>
  <c r="H147" i="32"/>
  <c r="K145" i="32"/>
  <c r="J145" i="32"/>
  <c r="H145" i="32"/>
  <c r="I145" i="32"/>
  <c r="G145" i="32"/>
  <c r="I149" i="32"/>
  <c r="H149" i="32"/>
  <c r="H115" i="32"/>
  <c r="K154" i="32"/>
  <c r="K132" i="32"/>
  <c r="K125" i="32"/>
  <c r="G140" i="32"/>
  <c r="H140" i="32"/>
  <c r="I140" i="32"/>
  <c r="J140" i="32"/>
  <c r="K140" i="32"/>
  <c r="W150" i="32"/>
  <c r="J137" i="32"/>
  <c r="J92" i="32"/>
  <c r="K137" i="32"/>
  <c r="I130" i="32"/>
  <c r="K113" i="32"/>
  <c r="H132" i="32"/>
  <c r="X112" i="32"/>
  <c r="W134" i="32"/>
  <c r="Y150" i="32"/>
  <c r="X150" i="32"/>
  <c r="X149" i="32"/>
  <c r="W104" i="32"/>
  <c r="U150" i="32"/>
  <c r="X97" i="32"/>
  <c r="W97" i="32"/>
  <c r="V97" i="32"/>
  <c r="E107" i="4"/>
  <c r="F107" i="4"/>
  <c r="X107" i="32"/>
  <c r="U107" i="32"/>
  <c r="V121" i="32"/>
  <c r="U121" i="32"/>
  <c r="Y121" i="32"/>
  <c r="X121" i="32"/>
  <c r="W121" i="32"/>
  <c r="M64" i="32"/>
  <c r="M64" i="4"/>
  <c r="M56" i="32"/>
  <c r="M56" i="4"/>
  <c r="M39" i="32"/>
  <c r="M39" i="4"/>
  <c r="N31" i="32"/>
  <c r="M115" i="32" s="1"/>
  <c r="N31" i="4"/>
  <c r="N23" i="32"/>
  <c r="M107" i="32" s="1"/>
  <c r="N23" i="4"/>
  <c r="X103" i="4"/>
  <c r="V89" i="4"/>
  <c r="T134" i="4"/>
  <c r="W135" i="4"/>
  <c r="W129" i="4"/>
  <c r="S92" i="4"/>
  <c r="Y135" i="32"/>
  <c r="X135" i="32"/>
  <c r="U135" i="32"/>
  <c r="V135" i="32"/>
  <c r="W135" i="32"/>
  <c r="U119" i="32"/>
  <c r="V119" i="32"/>
  <c r="Y119" i="32"/>
  <c r="X119" i="32"/>
  <c r="W119" i="32"/>
  <c r="F91" i="4"/>
  <c r="E91" i="4"/>
  <c r="Y104" i="32"/>
  <c r="U104" i="32"/>
  <c r="E139" i="4"/>
  <c r="X104" i="32"/>
  <c r="E140" i="4"/>
  <c r="X134" i="32"/>
  <c r="U134" i="32"/>
  <c r="M38" i="32"/>
  <c r="M38" i="4"/>
  <c r="S104" i="4"/>
  <c r="W104" i="4"/>
  <c r="V104" i="32"/>
  <c r="M16" i="32"/>
  <c r="M16" i="4"/>
  <c r="M47" i="32"/>
  <c r="M47" i="4"/>
  <c r="F127" i="4"/>
  <c r="E127" i="4"/>
  <c r="M57" i="32"/>
  <c r="M57" i="4"/>
  <c r="M63" i="32"/>
  <c r="M63" i="4"/>
  <c r="Y107" i="32"/>
  <c r="M29" i="4"/>
  <c r="M29" i="32"/>
  <c r="M5" i="4"/>
  <c r="M5" i="32"/>
  <c r="V134" i="4"/>
  <c r="M61" i="32"/>
  <c r="M61" i="4"/>
  <c r="M20" i="4"/>
  <c r="M20" i="32"/>
  <c r="S140" i="4"/>
  <c r="V119" i="4"/>
  <c r="M35" i="32"/>
  <c r="M35" i="4"/>
  <c r="M19" i="32"/>
  <c r="M19" i="4"/>
  <c r="V140" i="4"/>
  <c r="U103" i="4"/>
  <c r="T89" i="4"/>
  <c r="T135" i="4"/>
  <c r="V90" i="4"/>
  <c r="T129" i="4"/>
  <c r="U119" i="4"/>
  <c r="V104" i="4"/>
  <c r="F145" i="4"/>
  <c r="E145" i="4"/>
  <c r="F148" i="4"/>
  <c r="Y109" i="32"/>
  <c r="X109" i="32"/>
  <c r="W109" i="32"/>
  <c r="U109" i="32"/>
  <c r="V109" i="32"/>
  <c r="F111" i="4"/>
  <c r="E111" i="4"/>
  <c r="W107" i="32"/>
  <c r="E146" i="4"/>
  <c r="M65" i="32"/>
  <c r="M65" i="4"/>
  <c r="M8" i="32"/>
  <c r="M8" i="4"/>
  <c r="M6" i="32"/>
  <c r="M6" i="4"/>
  <c r="M62" i="32"/>
  <c r="M62" i="4"/>
  <c r="M21" i="4"/>
  <c r="M21" i="32"/>
  <c r="M45" i="32"/>
  <c r="M45" i="4"/>
  <c r="W90" i="4"/>
  <c r="U129" i="4"/>
  <c r="N67" i="32"/>
  <c r="M151" i="32" s="1"/>
  <c r="N67" i="4"/>
  <c r="N59" i="32"/>
  <c r="M143" i="32" s="1"/>
  <c r="N59" i="4"/>
  <c r="N51" i="32"/>
  <c r="M135" i="32" s="1"/>
  <c r="N51" i="4"/>
  <c r="M18" i="32"/>
  <c r="M18" i="4"/>
  <c r="X140" i="4"/>
  <c r="T103" i="4"/>
  <c r="S135" i="4"/>
  <c r="X90" i="4"/>
  <c r="S129" i="4"/>
  <c r="T119" i="4"/>
  <c r="S134" i="4"/>
  <c r="Y134" i="32"/>
  <c r="V129" i="32"/>
  <c r="U129" i="32"/>
  <c r="W129" i="32"/>
  <c r="Y129" i="32"/>
  <c r="X129" i="32"/>
  <c r="Y92" i="32"/>
  <c r="X92" i="32"/>
  <c r="U92" i="32"/>
  <c r="W92" i="32"/>
  <c r="V92" i="32"/>
  <c r="E141" i="4"/>
  <c r="F141" i="4"/>
  <c r="U97" i="32"/>
  <c r="U112" i="4"/>
  <c r="F121" i="4"/>
  <c r="E121" i="4"/>
  <c r="E117" i="4"/>
  <c r="F117" i="4"/>
  <c r="V107" i="32"/>
  <c r="M55" i="32"/>
  <c r="M55" i="4"/>
  <c r="M46" i="32"/>
  <c r="M46" i="4"/>
  <c r="N13" i="4"/>
  <c r="N13" i="32"/>
  <c r="M97" i="32" s="1"/>
  <c r="M28" i="4"/>
  <c r="M28" i="32"/>
  <c r="U135" i="4"/>
  <c r="E144" i="4"/>
  <c r="N66" i="32"/>
  <c r="M150" i="32" s="1"/>
  <c r="N66" i="4"/>
  <c r="N58" i="32"/>
  <c r="M142" i="32" s="1"/>
  <c r="N58" i="4"/>
  <c r="N50" i="32"/>
  <c r="M134" i="32" s="1"/>
  <c r="N50" i="4"/>
  <c r="M25" i="4"/>
  <c r="M25" i="32"/>
  <c r="M17" i="4"/>
  <c r="M17" i="32"/>
  <c r="X104" i="4"/>
  <c r="E131" i="4"/>
  <c r="F131" i="4"/>
  <c r="F149" i="4"/>
  <c r="Y97" i="32"/>
  <c r="W149" i="32"/>
  <c r="U103" i="32"/>
  <c r="V103" i="32"/>
  <c r="W103" i="32"/>
  <c r="Y103" i="32"/>
  <c r="X103" i="32"/>
  <c r="E135" i="4"/>
  <c r="F153" i="4"/>
  <c r="Y105" i="32"/>
  <c r="X105" i="32"/>
  <c r="W105" i="32"/>
  <c r="U105" i="32"/>
  <c r="V105" i="32"/>
  <c r="X143" i="32"/>
  <c r="V143" i="32"/>
  <c r="U143" i="32"/>
  <c r="W143" i="32"/>
  <c r="Y143" i="32"/>
  <c r="X89" i="32"/>
  <c r="W89" i="32"/>
  <c r="V89" i="32"/>
  <c r="Y89" i="32"/>
  <c r="U89" i="32"/>
  <c r="E114" i="4"/>
  <c r="F98" i="4"/>
  <c r="E142" i="4"/>
  <c r="F142" i="4"/>
  <c r="F113" i="4"/>
  <c r="F138" i="4"/>
  <c r="E138" i="4"/>
  <c r="E150" i="4"/>
  <c r="F150" i="4"/>
  <c r="E156" i="4"/>
  <c r="F120" i="4"/>
  <c r="E120" i="4"/>
  <c r="E88" i="4"/>
  <c r="F88" i="4"/>
  <c r="F106" i="4"/>
  <c r="E106" i="4"/>
  <c r="F136" i="4"/>
  <c r="E136" i="4"/>
  <c r="Y152" i="32"/>
  <c r="U152" i="32"/>
  <c r="Y140" i="32"/>
  <c r="X140" i="32"/>
  <c r="W140" i="32"/>
  <c r="V140" i="32"/>
  <c r="U140" i="32"/>
  <c r="V90" i="32"/>
  <c r="U90" i="32"/>
  <c r="W90" i="32"/>
  <c r="Y90" i="32"/>
  <c r="X90" i="32"/>
  <c r="E122" i="4"/>
  <c r="F122" i="4"/>
  <c r="E152" i="4"/>
  <c r="F152" i="4"/>
  <c r="F126" i="4"/>
  <c r="F89" i="4"/>
  <c r="E89" i="4"/>
  <c r="F143" i="4"/>
  <c r="E143" i="4"/>
  <c r="F128" i="4"/>
  <c r="E128" i="4"/>
  <c r="X144" i="32"/>
  <c r="V144" i="32"/>
  <c r="U144" i="32"/>
  <c r="K145" i="4"/>
  <c r="K122" i="4"/>
  <c r="H128" i="4"/>
  <c r="L97" i="4"/>
  <c r="K142" i="4"/>
  <c r="I99" i="4"/>
  <c r="G110" i="4"/>
  <c r="H97" i="4"/>
  <c r="G150" i="4"/>
  <c r="K143" i="4"/>
  <c r="I141" i="4"/>
  <c r="K146" i="4"/>
  <c r="J130" i="4"/>
  <c r="H113" i="4"/>
  <c r="K144" i="4"/>
  <c r="J140" i="4"/>
  <c r="J122" i="4"/>
  <c r="L151" i="4"/>
  <c r="L147" i="4"/>
  <c r="I145" i="4"/>
  <c r="I144" i="4"/>
  <c r="G142" i="4"/>
  <c r="G128" i="4"/>
  <c r="J142" i="4"/>
  <c r="G151" i="4"/>
  <c r="J145" i="4"/>
  <c r="G130" i="4"/>
  <c r="G131" i="4"/>
  <c r="L132" i="4"/>
  <c r="H130" i="4"/>
  <c r="J151" i="4"/>
  <c r="J150" i="4"/>
  <c r="K130" i="4"/>
  <c r="L130" i="4"/>
  <c r="K147" i="4"/>
  <c r="I146" i="4"/>
  <c r="I90" i="4"/>
  <c r="H150" i="4"/>
  <c r="G139" i="4"/>
  <c r="I113" i="4"/>
  <c r="H114" i="4"/>
  <c r="J99" i="4"/>
  <c r="G113" i="4"/>
  <c r="G144" i="4"/>
  <c r="I151" i="4"/>
  <c r="H144" i="4"/>
  <c r="L128" i="4"/>
  <c r="H127" i="4"/>
  <c r="L141" i="4"/>
  <c r="H99" i="4"/>
  <c r="J136" i="4"/>
  <c r="I128" i="4"/>
  <c r="G97" i="4"/>
  <c r="I110" i="4"/>
  <c r="L105" i="4"/>
  <c r="J128" i="4"/>
  <c r="J90" i="4"/>
  <c r="J110" i="4"/>
  <c r="I130" i="4"/>
  <c r="H132" i="4"/>
  <c r="I136" i="4"/>
  <c r="G132" i="4"/>
  <c r="L140" i="4"/>
  <c r="J131" i="4"/>
  <c r="K150" i="4"/>
  <c r="K131" i="4"/>
  <c r="K113" i="4"/>
  <c r="H139" i="4"/>
  <c r="H136" i="4"/>
  <c r="L136" i="4"/>
  <c r="K136" i="4"/>
  <c r="J113" i="4"/>
  <c r="I131" i="4"/>
  <c r="J141" i="4"/>
  <c r="K114" i="4"/>
  <c r="I132" i="4"/>
  <c r="K97" i="4"/>
  <c r="L131" i="4"/>
  <c r="J105" i="4"/>
  <c r="H142" i="4"/>
  <c r="I114" i="4"/>
  <c r="L150" i="4"/>
  <c r="H145" i="4"/>
  <c r="K140" i="4"/>
  <c r="H146" i="4"/>
  <c r="K139" i="4"/>
  <c r="K128" i="4"/>
  <c r="L110" i="4"/>
  <c r="J143" i="4"/>
  <c r="L144" i="4"/>
  <c r="I142" i="4"/>
  <c r="H140" i="4"/>
  <c r="J98" i="4"/>
  <c r="K127" i="4"/>
  <c r="L127" i="4"/>
  <c r="J132" i="4"/>
  <c r="L139" i="4"/>
  <c r="L143" i="4"/>
  <c r="G122" i="4"/>
  <c r="H122" i="4"/>
  <c r="L122" i="4"/>
  <c r="I122" i="4"/>
  <c r="G147" i="4"/>
  <c r="H147" i="4"/>
  <c r="J97" i="4"/>
  <c r="H131" i="4"/>
  <c r="K151" i="4"/>
  <c r="J147" i="4"/>
  <c r="G127" i="4"/>
  <c r="G145" i="4"/>
  <c r="G146" i="4"/>
  <c r="J139" i="4"/>
  <c r="I140" i="4"/>
  <c r="G91" i="4"/>
  <c r="K110" i="4"/>
  <c r="L99" i="4"/>
  <c r="I150" i="4"/>
  <c r="K99" i="4"/>
  <c r="G99" i="4"/>
  <c r="G114" i="4"/>
  <c r="H141" i="4"/>
  <c r="J146" i="4"/>
  <c r="J127" i="4"/>
  <c r="G143" i="4"/>
  <c r="K90" i="4"/>
  <c r="I107" i="4"/>
  <c r="K107" i="4"/>
  <c r="H107" i="4"/>
  <c r="L107" i="4"/>
  <c r="J107" i="4"/>
  <c r="G107" i="4"/>
  <c r="I97" i="4"/>
  <c r="J114" i="4"/>
  <c r="J144" i="4"/>
  <c r="L145" i="4"/>
  <c r="I89" i="4"/>
  <c r="L113" i="4"/>
  <c r="L146" i="4"/>
  <c r="I139" i="4"/>
  <c r="K91" i="4"/>
  <c r="H110" i="4"/>
  <c r="H143" i="4"/>
  <c r="G90" i="4"/>
  <c r="G136" i="4"/>
  <c r="K141" i="4"/>
  <c r="K132" i="4"/>
  <c r="I147" i="4"/>
  <c r="I143" i="4"/>
  <c r="G141" i="4"/>
  <c r="L114" i="4"/>
  <c r="L142" i="4"/>
  <c r="H151" i="4"/>
  <c r="L90" i="4"/>
  <c r="H90" i="4"/>
  <c r="I127" i="4"/>
  <c r="N54" i="16"/>
  <c r="Q54" i="16" s="1"/>
  <c r="N41" i="16"/>
  <c r="Q41" i="16" s="1"/>
  <c r="N73" i="16"/>
  <c r="Q73" i="16" s="1"/>
  <c r="N8" i="16"/>
  <c r="Q8" i="16" s="1"/>
  <c r="L70" i="16"/>
  <c r="N10" i="16"/>
  <c r="Q10" i="16" s="1"/>
  <c r="L50" i="16"/>
  <c r="L43" i="16"/>
  <c r="N72" i="16"/>
  <c r="Q72" i="16" s="1"/>
  <c r="L16" i="16"/>
  <c r="L13" i="16"/>
  <c r="N28" i="16"/>
  <c r="Q28" i="16" s="1"/>
  <c r="N74" i="16"/>
  <c r="Q74" i="16" s="1"/>
  <c r="L44" i="16"/>
  <c r="N34" i="16"/>
  <c r="Q34" i="16" s="1"/>
  <c r="N12" i="16"/>
  <c r="Q12" i="16" s="1"/>
  <c r="N15" i="16"/>
  <c r="Q15" i="16" s="1"/>
  <c r="L15" i="16"/>
  <c r="N69" i="16"/>
  <c r="Q69" i="16" s="1"/>
  <c r="L69" i="16"/>
  <c r="N71" i="16"/>
  <c r="Q71" i="16" s="1"/>
  <c r="N55" i="16"/>
  <c r="Q55" i="16" s="1"/>
  <c r="N33" i="16"/>
  <c r="Q33" i="16" s="1"/>
  <c r="N25" i="16"/>
  <c r="Q25" i="16" s="1"/>
  <c r="N49" i="16"/>
  <c r="Q49" i="16" s="1"/>
  <c r="N42" i="16"/>
  <c r="N35" i="16"/>
  <c r="Q35" i="16" s="1"/>
  <c r="N27" i="16"/>
  <c r="Q27" i="16" s="1"/>
  <c r="N11" i="16"/>
  <c r="Q11" i="16" s="1"/>
  <c r="N4" i="15"/>
  <c r="Y1402" i="39" s="1"/>
  <c r="AF4" i="15"/>
  <c r="Y1472" i="39" s="1"/>
  <c r="N5" i="15"/>
  <c r="Y1403" i="39" s="1"/>
  <c r="AF7" i="15"/>
  <c r="Y1475" i="39" s="1"/>
  <c r="N9" i="15"/>
  <c r="Y1407" i="39" s="1"/>
  <c r="AF9" i="15"/>
  <c r="Y1477" i="39" s="1"/>
  <c r="N10" i="15"/>
  <c r="Y1408" i="39" s="1"/>
  <c r="AF10" i="15"/>
  <c r="Y1478" i="39" s="1"/>
  <c r="N11" i="15"/>
  <c r="Y1409" i="39" s="1"/>
  <c r="AF11" i="15"/>
  <c r="Y1479" i="39" s="1"/>
  <c r="N12" i="15"/>
  <c r="Y1410" i="39" s="1"/>
  <c r="AF12" i="15"/>
  <c r="Y1480" i="39" s="1"/>
  <c r="N14" i="15"/>
  <c r="Y1412" i="39" s="1"/>
  <c r="AF14" i="15"/>
  <c r="Y1482" i="39" s="1"/>
  <c r="N15" i="15"/>
  <c r="Y1413" i="39" s="1"/>
  <c r="AF15" i="15"/>
  <c r="Y1483" i="39" s="1"/>
  <c r="N16" i="15"/>
  <c r="Y1414" i="39" s="1"/>
  <c r="AF16" i="15"/>
  <c r="Y1484" i="39" s="1"/>
  <c r="N17" i="15"/>
  <c r="Y1415" i="39" s="1"/>
  <c r="AF17" i="15"/>
  <c r="Y1485" i="39" s="1"/>
  <c r="N18" i="15"/>
  <c r="Y1416" i="39" s="1"/>
  <c r="AF18" i="15"/>
  <c r="Y1486" i="39" s="1"/>
  <c r="N22" i="15"/>
  <c r="Y1420" i="39" s="1"/>
  <c r="AF22" i="15"/>
  <c r="Y1490" i="39" s="1"/>
  <c r="N24" i="15"/>
  <c r="Y1422" i="39" s="1"/>
  <c r="AF24" i="15"/>
  <c r="Y1492" i="39" s="1"/>
  <c r="N25" i="15"/>
  <c r="Y1423" i="39" s="1"/>
  <c r="AF25" i="15"/>
  <c r="Y1493" i="39" s="1"/>
  <c r="N26" i="15"/>
  <c r="Y1424" i="39" s="1"/>
  <c r="AF26" i="15"/>
  <c r="Y1494" i="39" s="1"/>
  <c r="N27" i="15"/>
  <c r="Y1425" i="39" s="1"/>
  <c r="AF27" i="15"/>
  <c r="Y1495" i="39" s="1"/>
  <c r="N28" i="15"/>
  <c r="Y1426" i="39" s="1"/>
  <c r="AF28" i="15"/>
  <c r="Y1496" i="39" s="1"/>
  <c r="N29" i="15"/>
  <c r="Y1427" i="39" s="1"/>
  <c r="AF29" i="15"/>
  <c r="Y1497" i="39" s="1"/>
  <c r="N30" i="15"/>
  <c r="Y1428" i="39" s="1"/>
  <c r="AF30" i="15"/>
  <c r="Y1498" i="39" s="1"/>
  <c r="N31" i="15"/>
  <c r="Y1429" i="39" s="1"/>
  <c r="AF31" i="15"/>
  <c r="Y1499" i="39" s="1"/>
  <c r="N32" i="15"/>
  <c r="Y1430" i="39" s="1"/>
  <c r="AF32" i="15"/>
  <c r="Y1500" i="39" s="1"/>
  <c r="N33" i="15"/>
  <c r="Y1431" i="39" s="1"/>
  <c r="AF33" i="15"/>
  <c r="Y1501" i="39" s="1"/>
  <c r="N34" i="15"/>
  <c r="Y1432" i="39" s="1"/>
  <c r="AF34" i="15"/>
  <c r="Y1502" i="39" s="1"/>
  <c r="N36" i="15"/>
  <c r="Y1434" i="39" s="1"/>
  <c r="AF36" i="15"/>
  <c r="Y1504" i="39" s="1"/>
  <c r="N38" i="15"/>
  <c r="Y1436" i="39" s="1"/>
  <c r="AF38" i="15"/>
  <c r="Y1506" i="39" s="1"/>
  <c r="N39" i="15"/>
  <c r="Y1437" i="39" s="1"/>
  <c r="AF39" i="15"/>
  <c r="Y1507" i="39" s="1"/>
  <c r="N40" i="15"/>
  <c r="Y1438" i="39" s="1"/>
  <c r="AF40" i="15"/>
  <c r="Y1508" i="39" s="1"/>
  <c r="N41" i="15"/>
  <c r="Y1439" i="39" s="1"/>
  <c r="AF41" i="15"/>
  <c r="Y1509" i="39" s="1"/>
  <c r="N42" i="15"/>
  <c r="Y1440" i="39" s="1"/>
  <c r="AF42" i="15"/>
  <c r="Y1510" i="39" s="1"/>
  <c r="N43" i="15"/>
  <c r="Y1441" i="39" s="1"/>
  <c r="AF43" i="15"/>
  <c r="Y1511" i="39" s="1"/>
  <c r="N44" i="15"/>
  <c r="Y1442" i="39" s="1"/>
  <c r="AF44" i="15"/>
  <c r="Y1512" i="39" s="1"/>
  <c r="N46" i="15"/>
  <c r="Y1444" i="39" s="1"/>
  <c r="AF46" i="15"/>
  <c r="Y1514" i="39" s="1"/>
  <c r="N47" i="15"/>
  <c r="Y1445" i="39" s="1"/>
  <c r="AF47" i="15"/>
  <c r="Y1515" i="39" s="1"/>
  <c r="N48" i="15"/>
  <c r="Y1446" i="39" s="1"/>
  <c r="AF48" i="15"/>
  <c r="Y1516" i="39" s="1"/>
  <c r="N49" i="15"/>
  <c r="Y1447" i="39" s="1"/>
  <c r="AF49" i="15"/>
  <c r="Y1517" i="39" s="1"/>
  <c r="N52" i="15"/>
  <c r="Y1450" i="39" s="1"/>
  <c r="AF52" i="15"/>
  <c r="Y1520" i="39" s="1"/>
  <c r="N53" i="15"/>
  <c r="Y1451" i="39" s="1"/>
  <c r="AF53" i="15"/>
  <c r="Y1521" i="39" s="1"/>
  <c r="N54" i="15"/>
  <c r="Y1452" i="39" s="1"/>
  <c r="AF54" i="15"/>
  <c r="Y1522" i="39" s="1"/>
  <c r="N55" i="15"/>
  <c r="Y1453" i="39" s="1"/>
  <c r="AF55" i="15"/>
  <c r="Y1523" i="39" s="1"/>
  <c r="N57" i="15"/>
  <c r="Y1455" i="39" s="1"/>
  <c r="AF57" i="15"/>
  <c r="Y1525" i="39" s="1"/>
  <c r="N58" i="15"/>
  <c r="Y1456" i="39" s="1"/>
  <c r="AF58" i="15"/>
  <c r="Y1526" i="39" s="1"/>
  <c r="N59" i="15"/>
  <c r="Y1457" i="39" s="1"/>
  <c r="AF59" i="15"/>
  <c r="Y1527" i="39" s="1"/>
  <c r="N60" i="15"/>
  <c r="Y1458" i="39" s="1"/>
  <c r="AF60" i="15"/>
  <c r="Y1528" i="39" s="1"/>
  <c r="N61" i="15"/>
  <c r="Y1459" i="39" s="1"/>
  <c r="AF61" i="15"/>
  <c r="Y1529" i="39" s="1"/>
  <c r="N62" i="15"/>
  <c r="Y1460" i="39" s="1"/>
  <c r="AF62" i="15"/>
  <c r="Y1530" i="39" s="1"/>
  <c r="N63" i="15"/>
  <c r="Y1461" i="39" s="1"/>
  <c r="AF63" i="15"/>
  <c r="Y1531" i="39" s="1"/>
  <c r="N64" i="15"/>
  <c r="Y1462" i="39" s="1"/>
  <c r="AF64" i="15"/>
  <c r="Y1532" i="39" s="1"/>
  <c r="N65" i="15"/>
  <c r="Y1463" i="39" s="1"/>
  <c r="AF65" i="15"/>
  <c r="Y1533" i="39" s="1"/>
  <c r="N66" i="15"/>
  <c r="Y1464" i="39" s="1"/>
  <c r="AF66" i="15"/>
  <c r="Y1534" i="39" s="1"/>
  <c r="N67" i="15"/>
  <c r="Y1465" i="39" s="1"/>
  <c r="AF67" i="15"/>
  <c r="Y1535" i="39" s="1"/>
  <c r="N68" i="15"/>
  <c r="Y1466" i="39" s="1"/>
  <c r="AF68" i="15"/>
  <c r="Y1536" i="39" s="1"/>
  <c r="N69" i="15"/>
  <c r="Y1467" i="39" s="1"/>
  <c r="AF69" i="15"/>
  <c r="Y1537" i="39" s="1"/>
  <c r="N70" i="15"/>
  <c r="Y1468" i="39" s="1"/>
  <c r="AF70" i="15"/>
  <c r="Y1538" i="39" s="1"/>
  <c r="N71" i="15"/>
  <c r="Y1469" i="39" s="1"/>
  <c r="AF71" i="15"/>
  <c r="Y1539" i="39" s="1"/>
  <c r="N72" i="15"/>
  <c r="Y1470" i="39" s="1"/>
  <c r="AF72" i="15"/>
  <c r="Y1540" i="39" s="1"/>
  <c r="N73" i="15"/>
  <c r="Y1471" i="39" s="1"/>
  <c r="AF73" i="15"/>
  <c r="Y1541" i="39" s="1"/>
  <c r="U149" i="32" l="1"/>
  <c r="V112" i="32"/>
  <c r="U112" i="32"/>
  <c r="K144" i="32"/>
  <c r="K102" i="4"/>
  <c r="Y112" i="32"/>
  <c r="I123" i="4"/>
  <c r="G123" i="4"/>
  <c r="F103" i="4"/>
  <c r="W112" i="32"/>
  <c r="T112" i="32"/>
  <c r="S138" i="32"/>
  <c r="E88" i="32"/>
  <c r="S154" i="32"/>
  <c r="H101" i="4"/>
  <c r="U157" i="4"/>
  <c r="I133" i="4"/>
  <c r="J88" i="32"/>
  <c r="Y108" i="32"/>
  <c r="I118" i="4"/>
  <c r="K135" i="4"/>
  <c r="I101" i="4"/>
  <c r="Y128" i="32"/>
  <c r="U153" i="32"/>
  <c r="S149" i="32"/>
  <c r="T149" i="32"/>
  <c r="I108" i="4"/>
  <c r="K89" i="4"/>
  <c r="W144" i="32"/>
  <c r="Y149" i="32"/>
  <c r="V154" i="32"/>
  <c r="X108" i="32"/>
  <c r="X157" i="4"/>
  <c r="L89" i="4"/>
  <c r="J89" i="4"/>
  <c r="L95" i="4"/>
  <c r="J91" i="4"/>
  <c r="Y144" i="32"/>
  <c r="V152" i="32"/>
  <c r="Y145" i="32"/>
  <c r="G88" i="32"/>
  <c r="J104" i="4"/>
  <c r="G89" i="4"/>
  <c r="W152" i="32"/>
  <c r="V145" i="32"/>
  <c r="L155" i="4"/>
  <c r="H91" i="4"/>
  <c r="I91" i="4"/>
  <c r="X152" i="32"/>
  <c r="I98" i="4"/>
  <c r="W108" i="32"/>
  <c r="G108" i="4"/>
  <c r="K118" i="4"/>
  <c r="J152" i="4"/>
  <c r="K105" i="4"/>
  <c r="U108" i="32"/>
  <c r="V108" i="32"/>
  <c r="U138" i="32"/>
  <c r="E97" i="32"/>
  <c r="I88" i="32"/>
  <c r="K88" i="32"/>
  <c r="V149" i="32"/>
  <c r="G118" i="4"/>
  <c r="H105" i="4"/>
  <c r="F118" i="4"/>
  <c r="X102" i="32"/>
  <c r="T157" i="4"/>
  <c r="V95" i="32"/>
  <c r="V141" i="32"/>
  <c r="T108" i="32"/>
  <c r="I110" i="32"/>
  <c r="W157" i="4"/>
  <c r="S91" i="4"/>
  <c r="T143" i="4"/>
  <c r="U155" i="4"/>
  <c r="W151" i="32"/>
  <c r="K105" i="32"/>
  <c r="H149" i="4"/>
  <c r="I149" i="4"/>
  <c r="L100" i="4"/>
  <c r="W155" i="4"/>
  <c r="I116" i="4"/>
  <c r="V98" i="32"/>
  <c r="W156" i="32"/>
  <c r="X111" i="32"/>
  <c r="U128" i="32"/>
  <c r="T114" i="4"/>
  <c r="Y106" i="32"/>
  <c r="X91" i="4"/>
  <c r="X145" i="32"/>
  <c r="U142" i="32"/>
  <c r="S138" i="4"/>
  <c r="W94" i="32"/>
  <c r="Y155" i="32"/>
  <c r="V127" i="32"/>
  <c r="L103" i="4"/>
  <c r="W154" i="32"/>
  <c r="I100" i="4"/>
  <c r="I112" i="4"/>
  <c r="X156" i="32"/>
  <c r="G105" i="32"/>
  <c r="T91" i="4"/>
  <c r="W111" i="32"/>
  <c r="V146" i="32"/>
  <c r="K106" i="4"/>
  <c r="J138" i="4"/>
  <c r="L119" i="4"/>
  <c r="X114" i="4"/>
  <c r="U98" i="32"/>
  <c r="Y136" i="32"/>
  <c r="U106" i="32"/>
  <c r="T88" i="32"/>
  <c r="W128" i="32"/>
  <c r="W142" i="32"/>
  <c r="L157" i="4"/>
  <c r="J149" i="4"/>
  <c r="J153" i="4"/>
  <c r="V136" i="32"/>
  <c r="W94" i="4"/>
  <c r="K116" i="32"/>
  <c r="G124" i="32"/>
  <c r="S114" i="4"/>
  <c r="V114" i="4"/>
  <c r="G116" i="32"/>
  <c r="U136" i="32"/>
  <c r="L102" i="4"/>
  <c r="H119" i="4"/>
  <c r="L149" i="4"/>
  <c r="W146" i="32"/>
  <c r="V142" i="32"/>
  <c r="H116" i="32"/>
  <c r="T146" i="32"/>
  <c r="G137" i="4"/>
  <c r="G112" i="4"/>
  <c r="I148" i="4"/>
  <c r="K95" i="4"/>
  <c r="K111" i="4"/>
  <c r="X146" i="32"/>
  <c r="M73" i="4"/>
  <c r="U114" i="4"/>
  <c r="T94" i="4"/>
  <c r="I105" i="32"/>
  <c r="J124" i="32"/>
  <c r="X128" i="4"/>
  <c r="U120" i="32"/>
  <c r="X113" i="32"/>
  <c r="J116" i="32"/>
  <c r="K149" i="4"/>
  <c r="E157" i="4"/>
  <c r="Y146" i="32"/>
  <c r="S94" i="4"/>
  <c r="J105" i="32"/>
  <c r="H124" i="32"/>
  <c r="L118" i="4"/>
  <c r="G133" i="4"/>
  <c r="J112" i="4"/>
  <c r="E118" i="4"/>
  <c r="F119" i="4"/>
  <c r="H126" i="32"/>
  <c r="T155" i="32"/>
  <c r="V99" i="4"/>
  <c r="K133" i="4"/>
  <c r="H118" i="4"/>
  <c r="L124" i="4"/>
  <c r="G157" i="4"/>
  <c r="K115" i="4"/>
  <c r="H135" i="4"/>
  <c r="I115" i="4"/>
  <c r="K119" i="4"/>
  <c r="G121" i="4"/>
  <c r="U146" i="32"/>
  <c r="I116" i="32"/>
  <c r="E124" i="32"/>
  <c r="E105" i="32"/>
  <c r="U95" i="4"/>
  <c r="G101" i="4"/>
  <c r="L115" i="4"/>
  <c r="K97" i="32"/>
  <c r="V138" i="4"/>
  <c r="H133" i="4"/>
  <c r="I135" i="4"/>
  <c r="J135" i="4"/>
  <c r="W138" i="32"/>
  <c r="U141" i="32"/>
  <c r="K156" i="4"/>
  <c r="H115" i="4"/>
  <c r="G125" i="4"/>
  <c r="G135" i="4"/>
  <c r="K157" i="4"/>
  <c r="V139" i="32"/>
  <c r="W98" i="32"/>
  <c r="T157" i="32"/>
  <c r="V132" i="32"/>
  <c r="Y115" i="32"/>
  <c r="W115" i="4"/>
  <c r="U96" i="32"/>
  <c r="X124" i="32"/>
  <c r="W98" i="4"/>
  <c r="Y131" i="32"/>
  <c r="X100" i="32"/>
  <c r="U133" i="32"/>
  <c r="X151" i="32"/>
  <c r="K96" i="4"/>
  <c r="V98" i="4"/>
  <c r="W148" i="4"/>
  <c r="X125" i="32"/>
  <c r="H153" i="4"/>
  <c r="W125" i="32"/>
  <c r="U124" i="32"/>
  <c r="V148" i="4"/>
  <c r="L98" i="4"/>
  <c r="K153" i="4"/>
  <c r="I152" i="4"/>
  <c r="G98" i="4"/>
  <c r="G153" i="4"/>
  <c r="I155" i="4"/>
  <c r="H152" i="4"/>
  <c r="I96" i="4"/>
  <c r="Y124" i="32"/>
  <c r="V96" i="32"/>
  <c r="X148" i="4"/>
  <c r="G148" i="4"/>
  <c r="J126" i="4"/>
  <c r="K126" i="4"/>
  <c r="V124" i="32"/>
  <c r="J148" i="4"/>
  <c r="H98" i="4"/>
  <c r="H157" i="4"/>
  <c r="H111" i="4"/>
  <c r="J116" i="4"/>
  <c r="H148" i="4"/>
  <c r="I111" i="4"/>
  <c r="Y98" i="32"/>
  <c r="X141" i="32"/>
  <c r="W124" i="32"/>
  <c r="I126" i="4"/>
  <c r="S148" i="4"/>
  <c r="L117" i="4"/>
  <c r="J117" i="4"/>
  <c r="G116" i="4"/>
  <c r="S157" i="32"/>
  <c r="L148" i="4"/>
  <c r="K117" i="4"/>
  <c r="L152" i="4"/>
  <c r="L153" i="4"/>
  <c r="J96" i="4"/>
  <c r="X98" i="32"/>
  <c r="Y141" i="32"/>
  <c r="E105" i="4"/>
  <c r="G117" i="4"/>
  <c r="G111" i="4"/>
  <c r="H126" i="4"/>
  <c r="I144" i="32"/>
  <c r="K155" i="4"/>
  <c r="J111" i="4"/>
  <c r="G126" i="4"/>
  <c r="H117" i="4"/>
  <c r="G152" i="4"/>
  <c r="H144" i="32"/>
  <c r="S95" i="32"/>
  <c r="E116" i="4"/>
  <c r="H108" i="32"/>
  <c r="T148" i="4"/>
  <c r="V94" i="4"/>
  <c r="Y142" i="32"/>
  <c r="E108" i="32"/>
  <c r="J146" i="32"/>
  <c r="H95" i="32"/>
  <c r="G127" i="32"/>
  <c r="J93" i="4"/>
  <c r="H94" i="4"/>
  <c r="T153" i="4"/>
  <c r="W145" i="4"/>
  <c r="W120" i="32"/>
  <c r="W113" i="32"/>
  <c r="V133" i="32"/>
  <c r="W100" i="32"/>
  <c r="U130" i="32"/>
  <c r="I135" i="32"/>
  <c r="J92" i="4"/>
  <c r="U150" i="4"/>
  <c r="V151" i="32"/>
  <c r="S122" i="4"/>
  <c r="W136" i="32"/>
  <c r="X128" i="32"/>
  <c r="W139" i="32"/>
  <c r="V156" i="32"/>
  <c r="V137" i="32"/>
  <c r="Y127" i="32"/>
  <c r="Y153" i="32"/>
  <c r="U111" i="32"/>
  <c r="U111" i="4"/>
  <c r="W106" i="32"/>
  <c r="H93" i="4"/>
  <c r="Y100" i="32"/>
  <c r="Y113" i="32"/>
  <c r="I126" i="32"/>
  <c r="H97" i="32"/>
  <c r="S155" i="32"/>
  <c r="X138" i="4"/>
  <c r="J106" i="4"/>
  <c r="H123" i="4"/>
  <c r="G106" i="4"/>
  <c r="I93" i="4"/>
  <c r="L138" i="4"/>
  <c r="X106" i="32"/>
  <c r="X136" i="32"/>
  <c r="X94" i="32"/>
  <c r="Y156" i="32"/>
  <c r="V128" i="32"/>
  <c r="Y151" i="32"/>
  <c r="Y133" i="32"/>
  <c r="W153" i="32"/>
  <c r="U145" i="32"/>
  <c r="X154" i="32"/>
  <c r="V130" i="32"/>
  <c r="K126" i="32"/>
  <c r="H133" i="32"/>
  <c r="K124" i="32"/>
  <c r="W91" i="4"/>
  <c r="G102" i="32"/>
  <c r="U138" i="4"/>
  <c r="I103" i="4"/>
  <c r="X133" i="32"/>
  <c r="Y130" i="32"/>
  <c r="J126" i="32"/>
  <c r="W130" i="32"/>
  <c r="T138" i="4"/>
  <c r="X157" i="32"/>
  <c r="T130" i="32"/>
  <c r="T94" i="32"/>
  <c r="S94" i="32"/>
  <c r="T133" i="4"/>
  <c r="G138" i="4"/>
  <c r="G126" i="32"/>
  <c r="I94" i="4"/>
  <c r="G93" i="4"/>
  <c r="Y94" i="32"/>
  <c r="X127" i="32"/>
  <c r="W145" i="32"/>
  <c r="V155" i="32"/>
  <c r="L93" i="4"/>
  <c r="K93" i="4"/>
  <c r="V106" i="32"/>
  <c r="Y111" i="32"/>
  <c r="U94" i="32"/>
  <c r="X130" i="32"/>
  <c r="U157" i="32"/>
  <c r="U100" i="32"/>
  <c r="U113" i="32"/>
  <c r="V91" i="4"/>
  <c r="W155" i="32"/>
  <c r="Y138" i="32"/>
  <c r="X120" i="32"/>
  <c r="J97" i="32"/>
  <c r="U94" i="4"/>
  <c r="U91" i="4"/>
  <c r="S130" i="32"/>
  <c r="L106" i="4"/>
  <c r="H138" i="4"/>
  <c r="I106" i="4"/>
  <c r="U155" i="32"/>
  <c r="V138" i="32"/>
  <c r="W133" i="32"/>
  <c r="I138" i="4"/>
  <c r="V111" i="32"/>
  <c r="V94" i="32"/>
  <c r="U156" i="32"/>
  <c r="V157" i="32"/>
  <c r="V100" i="32"/>
  <c r="U151" i="32"/>
  <c r="V113" i="32"/>
  <c r="Y154" i="32"/>
  <c r="X153" i="32"/>
  <c r="X155" i="32"/>
  <c r="X142" i="32"/>
  <c r="T138" i="32"/>
  <c r="V111" i="4"/>
  <c r="Y157" i="32"/>
  <c r="K123" i="4"/>
  <c r="K103" i="4"/>
  <c r="L123" i="4"/>
  <c r="W157" i="32"/>
  <c r="X122" i="4"/>
  <c r="G97" i="32"/>
  <c r="X138" i="32"/>
  <c r="T149" i="4"/>
  <c r="V144" i="4"/>
  <c r="W147" i="4"/>
  <c r="T106" i="32"/>
  <c r="I123" i="32"/>
  <c r="L154" i="4"/>
  <c r="S115" i="4"/>
  <c r="Y96" i="32"/>
  <c r="S98" i="4"/>
  <c r="J127" i="32"/>
  <c r="G154" i="4"/>
  <c r="F154" i="4"/>
  <c r="G144" i="32"/>
  <c r="H118" i="32"/>
  <c r="E144" i="32"/>
  <c r="T136" i="4"/>
  <c r="L116" i="4"/>
  <c r="G101" i="32"/>
  <c r="H116" i="4"/>
  <c r="K116" i="4"/>
  <c r="G96" i="4"/>
  <c r="E93" i="4"/>
  <c r="H92" i="4"/>
  <c r="S128" i="32"/>
  <c r="T153" i="32"/>
  <c r="T111" i="32"/>
  <c r="K123" i="32"/>
  <c r="E92" i="4"/>
  <c r="S100" i="32"/>
  <c r="Q5" i="16"/>
  <c r="AA282" i="39" s="1"/>
  <c r="AC282" i="39" s="1"/>
  <c r="AD282" i="39" s="1"/>
  <c r="Q42" i="16"/>
  <c r="AA319" i="39" s="1"/>
  <c r="AC319" i="39" s="1"/>
  <c r="AD319" i="39" s="1"/>
  <c r="H112" i="32"/>
  <c r="I133" i="32"/>
  <c r="G133" i="32"/>
  <c r="S145" i="32"/>
  <c r="I134" i="4"/>
  <c r="W123" i="4"/>
  <c r="T125" i="4"/>
  <c r="T148" i="32"/>
  <c r="T101" i="4"/>
  <c r="U154" i="32"/>
  <c r="S153" i="32"/>
  <c r="X146" i="4"/>
  <c r="K153" i="32"/>
  <c r="J133" i="32"/>
  <c r="W138" i="4"/>
  <c r="S111" i="32"/>
  <c r="J112" i="32"/>
  <c r="I112" i="32"/>
  <c r="K133" i="32"/>
  <c r="E127" i="32"/>
  <c r="U128" i="4"/>
  <c r="X115" i="32"/>
  <c r="W101" i="32"/>
  <c r="U102" i="4"/>
  <c r="U142" i="4"/>
  <c r="U93" i="32"/>
  <c r="T144" i="4"/>
  <c r="U91" i="32"/>
  <c r="W118" i="32"/>
  <c r="S102" i="32"/>
  <c r="K137" i="4"/>
  <c r="S110" i="4"/>
  <c r="S98" i="32"/>
  <c r="G155" i="4"/>
  <c r="I105" i="4"/>
  <c r="W148" i="32"/>
  <c r="W91" i="32"/>
  <c r="W102" i="32"/>
  <c r="K108" i="32"/>
  <c r="J135" i="32"/>
  <c r="J108" i="32"/>
  <c r="G123" i="32"/>
  <c r="E135" i="32"/>
  <c r="W88" i="32"/>
  <c r="K135" i="32"/>
  <c r="I156" i="32"/>
  <c r="H135" i="32"/>
  <c r="H146" i="32"/>
  <c r="K156" i="32"/>
  <c r="I108" i="32"/>
  <c r="H95" i="4"/>
  <c r="F108" i="4"/>
  <c r="K146" i="32"/>
  <c r="G156" i="32"/>
  <c r="H156" i="32"/>
  <c r="V147" i="32"/>
  <c r="W141" i="32"/>
  <c r="J155" i="4"/>
  <c r="F155" i="4"/>
  <c r="H123" i="32"/>
  <c r="J123" i="32"/>
  <c r="G146" i="32"/>
  <c r="H155" i="4"/>
  <c r="G105" i="4"/>
  <c r="V91" i="32"/>
  <c r="V101" i="4"/>
  <c r="X118" i="32"/>
  <c r="I146" i="32"/>
  <c r="J156" i="32"/>
  <c r="T126" i="32"/>
  <c r="W126" i="32"/>
  <c r="U110" i="4"/>
  <c r="Y93" i="32"/>
  <c r="E115" i="4"/>
  <c r="S95" i="4"/>
  <c r="F115" i="4"/>
  <c r="U122" i="32"/>
  <c r="Y126" i="32"/>
  <c r="W93" i="32"/>
  <c r="L101" i="4"/>
  <c r="L133" i="4"/>
  <c r="J115" i="4"/>
  <c r="L121" i="4"/>
  <c r="K121" i="4"/>
  <c r="X148" i="32"/>
  <c r="Y91" i="32"/>
  <c r="X93" i="32"/>
  <c r="T142" i="4"/>
  <c r="V95" i="4"/>
  <c r="Y122" i="32"/>
  <c r="V126" i="32"/>
  <c r="Y118" i="32"/>
  <c r="I137" i="4"/>
  <c r="H137" i="4"/>
  <c r="J121" i="4"/>
  <c r="J95" i="4"/>
  <c r="J133" i="4"/>
  <c r="X91" i="32"/>
  <c r="U118" i="32"/>
  <c r="V88" i="32"/>
  <c r="X149" i="4"/>
  <c r="T102" i="4"/>
  <c r="S142" i="4"/>
  <c r="X144" i="4"/>
  <c r="S126" i="32"/>
  <c r="U139" i="32"/>
  <c r="X100" i="4"/>
  <c r="S113" i="4"/>
  <c r="X111" i="4"/>
  <c r="S118" i="32"/>
  <c r="K101" i="4"/>
  <c r="U126" i="32"/>
  <c r="V118" i="32"/>
  <c r="X88" i="32"/>
  <c r="T110" i="4"/>
  <c r="V122" i="32"/>
  <c r="X110" i="4"/>
  <c r="T156" i="32"/>
  <c r="V110" i="4"/>
  <c r="I121" i="4"/>
  <c r="I95" i="4"/>
  <c r="Y88" i="32"/>
  <c r="V106" i="4"/>
  <c r="E102" i="32"/>
  <c r="I127" i="32"/>
  <c r="J119" i="32"/>
  <c r="K127" i="32"/>
  <c r="T154" i="32"/>
  <c r="F133" i="4"/>
  <c r="T102" i="32"/>
  <c r="S141" i="4"/>
  <c r="I154" i="4"/>
  <c r="V145" i="4"/>
  <c r="W116" i="32"/>
  <c r="S99" i="32"/>
  <c r="W101" i="4"/>
  <c r="E119" i="32"/>
  <c r="S125" i="32"/>
  <c r="G107" i="32"/>
  <c r="J111" i="32"/>
  <c r="X131" i="32"/>
  <c r="S136" i="4"/>
  <c r="S102" i="4"/>
  <c r="T98" i="32"/>
  <c r="E89" i="32"/>
  <c r="E110" i="32"/>
  <c r="T128" i="32"/>
  <c r="G89" i="32"/>
  <c r="G121" i="32"/>
  <c r="S106" i="32"/>
  <c r="T133" i="32"/>
  <c r="S124" i="4"/>
  <c r="W88" i="4"/>
  <c r="H152" i="32"/>
  <c r="J107" i="32"/>
  <c r="K121" i="32"/>
  <c r="I121" i="32"/>
  <c r="E114" i="32"/>
  <c r="K104" i="4"/>
  <c r="X136" i="4"/>
  <c r="U115" i="32"/>
  <c r="E90" i="32"/>
  <c r="K118" i="32"/>
  <c r="G110" i="32"/>
  <c r="H89" i="32"/>
  <c r="J91" i="32"/>
  <c r="H127" i="32"/>
  <c r="J121" i="32"/>
  <c r="V156" i="4"/>
  <c r="U132" i="32"/>
  <c r="T98" i="4"/>
  <c r="I89" i="32"/>
  <c r="H110" i="32"/>
  <c r="K110" i="32"/>
  <c r="K94" i="4"/>
  <c r="J99" i="32"/>
  <c r="S133" i="32"/>
  <c r="V120" i="32"/>
  <c r="W144" i="4"/>
  <c r="S113" i="32"/>
  <c r="T100" i="32"/>
  <c r="G152" i="32"/>
  <c r="G118" i="32"/>
  <c r="J110" i="32"/>
  <c r="H121" i="32"/>
  <c r="X115" i="4"/>
  <c r="E118" i="32"/>
  <c r="E153" i="32"/>
  <c r="AG64" i="15"/>
  <c r="AJ64" i="15" s="1"/>
  <c r="AA1532" i="39" s="1"/>
  <c r="AC1532" i="39" s="1"/>
  <c r="AD64" i="15"/>
  <c r="Z1532" i="39" s="1"/>
  <c r="AB1532" i="39" s="1"/>
  <c r="AG26" i="15"/>
  <c r="AJ26" i="15" s="1"/>
  <c r="AA1494" i="39" s="1"/>
  <c r="AC1494" i="39" s="1"/>
  <c r="AD26" i="15"/>
  <c r="Z1494" i="39" s="1"/>
  <c r="AB1494" i="39" s="1"/>
  <c r="AE67" i="15"/>
  <c r="AS67" i="32" s="1"/>
  <c r="AD67" i="15"/>
  <c r="Z1535" i="39" s="1"/>
  <c r="AB1535" i="39" s="1"/>
  <c r="AE33" i="15"/>
  <c r="AS33" i="32" s="1"/>
  <c r="AD33" i="15"/>
  <c r="Z1501" i="39" s="1"/>
  <c r="AB1501" i="39" s="1"/>
  <c r="AE24" i="15"/>
  <c r="AS24" i="32" s="1"/>
  <c r="AD24" i="15"/>
  <c r="Z1492" i="39" s="1"/>
  <c r="AB1492" i="39" s="1"/>
  <c r="AE60" i="15"/>
  <c r="AS60" i="4" s="1"/>
  <c r="AD60" i="15"/>
  <c r="Z1528" i="39" s="1"/>
  <c r="AB1528" i="39" s="1"/>
  <c r="AG14" i="15"/>
  <c r="AJ14" i="15" s="1"/>
  <c r="AA1482" i="39" s="1"/>
  <c r="AC1482" i="39" s="1"/>
  <c r="AD14" i="15"/>
  <c r="Z1482" i="39" s="1"/>
  <c r="AB1482" i="39" s="1"/>
  <c r="AE59" i="15"/>
  <c r="AS59" i="4" s="1"/>
  <c r="AD59" i="15"/>
  <c r="Z1527" i="39" s="1"/>
  <c r="AB1527" i="39" s="1"/>
  <c r="AG7" i="15"/>
  <c r="AJ7" i="15" s="1"/>
  <c r="AA1475" i="39" s="1"/>
  <c r="AC1475" i="39" s="1"/>
  <c r="AD7" i="15"/>
  <c r="Z1475" i="39" s="1"/>
  <c r="AB1475" i="39" s="1"/>
  <c r="AE72" i="15"/>
  <c r="AS72" i="32" s="1"/>
  <c r="AD72" i="15"/>
  <c r="Z1540" i="39" s="1"/>
  <c r="AB1540" i="39" s="1"/>
  <c r="AG55" i="15"/>
  <c r="AJ55" i="15" s="1"/>
  <c r="AA1523" i="39" s="1"/>
  <c r="AC1523" i="39" s="1"/>
  <c r="AD55" i="15"/>
  <c r="Z1523" i="39" s="1"/>
  <c r="AB1523" i="39" s="1"/>
  <c r="AG49" i="15"/>
  <c r="AJ49" i="15" s="1"/>
  <c r="AA1517" i="39" s="1"/>
  <c r="AC1517" i="39" s="1"/>
  <c r="AD49" i="15"/>
  <c r="Z1517" i="39" s="1"/>
  <c r="AB1517" i="39" s="1"/>
  <c r="AE44" i="15"/>
  <c r="AS44" i="32" s="1"/>
  <c r="AD44" i="15"/>
  <c r="Z1512" i="39" s="1"/>
  <c r="AB1512" i="39" s="1"/>
  <c r="AE40" i="15"/>
  <c r="AS40" i="32" s="1"/>
  <c r="AD40" i="15"/>
  <c r="Z1508" i="39" s="1"/>
  <c r="AB1508" i="39" s="1"/>
  <c r="AG34" i="15"/>
  <c r="AJ34" i="15" s="1"/>
  <c r="AA1502" i="39" s="1"/>
  <c r="AC1502" i="39" s="1"/>
  <c r="AD34" i="15"/>
  <c r="Z1502" i="39" s="1"/>
  <c r="AB1502" i="39" s="1"/>
  <c r="AG18" i="15"/>
  <c r="AJ18" i="15" s="1"/>
  <c r="AA1486" i="39" s="1"/>
  <c r="AC1486" i="39" s="1"/>
  <c r="AD18" i="15"/>
  <c r="Z1486" i="39" s="1"/>
  <c r="AB1486" i="39" s="1"/>
  <c r="AE9" i="15"/>
  <c r="AS9" i="4" s="1"/>
  <c r="AD9" i="15"/>
  <c r="Z1477" i="39" s="1"/>
  <c r="AB1477" i="39" s="1"/>
  <c r="AG63" i="15"/>
  <c r="AJ63" i="15" s="1"/>
  <c r="AA1531" i="39" s="1"/>
  <c r="AC1531" i="39" s="1"/>
  <c r="AD63" i="15"/>
  <c r="Z1531" i="39" s="1"/>
  <c r="AB1531" i="39" s="1"/>
  <c r="AE43" i="15"/>
  <c r="AS43" i="4" s="1"/>
  <c r="AD43" i="15"/>
  <c r="Z1511" i="39" s="1"/>
  <c r="AB1511" i="39" s="1"/>
  <c r="AE31" i="15"/>
  <c r="AS31" i="32" s="1"/>
  <c r="AD31" i="15"/>
  <c r="Z1499" i="39" s="1"/>
  <c r="AB1499" i="39" s="1"/>
  <c r="AE68" i="15"/>
  <c r="AS68" i="4" s="1"/>
  <c r="AD68" i="15"/>
  <c r="Z1536" i="39" s="1"/>
  <c r="AB1536" i="39" s="1"/>
  <c r="AE30" i="15"/>
  <c r="AS30" i="32" s="1"/>
  <c r="AD30" i="15"/>
  <c r="Z1498" i="39" s="1"/>
  <c r="AB1498" i="39" s="1"/>
  <c r="AE71" i="15"/>
  <c r="AS71" i="32" s="1"/>
  <c r="AD71" i="15"/>
  <c r="Z1539" i="39" s="1"/>
  <c r="AB1539" i="39" s="1"/>
  <c r="AE54" i="15"/>
  <c r="AS54" i="32" s="1"/>
  <c r="AD54" i="15"/>
  <c r="Z1522" i="39" s="1"/>
  <c r="AB1522" i="39" s="1"/>
  <c r="AE48" i="15"/>
  <c r="AS48" i="4" s="1"/>
  <c r="AD48" i="15"/>
  <c r="Z1516" i="39" s="1"/>
  <c r="AB1516" i="39" s="1"/>
  <c r="AG39" i="15"/>
  <c r="AJ39" i="15" s="1"/>
  <c r="AA1507" i="39" s="1"/>
  <c r="AC1507" i="39" s="1"/>
  <c r="AD39" i="15"/>
  <c r="Z1507" i="39" s="1"/>
  <c r="AB1507" i="39" s="1"/>
  <c r="AE29" i="15"/>
  <c r="AS29" i="32" s="1"/>
  <c r="AD29" i="15"/>
  <c r="Z1497" i="39" s="1"/>
  <c r="AB1497" i="39" s="1"/>
  <c r="AG25" i="15"/>
  <c r="AJ25" i="15" s="1"/>
  <c r="AA1493" i="39" s="1"/>
  <c r="AC1493" i="39" s="1"/>
  <c r="AD25" i="15"/>
  <c r="Z1493" i="39" s="1"/>
  <c r="AB1493" i="39" s="1"/>
  <c r="AE17" i="15"/>
  <c r="AS17" i="32" s="1"/>
  <c r="AD17" i="15"/>
  <c r="Z1485" i="39" s="1"/>
  <c r="AB1485" i="39" s="1"/>
  <c r="AE12" i="15"/>
  <c r="AS12" i="32" s="1"/>
  <c r="AD12" i="15"/>
  <c r="Z1480" i="39" s="1"/>
  <c r="AB1480" i="39" s="1"/>
  <c r="AE70" i="15"/>
  <c r="AS70" i="32" s="1"/>
  <c r="AD70" i="15"/>
  <c r="Z1538" i="39" s="1"/>
  <c r="AB1538" i="39" s="1"/>
  <c r="AG66" i="15"/>
  <c r="AJ66" i="15" s="1"/>
  <c r="AA1534" i="39" s="1"/>
  <c r="AC1534" i="39" s="1"/>
  <c r="AD66" i="15"/>
  <c r="Z1534" i="39" s="1"/>
  <c r="AB1534" i="39" s="1"/>
  <c r="AE62" i="15"/>
  <c r="AS62" i="32" s="1"/>
  <c r="AD62" i="15"/>
  <c r="Z1530" i="39" s="1"/>
  <c r="AB1530" i="39" s="1"/>
  <c r="AG58" i="15"/>
  <c r="AJ58" i="15" s="1"/>
  <c r="AA1526" i="39" s="1"/>
  <c r="AC1526" i="39" s="1"/>
  <c r="AD58" i="15"/>
  <c r="Z1526" i="39" s="1"/>
  <c r="AB1526" i="39" s="1"/>
  <c r="AG53" i="15"/>
  <c r="AJ53" i="15" s="1"/>
  <c r="AA1521" i="39" s="1"/>
  <c r="AC1521" i="39" s="1"/>
  <c r="AD53" i="15"/>
  <c r="Z1521" i="39" s="1"/>
  <c r="AB1521" i="39" s="1"/>
  <c r="AG47" i="15"/>
  <c r="AJ47" i="15" s="1"/>
  <c r="AA1515" i="39" s="1"/>
  <c r="AC1515" i="39" s="1"/>
  <c r="AD47" i="15"/>
  <c r="Z1515" i="39" s="1"/>
  <c r="AB1515" i="39" s="1"/>
  <c r="AG42" i="15"/>
  <c r="AJ42" i="15" s="1"/>
  <c r="AA1510" i="39" s="1"/>
  <c r="AC1510" i="39" s="1"/>
  <c r="AD42" i="15"/>
  <c r="Z1510" i="39" s="1"/>
  <c r="AB1510" i="39" s="1"/>
  <c r="AE38" i="15"/>
  <c r="AS38" i="32" s="1"/>
  <c r="AD38" i="15"/>
  <c r="Z1506" i="39" s="1"/>
  <c r="AB1506" i="39" s="1"/>
  <c r="AE32" i="15"/>
  <c r="AS32" i="4" s="1"/>
  <c r="AD32" i="15"/>
  <c r="Z1500" i="39" s="1"/>
  <c r="AB1500" i="39" s="1"/>
  <c r="AE28" i="15"/>
  <c r="AS28" i="32" s="1"/>
  <c r="AD28" i="15"/>
  <c r="Z1496" i="39" s="1"/>
  <c r="AB1496" i="39" s="1"/>
  <c r="AE16" i="15"/>
  <c r="AS16" i="4" s="1"/>
  <c r="AD16" i="15"/>
  <c r="Z1484" i="39" s="1"/>
  <c r="AB1484" i="39" s="1"/>
  <c r="AE11" i="15"/>
  <c r="AS11" i="32" s="1"/>
  <c r="AD11" i="15"/>
  <c r="Z1479" i="39" s="1"/>
  <c r="AB1479" i="39" s="1"/>
  <c r="AG4" i="15"/>
  <c r="AJ4" i="15" s="1"/>
  <c r="AA1472" i="39" s="1"/>
  <c r="AC1472" i="39" s="1"/>
  <c r="AD4" i="15"/>
  <c r="Z1472" i="39" s="1"/>
  <c r="AB1472" i="39" s="1"/>
  <c r="AE73" i="15"/>
  <c r="AS73" i="4" s="1"/>
  <c r="AD73" i="15"/>
  <c r="Z1541" i="39" s="1"/>
  <c r="AB1541" i="39" s="1"/>
  <c r="AG69" i="15"/>
  <c r="AJ69" i="15" s="1"/>
  <c r="AA1537" i="39" s="1"/>
  <c r="AC1537" i="39" s="1"/>
  <c r="AD69" i="15"/>
  <c r="Z1537" i="39" s="1"/>
  <c r="AB1537" i="39" s="1"/>
  <c r="AE65" i="15"/>
  <c r="AS65" i="32" s="1"/>
  <c r="AD65" i="15"/>
  <c r="Z1533" i="39" s="1"/>
  <c r="AB1533" i="39" s="1"/>
  <c r="AG61" i="15"/>
  <c r="AJ61" i="15" s="1"/>
  <c r="AA1529" i="39" s="1"/>
  <c r="AC1529" i="39" s="1"/>
  <c r="AD61" i="15"/>
  <c r="Z1529" i="39" s="1"/>
  <c r="AB1529" i="39" s="1"/>
  <c r="AG57" i="15"/>
  <c r="AJ57" i="15" s="1"/>
  <c r="AA1525" i="39" s="1"/>
  <c r="AC1525" i="39" s="1"/>
  <c r="AD57" i="15"/>
  <c r="Z1525" i="39" s="1"/>
  <c r="AB1525" i="39" s="1"/>
  <c r="AE52" i="15"/>
  <c r="AS52" i="32" s="1"/>
  <c r="AD52" i="15"/>
  <c r="Z1520" i="39" s="1"/>
  <c r="AB1520" i="39" s="1"/>
  <c r="AE46" i="15"/>
  <c r="AS46" i="4" s="1"/>
  <c r="AD46" i="15"/>
  <c r="Z1514" i="39" s="1"/>
  <c r="AB1514" i="39" s="1"/>
  <c r="AG41" i="15"/>
  <c r="AJ41" i="15" s="1"/>
  <c r="AA1509" i="39" s="1"/>
  <c r="AC1509" i="39" s="1"/>
  <c r="AD41" i="15"/>
  <c r="Z1509" i="39" s="1"/>
  <c r="AB1509" i="39" s="1"/>
  <c r="AE36" i="15"/>
  <c r="AS36" i="4" s="1"/>
  <c r="AD36" i="15"/>
  <c r="Z1504" i="39" s="1"/>
  <c r="AB1504" i="39" s="1"/>
  <c r="AE27" i="15"/>
  <c r="AS27" i="32" s="1"/>
  <c r="AD27" i="15"/>
  <c r="Z1495" i="39" s="1"/>
  <c r="AB1495" i="39" s="1"/>
  <c r="AE22" i="15"/>
  <c r="AS22" i="32" s="1"/>
  <c r="AD22" i="15"/>
  <c r="Z1490" i="39" s="1"/>
  <c r="AB1490" i="39" s="1"/>
  <c r="AG15" i="15"/>
  <c r="AJ15" i="15" s="1"/>
  <c r="AA1483" i="39" s="1"/>
  <c r="AC1483" i="39" s="1"/>
  <c r="AD15" i="15"/>
  <c r="Z1483" i="39" s="1"/>
  <c r="AB1483" i="39" s="1"/>
  <c r="AG10" i="15"/>
  <c r="AJ10" i="15" s="1"/>
  <c r="AA1478" i="39" s="1"/>
  <c r="AC1478" i="39" s="1"/>
  <c r="AD10" i="15"/>
  <c r="Z1478" i="39" s="1"/>
  <c r="AB1478" i="39" s="1"/>
  <c r="M68" i="15"/>
  <c r="AU68" i="4" s="1"/>
  <c r="L68" i="15"/>
  <c r="Z1466" i="39" s="1"/>
  <c r="AB1466" i="39" s="1"/>
  <c r="M44" i="15"/>
  <c r="AU44" i="4" s="1"/>
  <c r="L44" i="15"/>
  <c r="Z1442" i="39" s="1"/>
  <c r="AB1442" i="39" s="1"/>
  <c r="M26" i="15"/>
  <c r="AU26" i="32" s="1"/>
  <c r="L26" i="15"/>
  <c r="Z1424" i="39" s="1"/>
  <c r="AB1424" i="39" s="1"/>
  <c r="M63" i="15"/>
  <c r="AU63" i="4" s="1"/>
  <c r="L63" i="15"/>
  <c r="Z1461" i="39" s="1"/>
  <c r="AB1461" i="39" s="1"/>
  <c r="O17" i="15"/>
  <c r="R17" i="15" s="1"/>
  <c r="AA1415" i="39" s="1"/>
  <c r="AC1415" i="39" s="1"/>
  <c r="L17" i="15"/>
  <c r="Z1415" i="39" s="1"/>
  <c r="AB1415" i="39" s="1"/>
  <c r="M48" i="15"/>
  <c r="AU48" i="32" s="1"/>
  <c r="L48" i="15"/>
  <c r="Z1446" i="39" s="1"/>
  <c r="AB1446" i="39" s="1"/>
  <c r="M72" i="15"/>
  <c r="AU72" i="4" s="1"/>
  <c r="L72" i="15"/>
  <c r="Z1470" i="39" s="1"/>
  <c r="AB1470" i="39" s="1"/>
  <c r="M55" i="15"/>
  <c r="AU55" i="32" s="1"/>
  <c r="L55" i="15"/>
  <c r="Z1453" i="39" s="1"/>
  <c r="AB1453" i="39" s="1"/>
  <c r="O30" i="15"/>
  <c r="R30" i="15" s="1"/>
  <c r="AA1428" i="39" s="1"/>
  <c r="AC1428" i="39" s="1"/>
  <c r="L30" i="15"/>
  <c r="Z1428" i="39" s="1"/>
  <c r="AB1428" i="39" s="1"/>
  <c r="M59" i="15"/>
  <c r="AU59" i="4" s="1"/>
  <c r="L59" i="15"/>
  <c r="Z1457" i="39" s="1"/>
  <c r="AB1457" i="39" s="1"/>
  <c r="M12" i="15"/>
  <c r="AU12" i="4" s="1"/>
  <c r="L12" i="15"/>
  <c r="Z1410" i="39" s="1"/>
  <c r="AB1410" i="39" s="1"/>
  <c r="O70" i="15"/>
  <c r="R70" i="15" s="1"/>
  <c r="AA1468" i="39" s="1"/>
  <c r="AC1468" i="39" s="1"/>
  <c r="L70" i="15"/>
  <c r="Z1468" i="39" s="1"/>
  <c r="AB1468" i="39" s="1"/>
  <c r="M66" i="15"/>
  <c r="AU66" i="4" s="1"/>
  <c r="L66" i="15"/>
  <c r="Z1464" i="39" s="1"/>
  <c r="AB1464" i="39" s="1"/>
  <c r="O62" i="15"/>
  <c r="R62" i="15" s="1"/>
  <c r="AA1460" i="39" s="1"/>
  <c r="AC1460" i="39" s="1"/>
  <c r="L62" i="15"/>
  <c r="Z1460" i="39" s="1"/>
  <c r="AB1460" i="39" s="1"/>
  <c r="M58" i="15"/>
  <c r="AU58" i="32" s="1"/>
  <c r="L58" i="15"/>
  <c r="Z1456" i="39" s="1"/>
  <c r="AB1456" i="39" s="1"/>
  <c r="M53" i="15"/>
  <c r="AU53" i="4" s="1"/>
  <c r="L53" i="15"/>
  <c r="Z1451" i="39" s="1"/>
  <c r="AB1451" i="39" s="1"/>
  <c r="M47" i="15"/>
  <c r="AU47" i="32" s="1"/>
  <c r="L47" i="15"/>
  <c r="Z1445" i="39" s="1"/>
  <c r="AB1445" i="39" s="1"/>
  <c r="M42" i="15"/>
  <c r="AU42" i="4" s="1"/>
  <c r="L42" i="15"/>
  <c r="Z1440" i="39" s="1"/>
  <c r="AB1440" i="39" s="1"/>
  <c r="O38" i="15"/>
  <c r="R38" i="15" s="1"/>
  <c r="AA1436" i="39" s="1"/>
  <c r="AC1436" i="39" s="1"/>
  <c r="L38" i="15"/>
  <c r="Z1436" i="39" s="1"/>
  <c r="AB1436" i="39" s="1"/>
  <c r="M32" i="15"/>
  <c r="AU32" i="4" s="1"/>
  <c r="L32" i="15"/>
  <c r="Z1430" i="39" s="1"/>
  <c r="AB1430" i="39" s="1"/>
  <c r="M28" i="15"/>
  <c r="AU28" i="4" s="1"/>
  <c r="L28" i="15"/>
  <c r="Z1426" i="39" s="1"/>
  <c r="AB1426" i="39" s="1"/>
  <c r="M24" i="15"/>
  <c r="AU24" i="4" s="1"/>
  <c r="L24" i="15"/>
  <c r="Z1422" i="39" s="1"/>
  <c r="AB1422" i="39" s="1"/>
  <c r="M16" i="15"/>
  <c r="AU16" i="4" s="1"/>
  <c r="L16" i="15"/>
  <c r="Z1414" i="39" s="1"/>
  <c r="AB1414" i="39" s="1"/>
  <c r="O11" i="15"/>
  <c r="R11" i="15" s="1"/>
  <c r="AA1409" i="39" s="1"/>
  <c r="AC1409" i="39" s="1"/>
  <c r="L11" i="15"/>
  <c r="Z1409" i="39" s="1"/>
  <c r="AB1409" i="39" s="1"/>
  <c r="O4" i="15"/>
  <c r="R4" i="15" s="1"/>
  <c r="AA1402" i="39" s="1"/>
  <c r="AC1402" i="39" s="1"/>
  <c r="L4" i="15"/>
  <c r="Z1402" i="39" s="1"/>
  <c r="AB1402" i="39" s="1"/>
  <c r="M60" i="15"/>
  <c r="AU60" i="32" s="1"/>
  <c r="L60" i="15"/>
  <c r="Z1458" i="39" s="1"/>
  <c r="AB1458" i="39" s="1"/>
  <c r="M40" i="15"/>
  <c r="AU40" i="4" s="1"/>
  <c r="L40" i="15"/>
  <c r="Z1438" i="39" s="1"/>
  <c r="AB1438" i="39" s="1"/>
  <c r="M18" i="15"/>
  <c r="AU18" i="32" s="1"/>
  <c r="L18" i="15"/>
  <c r="Z1416" i="39" s="1"/>
  <c r="AB1416" i="39" s="1"/>
  <c r="M67" i="15"/>
  <c r="AU67" i="32" s="1"/>
  <c r="L67" i="15"/>
  <c r="Z1465" i="39" s="1"/>
  <c r="AB1465" i="39" s="1"/>
  <c r="O33" i="15"/>
  <c r="R33" i="15" s="1"/>
  <c r="AA1431" i="39" s="1"/>
  <c r="AC1431" i="39" s="1"/>
  <c r="L33" i="15"/>
  <c r="Z1431" i="39" s="1"/>
  <c r="AB1431" i="39" s="1"/>
  <c r="M64" i="15"/>
  <c r="AU64" i="32" s="1"/>
  <c r="L64" i="15"/>
  <c r="Z1462" i="39" s="1"/>
  <c r="AB1462" i="39" s="1"/>
  <c r="O49" i="15"/>
  <c r="R49" i="15" s="1"/>
  <c r="AA1447" i="39" s="1"/>
  <c r="AC1447" i="39" s="1"/>
  <c r="L49" i="15"/>
  <c r="Z1447" i="39" s="1"/>
  <c r="AB1447" i="39" s="1"/>
  <c r="M34" i="15"/>
  <c r="AU34" i="4" s="1"/>
  <c r="L34" i="15"/>
  <c r="Z1432" i="39" s="1"/>
  <c r="AB1432" i="39" s="1"/>
  <c r="M14" i="15"/>
  <c r="AU14" i="4" s="1"/>
  <c r="L14" i="15"/>
  <c r="Z1412" i="39" s="1"/>
  <c r="AB1412" i="39" s="1"/>
  <c r="M9" i="15"/>
  <c r="AU9" i="4" s="1"/>
  <c r="L9" i="15"/>
  <c r="Z1407" i="39" s="1"/>
  <c r="AB1407" i="39" s="1"/>
  <c r="M71" i="15"/>
  <c r="AU71" i="4" s="1"/>
  <c r="L71" i="15"/>
  <c r="Z1469" i="39" s="1"/>
  <c r="AB1469" i="39" s="1"/>
  <c r="O54" i="15"/>
  <c r="R54" i="15" s="1"/>
  <c r="AA1452" i="39" s="1"/>
  <c r="AC1452" i="39" s="1"/>
  <c r="L54" i="15"/>
  <c r="Z1452" i="39" s="1"/>
  <c r="AB1452" i="39" s="1"/>
  <c r="M43" i="15"/>
  <c r="AU43" i="32" s="1"/>
  <c r="L43" i="15"/>
  <c r="Z1441" i="39" s="1"/>
  <c r="AB1441" i="39" s="1"/>
  <c r="M39" i="15"/>
  <c r="AU39" i="32" s="1"/>
  <c r="L39" i="15"/>
  <c r="Z1437" i="39" s="1"/>
  <c r="AB1437" i="39" s="1"/>
  <c r="M29" i="15"/>
  <c r="AU29" i="32" s="1"/>
  <c r="L29" i="15"/>
  <c r="Z1427" i="39" s="1"/>
  <c r="AB1427" i="39" s="1"/>
  <c r="M25" i="15"/>
  <c r="AU25" i="4" s="1"/>
  <c r="L25" i="15"/>
  <c r="Z1423" i="39" s="1"/>
  <c r="AB1423" i="39" s="1"/>
  <c r="O5" i="15"/>
  <c r="R5" i="15" s="1"/>
  <c r="AA1403" i="39" s="1"/>
  <c r="AC1403" i="39" s="1"/>
  <c r="L5" i="15"/>
  <c r="Z1403" i="39" s="1"/>
  <c r="AB1403" i="39" s="1"/>
  <c r="O73" i="15"/>
  <c r="R73" i="15" s="1"/>
  <c r="AA1471" i="39" s="1"/>
  <c r="AC1471" i="39" s="1"/>
  <c r="L73" i="15"/>
  <c r="Z1471" i="39" s="1"/>
  <c r="AB1471" i="39" s="1"/>
  <c r="M69" i="15"/>
  <c r="AU69" i="32" s="1"/>
  <c r="L69" i="15"/>
  <c r="Z1467" i="39" s="1"/>
  <c r="AB1467" i="39" s="1"/>
  <c r="O65" i="15"/>
  <c r="R65" i="15" s="1"/>
  <c r="AA1463" i="39" s="1"/>
  <c r="AC1463" i="39" s="1"/>
  <c r="L65" i="15"/>
  <c r="Z1463" i="39" s="1"/>
  <c r="AB1463" i="39" s="1"/>
  <c r="M61" i="15"/>
  <c r="AU61" i="32" s="1"/>
  <c r="L61" i="15"/>
  <c r="Z1459" i="39" s="1"/>
  <c r="AB1459" i="39" s="1"/>
  <c r="O57" i="15"/>
  <c r="R57" i="15" s="1"/>
  <c r="AA1455" i="39" s="1"/>
  <c r="AC1455" i="39" s="1"/>
  <c r="L57" i="15"/>
  <c r="Z1455" i="39" s="1"/>
  <c r="AB1455" i="39" s="1"/>
  <c r="M52" i="15"/>
  <c r="AU52" i="32" s="1"/>
  <c r="L52" i="15"/>
  <c r="Z1450" i="39" s="1"/>
  <c r="AB1450" i="39" s="1"/>
  <c r="O46" i="15"/>
  <c r="R46" i="15" s="1"/>
  <c r="AA1444" i="39" s="1"/>
  <c r="AC1444" i="39" s="1"/>
  <c r="L46" i="15"/>
  <c r="Z1444" i="39" s="1"/>
  <c r="AB1444" i="39" s="1"/>
  <c r="O41" i="15"/>
  <c r="R41" i="15" s="1"/>
  <c r="AA1439" i="39" s="1"/>
  <c r="AC1439" i="39" s="1"/>
  <c r="L41" i="15"/>
  <c r="Z1439" i="39" s="1"/>
  <c r="AB1439" i="39" s="1"/>
  <c r="M36" i="15"/>
  <c r="AU36" i="32" s="1"/>
  <c r="L36" i="15"/>
  <c r="Z1434" i="39" s="1"/>
  <c r="AB1434" i="39" s="1"/>
  <c r="M31" i="15"/>
  <c r="AU31" i="32" s="1"/>
  <c r="L31" i="15"/>
  <c r="Z1429" i="39" s="1"/>
  <c r="AB1429" i="39" s="1"/>
  <c r="M27" i="15"/>
  <c r="AU27" i="32" s="1"/>
  <c r="L27" i="15"/>
  <c r="Z1425" i="39" s="1"/>
  <c r="AB1425" i="39" s="1"/>
  <c r="O22" i="15"/>
  <c r="R22" i="15" s="1"/>
  <c r="AA1420" i="39" s="1"/>
  <c r="AC1420" i="39" s="1"/>
  <c r="L22" i="15"/>
  <c r="Z1420" i="39" s="1"/>
  <c r="AB1420" i="39" s="1"/>
  <c r="M15" i="15"/>
  <c r="AU15" i="32" s="1"/>
  <c r="L15" i="15"/>
  <c r="Z1413" i="39" s="1"/>
  <c r="AB1413" i="39" s="1"/>
  <c r="M10" i="15"/>
  <c r="AU10" i="32" s="1"/>
  <c r="L10" i="15"/>
  <c r="Z1408" i="39" s="1"/>
  <c r="AB1408" i="39" s="1"/>
  <c r="Y99" i="32"/>
  <c r="S101" i="4"/>
  <c r="X102" i="4"/>
  <c r="T95" i="4"/>
  <c r="V146" i="4"/>
  <c r="W146" i="4"/>
  <c r="V128" i="4"/>
  <c r="T128" i="4"/>
  <c r="U144" i="4"/>
  <c r="W110" i="4"/>
  <c r="T147" i="32"/>
  <c r="U96" i="4"/>
  <c r="T115" i="32"/>
  <c r="Y102" i="32"/>
  <c r="T124" i="32"/>
  <c r="V102" i="4"/>
  <c r="U130" i="4"/>
  <c r="W100" i="4"/>
  <c r="X95" i="4"/>
  <c r="W95" i="4"/>
  <c r="U98" i="4"/>
  <c r="W149" i="4"/>
  <c r="T111" i="4"/>
  <c r="S144" i="4"/>
  <c r="X98" i="4"/>
  <c r="T137" i="4"/>
  <c r="S127" i="32"/>
  <c r="V155" i="4"/>
  <c r="Y148" i="32"/>
  <c r="U101" i="4"/>
  <c r="W99" i="32"/>
  <c r="Y120" i="32"/>
  <c r="T154" i="4"/>
  <c r="X101" i="4"/>
  <c r="S128" i="4"/>
  <c r="S111" i="4"/>
  <c r="S152" i="32"/>
  <c r="S137" i="32"/>
  <c r="X120" i="4"/>
  <c r="V93" i="32"/>
  <c r="W136" i="4"/>
  <c r="T96" i="4"/>
  <c r="T118" i="32"/>
  <c r="W118" i="4"/>
  <c r="V123" i="32"/>
  <c r="V99" i="32"/>
  <c r="X96" i="32"/>
  <c r="U100" i="4"/>
  <c r="S146" i="4"/>
  <c r="W111" i="4"/>
  <c r="S114" i="32"/>
  <c r="S110" i="32"/>
  <c r="X116" i="32"/>
  <c r="X96" i="4"/>
  <c r="U99" i="32"/>
  <c r="T124" i="4"/>
  <c r="Y95" i="32"/>
  <c r="X95" i="32"/>
  <c r="V141" i="4"/>
  <c r="S133" i="4"/>
  <c r="T122" i="32"/>
  <c r="V151" i="4"/>
  <c r="X153" i="4"/>
  <c r="T120" i="32"/>
  <c r="U125" i="32"/>
  <c r="V125" i="32"/>
  <c r="Y116" i="32"/>
  <c r="U120" i="4"/>
  <c r="U88" i="32"/>
  <c r="V130" i="4"/>
  <c r="X99" i="32"/>
  <c r="U95" i="32"/>
  <c r="U124" i="4"/>
  <c r="W120" i="4"/>
  <c r="T123" i="4"/>
  <c r="S122" i="32"/>
  <c r="S88" i="32"/>
  <c r="T93" i="32"/>
  <c r="T122" i="4"/>
  <c r="W133" i="4"/>
  <c r="W96" i="32"/>
  <c r="V124" i="4"/>
  <c r="X130" i="4"/>
  <c r="U136" i="4"/>
  <c r="T99" i="32"/>
  <c r="T99" i="4"/>
  <c r="S91" i="32"/>
  <c r="S124" i="32"/>
  <c r="S123" i="32"/>
  <c r="W102" i="4"/>
  <c r="T96" i="32"/>
  <c r="U116" i="32"/>
  <c r="V115" i="32"/>
  <c r="V136" i="4"/>
  <c r="V133" i="4"/>
  <c r="T115" i="4"/>
  <c r="S96" i="32"/>
  <c r="S117" i="32"/>
  <c r="S101" i="32"/>
  <c r="V93" i="4"/>
  <c r="U149" i="4"/>
  <c r="U148" i="32"/>
  <c r="W115" i="32"/>
  <c r="U102" i="32"/>
  <c r="V116" i="32"/>
  <c r="W154" i="4"/>
  <c r="X154" i="4"/>
  <c r="V102" i="32"/>
  <c r="W122" i="32"/>
  <c r="U115" i="4"/>
  <c r="W96" i="4"/>
  <c r="W128" i="4"/>
  <c r="T93" i="4"/>
  <c r="T142" i="32"/>
  <c r="T113" i="32"/>
  <c r="S93" i="32"/>
  <c r="V150" i="4"/>
  <c r="S117" i="4"/>
  <c r="W142" i="4"/>
  <c r="S136" i="32"/>
  <c r="V148" i="32"/>
  <c r="V115" i="4"/>
  <c r="W130" i="4"/>
  <c r="U154" i="4"/>
  <c r="S154" i="4"/>
  <c r="U131" i="4"/>
  <c r="S143" i="4"/>
  <c r="U88" i="4"/>
  <c r="X141" i="4"/>
  <c r="S120" i="32"/>
  <c r="X88" i="4"/>
  <c r="S156" i="32"/>
  <c r="T116" i="32"/>
  <c r="T131" i="4"/>
  <c r="V100" i="4"/>
  <c r="U118" i="4"/>
  <c r="V118" i="4"/>
  <c r="X131" i="4"/>
  <c r="T151" i="32"/>
  <c r="T113" i="4"/>
  <c r="X118" i="4"/>
  <c r="W132" i="4"/>
  <c r="S132" i="32"/>
  <c r="T116" i="4"/>
  <c r="T88" i="4"/>
  <c r="V120" i="4"/>
  <c r="T139" i="4"/>
  <c r="U156" i="4"/>
  <c r="S118" i="4"/>
  <c r="V88" i="4"/>
  <c r="S106" i="4"/>
  <c r="S151" i="32"/>
  <c r="S127" i="4"/>
  <c r="T118" i="4"/>
  <c r="W137" i="4"/>
  <c r="X155" i="4"/>
  <c r="T155" i="4"/>
  <c r="T95" i="32"/>
  <c r="U127" i="32"/>
  <c r="W95" i="32"/>
  <c r="T139" i="32"/>
  <c r="U113" i="4"/>
  <c r="U131" i="32"/>
  <c r="Y137" i="32"/>
  <c r="V131" i="4"/>
  <c r="T120" i="4"/>
  <c r="T151" i="4"/>
  <c r="X93" i="4"/>
  <c r="S93" i="4"/>
  <c r="X137" i="4"/>
  <c r="W141" i="4"/>
  <c r="S131" i="4"/>
  <c r="V143" i="4"/>
  <c r="U141" i="4"/>
  <c r="T101" i="32"/>
  <c r="X152" i="4"/>
  <c r="X132" i="4"/>
  <c r="W127" i="32"/>
  <c r="X143" i="4"/>
  <c r="V127" i="4"/>
  <c r="S155" i="4"/>
  <c r="W143" i="4"/>
  <c r="S120" i="4"/>
  <c r="U143" i="4"/>
  <c r="T127" i="32"/>
  <c r="W131" i="32"/>
  <c r="X101" i="32"/>
  <c r="V137" i="4"/>
  <c r="U132" i="4"/>
  <c r="T141" i="4"/>
  <c r="W131" i="4"/>
  <c r="T127" i="4"/>
  <c r="V131" i="32"/>
  <c r="X137" i="32"/>
  <c r="S137" i="4"/>
  <c r="S132" i="4"/>
  <c r="U137" i="4"/>
  <c r="S88" i="4"/>
  <c r="S141" i="32"/>
  <c r="X139" i="32"/>
  <c r="U146" i="4"/>
  <c r="U153" i="4"/>
  <c r="S100" i="4"/>
  <c r="U145" i="4"/>
  <c r="W113" i="4"/>
  <c r="W93" i="4"/>
  <c r="S144" i="32"/>
  <c r="Y139" i="32"/>
  <c r="T100" i="4"/>
  <c r="U106" i="4"/>
  <c r="X110" i="32"/>
  <c r="X147" i="32"/>
  <c r="W123" i="32"/>
  <c r="X113" i="4"/>
  <c r="T146" i="4"/>
  <c r="U93" i="4"/>
  <c r="Y147" i="32"/>
  <c r="X123" i="32"/>
  <c r="X145" i="4"/>
  <c r="V113" i="4"/>
  <c r="X133" i="4"/>
  <c r="V125" i="4"/>
  <c r="W125" i="4"/>
  <c r="T132" i="32"/>
  <c r="V117" i="4"/>
  <c r="T131" i="32"/>
  <c r="T136" i="32"/>
  <c r="U123" i="4"/>
  <c r="T141" i="32"/>
  <c r="T91" i="32"/>
  <c r="T125" i="32"/>
  <c r="S115" i="32"/>
  <c r="S149" i="4"/>
  <c r="V123" i="4"/>
  <c r="V116" i="4"/>
  <c r="T123" i="32"/>
  <c r="W152" i="4"/>
  <c r="X139" i="4"/>
  <c r="T145" i="4"/>
  <c r="U117" i="32"/>
  <c r="X114" i="32"/>
  <c r="U152" i="4"/>
  <c r="S152" i="4"/>
  <c r="X156" i="4"/>
  <c r="S145" i="4"/>
  <c r="T147" i="4"/>
  <c r="T117" i="4"/>
  <c r="X142" i="4"/>
  <c r="V117" i="32"/>
  <c r="W156" i="4"/>
  <c r="W117" i="32"/>
  <c r="V114" i="32"/>
  <c r="U101" i="32"/>
  <c r="W153" i="4"/>
  <c r="X117" i="4"/>
  <c r="S151" i="4"/>
  <c r="W106" i="4"/>
  <c r="X151" i="4"/>
  <c r="Y114" i="32"/>
  <c r="S139" i="4"/>
  <c r="V153" i="4"/>
  <c r="V110" i="32"/>
  <c r="W151" i="4"/>
  <c r="T156" i="4"/>
  <c r="T110" i="32"/>
  <c r="U114" i="32"/>
  <c r="U110" i="32"/>
  <c r="X117" i="32"/>
  <c r="W114" i="32"/>
  <c r="Y101" i="32"/>
  <c r="X150" i="4"/>
  <c r="Y117" i="32"/>
  <c r="V101" i="32"/>
  <c r="T152" i="4"/>
  <c r="W122" i="4"/>
  <c r="V122" i="4"/>
  <c r="T106" i="4"/>
  <c r="X106" i="4"/>
  <c r="W110" i="32"/>
  <c r="Y110" i="32"/>
  <c r="S153" i="4"/>
  <c r="U151" i="4"/>
  <c r="T150" i="4"/>
  <c r="X127" i="4"/>
  <c r="U137" i="32"/>
  <c r="T132" i="4"/>
  <c r="X123" i="4"/>
  <c r="V132" i="4"/>
  <c r="X124" i="4"/>
  <c r="W124" i="4"/>
  <c r="S96" i="4"/>
  <c r="W116" i="4"/>
  <c r="U133" i="4"/>
  <c r="S131" i="32"/>
  <c r="W137" i="32"/>
  <c r="W99" i="4"/>
  <c r="V149" i="4"/>
  <c r="W132" i="32"/>
  <c r="S123" i="4"/>
  <c r="S116" i="4"/>
  <c r="X116" i="4"/>
  <c r="T130" i="4"/>
  <c r="V147" i="4"/>
  <c r="X132" i="32"/>
  <c r="V96" i="4"/>
  <c r="S99" i="4"/>
  <c r="U116" i="4"/>
  <c r="S148" i="32"/>
  <c r="X99" i="4"/>
  <c r="Y132" i="32"/>
  <c r="U99" i="4"/>
  <c r="U127" i="4"/>
  <c r="U122" i="4"/>
  <c r="T114" i="32"/>
  <c r="T117" i="32"/>
  <c r="W150" i="4"/>
  <c r="V142" i="4"/>
  <c r="S150" i="4"/>
  <c r="S156" i="4"/>
  <c r="T137" i="32"/>
  <c r="W117" i="4"/>
  <c r="U117" i="4"/>
  <c r="W147" i="32"/>
  <c r="U123" i="32"/>
  <c r="W139" i="4"/>
  <c r="V152" i="4"/>
  <c r="U125" i="4"/>
  <c r="S139" i="32"/>
  <c r="Y123" i="32"/>
  <c r="U147" i="4"/>
  <c r="V139" i="4"/>
  <c r="X147" i="4"/>
  <c r="X125" i="4"/>
  <c r="S116" i="32"/>
  <c r="S147" i="32"/>
  <c r="U147" i="32"/>
  <c r="S147" i="4"/>
  <c r="S125" i="4"/>
  <c r="U139" i="4"/>
  <c r="M26" i="32"/>
  <c r="F110" i="32" s="1"/>
  <c r="M11" i="4"/>
  <c r="M7" i="4"/>
  <c r="M32" i="4"/>
  <c r="M10" i="4"/>
  <c r="M48" i="32"/>
  <c r="F132" i="32" s="1"/>
  <c r="M40" i="32"/>
  <c r="F124" i="32" s="1"/>
  <c r="R70" i="16"/>
  <c r="N69" i="32" s="1"/>
  <c r="M153" i="32" s="1"/>
  <c r="AA347" i="39"/>
  <c r="AC347" i="39" s="1"/>
  <c r="AD347" i="39" s="1"/>
  <c r="R71" i="16"/>
  <c r="N70" i="4" s="1"/>
  <c r="AA348" i="39"/>
  <c r="AC348" i="39" s="1"/>
  <c r="AD348" i="39" s="1"/>
  <c r="R43" i="16"/>
  <c r="AA320" i="39"/>
  <c r="AC320" i="39" s="1"/>
  <c r="AD320" i="39" s="1"/>
  <c r="R49" i="16"/>
  <c r="N48" i="4" s="1"/>
  <c r="AA326" i="39"/>
  <c r="AC326" i="39" s="1"/>
  <c r="AD326" i="39" s="1"/>
  <c r="R15" i="16"/>
  <c r="N14" i="32" s="1"/>
  <c r="M98" i="32" s="1"/>
  <c r="AA292" i="39"/>
  <c r="AC292" i="39" s="1"/>
  <c r="AD292" i="39" s="1"/>
  <c r="R72" i="16"/>
  <c r="N71" i="4" s="1"/>
  <c r="AA349" i="39"/>
  <c r="AC349" i="39" s="1"/>
  <c r="AD349" i="39" s="1"/>
  <c r="R54" i="16"/>
  <c r="N53" i="32" s="1"/>
  <c r="AA331" i="39"/>
  <c r="AC331" i="39" s="1"/>
  <c r="AD331" i="39" s="1"/>
  <c r="R74" i="16"/>
  <c r="N73" i="32" s="1"/>
  <c r="M157" i="32" s="1"/>
  <c r="AA351" i="39"/>
  <c r="AC351" i="39" s="1"/>
  <c r="AD351" i="39" s="1"/>
  <c r="R8" i="16"/>
  <c r="N7" i="32" s="1"/>
  <c r="M91" i="32" s="1"/>
  <c r="AA285" i="39"/>
  <c r="AC285" i="39" s="1"/>
  <c r="AD285" i="39" s="1"/>
  <c r="R35" i="16"/>
  <c r="N34" i="4" s="1"/>
  <c r="AA312" i="39"/>
  <c r="AC312" i="39" s="1"/>
  <c r="AD312" i="39" s="1"/>
  <c r="R41" i="16"/>
  <c r="N40" i="32" s="1"/>
  <c r="AA318" i="39"/>
  <c r="AC318" i="39" s="1"/>
  <c r="AD318" i="39" s="1"/>
  <c r="R25" i="16"/>
  <c r="N24" i="32" s="1"/>
  <c r="M108" i="32" s="1"/>
  <c r="AA302" i="39"/>
  <c r="AC302" i="39" s="1"/>
  <c r="AD302" i="39" s="1"/>
  <c r="R12" i="16"/>
  <c r="N11" i="32" s="1"/>
  <c r="AA289" i="39"/>
  <c r="AC289" i="39" s="1"/>
  <c r="AD289" i="39" s="1"/>
  <c r="R11" i="16"/>
  <c r="N10" i="4" s="1"/>
  <c r="AA288" i="39"/>
  <c r="AC288" i="39" s="1"/>
  <c r="AD288" i="39" s="1"/>
  <c r="R69" i="16"/>
  <c r="N68" i="32" s="1"/>
  <c r="M152" i="32" s="1"/>
  <c r="AA346" i="39"/>
  <c r="AC346" i="39" s="1"/>
  <c r="AD346" i="39" s="1"/>
  <c r="R73" i="16"/>
  <c r="N72" i="4" s="1"/>
  <c r="AA350" i="39"/>
  <c r="AC350" i="39" s="1"/>
  <c r="AD350" i="39" s="1"/>
  <c r="R33" i="16"/>
  <c r="N32" i="32" s="1"/>
  <c r="M116" i="32" s="1"/>
  <c r="AA310" i="39"/>
  <c r="AC310" i="39" s="1"/>
  <c r="AD310" i="39" s="1"/>
  <c r="R34" i="16"/>
  <c r="N33" i="4" s="1"/>
  <c r="AA311" i="39"/>
  <c r="AC311" i="39" s="1"/>
  <c r="AD311" i="39" s="1"/>
  <c r="R5" i="16"/>
  <c r="N4" i="32" s="1"/>
  <c r="M88" i="32" s="1"/>
  <c r="R13" i="16"/>
  <c r="AA290" i="39"/>
  <c r="AC290" i="39" s="1"/>
  <c r="AD290" i="39" s="1"/>
  <c r="R27" i="16"/>
  <c r="N26" i="32" s="1"/>
  <c r="M110" i="32" s="1"/>
  <c r="AA304" i="39"/>
  <c r="AC304" i="39" s="1"/>
  <c r="AD304" i="39" s="1"/>
  <c r="R28" i="16"/>
  <c r="N27" i="32" s="1"/>
  <c r="M111" i="32" s="1"/>
  <c r="AA305" i="39"/>
  <c r="AC305" i="39" s="1"/>
  <c r="AD305" i="39" s="1"/>
  <c r="R55" i="16"/>
  <c r="N54" i="32" s="1"/>
  <c r="M138" i="32" s="1"/>
  <c r="AA332" i="39"/>
  <c r="AC332" i="39" s="1"/>
  <c r="AD332" i="39" s="1"/>
  <c r="R10" i="16"/>
  <c r="N9" i="32" s="1"/>
  <c r="M93" i="32" s="1"/>
  <c r="AA287" i="39"/>
  <c r="AC287" i="39" s="1"/>
  <c r="AD287" i="39" s="1"/>
  <c r="R16" i="16"/>
  <c r="N15" i="32" s="1"/>
  <c r="M99" i="32" s="1"/>
  <c r="AA293" i="39"/>
  <c r="AC293" i="39" s="1"/>
  <c r="AD293" i="39" s="1"/>
  <c r="R44" i="16"/>
  <c r="N43" i="32" s="1"/>
  <c r="M127" i="32" s="1"/>
  <c r="AA321" i="39"/>
  <c r="AC321" i="39" s="1"/>
  <c r="AD321" i="39" s="1"/>
  <c r="R50" i="16"/>
  <c r="N49" i="32" s="1"/>
  <c r="M133" i="32" s="1"/>
  <c r="AA327" i="39"/>
  <c r="AC327" i="39" s="1"/>
  <c r="AD327" i="39" s="1"/>
  <c r="M53" i="32"/>
  <c r="F137" i="32" s="1"/>
  <c r="M72" i="32"/>
  <c r="F156" i="32" s="1"/>
  <c r="M9" i="32"/>
  <c r="F93" i="32" s="1"/>
  <c r="M70" i="4"/>
  <c r="M34" i="4"/>
  <c r="M54" i="4"/>
  <c r="M41" i="32"/>
  <c r="F125" i="32" s="1"/>
  <c r="M24" i="4"/>
  <c r="M4" i="4"/>
  <c r="M71" i="4"/>
  <c r="M33" i="4"/>
  <c r="M27" i="4"/>
  <c r="K134" i="4"/>
  <c r="J117" i="32"/>
  <c r="I88" i="4"/>
  <c r="K154" i="4"/>
  <c r="L134" i="4"/>
  <c r="L92" i="4"/>
  <c r="J103" i="4"/>
  <c r="K120" i="4"/>
  <c r="L94" i="4"/>
  <c r="K95" i="32"/>
  <c r="J153" i="32"/>
  <c r="G153" i="32"/>
  <c r="I153" i="32"/>
  <c r="K91" i="32"/>
  <c r="G95" i="32"/>
  <c r="I90" i="32"/>
  <c r="E112" i="32"/>
  <c r="J102" i="32"/>
  <c r="J100" i="4"/>
  <c r="G92" i="4"/>
  <c r="J156" i="4"/>
  <c r="H91" i="32"/>
  <c r="L88" i="4"/>
  <c r="H100" i="4"/>
  <c r="K112" i="4"/>
  <c r="I120" i="4"/>
  <c r="G102" i="4"/>
  <c r="F125" i="4"/>
  <c r="F94" i="4"/>
  <c r="G114" i="32"/>
  <c r="H102" i="32"/>
  <c r="K112" i="32"/>
  <c r="H154" i="4"/>
  <c r="J120" i="4"/>
  <c r="H112" i="4"/>
  <c r="G120" i="4"/>
  <c r="I157" i="4"/>
  <c r="K92" i="4"/>
  <c r="I119" i="4"/>
  <c r="E100" i="4"/>
  <c r="E94" i="4"/>
  <c r="I114" i="32"/>
  <c r="H124" i="4"/>
  <c r="H88" i="4"/>
  <c r="H156" i="4"/>
  <c r="G100" i="4"/>
  <c r="H134" i="4"/>
  <c r="H114" i="32"/>
  <c r="K100" i="4"/>
  <c r="I102" i="32"/>
  <c r="G88" i="4"/>
  <c r="J94" i="4"/>
  <c r="G94" i="4"/>
  <c r="J154" i="4"/>
  <c r="F134" i="4"/>
  <c r="G90" i="32"/>
  <c r="G103" i="4"/>
  <c r="K124" i="4"/>
  <c r="I92" i="4"/>
  <c r="J114" i="32"/>
  <c r="K88" i="4"/>
  <c r="H102" i="4"/>
  <c r="I102" i="4"/>
  <c r="L120" i="4"/>
  <c r="I156" i="4"/>
  <c r="G156" i="4"/>
  <c r="H103" i="4"/>
  <c r="G119" i="4"/>
  <c r="J102" i="4"/>
  <c r="J134" i="4"/>
  <c r="G134" i="4"/>
  <c r="J119" i="4"/>
  <c r="H125" i="4"/>
  <c r="K125" i="4"/>
  <c r="J157" i="4"/>
  <c r="J90" i="32"/>
  <c r="K90" i="32"/>
  <c r="I118" i="32"/>
  <c r="J95" i="32"/>
  <c r="K89" i="32"/>
  <c r="E99" i="32"/>
  <c r="E111" i="32"/>
  <c r="E104" i="4"/>
  <c r="G111" i="32"/>
  <c r="H90" i="32"/>
  <c r="K99" i="32"/>
  <c r="I91" i="32"/>
  <c r="L137" i="4"/>
  <c r="I124" i="4"/>
  <c r="H107" i="32"/>
  <c r="G91" i="32"/>
  <c r="G117" i="32"/>
  <c r="I99" i="32"/>
  <c r="H99" i="32"/>
  <c r="H117" i="32"/>
  <c r="K119" i="32"/>
  <c r="E107" i="32"/>
  <c r="I104" i="4"/>
  <c r="J137" i="4"/>
  <c r="F104" i="4"/>
  <c r="I152" i="32"/>
  <c r="G99" i="32"/>
  <c r="I117" i="32"/>
  <c r="K111" i="32"/>
  <c r="E124" i="4"/>
  <c r="E137" i="4"/>
  <c r="E117" i="32"/>
  <c r="F137" i="4"/>
  <c r="H96" i="4"/>
  <c r="J124" i="4"/>
  <c r="H104" i="4"/>
  <c r="L125" i="4"/>
  <c r="K152" i="32"/>
  <c r="I119" i="32"/>
  <c r="K107" i="32"/>
  <c r="I125" i="4"/>
  <c r="L96" i="4"/>
  <c r="G124" i="4"/>
  <c r="G104" i="4"/>
  <c r="J125" i="4"/>
  <c r="J152" i="32"/>
  <c r="I111" i="32"/>
  <c r="G119" i="32"/>
  <c r="F102" i="4"/>
  <c r="F96" i="4"/>
  <c r="K108" i="4"/>
  <c r="E108" i="4"/>
  <c r="I101" i="32"/>
  <c r="J101" i="32"/>
  <c r="E101" i="32"/>
  <c r="E95" i="32"/>
  <c r="K101" i="32"/>
  <c r="J108" i="4"/>
  <c r="H108" i="4"/>
  <c r="F101" i="32"/>
  <c r="F89" i="32"/>
  <c r="F118" i="32"/>
  <c r="F149" i="32"/>
  <c r="F146" i="32"/>
  <c r="F103" i="32"/>
  <c r="F138" i="32"/>
  <c r="F90" i="32"/>
  <c r="F140" i="32"/>
  <c r="F154" i="32"/>
  <c r="F157" i="32"/>
  <c r="F129" i="32"/>
  <c r="F145" i="32"/>
  <c r="F111" i="32"/>
  <c r="F116" i="32"/>
  <c r="F109" i="32"/>
  <c r="F102" i="32"/>
  <c r="F155" i="32"/>
  <c r="F131" i="32"/>
  <c r="F88" i="32"/>
  <c r="F139" i="32"/>
  <c r="F105" i="32"/>
  <c r="F119" i="32"/>
  <c r="F122" i="32"/>
  <c r="F148" i="32"/>
  <c r="F92" i="32"/>
  <c r="F113" i="32"/>
  <c r="F141" i="32"/>
  <c r="F100" i="32"/>
  <c r="F94" i="32"/>
  <c r="F130" i="32"/>
  <c r="F147" i="32"/>
  <c r="F117" i="32"/>
  <c r="F112" i="32"/>
  <c r="F108" i="32"/>
  <c r="F95" i="32"/>
  <c r="F104" i="32"/>
  <c r="F91" i="32"/>
  <c r="F123" i="32"/>
  <c r="AT21" i="4"/>
  <c r="AT21" i="32"/>
  <c r="AT45" i="32"/>
  <c r="AT45" i="4"/>
  <c r="AS5" i="4"/>
  <c r="AS5" i="32"/>
  <c r="M13" i="4"/>
  <c r="N97" i="4" s="1"/>
  <c r="M13" i="32"/>
  <c r="N5" i="4"/>
  <c r="N89" i="4" s="1"/>
  <c r="N5" i="32"/>
  <c r="AT37" i="32"/>
  <c r="AT37" i="4"/>
  <c r="AS13" i="4"/>
  <c r="AS13" i="32"/>
  <c r="N60" i="32"/>
  <c r="M144" i="32" s="1"/>
  <c r="N60" i="4"/>
  <c r="N29" i="32"/>
  <c r="M113" i="32" s="1"/>
  <c r="N29" i="4"/>
  <c r="AV45" i="4"/>
  <c r="AV45" i="32"/>
  <c r="AU37" i="32"/>
  <c r="AU37" i="4"/>
  <c r="AV21" i="32"/>
  <c r="AV21" i="4"/>
  <c r="AU13" i="32"/>
  <c r="AU13" i="4"/>
  <c r="N22" i="32"/>
  <c r="M106" i="32" s="1"/>
  <c r="N22" i="4"/>
  <c r="M37" i="32"/>
  <c r="M37" i="4"/>
  <c r="N45" i="32"/>
  <c r="M129" i="32" s="1"/>
  <c r="N45" i="4"/>
  <c r="N25" i="4"/>
  <c r="N25" i="32"/>
  <c r="M109" i="32" s="1"/>
  <c r="AU56" i="32"/>
  <c r="AU56" i="4"/>
  <c r="AU20" i="4"/>
  <c r="AU20" i="32"/>
  <c r="AU8" i="32"/>
  <c r="AU8" i="4"/>
  <c r="N46" i="32"/>
  <c r="M130" i="32" s="1"/>
  <c r="N46" i="4"/>
  <c r="M68" i="32"/>
  <c r="M68" i="4"/>
  <c r="M30" i="32"/>
  <c r="M30" i="4"/>
  <c r="N35" i="32"/>
  <c r="N35" i="4"/>
  <c r="M42" i="32"/>
  <c r="M42" i="4"/>
  <c r="N63" i="32"/>
  <c r="M147" i="32" s="1"/>
  <c r="N63" i="4"/>
  <c r="M50" i="32"/>
  <c r="M50" i="4"/>
  <c r="Q134" i="4" s="1"/>
  <c r="N19" i="32"/>
  <c r="N19" i="4"/>
  <c r="AS68" i="32"/>
  <c r="AS20" i="4"/>
  <c r="AS20" i="32"/>
  <c r="AS8" i="32"/>
  <c r="AS8" i="4"/>
  <c r="AS51" i="32"/>
  <c r="AS51" i="4"/>
  <c r="N20" i="4"/>
  <c r="N20" i="32"/>
  <c r="M104" i="32" s="1"/>
  <c r="N47" i="32"/>
  <c r="N47" i="4"/>
  <c r="AU51" i="32"/>
  <c r="AU51" i="4"/>
  <c r="AV35" i="32"/>
  <c r="AV35" i="4"/>
  <c r="AU23" i="4"/>
  <c r="AU23" i="32"/>
  <c r="AV19" i="4"/>
  <c r="AV19" i="32"/>
  <c r="AU7" i="32"/>
  <c r="AU7" i="4"/>
  <c r="N28" i="4"/>
  <c r="N28" i="32"/>
  <c r="M112" i="32" s="1"/>
  <c r="N64" i="32"/>
  <c r="N64" i="4"/>
  <c r="N62" i="32"/>
  <c r="N62" i="4"/>
  <c r="N6" i="32"/>
  <c r="M90" i="32" s="1"/>
  <c r="N6" i="4"/>
  <c r="P90" i="4" s="1"/>
  <c r="M52" i="32"/>
  <c r="M52" i="4"/>
  <c r="M51" i="32"/>
  <c r="M51" i="4"/>
  <c r="O135" i="4" s="1"/>
  <c r="M15" i="32"/>
  <c r="M15" i="4"/>
  <c r="M49" i="32"/>
  <c r="M49" i="4"/>
  <c r="M58" i="32"/>
  <c r="M58" i="4"/>
  <c r="O142" i="4" s="1"/>
  <c r="N61" i="32"/>
  <c r="N61" i="4"/>
  <c r="M22" i="32"/>
  <c r="M22" i="4"/>
  <c r="M31" i="32"/>
  <c r="M31" i="4"/>
  <c r="P115" i="4" s="1"/>
  <c r="N36" i="32"/>
  <c r="M120" i="32" s="1"/>
  <c r="N36" i="4"/>
  <c r="N37" i="32"/>
  <c r="M121" i="32" s="1"/>
  <c r="N37" i="4"/>
  <c r="AS35" i="4"/>
  <c r="AS35" i="32"/>
  <c r="AT23" i="32"/>
  <c r="AT23" i="4"/>
  <c r="N56" i="32"/>
  <c r="M140" i="32" s="1"/>
  <c r="N56" i="4"/>
  <c r="N30" i="32"/>
  <c r="M114" i="32" s="1"/>
  <c r="N30" i="4"/>
  <c r="M12" i="4"/>
  <c r="M12" i="32"/>
  <c r="M66" i="32"/>
  <c r="M66" i="4"/>
  <c r="M150" i="4" s="1"/>
  <c r="AT6" i="32"/>
  <c r="AT6" i="4"/>
  <c r="N8" i="4"/>
  <c r="N8" i="32"/>
  <c r="M92" i="32" s="1"/>
  <c r="N44" i="32"/>
  <c r="N44" i="4"/>
  <c r="M128" i="4" s="1"/>
  <c r="N52" i="32"/>
  <c r="M136" i="32" s="1"/>
  <c r="N52" i="4"/>
  <c r="M59" i="32"/>
  <c r="M59" i="4"/>
  <c r="P143" i="4" s="1"/>
  <c r="N21" i="32"/>
  <c r="M105" i="32" s="1"/>
  <c r="N21" i="4"/>
  <c r="N65" i="32"/>
  <c r="N65" i="4"/>
  <c r="N17" i="4"/>
  <c r="N17" i="32"/>
  <c r="M101" i="32" s="1"/>
  <c r="N57" i="32"/>
  <c r="N57" i="4"/>
  <c r="AS56" i="32"/>
  <c r="AS56" i="4"/>
  <c r="N39" i="32"/>
  <c r="M123" i="32" s="1"/>
  <c r="N39" i="4"/>
  <c r="AS19" i="32"/>
  <c r="AS19" i="4"/>
  <c r="M43" i="32"/>
  <c r="M43" i="4"/>
  <c r="N55" i="32"/>
  <c r="N55" i="4"/>
  <c r="AT50" i="32"/>
  <c r="AT50" i="4"/>
  <c r="AU50" i="32"/>
  <c r="AU50" i="4"/>
  <c r="AV6" i="32"/>
  <c r="AV6" i="4"/>
  <c r="N18" i="32"/>
  <c r="M102" i="32" s="1"/>
  <c r="N18" i="4"/>
  <c r="N16" i="32"/>
  <c r="M100" i="32" s="1"/>
  <c r="N16" i="4"/>
  <c r="M60" i="32"/>
  <c r="M60" i="4"/>
  <c r="M14" i="32"/>
  <c r="M14" i="4"/>
  <c r="M36" i="32"/>
  <c r="M36" i="4"/>
  <c r="M67" i="32"/>
  <c r="M67" i="4"/>
  <c r="M151" i="4" s="1"/>
  <c r="M23" i="32"/>
  <c r="M23" i="4"/>
  <c r="P107" i="4" s="1"/>
  <c r="M69" i="32"/>
  <c r="M69" i="4"/>
  <c r="N38" i="32"/>
  <c r="M122" i="32" s="1"/>
  <c r="N38" i="4"/>
  <c r="R42" i="16"/>
  <c r="AG43" i="15"/>
  <c r="AJ43" i="15" s="1"/>
  <c r="AA1511" i="39" s="1"/>
  <c r="AC1511" i="39" s="1"/>
  <c r="AG73" i="15"/>
  <c r="AJ73" i="15" s="1"/>
  <c r="AA1541" i="39" s="1"/>
  <c r="AC1541" i="39" s="1"/>
  <c r="AG65" i="15"/>
  <c r="AJ65" i="15" s="1"/>
  <c r="AA1533" i="39" s="1"/>
  <c r="AC1533" i="39" s="1"/>
  <c r="O63" i="15"/>
  <c r="R63" i="15" s="1"/>
  <c r="AA1461" i="39" s="1"/>
  <c r="AC1461" i="39" s="1"/>
  <c r="O43" i="15"/>
  <c r="R43" i="15" s="1"/>
  <c r="AA1441" i="39" s="1"/>
  <c r="AC1441" i="39" s="1"/>
  <c r="O68" i="15"/>
  <c r="R68" i="15" s="1"/>
  <c r="AA1466" i="39" s="1"/>
  <c r="AC1466" i="39" s="1"/>
  <c r="AG17" i="15"/>
  <c r="AJ17" i="15" s="1"/>
  <c r="AA1485" i="39" s="1"/>
  <c r="AC1485" i="39" s="1"/>
  <c r="AE25" i="15"/>
  <c r="AG71" i="15"/>
  <c r="AJ71" i="15" s="1"/>
  <c r="AA1539" i="39" s="1"/>
  <c r="AC1539" i="39" s="1"/>
  <c r="O61" i="15"/>
  <c r="R61" i="15" s="1"/>
  <c r="AA1459" i="39" s="1"/>
  <c r="AC1459" i="39" s="1"/>
  <c r="O29" i="15"/>
  <c r="R29" i="15" s="1"/>
  <c r="AA1427" i="39" s="1"/>
  <c r="AC1427" i="39" s="1"/>
  <c r="O59" i="15"/>
  <c r="R59" i="15" s="1"/>
  <c r="AA1457" i="39" s="1"/>
  <c r="AC1457" i="39" s="1"/>
  <c r="O15" i="15"/>
  <c r="R15" i="15" s="1"/>
  <c r="AA1413" i="39" s="1"/>
  <c r="AC1413" i="39" s="1"/>
  <c r="AG12" i="15"/>
  <c r="AJ12" i="15" s="1"/>
  <c r="AA1480" i="39" s="1"/>
  <c r="AC1480" i="39" s="1"/>
  <c r="O67" i="15"/>
  <c r="R67" i="15" s="1"/>
  <c r="AA1465" i="39" s="1"/>
  <c r="AC1465" i="39" s="1"/>
  <c r="AE41" i="15"/>
  <c r="AG32" i="15"/>
  <c r="AJ32" i="15" s="1"/>
  <c r="AA1500" i="39" s="1"/>
  <c r="AC1500" i="39" s="1"/>
  <c r="AE10" i="15"/>
  <c r="O69" i="15"/>
  <c r="R69" i="15" s="1"/>
  <c r="AA1467" i="39" s="1"/>
  <c r="AC1467" i="39" s="1"/>
  <c r="AG59" i="15"/>
  <c r="AJ59" i="15" s="1"/>
  <c r="AA1527" i="39" s="1"/>
  <c r="AC1527" i="39" s="1"/>
  <c r="AE55" i="15"/>
  <c r="AE49" i="15"/>
  <c r="O39" i="15"/>
  <c r="R39" i="15" s="1"/>
  <c r="AA1437" i="39" s="1"/>
  <c r="AC1437" i="39" s="1"/>
  <c r="M17" i="15"/>
  <c r="O36" i="15"/>
  <c r="R36" i="15" s="1"/>
  <c r="AA1434" i="39" s="1"/>
  <c r="AC1434" i="39" s="1"/>
  <c r="AG33" i="15"/>
  <c r="AJ33" i="15" s="1"/>
  <c r="AA1501" i="39" s="1"/>
  <c r="AC1501" i="39" s="1"/>
  <c r="O28" i="15"/>
  <c r="R28" i="15" s="1"/>
  <c r="AA1426" i="39" s="1"/>
  <c r="AC1426" i="39" s="1"/>
  <c r="AE69" i="15"/>
  <c r="O60" i="15"/>
  <c r="R60" i="15" s="1"/>
  <c r="AA1458" i="39" s="1"/>
  <c r="AC1458" i="39" s="1"/>
  <c r="O53" i="15"/>
  <c r="R53" i="15" s="1"/>
  <c r="AA1451" i="39" s="1"/>
  <c r="AC1451" i="39" s="1"/>
  <c r="O52" i="15"/>
  <c r="R52" i="15" s="1"/>
  <c r="AA1450" i="39" s="1"/>
  <c r="AC1450" i="39" s="1"/>
  <c r="O47" i="15"/>
  <c r="R47" i="15" s="1"/>
  <c r="AA1445" i="39" s="1"/>
  <c r="AC1445" i="39" s="1"/>
  <c r="AE63" i="15"/>
  <c r="AG67" i="15"/>
  <c r="AJ67" i="15" s="1"/>
  <c r="AA1535" i="39" s="1"/>
  <c r="AC1535" i="39" s="1"/>
  <c r="AG31" i="15"/>
  <c r="AJ31" i="15" s="1"/>
  <c r="AA1499" i="39" s="1"/>
  <c r="AC1499" i="39" s="1"/>
  <c r="AE64" i="15"/>
  <c r="M33" i="15"/>
  <c r="O27" i="15"/>
  <c r="R27" i="15" s="1"/>
  <c r="AA1425" i="39" s="1"/>
  <c r="AC1425" i="39" s="1"/>
  <c r="M73" i="15"/>
  <c r="M65" i="15"/>
  <c r="AE57" i="15"/>
  <c r="O55" i="15"/>
  <c r="R55" i="15" s="1"/>
  <c r="AA1453" i="39" s="1"/>
  <c r="AC1453" i="39" s="1"/>
  <c r="AG48" i="15"/>
  <c r="AJ48" i="15" s="1"/>
  <c r="AA1516" i="39" s="1"/>
  <c r="AC1516" i="39" s="1"/>
  <c r="AE47" i="15"/>
  <c r="AG40" i="15"/>
  <c r="AJ40" i="15" s="1"/>
  <c r="AA1508" i="39" s="1"/>
  <c r="AC1508" i="39" s="1"/>
  <c r="AE39" i="15"/>
  <c r="AG29" i="15"/>
  <c r="AJ29" i="15" s="1"/>
  <c r="AA1497" i="39" s="1"/>
  <c r="AC1497" i="39" s="1"/>
  <c r="AG27" i="15"/>
  <c r="AJ27" i="15" s="1"/>
  <c r="AA1495" i="39" s="1"/>
  <c r="AC1495" i="39" s="1"/>
  <c r="AG24" i="15"/>
  <c r="AJ24" i="15" s="1"/>
  <c r="AA1492" i="39" s="1"/>
  <c r="AC1492" i="39" s="1"/>
  <c r="AG16" i="15"/>
  <c r="AJ16" i="15" s="1"/>
  <c r="AA1484" i="39" s="1"/>
  <c r="AC1484" i="39" s="1"/>
  <c r="AE15" i="15"/>
  <c r="AE14" i="15"/>
  <c r="O10" i="15"/>
  <c r="R10" i="15" s="1"/>
  <c r="AA1408" i="39" s="1"/>
  <c r="AC1408" i="39" s="1"/>
  <c r="O9" i="15"/>
  <c r="R9" i="15" s="1"/>
  <c r="AA1407" i="39" s="1"/>
  <c r="AC1407" i="39" s="1"/>
  <c r="O25" i="15"/>
  <c r="R25" i="15" s="1"/>
  <c r="AA1423" i="39" s="1"/>
  <c r="AC1423" i="39" s="1"/>
  <c r="O14" i="15"/>
  <c r="R14" i="15" s="1"/>
  <c r="AA1412" i="39" s="1"/>
  <c r="AC1412" i="39" s="1"/>
  <c r="O12" i="15"/>
  <c r="R12" i="15" s="1"/>
  <c r="AA1410" i="39" s="1"/>
  <c r="AC1410" i="39" s="1"/>
  <c r="AE4" i="15"/>
  <c r="AE53" i="15"/>
  <c r="M49" i="15"/>
  <c r="M41" i="15"/>
  <c r="M4" i="15"/>
  <c r="AG72" i="15"/>
  <c r="AJ72" i="15" s="1"/>
  <c r="AA1540" i="39" s="1"/>
  <c r="AC1540" i="39" s="1"/>
  <c r="O44" i="15"/>
  <c r="R44" i="15" s="1"/>
  <c r="AA1442" i="39" s="1"/>
  <c r="AC1442" i="39" s="1"/>
  <c r="O31" i="15"/>
  <c r="R31" i="15" s="1"/>
  <c r="AA1429" i="39" s="1"/>
  <c r="AC1429" i="39" s="1"/>
  <c r="M5" i="15"/>
  <c r="AE61" i="15"/>
  <c r="M57" i="15"/>
  <c r="O71" i="15"/>
  <c r="R71" i="15" s="1"/>
  <c r="AA1469" i="39" s="1"/>
  <c r="AC1469" i="39" s="1"/>
  <c r="O72" i="15"/>
  <c r="R72" i="15" s="1"/>
  <c r="AA1470" i="39" s="1"/>
  <c r="AC1470" i="39" s="1"/>
  <c r="M70" i="15"/>
  <c r="AG68" i="15"/>
  <c r="AJ68" i="15" s="1"/>
  <c r="AA1536" i="39" s="1"/>
  <c r="AC1536" i="39" s="1"/>
  <c r="AE66" i="15"/>
  <c r="O64" i="15"/>
  <c r="R64" i="15" s="1"/>
  <c r="AA1462" i="39" s="1"/>
  <c r="AC1462" i="39" s="1"/>
  <c r="M62" i="15"/>
  <c r="AG60" i="15"/>
  <c r="AJ60" i="15" s="1"/>
  <c r="AA1528" i="39" s="1"/>
  <c r="AC1528" i="39" s="1"/>
  <c r="AE58" i="15"/>
  <c r="M54" i="15"/>
  <c r="AG52" i="15"/>
  <c r="AJ52" i="15" s="1"/>
  <c r="AA1520" i="39" s="1"/>
  <c r="AC1520" i="39" s="1"/>
  <c r="O48" i="15"/>
  <c r="R48" i="15" s="1"/>
  <c r="AA1446" i="39" s="1"/>
  <c r="AC1446" i="39" s="1"/>
  <c r="M46" i="15"/>
  <c r="AG44" i="15"/>
  <c r="AJ44" i="15" s="1"/>
  <c r="AA1512" i="39" s="1"/>
  <c r="AC1512" i="39" s="1"/>
  <c r="AE42" i="15"/>
  <c r="O40" i="15"/>
  <c r="R40" i="15" s="1"/>
  <c r="AA1438" i="39" s="1"/>
  <c r="AC1438" i="39" s="1"/>
  <c r="M38" i="15"/>
  <c r="AG36" i="15"/>
  <c r="AJ36" i="15" s="1"/>
  <c r="AA1504" i="39" s="1"/>
  <c r="AC1504" i="39" s="1"/>
  <c r="AE34" i="15"/>
  <c r="O32" i="15"/>
  <c r="R32" i="15" s="1"/>
  <c r="AA1430" i="39" s="1"/>
  <c r="AC1430" i="39" s="1"/>
  <c r="M30" i="15"/>
  <c r="AG28" i="15"/>
  <c r="AJ28" i="15" s="1"/>
  <c r="AA1496" i="39" s="1"/>
  <c r="AC1496" i="39" s="1"/>
  <c r="AE26" i="15"/>
  <c r="O24" i="15"/>
  <c r="R24" i="15" s="1"/>
  <c r="AA1422" i="39" s="1"/>
  <c r="AC1422" i="39" s="1"/>
  <c r="M22" i="15"/>
  <c r="AE18" i="15"/>
  <c r="O16" i="15"/>
  <c r="R16" i="15" s="1"/>
  <c r="AA1414" i="39" s="1"/>
  <c r="AC1414" i="39" s="1"/>
  <c r="M11" i="15"/>
  <c r="AG9" i="15"/>
  <c r="AJ9" i="15" s="1"/>
  <c r="AA1477" i="39" s="1"/>
  <c r="AC1477" i="39" s="1"/>
  <c r="AE7" i="15"/>
  <c r="AG70" i="15"/>
  <c r="AJ70" i="15" s="1"/>
  <c r="AA1538" i="39" s="1"/>
  <c r="AC1538" i="39" s="1"/>
  <c r="O66" i="15"/>
  <c r="R66" i="15" s="1"/>
  <c r="AA1464" i="39" s="1"/>
  <c r="AC1464" i="39" s="1"/>
  <c r="AG62" i="15"/>
  <c r="AJ62" i="15" s="1"/>
  <c r="AA1530" i="39" s="1"/>
  <c r="AC1530" i="39" s="1"/>
  <c r="O58" i="15"/>
  <c r="R58" i="15" s="1"/>
  <c r="AA1456" i="39" s="1"/>
  <c r="AC1456" i="39" s="1"/>
  <c r="AG54" i="15"/>
  <c r="AJ54" i="15" s="1"/>
  <c r="AA1522" i="39" s="1"/>
  <c r="AC1522" i="39" s="1"/>
  <c r="AG46" i="15"/>
  <c r="AJ46" i="15" s="1"/>
  <c r="AA1514" i="39" s="1"/>
  <c r="AC1514" i="39" s="1"/>
  <c r="O42" i="15"/>
  <c r="R42" i="15" s="1"/>
  <c r="AA1440" i="39" s="1"/>
  <c r="AC1440" i="39" s="1"/>
  <c r="AG38" i="15"/>
  <c r="AJ38" i="15" s="1"/>
  <c r="AA1506" i="39" s="1"/>
  <c r="AC1506" i="39" s="1"/>
  <c r="O34" i="15"/>
  <c r="R34" i="15" s="1"/>
  <c r="AA1432" i="39" s="1"/>
  <c r="AC1432" i="39" s="1"/>
  <c r="AG30" i="15"/>
  <c r="AJ30" i="15" s="1"/>
  <c r="AA1498" i="39" s="1"/>
  <c r="AC1498" i="39" s="1"/>
  <c r="O26" i="15"/>
  <c r="R26" i="15" s="1"/>
  <c r="AA1424" i="39" s="1"/>
  <c r="AC1424" i="39" s="1"/>
  <c r="AG22" i="15"/>
  <c r="AJ22" i="15" s="1"/>
  <c r="AA1490" i="39" s="1"/>
  <c r="AC1490" i="39" s="1"/>
  <c r="O18" i="15"/>
  <c r="R18" i="15" s="1"/>
  <c r="AA1416" i="39" s="1"/>
  <c r="AC1416" i="39" s="1"/>
  <c r="AG11" i="15"/>
  <c r="AJ11" i="15" s="1"/>
  <c r="AA1479" i="39" s="1"/>
  <c r="AC1479" i="39" s="1"/>
  <c r="AS24" i="4" l="1"/>
  <c r="AU68" i="32"/>
  <c r="AS16" i="32"/>
  <c r="AU25" i="32"/>
  <c r="S62" i="15"/>
  <c r="AV62" i="4" s="1"/>
  <c r="S17" i="15"/>
  <c r="AV17" i="4" s="1"/>
  <c r="AU66" i="32"/>
  <c r="AU47" i="4"/>
  <c r="S30" i="15"/>
  <c r="AV30" i="32" s="1"/>
  <c r="AS27" i="4"/>
  <c r="AS48" i="32"/>
  <c r="AS62" i="4"/>
  <c r="AS44" i="4"/>
  <c r="AU67" i="4"/>
  <c r="AS9" i="32"/>
  <c r="AU34" i="32"/>
  <c r="AU27" i="4"/>
  <c r="AS22" i="4"/>
  <c r="AS46" i="32"/>
  <c r="AS11" i="4"/>
  <c r="AS40" i="4"/>
  <c r="AS60" i="32"/>
  <c r="AU59" i="32"/>
  <c r="AU44" i="32"/>
  <c r="AS17" i="4"/>
  <c r="S65" i="15"/>
  <c r="AV65" i="4" s="1"/>
  <c r="AS72" i="4"/>
  <c r="AS52" i="4"/>
  <c r="AU28" i="32"/>
  <c r="S46" i="15"/>
  <c r="AV46" i="32" s="1"/>
  <c r="AD1434" i="39"/>
  <c r="AD1462" i="39"/>
  <c r="AD1420" i="39"/>
  <c r="AD1439" i="39"/>
  <c r="AD1459" i="39"/>
  <c r="AD1403" i="39"/>
  <c r="AD1412" i="39"/>
  <c r="AD1431" i="39"/>
  <c r="AD1460" i="39"/>
  <c r="AD1526" i="39"/>
  <c r="AD1507" i="39"/>
  <c r="AD1531" i="39"/>
  <c r="AD1494" i="39"/>
  <c r="AD1537" i="39"/>
  <c r="AD1510" i="39"/>
  <c r="AD1475" i="39"/>
  <c r="AD1532" i="39"/>
  <c r="AU42" i="32"/>
  <c r="AD1408" i="39"/>
  <c r="AD1429" i="39"/>
  <c r="AD1450" i="39"/>
  <c r="AD1467" i="39"/>
  <c r="AD1427" i="39"/>
  <c r="AD1469" i="39"/>
  <c r="AD1447" i="39"/>
  <c r="AD1416" i="39"/>
  <c r="AD1409" i="39"/>
  <c r="AD1430" i="39"/>
  <c r="AD1451" i="39"/>
  <c r="AD1468" i="39"/>
  <c r="AD1453" i="39"/>
  <c r="AD1461" i="39"/>
  <c r="AD1478" i="39"/>
  <c r="AD1504" i="39"/>
  <c r="AD1525" i="39"/>
  <c r="AD1541" i="39"/>
  <c r="AD1496" i="39"/>
  <c r="AD1515" i="39"/>
  <c r="AD1534" i="39"/>
  <c r="AD1493" i="39"/>
  <c r="AD1522" i="39"/>
  <c r="AD1499" i="39"/>
  <c r="AD1486" i="39"/>
  <c r="AD1517" i="39"/>
  <c r="AD1527" i="39"/>
  <c r="AD1501" i="39"/>
  <c r="AD1413" i="39"/>
  <c r="AD1455" i="39"/>
  <c r="AD1471" i="39"/>
  <c r="AD1437" i="39"/>
  <c r="AD1407" i="39"/>
  <c r="AD1438" i="39"/>
  <c r="AD1414" i="39"/>
  <c r="AD1436" i="39"/>
  <c r="AD1456" i="39"/>
  <c r="AD1410" i="39"/>
  <c r="AD1470" i="39"/>
  <c r="AD1424" i="39"/>
  <c r="AD1483" i="39"/>
  <c r="AD1509" i="39"/>
  <c r="AD1529" i="39"/>
  <c r="AD1472" i="39"/>
  <c r="AD1500" i="39"/>
  <c r="AD1521" i="39"/>
  <c r="AD1538" i="39"/>
  <c r="AD1497" i="39"/>
  <c r="AD1539" i="39"/>
  <c r="AD1511" i="39"/>
  <c r="AD1502" i="39"/>
  <c r="AD1523" i="39"/>
  <c r="AD1482" i="39"/>
  <c r="AD1535" i="39"/>
  <c r="AD1441" i="39"/>
  <c r="AD1458" i="39"/>
  <c r="AD1422" i="39"/>
  <c r="AD1440" i="39"/>
  <c r="AD1457" i="39"/>
  <c r="AD1446" i="39"/>
  <c r="AD1442" i="39"/>
  <c r="AD1490" i="39"/>
  <c r="AD1514" i="39"/>
  <c r="AD1533" i="39"/>
  <c r="AD1479" i="39"/>
  <c r="AD1506" i="39"/>
  <c r="AD1480" i="39"/>
  <c r="AD1498" i="39"/>
  <c r="AD1508" i="39"/>
  <c r="AD1540" i="39"/>
  <c r="AD1528" i="39"/>
  <c r="AD1425" i="39"/>
  <c r="AD1444" i="39"/>
  <c r="AD1463" i="39"/>
  <c r="AD1423" i="39"/>
  <c r="AD1452" i="39"/>
  <c r="AD1432" i="39"/>
  <c r="AD1465" i="39"/>
  <c r="AD1402" i="39"/>
  <c r="AD1426" i="39"/>
  <c r="AD1445" i="39"/>
  <c r="AD1464" i="39"/>
  <c r="AD1428" i="39"/>
  <c r="AD1415" i="39"/>
  <c r="AD1466" i="39"/>
  <c r="AD1495" i="39"/>
  <c r="AD1520" i="39"/>
  <c r="AD1484" i="39"/>
  <c r="AD1530" i="39"/>
  <c r="AD1485" i="39"/>
  <c r="AD1516" i="39"/>
  <c r="AD1536" i="39"/>
  <c r="AD1477" i="39"/>
  <c r="AD1512" i="39"/>
  <c r="AD1492" i="39"/>
  <c r="AK4" i="15"/>
  <c r="AT4" i="32" s="1"/>
  <c r="AS65" i="4"/>
  <c r="AS30" i="4"/>
  <c r="AU48" i="4"/>
  <c r="S33" i="15"/>
  <c r="AV33" i="4" s="1"/>
  <c r="S4" i="15"/>
  <c r="AV4" i="32" s="1"/>
  <c r="AS71" i="4"/>
  <c r="AU15" i="4"/>
  <c r="AU43" i="4"/>
  <c r="AU14" i="32"/>
  <c r="AS38" i="4"/>
  <c r="AK59" i="15"/>
  <c r="AT59" i="4" s="1"/>
  <c r="AK49" i="15"/>
  <c r="AT49" i="4" s="1"/>
  <c r="AK70" i="15"/>
  <c r="AT70" i="4" s="1"/>
  <c r="AK28" i="15"/>
  <c r="AT28" i="32" s="1"/>
  <c r="AK67" i="15"/>
  <c r="AT67" i="32" s="1"/>
  <c r="AK73" i="15"/>
  <c r="AT73" i="4" s="1"/>
  <c r="AK15" i="15"/>
  <c r="AT15" i="32" s="1"/>
  <c r="AK55" i="15"/>
  <c r="AT55" i="4" s="1"/>
  <c r="AK24" i="15"/>
  <c r="AT24" i="4" s="1"/>
  <c r="AK32" i="15"/>
  <c r="AT32" i="32" s="1"/>
  <c r="AK71" i="15"/>
  <c r="AT71" i="4" s="1"/>
  <c r="AK43" i="15"/>
  <c r="AT43" i="4" s="1"/>
  <c r="AS32" i="32"/>
  <c r="AK40" i="15"/>
  <c r="AT40" i="32" s="1"/>
  <c r="AK10" i="15"/>
  <c r="AK57" i="15"/>
  <c r="AT57" i="32" s="1"/>
  <c r="AK47" i="15"/>
  <c r="AK25" i="15"/>
  <c r="AT25" i="32" s="1"/>
  <c r="AK18" i="15"/>
  <c r="AT18" i="32" s="1"/>
  <c r="AK48" i="15"/>
  <c r="AT48" i="32" s="1"/>
  <c r="AS33" i="4"/>
  <c r="AK16" i="15"/>
  <c r="AT16" i="32" s="1"/>
  <c r="AK41" i="15"/>
  <c r="AT41" i="32" s="1"/>
  <c r="AK61" i="15"/>
  <c r="AT61" i="32" s="1"/>
  <c r="AK53" i="15"/>
  <c r="AT53" i="32" s="1"/>
  <c r="AK9" i="15"/>
  <c r="AT9" i="32" s="1"/>
  <c r="AK27" i="15"/>
  <c r="AT27" i="32" s="1"/>
  <c r="AS70" i="4"/>
  <c r="AK58" i="15"/>
  <c r="AK66" i="15"/>
  <c r="AK31" i="15"/>
  <c r="AT31" i="4" s="1"/>
  <c r="AK65" i="15"/>
  <c r="AT65" i="4" s="1"/>
  <c r="AK38" i="15"/>
  <c r="AT38" i="4" s="1"/>
  <c r="AK44" i="15"/>
  <c r="AT44" i="4" s="1"/>
  <c r="AK33" i="15"/>
  <c r="AT33" i="4" s="1"/>
  <c r="AK34" i="15"/>
  <c r="AK46" i="15"/>
  <c r="AT46" i="32" s="1"/>
  <c r="AK39" i="15"/>
  <c r="AK63" i="15"/>
  <c r="AK26" i="15"/>
  <c r="AK54" i="15"/>
  <c r="AT54" i="32" s="1"/>
  <c r="AK52" i="15"/>
  <c r="AT52" i="4" s="1"/>
  <c r="AK72" i="15"/>
  <c r="AT72" i="4" s="1"/>
  <c r="AK29" i="15"/>
  <c r="AT29" i="32" s="1"/>
  <c r="AK17" i="15"/>
  <c r="AT17" i="32" s="1"/>
  <c r="AS12" i="4"/>
  <c r="AU24" i="32"/>
  <c r="AU60" i="4"/>
  <c r="S54" i="15"/>
  <c r="AK62" i="15"/>
  <c r="AT62" i="4" s="1"/>
  <c r="AK30" i="15"/>
  <c r="AT30" i="4" s="1"/>
  <c r="AK60" i="15"/>
  <c r="AT60" i="32" s="1"/>
  <c r="AK11" i="15"/>
  <c r="AT11" i="32" s="1"/>
  <c r="AK68" i="15"/>
  <c r="AT68" i="4" s="1"/>
  <c r="AK22" i="15"/>
  <c r="AT22" i="4" s="1"/>
  <c r="AK36" i="15"/>
  <c r="AT36" i="4" s="1"/>
  <c r="AK12" i="15"/>
  <c r="AT12" i="4" s="1"/>
  <c r="AS43" i="32"/>
  <c r="AK69" i="15"/>
  <c r="AK42" i="15"/>
  <c r="AK7" i="15"/>
  <c r="AK64" i="15"/>
  <c r="AS73" i="32"/>
  <c r="AT55" i="32"/>
  <c r="AS28" i="4"/>
  <c r="AU61" i="4"/>
  <c r="AS29" i="4"/>
  <c r="AS59" i="32"/>
  <c r="AS36" i="32"/>
  <c r="AU9" i="32"/>
  <c r="AS54" i="4"/>
  <c r="AS31" i="4"/>
  <c r="AU31" i="4"/>
  <c r="AU12" i="32"/>
  <c r="AS67" i="4"/>
  <c r="AU63" i="32"/>
  <c r="AU64" i="4"/>
  <c r="AU16" i="32"/>
  <c r="AU53" i="32"/>
  <c r="S22" i="15"/>
  <c r="AV22" i="32" s="1"/>
  <c r="S41" i="15"/>
  <c r="AV41" i="4" s="1"/>
  <c r="S5" i="15"/>
  <c r="AV5" i="32" s="1"/>
  <c r="S49" i="15"/>
  <c r="AV49" i="32" s="1"/>
  <c r="S70" i="15"/>
  <c r="AV70" i="32" s="1"/>
  <c r="S73" i="15"/>
  <c r="AV73" i="4" s="1"/>
  <c r="S11" i="15"/>
  <c r="AV11" i="4" s="1"/>
  <c r="S38" i="15"/>
  <c r="AV38" i="4" s="1"/>
  <c r="AU29" i="4"/>
  <c r="S57" i="15"/>
  <c r="AV57" i="32" s="1"/>
  <c r="AU26" i="4"/>
  <c r="AU71" i="32"/>
  <c r="AU40" i="32"/>
  <c r="AU72" i="32"/>
  <c r="AU32" i="32"/>
  <c r="AU69" i="4"/>
  <c r="AU39" i="4"/>
  <c r="AU55" i="4"/>
  <c r="AU36" i="4"/>
  <c r="AU52" i="4"/>
  <c r="AU18" i="4"/>
  <c r="AU10" i="4"/>
  <c r="AU58" i="4"/>
  <c r="S58" i="15"/>
  <c r="AV58" i="32" s="1"/>
  <c r="S72" i="15"/>
  <c r="AV72" i="4" s="1"/>
  <c r="S9" i="15"/>
  <c r="AV9" i="32" s="1"/>
  <c r="S53" i="15"/>
  <c r="AV53" i="4" s="1"/>
  <c r="S10" i="15"/>
  <c r="AV10" i="4" s="1"/>
  <c r="S59" i="15"/>
  <c r="AV59" i="32" s="1"/>
  <c r="S28" i="15"/>
  <c r="AV28" i="32" s="1"/>
  <c r="S18" i="15"/>
  <c r="AV18" i="32" s="1"/>
  <c r="S16" i="15"/>
  <c r="AV16" i="4" s="1"/>
  <c r="S25" i="15"/>
  <c r="AV25" i="4" s="1"/>
  <c r="S52" i="15"/>
  <c r="AV52" i="4" s="1"/>
  <c r="S39" i="15"/>
  <c r="AV39" i="32" s="1"/>
  <c r="S67" i="15"/>
  <c r="AV67" i="32" s="1"/>
  <c r="S27" i="15"/>
  <c r="AV27" i="32" s="1"/>
  <c r="S68" i="15"/>
  <c r="AV68" i="4" s="1"/>
  <c r="S15" i="15"/>
  <c r="AV15" i="32" s="1"/>
  <c r="S66" i="15"/>
  <c r="AV66" i="32" s="1"/>
  <c r="S63" i="15"/>
  <c r="AV63" i="4" s="1"/>
  <c r="S34" i="15"/>
  <c r="AV34" i="4" s="1"/>
  <c r="S69" i="15"/>
  <c r="AV69" i="4" s="1"/>
  <c r="S64" i="15"/>
  <c r="AV64" i="4" s="1"/>
  <c r="S61" i="15"/>
  <c r="AV61" i="4" s="1"/>
  <c r="S26" i="15"/>
  <c r="AV26" i="32" s="1"/>
  <c r="S60" i="15"/>
  <c r="AV60" i="32" s="1"/>
  <c r="S40" i="15"/>
  <c r="AV40" i="32" s="1"/>
  <c r="S55" i="15"/>
  <c r="AV55" i="32" s="1"/>
  <c r="S42" i="15"/>
  <c r="AV42" i="32" s="1"/>
  <c r="S12" i="15"/>
  <c r="AV12" i="32" s="1"/>
  <c r="S71" i="15"/>
  <c r="AV71" i="4" s="1"/>
  <c r="S43" i="15"/>
  <c r="AV43" i="32" s="1"/>
  <c r="S24" i="15"/>
  <c r="AV24" i="32" s="1"/>
  <c r="S29" i="15"/>
  <c r="AV29" i="32" s="1"/>
  <c r="S31" i="15"/>
  <c r="AV31" i="32" s="1"/>
  <c r="S36" i="15"/>
  <c r="AV36" i="32" s="1"/>
  <c r="S32" i="15"/>
  <c r="AV32" i="32" s="1"/>
  <c r="S48" i="15"/>
  <c r="AV48" i="4" s="1"/>
  <c r="S44" i="15"/>
  <c r="AV44" i="4" s="1"/>
  <c r="S14" i="15"/>
  <c r="AV14" i="4" s="1"/>
  <c r="S47" i="15"/>
  <c r="AV47" i="32" s="1"/>
  <c r="J174" i="32"/>
  <c r="J173" i="32"/>
  <c r="J175" i="32"/>
  <c r="J178" i="32"/>
  <c r="J176" i="32"/>
  <c r="J177" i="32"/>
  <c r="J172" i="32"/>
  <c r="N48" i="32"/>
  <c r="M132" i="32" s="1"/>
  <c r="N72" i="32"/>
  <c r="M156" i="32" s="1"/>
  <c r="N26" i="4"/>
  <c r="M110" i="4" s="1"/>
  <c r="N73" i="4"/>
  <c r="N24" i="4"/>
  <c r="P108" i="4" s="1"/>
  <c r="N32" i="4"/>
  <c r="Q116" i="4" s="1"/>
  <c r="N11" i="4"/>
  <c r="P95" i="4" s="1"/>
  <c r="N15" i="4"/>
  <c r="N99" i="4" s="1"/>
  <c r="N7" i="4"/>
  <c r="M91" i="4" s="1"/>
  <c r="N14" i="4"/>
  <c r="P98" i="4" s="1"/>
  <c r="N53" i="4"/>
  <c r="O137" i="4" s="1"/>
  <c r="N9" i="4"/>
  <c r="P93" i="4" s="1"/>
  <c r="N4" i="4"/>
  <c r="P88" i="4" s="1"/>
  <c r="N70" i="32"/>
  <c r="M154" i="32" s="1"/>
  <c r="N71" i="32"/>
  <c r="M155" i="32" s="1"/>
  <c r="N10" i="32"/>
  <c r="M94" i="32" s="1"/>
  <c r="N34" i="32"/>
  <c r="M118" i="32" s="1"/>
  <c r="N40" i="4"/>
  <c r="Q124" i="4" s="1"/>
  <c r="N33" i="32"/>
  <c r="M117" i="32" s="1"/>
  <c r="Q88" i="32"/>
  <c r="N69" i="4"/>
  <c r="Q153" i="4" s="1"/>
  <c r="P88" i="32"/>
  <c r="N43" i="4"/>
  <c r="P127" i="4" s="1"/>
  <c r="N12" i="4"/>
  <c r="O96" i="4" s="1"/>
  <c r="N12" i="32"/>
  <c r="M96" i="32" s="1"/>
  <c r="N42" i="32"/>
  <c r="M126" i="32" s="1"/>
  <c r="N42" i="4"/>
  <c r="Q126" i="4" s="1"/>
  <c r="N68" i="4"/>
  <c r="Q152" i="4" s="1"/>
  <c r="N27" i="4"/>
  <c r="R111" i="4" s="1"/>
  <c r="N88" i="32"/>
  <c r="N54" i="4"/>
  <c r="P138" i="4" s="1"/>
  <c r="L88" i="32"/>
  <c r="R88" i="32"/>
  <c r="N49" i="4"/>
  <c r="P133" i="4" s="1"/>
  <c r="O88" i="32"/>
  <c r="H175" i="32"/>
  <c r="H174" i="32"/>
  <c r="H177" i="32"/>
  <c r="H178" i="32"/>
  <c r="H172" i="32"/>
  <c r="H176" i="32"/>
  <c r="M145" i="32"/>
  <c r="M148" i="32"/>
  <c r="M119" i="32"/>
  <c r="M95" i="32"/>
  <c r="L103" i="32"/>
  <c r="M89" i="32"/>
  <c r="M139" i="32"/>
  <c r="M141" i="32"/>
  <c r="M137" i="32"/>
  <c r="M124" i="32"/>
  <c r="M131" i="32"/>
  <c r="M149" i="32"/>
  <c r="M146" i="32"/>
  <c r="R144" i="4"/>
  <c r="P97" i="4"/>
  <c r="L95" i="32"/>
  <c r="L113" i="32"/>
  <c r="L108" i="32"/>
  <c r="L91" i="32"/>
  <c r="L110" i="32"/>
  <c r="L157" i="32"/>
  <c r="L112" i="32"/>
  <c r="L92" i="32"/>
  <c r="L119" i="32"/>
  <c r="L131" i="32"/>
  <c r="L116" i="32"/>
  <c r="L89" i="32"/>
  <c r="L104" i="32"/>
  <c r="L100" i="32"/>
  <c r="L105" i="32"/>
  <c r="L111" i="32"/>
  <c r="L93" i="32"/>
  <c r="L90" i="32"/>
  <c r="L137" i="32"/>
  <c r="L149" i="32"/>
  <c r="F150" i="32"/>
  <c r="L150" i="32"/>
  <c r="F115" i="32"/>
  <c r="L115" i="32"/>
  <c r="F136" i="32"/>
  <c r="L136" i="32"/>
  <c r="F96" i="32"/>
  <c r="F151" i="32"/>
  <c r="L151" i="32"/>
  <c r="F97" i="32"/>
  <c r="L97" i="32"/>
  <c r="F114" i="32"/>
  <c r="L114" i="32"/>
  <c r="F121" i="32"/>
  <c r="L121" i="32"/>
  <c r="M128" i="32"/>
  <c r="L128" i="32"/>
  <c r="F99" i="32"/>
  <c r="L99" i="32"/>
  <c r="L147" i="32"/>
  <c r="L141" i="32"/>
  <c r="L148" i="32"/>
  <c r="L139" i="32"/>
  <c r="L102" i="32"/>
  <c r="L145" i="32"/>
  <c r="L101" i="32"/>
  <c r="F98" i="32"/>
  <c r="L98" i="32"/>
  <c r="F107" i="32"/>
  <c r="L107" i="32"/>
  <c r="F144" i="32"/>
  <c r="L144" i="32"/>
  <c r="F127" i="32"/>
  <c r="L127" i="32"/>
  <c r="F143" i="32"/>
  <c r="L143" i="32"/>
  <c r="F142" i="32"/>
  <c r="L142" i="32"/>
  <c r="N103" i="32"/>
  <c r="M103" i="32"/>
  <c r="F106" i="32"/>
  <c r="L106" i="32"/>
  <c r="F133" i="32"/>
  <c r="L133" i="32"/>
  <c r="F134" i="32"/>
  <c r="L134" i="32"/>
  <c r="F153" i="32"/>
  <c r="L153" i="32"/>
  <c r="F120" i="32"/>
  <c r="L120" i="32"/>
  <c r="F126" i="32"/>
  <c r="F152" i="32"/>
  <c r="L152" i="32"/>
  <c r="L140" i="32"/>
  <c r="L146" i="32"/>
  <c r="L123" i="32"/>
  <c r="L130" i="32"/>
  <c r="L122" i="32"/>
  <c r="L109" i="32"/>
  <c r="L129" i="32"/>
  <c r="L138" i="32"/>
  <c r="F135" i="32"/>
  <c r="L135" i="32"/>
  <c r="L124" i="32"/>
  <c r="O91" i="32"/>
  <c r="R146" i="32"/>
  <c r="N108" i="32"/>
  <c r="O101" i="32"/>
  <c r="O109" i="32"/>
  <c r="R149" i="32"/>
  <c r="R93" i="32"/>
  <c r="Q139" i="32"/>
  <c r="O110" i="32"/>
  <c r="Q157" i="32"/>
  <c r="M97" i="4"/>
  <c r="Q97" i="4"/>
  <c r="O97" i="4"/>
  <c r="R97" i="4"/>
  <c r="Q121" i="4"/>
  <c r="P108" i="32"/>
  <c r="N114" i="4"/>
  <c r="O108" i="32"/>
  <c r="R135" i="4"/>
  <c r="P120" i="4"/>
  <c r="M135" i="4"/>
  <c r="N135" i="4"/>
  <c r="Q135" i="4"/>
  <c r="P135" i="4"/>
  <c r="P151" i="4"/>
  <c r="N110" i="32"/>
  <c r="R110" i="32"/>
  <c r="M136" i="4"/>
  <c r="R91" i="32"/>
  <c r="R131" i="32"/>
  <c r="N89" i="32"/>
  <c r="R111" i="32"/>
  <c r="R141" i="32"/>
  <c r="R119" i="32"/>
  <c r="P90" i="32"/>
  <c r="N130" i="32"/>
  <c r="R124" i="32"/>
  <c r="R108" i="32"/>
  <c r="N122" i="32"/>
  <c r="Q105" i="32"/>
  <c r="O140" i="32"/>
  <c r="O104" i="32"/>
  <c r="R147" i="32"/>
  <c r="P92" i="32"/>
  <c r="N102" i="32"/>
  <c r="Q112" i="32"/>
  <c r="P103" i="32"/>
  <c r="O130" i="32"/>
  <c r="P113" i="32"/>
  <c r="R95" i="32"/>
  <c r="O134" i="4"/>
  <c r="O115" i="4"/>
  <c r="M107" i="4"/>
  <c r="O107" i="4"/>
  <c r="N106" i="4"/>
  <c r="P134" i="4"/>
  <c r="N134" i="4"/>
  <c r="R107" i="4"/>
  <c r="Q107" i="4"/>
  <c r="P150" i="4"/>
  <c r="N143" i="4"/>
  <c r="R150" i="4"/>
  <c r="M115" i="4"/>
  <c r="N150" i="4"/>
  <c r="N107" i="4"/>
  <c r="N115" i="4"/>
  <c r="Q150" i="4"/>
  <c r="O120" i="4"/>
  <c r="O150" i="4"/>
  <c r="M120" i="4"/>
  <c r="O143" i="4"/>
  <c r="R115" i="4"/>
  <c r="Q115" i="4"/>
  <c r="Q142" i="4"/>
  <c r="N120" i="4"/>
  <c r="O113" i="32"/>
  <c r="O119" i="32"/>
  <c r="N119" i="32"/>
  <c r="Q130" i="32"/>
  <c r="R130" i="32"/>
  <c r="R109" i="32"/>
  <c r="N113" i="32"/>
  <c r="R137" i="32"/>
  <c r="P109" i="32"/>
  <c r="R104" i="32"/>
  <c r="Q101" i="32"/>
  <c r="N137" i="32"/>
  <c r="O147" i="32"/>
  <c r="R123" i="32"/>
  <c r="Q111" i="32"/>
  <c r="Q123" i="32"/>
  <c r="P104" i="32"/>
  <c r="N141" i="32"/>
  <c r="Q104" i="32"/>
  <c r="N139" i="32"/>
  <c r="P140" i="32"/>
  <c r="P149" i="32"/>
  <c r="O111" i="32"/>
  <c r="N111" i="32"/>
  <c r="Q141" i="32"/>
  <c r="P129" i="32"/>
  <c r="P147" i="32"/>
  <c r="N146" i="32"/>
  <c r="N123" i="32"/>
  <c r="P141" i="32"/>
  <c r="O129" i="32"/>
  <c r="O146" i="32"/>
  <c r="O123" i="32"/>
  <c r="Q108" i="32"/>
  <c r="N93" i="32"/>
  <c r="N104" i="32"/>
  <c r="P123" i="32"/>
  <c r="P138" i="32"/>
  <c r="Q129" i="32"/>
  <c r="P111" i="32"/>
  <c r="Q147" i="32"/>
  <c r="Q138" i="32"/>
  <c r="O103" i="32"/>
  <c r="O122" i="32"/>
  <c r="P119" i="32"/>
  <c r="P93" i="32"/>
  <c r="Q90" i="32"/>
  <c r="O89" i="32"/>
  <c r="O149" i="32"/>
  <c r="Q119" i="32"/>
  <c r="Q103" i="32"/>
  <c r="R103" i="32"/>
  <c r="O102" i="32"/>
  <c r="R138" i="32"/>
  <c r="R129" i="32"/>
  <c r="R90" i="32"/>
  <c r="R101" i="32"/>
  <c r="R116" i="32"/>
  <c r="P146" i="32"/>
  <c r="P102" i="32"/>
  <c r="N129" i="32"/>
  <c r="O90" i="32"/>
  <c r="P101" i="32"/>
  <c r="P95" i="32"/>
  <c r="P130" i="32"/>
  <c r="Q131" i="32"/>
  <c r="R157" i="32"/>
  <c r="P124" i="32"/>
  <c r="N105" i="32"/>
  <c r="AT19" i="32"/>
  <c r="AT19" i="4"/>
  <c r="O105" i="32"/>
  <c r="AU19" i="32"/>
  <c r="AU19" i="4"/>
  <c r="N114" i="32"/>
  <c r="O114" i="32"/>
  <c r="P114" i="32"/>
  <c r="Q114" i="32"/>
  <c r="R114" i="32"/>
  <c r="N124" i="32"/>
  <c r="P105" i="32"/>
  <c r="AS55" i="32"/>
  <c r="AS55" i="4"/>
  <c r="Q145" i="32"/>
  <c r="AS34" i="4"/>
  <c r="AS34" i="32"/>
  <c r="AS66" i="32"/>
  <c r="AS66" i="4"/>
  <c r="AU49" i="4"/>
  <c r="AU49" i="32"/>
  <c r="AS25" i="4"/>
  <c r="AS25" i="32"/>
  <c r="R145" i="32"/>
  <c r="AT20" i="32"/>
  <c r="AT20" i="4"/>
  <c r="AS53" i="32"/>
  <c r="AS53" i="4"/>
  <c r="AV37" i="32"/>
  <c r="AV37" i="4"/>
  <c r="AT13" i="4"/>
  <c r="AT13" i="32"/>
  <c r="O145" i="32"/>
  <c r="AT5" i="4"/>
  <c r="AT5" i="32"/>
  <c r="AU22" i="32"/>
  <c r="AU22" i="4"/>
  <c r="R134" i="4"/>
  <c r="N112" i="32"/>
  <c r="Q122" i="32"/>
  <c r="R134" i="32"/>
  <c r="Q134" i="32"/>
  <c r="P134" i="32"/>
  <c r="O134" i="32"/>
  <c r="N134" i="32"/>
  <c r="AS7" i="32"/>
  <c r="AS7" i="4"/>
  <c r="AS47" i="32"/>
  <c r="AS47" i="4"/>
  <c r="AS64" i="32"/>
  <c r="AS64" i="4"/>
  <c r="AS10" i="4"/>
  <c r="AS10" i="32"/>
  <c r="R151" i="4"/>
  <c r="N142" i="4"/>
  <c r="M134" i="4"/>
  <c r="Q143" i="4"/>
  <c r="P91" i="32"/>
  <c r="N131" i="32"/>
  <c r="O93" i="32"/>
  <c r="N92" i="32"/>
  <c r="O139" i="32"/>
  <c r="O112" i="32"/>
  <c r="N133" i="32"/>
  <c r="O133" i="32"/>
  <c r="P133" i="32"/>
  <c r="R133" i="32"/>
  <c r="Q133" i="32"/>
  <c r="O100" i="32"/>
  <c r="N145" i="32"/>
  <c r="R122" i="32"/>
  <c r="Q89" i="32"/>
  <c r="Q140" i="32"/>
  <c r="N116" i="32"/>
  <c r="Q149" i="32"/>
  <c r="Q146" i="32"/>
  <c r="O124" i="32"/>
  <c r="O137" i="32"/>
  <c r="AU5" i="32"/>
  <c r="AU5" i="4"/>
  <c r="AU41" i="4"/>
  <c r="AU41" i="32"/>
  <c r="AU65" i="32"/>
  <c r="AU65" i="4"/>
  <c r="AS41" i="32"/>
  <c r="AS41" i="4"/>
  <c r="AS50" i="32"/>
  <c r="AS50" i="4"/>
  <c r="AU35" i="32"/>
  <c r="AU35" i="4"/>
  <c r="Q127" i="32"/>
  <c r="P127" i="32"/>
  <c r="O127" i="32"/>
  <c r="R127" i="32"/>
  <c r="N127" i="32"/>
  <c r="N100" i="32"/>
  <c r="AT8" i="32"/>
  <c r="AT8" i="4"/>
  <c r="R143" i="32"/>
  <c r="Q143" i="32"/>
  <c r="P143" i="32"/>
  <c r="O143" i="32"/>
  <c r="N143" i="32"/>
  <c r="P136" i="32"/>
  <c r="O136" i="32"/>
  <c r="N136" i="32"/>
  <c r="Q136" i="32"/>
  <c r="R136" i="32"/>
  <c r="AU38" i="4"/>
  <c r="AU38" i="32"/>
  <c r="AU70" i="32"/>
  <c r="AU70" i="4"/>
  <c r="AS15" i="32"/>
  <c r="AS15" i="4"/>
  <c r="AU33" i="32"/>
  <c r="AU33" i="4"/>
  <c r="R120" i="32"/>
  <c r="Q120" i="32"/>
  <c r="P120" i="32"/>
  <c r="O120" i="32"/>
  <c r="N120" i="32"/>
  <c r="N138" i="32"/>
  <c r="Q148" i="32"/>
  <c r="N157" i="32"/>
  <c r="AV56" i="32"/>
  <c r="AV56" i="4"/>
  <c r="AS26" i="4"/>
  <c r="AS26" i="32"/>
  <c r="AS42" i="4"/>
  <c r="AS42" i="32"/>
  <c r="AS58" i="4"/>
  <c r="AS58" i="32"/>
  <c r="AU4" i="4"/>
  <c r="AU4" i="32"/>
  <c r="AS23" i="32"/>
  <c r="AW23" i="32" s="1"/>
  <c r="AS23" i="4"/>
  <c r="AU17" i="32"/>
  <c r="AU17" i="4"/>
  <c r="AS6" i="4"/>
  <c r="AS6" i="32"/>
  <c r="AT51" i="32"/>
  <c r="AT51" i="4"/>
  <c r="AT56" i="32"/>
  <c r="AT56" i="4"/>
  <c r="Q151" i="4"/>
  <c r="M142" i="4"/>
  <c r="R120" i="4"/>
  <c r="N91" i="32"/>
  <c r="Q109" i="32"/>
  <c r="N98" i="32"/>
  <c r="Q98" i="32"/>
  <c r="P98" i="32"/>
  <c r="O98" i="32"/>
  <c r="R98" i="32"/>
  <c r="R115" i="32"/>
  <c r="Q115" i="32"/>
  <c r="P115" i="32"/>
  <c r="O115" i="32"/>
  <c r="N115" i="32"/>
  <c r="N148" i="32"/>
  <c r="P139" i="32"/>
  <c r="P112" i="32"/>
  <c r="N101" i="32"/>
  <c r="P100" i="32"/>
  <c r="R89" i="32"/>
  <c r="R140" i="32"/>
  <c r="O116" i="32"/>
  <c r="N95" i="32"/>
  <c r="P152" i="32"/>
  <c r="O152" i="32"/>
  <c r="N152" i="32"/>
  <c r="R152" i="32"/>
  <c r="Q152" i="32"/>
  <c r="P137" i="32"/>
  <c r="O97" i="32"/>
  <c r="N97" i="32"/>
  <c r="P97" i="32"/>
  <c r="Q97" i="32"/>
  <c r="R97" i="32"/>
  <c r="R105" i="32"/>
  <c r="AV20" i="32"/>
  <c r="AV20" i="4"/>
  <c r="R151" i="32"/>
  <c r="Q151" i="32"/>
  <c r="P151" i="32"/>
  <c r="O151" i="32"/>
  <c r="N151" i="32"/>
  <c r="P142" i="4"/>
  <c r="M143" i="4"/>
  <c r="R148" i="32"/>
  <c r="AU54" i="32"/>
  <c r="AU54" i="4"/>
  <c r="AS4" i="32"/>
  <c r="AS4" i="4"/>
  <c r="AU6" i="32"/>
  <c r="AU6" i="4"/>
  <c r="O151" i="4"/>
  <c r="N153" i="32"/>
  <c r="R153" i="32"/>
  <c r="Q153" i="32"/>
  <c r="O153" i="32"/>
  <c r="P153" i="32"/>
  <c r="R100" i="32"/>
  <c r="AU11" i="32"/>
  <c r="AU11" i="4"/>
  <c r="AS21" i="4"/>
  <c r="AS21" i="32"/>
  <c r="AV23" i="32"/>
  <c r="AV23" i="4"/>
  <c r="AU21" i="32"/>
  <c r="AU21" i="4"/>
  <c r="N151" i="4"/>
  <c r="R142" i="4"/>
  <c r="Q120" i="4"/>
  <c r="O131" i="32"/>
  <c r="N109" i="32"/>
  <c r="Q102" i="32"/>
  <c r="R113" i="32"/>
  <c r="P110" i="32"/>
  <c r="P128" i="32"/>
  <c r="R128" i="32"/>
  <c r="N128" i="32"/>
  <c r="Q128" i="32"/>
  <c r="O128" i="32"/>
  <c r="R150" i="32"/>
  <c r="Q150" i="32"/>
  <c r="P150" i="32"/>
  <c r="O150" i="32"/>
  <c r="N150" i="32"/>
  <c r="R92" i="32"/>
  <c r="O148" i="32"/>
  <c r="R99" i="32"/>
  <c r="Q99" i="32"/>
  <c r="P99" i="32"/>
  <c r="O99" i="32"/>
  <c r="N99" i="32"/>
  <c r="Q100" i="32"/>
  <c r="O157" i="32"/>
  <c r="N147" i="32"/>
  <c r="P89" i="32"/>
  <c r="N140" i="32"/>
  <c r="P116" i="32"/>
  <c r="O95" i="32"/>
  <c r="P121" i="32"/>
  <c r="O121" i="32"/>
  <c r="N121" i="32"/>
  <c r="Q121" i="32"/>
  <c r="R121" i="32"/>
  <c r="Q137" i="32"/>
  <c r="AV8" i="4"/>
  <c r="AV8" i="32"/>
  <c r="AU45" i="4"/>
  <c r="AU45" i="32"/>
  <c r="R135" i="32"/>
  <c r="Q135" i="32"/>
  <c r="O135" i="32"/>
  <c r="N135" i="32"/>
  <c r="P135" i="32"/>
  <c r="AS18" i="4"/>
  <c r="AS18" i="32"/>
  <c r="AU73" i="32"/>
  <c r="AU73" i="4"/>
  <c r="Q92" i="32"/>
  <c r="AS14" i="4"/>
  <c r="AS14" i="32"/>
  <c r="AS39" i="32"/>
  <c r="AS39" i="4"/>
  <c r="N41" i="32"/>
  <c r="N41" i="4"/>
  <c r="N125" i="4" s="1"/>
  <c r="O142" i="32"/>
  <c r="N142" i="32"/>
  <c r="P142" i="32"/>
  <c r="R142" i="32"/>
  <c r="Q142" i="32"/>
  <c r="AV51" i="32"/>
  <c r="AV51" i="4"/>
  <c r="R143" i="4"/>
  <c r="AV7" i="32"/>
  <c r="AV7" i="4"/>
  <c r="AV50" i="32"/>
  <c r="AV50" i="4"/>
  <c r="AU57" i="32"/>
  <c r="AU57" i="4"/>
  <c r="AV13" i="32"/>
  <c r="AV13" i="4"/>
  <c r="AU30" i="32"/>
  <c r="AU30" i="4"/>
  <c r="AU46" i="32"/>
  <c r="AU46" i="4"/>
  <c r="AU62" i="32"/>
  <c r="AU62" i="4"/>
  <c r="AS61" i="32"/>
  <c r="AS61" i="4"/>
  <c r="AS45" i="32"/>
  <c r="AS45" i="4"/>
  <c r="AS57" i="32"/>
  <c r="AS57" i="4"/>
  <c r="AS63" i="32"/>
  <c r="AS63" i="4"/>
  <c r="AS69" i="32"/>
  <c r="AS69" i="4"/>
  <c r="AS49" i="32"/>
  <c r="AS49" i="4"/>
  <c r="AT35" i="32"/>
  <c r="AT35" i="4"/>
  <c r="AS37" i="32"/>
  <c r="AS37" i="4"/>
  <c r="Q91" i="32"/>
  <c r="P131" i="32"/>
  <c r="R107" i="32"/>
  <c r="Q107" i="32"/>
  <c r="P107" i="32"/>
  <c r="O107" i="32"/>
  <c r="N107" i="32"/>
  <c r="P144" i="32"/>
  <c r="O144" i="32"/>
  <c r="R144" i="32"/>
  <c r="Q144" i="32"/>
  <c r="N144" i="32"/>
  <c r="R102" i="32"/>
  <c r="Q93" i="32"/>
  <c r="O138" i="32"/>
  <c r="O141" i="32"/>
  <c r="Q113" i="32"/>
  <c r="Q110" i="32"/>
  <c r="O92" i="32"/>
  <c r="N106" i="32"/>
  <c r="R106" i="32"/>
  <c r="Q106" i="32"/>
  <c r="P106" i="32"/>
  <c r="O106" i="32"/>
  <c r="P148" i="32"/>
  <c r="N90" i="32"/>
  <c r="R139" i="32"/>
  <c r="R112" i="32"/>
  <c r="P145" i="32"/>
  <c r="P157" i="32"/>
  <c r="P122" i="32"/>
  <c r="Q116" i="32"/>
  <c r="Q95" i="32"/>
  <c r="N149" i="32"/>
  <c r="Q124" i="32"/>
  <c r="M121" i="4"/>
  <c r="R106" i="4"/>
  <c r="M89" i="4"/>
  <c r="Q106" i="4"/>
  <c r="P114" i="4"/>
  <c r="R136" i="4"/>
  <c r="Q136" i="4"/>
  <c r="R114" i="4"/>
  <c r="O152" i="4"/>
  <c r="Q114" i="4"/>
  <c r="P136" i="4"/>
  <c r="O90" i="4"/>
  <c r="O121" i="4"/>
  <c r="P128" i="4"/>
  <c r="Q90" i="4"/>
  <c r="N121" i="4"/>
  <c r="P106" i="4"/>
  <c r="N144" i="4"/>
  <c r="R93" i="4"/>
  <c r="Q155" i="4"/>
  <c r="M155" i="4"/>
  <c r="R155" i="4"/>
  <c r="O155" i="4"/>
  <c r="P155" i="4"/>
  <c r="N155" i="4"/>
  <c r="O122" i="4"/>
  <c r="R122" i="4"/>
  <c r="N122" i="4"/>
  <c r="M122" i="4"/>
  <c r="P122" i="4"/>
  <c r="Q122" i="4"/>
  <c r="Q100" i="4"/>
  <c r="N100" i="4"/>
  <c r="P100" i="4"/>
  <c r="M100" i="4"/>
  <c r="O100" i="4"/>
  <c r="R100" i="4"/>
  <c r="M154" i="4"/>
  <c r="P154" i="4"/>
  <c r="Q154" i="4"/>
  <c r="N154" i="4"/>
  <c r="R154" i="4"/>
  <c r="O154" i="4"/>
  <c r="Q148" i="4"/>
  <c r="R148" i="4"/>
  <c r="M148" i="4"/>
  <c r="N148" i="4"/>
  <c r="O148" i="4"/>
  <c r="P148" i="4"/>
  <c r="M114" i="4"/>
  <c r="R90" i="4"/>
  <c r="P121" i="4"/>
  <c r="M106" i="4"/>
  <c r="Q128" i="4"/>
  <c r="Q144" i="4"/>
  <c r="R89" i="4"/>
  <c r="O128" i="4"/>
  <c r="P144" i="4"/>
  <c r="N128" i="4"/>
  <c r="O144" i="4"/>
  <c r="Q131" i="4"/>
  <c r="N131" i="4"/>
  <c r="M131" i="4"/>
  <c r="R131" i="4"/>
  <c r="O131" i="4"/>
  <c r="P131" i="4"/>
  <c r="R128" i="4"/>
  <c r="Q89" i="4"/>
  <c r="Q156" i="4"/>
  <c r="R156" i="4"/>
  <c r="M156" i="4"/>
  <c r="O156" i="4"/>
  <c r="P156" i="4"/>
  <c r="N156" i="4"/>
  <c r="Q139" i="4"/>
  <c r="R139" i="4"/>
  <c r="M139" i="4"/>
  <c r="N139" i="4"/>
  <c r="O139" i="4"/>
  <c r="P139" i="4"/>
  <c r="M119" i="4"/>
  <c r="N119" i="4"/>
  <c r="O119" i="4"/>
  <c r="R119" i="4"/>
  <c r="Q119" i="4"/>
  <c r="P119" i="4"/>
  <c r="Q146" i="4"/>
  <c r="R146" i="4"/>
  <c r="M146" i="4"/>
  <c r="N146" i="4"/>
  <c r="O146" i="4"/>
  <c r="P146" i="4"/>
  <c r="M103" i="4"/>
  <c r="Q103" i="4"/>
  <c r="R103" i="4"/>
  <c r="P103" i="4"/>
  <c r="O103" i="4"/>
  <c r="N103" i="4"/>
  <c r="R141" i="4"/>
  <c r="O141" i="4"/>
  <c r="M141" i="4"/>
  <c r="N141" i="4"/>
  <c r="Q141" i="4"/>
  <c r="P141" i="4"/>
  <c r="Q147" i="4"/>
  <c r="N147" i="4"/>
  <c r="R147" i="4"/>
  <c r="M147" i="4"/>
  <c r="O147" i="4"/>
  <c r="P147" i="4"/>
  <c r="N90" i="4"/>
  <c r="O136" i="4"/>
  <c r="P89" i="4"/>
  <c r="M92" i="4"/>
  <c r="O92" i="4"/>
  <c r="N92" i="4"/>
  <c r="P92" i="4"/>
  <c r="R92" i="4"/>
  <c r="Q92" i="4"/>
  <c r="R145" i="4"/>
  <c r="M145" i="4"/>
  <c r="N145" i="4"/>
  <c r="O145" i="4"/>
  <c r="P145" i="4"/>
  <c r="Q145" i="4"/>
  <c r="P94" i="4"/>
  <c r="N94" i="4"/>
  <c r="O94" i="4"/>
  <c r="M94" i="4"/>
  <c r="Q94" i="4"/>
  <c r="R94" i="4"/>
  <c r="M140" i="4"/>
  <c r="N140" i="4"/>
  <c r="Q140" i="4"/>
  <c r="R140" i="4"/>
  <c r="O140" i="4"/>
  <c r="P140" i="4"/>
  <c r="M104" i="4"/>
  <c r="N104" i="4"/>
  <c r="O104" i="4"/>
  <c r="P104" i="4"/>
  <c r="Q104" i="4"/>
  <c r="R104" i="4"/>
  <c r="M113" i="4"/>
  <c r="P113" i="4"/>
  <c r="R113" i="4"/>
  <c r="N113" i="4"/>
  <c r="O113" i="4"/>
  <c r="Q113" i="4"/>
  <c r="P117" i="4"/>
  <c r="Q117" i="4"/>
  <c r="O117" i="4"/>
  <c r="N117" i="4"/>
  <c r="M117" i="4"/>
  <c r="R117" i="4"/>
  <c r="Q129" i="4"/>
  <c r="N129" i="4"/>
  <c r="R129" i="4"/>
  <c r="M129" i="4"/>
  <c r="O129" i="4"/>
  <c r="P129" i="4"/>
  <c r="P101" i="4"/>
  <c r="Q101" i="4"/>
  <c r="O101" i="4"/>
  <c r="N101" i="4"/>
  <c r="M101" i="4"/>
  <c r="R101" i="4"/>
  <c r="Q102" i="4"/>
  <c r="M102" i="4"/>
  <c r="R102" i="4"/>
  <c r="O102" i="4"/>
  <c r="P102" i="4"/>
  <c r="N102" i="4"/>
  <c r="N105" i="4"/>
  <c r="O105" i="4"/>
  <c r="P105" i="4"/>
  <c r="Q105" i="4"/>
  <c r="M105" i="4"/>
  <c r="R105" i="4"/>
  <c r="O114" i="4"/>
  <c r="M90" i="4"/>
  <c r="R121" i="4"/>
  <c r="O106" i="4"/>
  <c r="N136" i="4"/>
  <c r="M144" i="4"/>
  <c r="O89" i="4"/>
  <c r="Q118" i="4"/>
  <c r="P118" i="4"/>
  <c r="N118" i="4"/>
  <c r="R118" i="4"/>
  <c r="O118" i="4"/>
  <c r="M118" i="4"/>
  <c r="P123" i="4"/>
  <c r="M123" i="4"/>
  <c r="N123" i="4"/>
  <c r="O123" i="4"/>
  <c r="Q123" i="4"/>
  <c r="R123" i="4"/>
  <c r="Q112" i="4"/>
  <c r="R112" i="4"/>
  <c r="M112" i="4"/>
  <c r="N112" i="4"/>
  <c r="O112" i="4"/>
  <c r="P112" i="4"/>
  <c r="O157" i="4"/>
  <c r="P157" i="4"/>
  <c r="Q157" i="4"/>
  <c r="M157" i="4"/>
  <c r="R157" i="4"/>
  <c r="N157" i="4"/>
  <c r="Q149" i="4"/>
  <c r="R149" i="4"/>
  <c r="M149" i="4"/>
  <c r="N149" i="4"/>
  <c r="O149" i="4"/>
  <c r="P149" i="4"/>
  <c r="O109" i="4"/>
  <c r="N109" i="4"/>
  <c r="R109" i="4"/>
  <c r="P109" i="4"/>
  <c r="Q109" i="4"/>
  <c r="M109" i="4"/>
  <c r="N130" i="4"/>
  <c r="O130" i="4"/>
  <c r="P130" i="4"/>
  <c r="Q130" i="4"/>
  <c r="M130" i="4"/>
  <c r="R130" i="4"/>
  <c r="P132" i="4"/>
  <c r="Q132" i="4"/>
  <c r="M132" i="4"/>
  <c r="R132" i="4"/>
  <c r="N132" i="4"/>
  <c r="O132" i="4"/>
  <c r="AT28" i="4" l="1"/>
  <c r="M137" i="4"/>
  <c r="AV62" i="32"/>
  <c r="AT71" i="32"/>
  <c r="AV17" i="32"/>
  <c r="Z101" i="32" s="1"/>
  <c r="AV38" i="32"/>
  <c r="N98" i="4"/>
  <c r="O91" i="4"/>
  <c r="N110" i="4"/>
  <c r="O110" i="4"/>
  <c r="R137" i="4"/>
  <c r="Q132" i="32"/>
  <c r="AV30" i="4"/>
  <c r="Y114" i="4" s="1"/>
  <c r="Q137" i="4"/>
  <c r="AT16" i="4"/>
  <c r="AD100" i="4" s="1"/>
  <c r="Q117" i="32"/>
  <c r="R117" i="32"/>
  <c r="AT40" i="4"/>
  <c r="N93" i="4"/>
  <c r="N152" i="4"/>
  <c r="P152" i="4"/>
  <c r="M152" i="4"/>
  <c r="Q93" i="4"/>
  <c r="AV46" i="4"/>
  <c r="O93" i="4"/>
  <c r="P110" i="4"/>
  <c r="P137" i="4"/>
  <c r="M93" i="4"/>
  <c r="R110" i="4"/>
  <c r="N137" i="4"/>
  <c r="N117" i="32"/>
  <c r="Q110" i="4"/>
  <c r="R152" i="4"/>
  <c r="Q88" i="4"/>
  <c r="AV65" i="32"/>
  <c r="N118" i="32"/>
  <c r="Q96" i="32"/>
  <c r="P118" i="32"/>
  <c r="P96" i="32"/>
  <c r="N132" i="32"/>
  <c r="R91" i="4"/>
  <c r="AT33" i="32"/>
  <c r="AW33" i="32" s="1"/>
  <c r="N91" i="4"/>
  <c r="AV63" i="32"/>
  <c r="Q91" i="4"/>
  <c r="N108" i="4"/>
  <c r="P91" i="4"/>
  <c r="M108" i="4"/>
  <c r="AT4" i="4"/>
  <c r="O96" i="32"/>
  <c r="O132" i="32"/>
  <c r="N96" i="32"/>
  <c r="O118" i="32"/>
  <c r="R96" i="32"/>
  <c r="AT48" i="4"/>
  <c r="AC132" i="4" s="1"/>
  <c r="P124" i="4"/>
  <c r="N124" i="4"/>
  <c r="N126" i="32"/>
  <c r="P126" i="32"/>
  <c r="AT17" i="4"/>
  <c r="AB101" i="4" s="1"/>
  <c r="Q98" i="4"/>
  <c r="Q126" i="32"/>
  <c r="O124" i="4"/>
  <c r="P156" i="32"/>
  <c r="AT67" i="4"/>
  <c r="R156" i="32"/>
  <c r="R124" i="4"/>
  <c r="M98" i="4"/>
  <c r="M124" i="4"/>
  <c r="R98" i="4"/>
  <c r="O98" i="4"/>
  <c r="R133" i="4"/>
  <c r="Q133" i="4"/>
  <c r="O126" i="32"/>
  <c r="O133" i="4"/>
  <c r="Q156" i="32"/>
  <c r="R126" i="32"/>
  <c r="O156" i="32"/>
  <c r="P132" i="32"/>
  <c r="R132" i="32"/>
  <c r="AT43" i="32"/>
  <c r="AB127" i="32" s="1"/>
  <c r="AT30" i="32"/>
  <c r="Z114" i="32" s="1"/>
  <c r="N95" i="4"/>
  <c r="O88" i="4"/>
  <c r="AT32" i="4"/>
  <c r="M116" i="4"/>
  <c r="AV24" i="4"/>
  <c r="AB108" i="4" s="1"/>
  <c r="AT59" i="32"/>
  <c r="AX59" i="32" s="1"/>
  <c r="AT18" i="4"/>
  <c r="P154" i="32"/>
  <c r="AW25" i="32"/>
  <c r="AT54" i="4"/>
  <c r="AT38" i="32"/>
  <c r="AT24" i="32"/>
  <c r="AW24" i="32" s="1"/>
  <c r="AV33" i="32"/>
  <c r="AT9" i="4"/>
  <c r="AV4" i="4"/>
  <c r="AT44" i="32"/>
  <c r="AT52" i="32"/>
  <c r="AW52" i="32" s="1"/>
  <c r="AT53" i="4"/>
  <c r="AD137" i="4" s="1"/>
  <c r="AT62" i="32"/>
  <c r="AA146" i="32" s="1"/>
  <c r="AT25" i="4"/>
  <c r="AD109" i="4" s="1"/>
  <c r="AT27" i="4"/>
  <c r="AT29" i="4"/>
  <c r="AT73" i="32"/>
  <c r="AT11" i="4"/>
  <c r="AB95" i="4" s="1"/>
  <c r="AT70" i="32"/>
  <c r="AA154" i="32" s="1"/>
  <c r="AT15" i="4"/>
  <c r="AT49" i="32"/>
  <c r="AX49" i="32" s="1"/>
  <c r="AT65" i="32"/>
  <c r="AT72" i="32"/>
  <c r="AW72" i="32" s="1"/>
  <c r="AW53" i="32"/>
  <c r="AT68" i="32"/>
  <c r="AW68" i="32" s="1"/>
  <c r="AT12" i="32"/>
  <c r="AW12" i="32" s="1"/>
  <c r="AT31" i="32"/>
  <c r="AA115" i="32" s="1"/>
  <c r="AV73" i="32"/>
  <c r="AT57" i="4"/>
  <c r="AV48" i="32"/>
  <c r="AA132" i="32" s="1"/>
  <c r="AT46" i="4"/>
  <c r="AT22" i="32"/>
  <c r="AA106" i="32" s="1"/>
  <c r="AV69" i="32"/>
  <c r="AT41" i="4"/>
  <c r="AW41" i="4" s="1"/>
  <c r="AX41" i="4" s="1"/>
  <c r="AY41" i="4" s="1"/>
  <c r="AZ41" i="4" s="1"/>
  <c r="AT39" i="4"/>
  <c r="AT39" i="32"/>
  <c r="Z123" i="32" s="1"/>
  <c r="AT66" i="32"/>
  <c r="AA150" i="32" s="1"/>
  <c r="AT66" i="4"/>
  <c r="AT47" i="32"/>
  <c r="AW47" i="32" s="1"/>
  <c r="AT47" i="4"/>
  <c r="AT42" i="4"/>
  <c r="AT42" i="32"/>
  <c r="Z126" i="32" s="1"/>
  <c r="AT58" i="4"/>
  <c r="AT58" i="32"/>
  <c r="AA142" i="32" s="1"/>
  <c r="AT69" i="32"/>
  <c r="AT69" i="4"/>
  <c r="AC153" i="4" s="1"/>
  <c r="AT26" i="4"/>
  <c r="AT26" i="32"/>
  <c r="AW26" i="32" s="1"/>
  <c r="AT34" i="4"/>
  <c r="AC118" i="4" s="1"/>
  <c r="AT34" i="32"/>
  <c r="AT10" i="32"/>
  <c r="AW10" i="32" s="1"/>
  <c r="AT10" i="4"/>
  <c r="AW10" i="4" s="1"/>
  <c r="AX10" i="4" s="1"/>
  <c r="AT60" i="4"/>
  <c r="AT36" i="32"/>
  <c r="AA120" i="32" s="1"/>
  <c r="AV22" i="4"/>
  <c r="Y106" i="4" s="1"/>
  <c r="AT64" i="4"/>
  <c r="Z148" i="4" s="1"/>
  <c r="AT64" i="32"/>
  <c r="AV54" i="4"/>
  <c r="AV54" i="32"/>
  <c r="Z138" i="32" s="1"/>
  <c r="AV53" i="32"/>
  <c r="Z137" i="32" s="1"/>
  <c r="AT63" i="4"/>
  <c r="AD147" i="4" s="1"/>
  <c r="AT63" i="32"/>
  <c r="AW55" i="32"/>
  <c r="AV5" i="4"/>
  <c r="AD89" i="4" s="1"/>
  <c r="AT61" i="4"/>
  <c r="AB145" i="4" s="1"/>
  <c r="AT7" i="4"/>
  <c r="AD91" i="4" s="1"/>
  <c r="AT7" i="32"/>
  <c r="Z91" i="32" s="1"/>
  <c r="AV11" i="32"/>
  <c r="AA95" i="32" s="1"/>
  <c r="AV57" i="4"/>
  <c r="AD141" i="4" s="1"/>
  <c r="AV26" i="4"/>
  <c r="AV70" i="4"/>
  <c r="AD154" i="4" s="1"/>
  <c r="AV34" i="32"/>
  <c r="AV40" i="4"/>
  <c r="AV49" i="4"/>
  <c r="AW49" i="4" s="1"/>
  <c r="AX49" i="4" s="1"/>
  <c r="AV52" i="32"/>
  <c r="AV14" i="32"/>
  <c r="AY14" i="32" s="1"/>
  <c r="AV41" i="32"/>
  <c r="AA125" i="32" s="1"/>
  <c r="AV61" i="32"/>
  <c r="AA145" i="32" s="1"/>
  <c r="AV59" i="4"/>
  <c r="Y143" i="4" s="1"/>
  <c r="AV71" i="32"/>
  <c r="AV28" i="4"/>
  <c r="Z112" i="4" s="1"/>
  <c r="AV64" i="32"/>
  <c r="AV55" i="4"/>
  <c r="AW55" i="4" s="1"/>
  <c r="AX55" i="4" s="1"/>
  <c r="AV27" i="4"/>
  <c r="AV10" i="32"/>
  <c r="AV39" i="4"/>
  <c r="AV36" i="4"/>
  <c r="AA120" i="4" s="1"/>
  <c r="AV12" i="4"/>
  <c r="AB96" i="4" s="1"/>
  <c r="AA88" i="32"/>
  <c r="AV68" i="32"/>
  <c r="AV58" i="4"/>
  <c r="AC142" i="4" s="1"/>
  <c r="AV42" i="4"/>
  <c r="AV67" i="4"/>
  <c r="AV32" i="4"/>
  <c r="AV25" i="32"/>
  <c r="AA109" i="32" s="1"/>
  <c r="AV72" i="32"/>
  <c r="AV18" i="4"/>
  <c r="AB102" i="4" s="1"/>
  <c r="AV15" i="4"/>
  <c r="AV44" i="32"/>
  <c r="AV60" i="4"/>
  <c r="AA107" i="32"/>
  <c r="AV43" i="4"/>
  <c r="AC127" i="4" s="1"/>
  <c r="AV66" i="4"/>
  <c r="AV16" i="32"/>
  <c r="AA100" i="32" s="1"/>
  <c r="AV9" i="4"/>
  <c r="Z139" i="32"/>
  <c r="AA105" i="32"/>
  <c r="AA121" i="32"/>
  <c r="Z102" i="32"/>
  <c r="AV29" i="4"/>
  <c r="AV31" i="4"/>
  <c r="AB115" i="4" s="1"/>
  <c r="Z105" i="32"/>
  <c r="Z88" i="32"/>
  <c r="Z141" i="32"/>
  <c r="Z99" i="32"/>
  <c r="AV47" i="4"/>
  <c r="AA90" i="32"/>
  <c r="N111" i="4"/>
  <c r="O138" i="4"/>
  <c r="L126" i="32"/>
  <c r="N155" i="32"/>
  <c r="N138" i="4"/>
  <c r="M95" i="4"/>
  <c r="O95" i="4"/>
  <c r="P94" i="32"/>
  <c r="N96" i="4"/>
  <c r="R88" i="4"/>
  <c r="Q108" i="4"/>
  <c r="Q111" i="4"/>
  <c r="Q94" i="32"/>
  <c r="M99" i="4"/>
  <c r="Q95" i="4"/>
  <c r="P116" i="4"/>
  <c r="M88" i="4"/>
  <c r="R108" i="4"/>
  <c r="P111" i="4"/>
  <c r="Q127" i="4"/>
  <c r="O127" i="4"/>
  <c r="R116" i="4"/>
  <c r="O116" i="4"/>
  <c r="N88" i="4"/>
  <c r="O108" i="4"/>
  <c r="P96" i="4"/>
  <c r="N153" i="4"/>
  <c r="O94" i="32"/>
  <c r="N116" i="4"/>
  <c r="O111" i="4"/>
  <c r="R95" i="4"/>
  <c r="M111" i="4"/>
  <c r="M153" i="4"/>
  <c r="P117" i="32"/>
  <c r="M127" i="4"/>
  <c r="R99" i="4"/>
  <c r="N154" i="32"/>
  <c r="R154" i="32"/>
  <c r="M138" i="4"/>
  <c r="L156" i="32"/>
  <c r="R138" i="4"/>
  <c r="R127" i="4"/>
  <c r="N126" i="4"/>
  <c r="O153" i="4"/>
  <c r="O99" i="4"/>
  <c r="L132" i="32"/>
  <c r="L94" i="32"/>
  <c r="Q138" i="4"/>
  <c r="Q154" i="32"/>
  <c r="O155" i="32"/>
  <c r="R155" i="32"/>
  <c r="N127" i="4"/>
  <c r="R94" i="32"/>
  <c r="P99" i="4"/>
  <c r="N156" i="32"/>
  <c r="O154" i="32"/>
  <c r="Q99" i="4"/>
  <c r="P155" i="32"/>
  <c r="L118" i="32"/>
  <c r="M126" i="4"/>
  <c r="P126" i="4"/>
  <c r="L155" i="32"/>
  <c r="L154" i="32"/>
  <c r="R118" i="32"/>
  <c r="Q155" i="32"/>
  <c r="N133" i="4"/>
  <c r="R96" i="4"/>
  <c r="N94" i="32"/>
  <c r="Q118" i="32"/>
  <c r="R153" i="4"/>
  <c r="P153" i="4"/>
  <c r="O126" i="4"/>
  <c r="M133" i="4"/>
  <c r="R126" i="4"/>
  <c r="O117" i="32"/>
  <c r="M96" i="4"/>
  <c r="Q96" i="4"/>
  <c r="L96" i="32"/>
  <c r="L117" i="32"/>
  <c r="AA129" i="32"/>
  <c r="Z129" i="32"/>
  <c r="AA141" i="32"/>
  <c r="Z90" i="32"/>
  <c r="AW18" i="32"/>
  <c r="Z134" i="32"/>
  <c r="AA99" i="32"/>
  <c r="Z119" i="32"/>
  <c r="AA119" i="32"/>
  <c r="AW60" i="32"/>
  <c r="Z144" i="32"/>
  <c r="AA144" i="32"/>
  <c r="AW67" i="32"/>
  <c r="Z151" i="32"/>
  <c r="AA151" i="32"/>
  <c r="AW13" i="32"/>
  <c r="AA97" i="32"/>
  <c r="Z97" i="32"/>
  <c r="AW32" i="32"/>
  <c r="Z116" i="32"/>
  <c r="AA116" i="32"/>
  <c r="AW9" i="32"/>
  <c r="AA93" i="32"/>
  <c r="Z93" i="32"/>
  <c r="AW8" i="32"/>
  <c r="Z92" i="32"/>
  <c r="AA92" i="32"/>
  <c r="AW40" i="32"/>
  <c r="Z124" i="32"/>
  <c r="AA124" i="32"/>
  <c r="AA134" i="32"/>
  <c r="Z107" i="32"/>
  <c r="AW71" i="32"/>
  <c r="Z130" i="32"/>
  <c r="AA130" i="32"/>
  <c r="AW29" i="32"/>
  <c r="Z113" i="32"/>
  <c r="AA113" i="32"/>
  <c r="AW48" i="32"/>
  <c r="AA102" i="32"/>
  <c r="AX56" i="32"/>
  <c r="Z140" i="32"/>
  <c r="AA140" i="32"/>
  <c r="AA89" i="32"/>
  <c r="Z89" i="32"/>
  <c r="AA103" i="32"/>
  <c r="Z103" i="32"/>
  <c r="AA139" i="32"/>
  <c r="AC146" i="4"/>
  <c r="AW16" i="32"/>
  <c r="Z121" i="32"/>
  <c r="AW27" i="32"/>
  <c r="Z111" i="32"/>
  <c r="AA111" i="32"/>
  <c r="AW28" i="32"/>
  <c r="Z112" i="32"/>
  <c r="AA112" i="32"/>
  <c r="AW51" i="32"/>
  <c r="Z135" i="32"/>
  <c r="AA135" i="32"/>
  <c r="AW20" i="32"/>
  <c r="Z104" i="32"/>
  <c r="AA104" i="32"/>
  <c r="H173" i="32"/>
  <c r="AX51" i="32"/>
  <c r="M125" i="32"/>
  <c r="I173" i="32" s="1"/>
  <c r="L125" i="32"/>
  <c r="AY60" i="32"/>
  <c r="AX5" i="32"/>
  <c r="AZ37" i="32"/>
  <c r="AY35" i="32"/>
  <c r="BB4" i="32"/>
  <c r="AZ46" i="32"/>
  <c r="AX50" i="32"/>
  <c r="BA6" i="32"/>
  <c r="AZ57" i="32"/>
  <c r="AZ40" i="32"/>
  <c r="BB32" i="32"/>
  <c r="BA19" i="32"/>
  <c r="BB21" i="32"/>
  <c r="BA15" i="32"/>
  <c r="AY21" i="32"/>
  <c r="BB5" i="32"/>
  <c r="AZ6" i="32"/>
  <c r="BC50" i="32"/>
  <c r="AX67" i="32"/>
  <c r="AX21" i="32"/>
  <c r="AW19" i="32"/>
  <c r="AW15" i="32"/>
  <c r="BC56" i="32"/>
  <c r="BB51" i="32"/>
  <c r="AX13" i="32"/>
  <c r="AZ56" i="32"/>
  <c r="BA57" i="32"/>
  <c r="BA13" i="32"/>
  <c r="AW56" i="32"/>
  <c r="BC19" i="32"/>
  <c r="AY13" i="32"/>
  <c r="BB56" i="32"/>
  <c r="BB23" i="32"/>
  <c r="AW11" i="32"/>
  <c r="AW35" i="32"/>
  <c r="AX19" i="32"/>
  <c r="AY4" i="32"/>
  <c r="BA56" i="32"/>
  <c r="BB37" i="32"/>
  <c r="BC37" i="32"/>
  <c r="AX18" i="32"/>
  <c r="AY18" i="32"/>
  <c r="BC18" i="32"/>
  <c r="BB18" i="32"/>
  <c r="BA18" i="32"/>
  <c r="AZ18" i="32"/>
  <c r="AW54" i="32"/>
  <c r="BB35" i="32"/>
  <c r="BA46" i="32"/>
  <c r="AW4" i="32"/>
  <c r="AX4" i="32"/>
  <c r="AY5" i="32"/>
  <c r="AX37" i="32"/>
  <c r="AW50" i="32"/>
  <c r="BC46" i="32"/>
  <c r="BC4" i="32"/>
  <c r="AZ35" i="32"/>
  <c r="BA51" i="32"/>
  <c r="BB40" i="32"/>
  <c r="AZ50" i="32"/>
  <c r="AX46" i="32"/>
  <c r="AZ21" i="32"/>
  <c r="BA5" i="32"/>
  <c r="BB50" i="32"/>
  <c r="BB46" i="32"/>
  <c r="BC21" i="32"/>
  <c r="BC51" i="32"/>
  <c r="AY6" i="32"/>
  <c r="AW14" i="32"/>
  <c r="AZ5" i="32"/>
  <c r="BA35" i="32"/>
  <c r="AW46" i="32"/>
  <c r="AY46" i="32"/>
  <c r="BB6" i="32"/>
  <c r="BB60" i="32"/>
  <c r="BA50" i="32"/>
  <c r="AZ51" i="32"/>
  <c r="BA60" i="32"/>
  <c r="AX17" i="32"/>
  <c r="AW41" i="32"/>
  <c r="AX23" i="32"/>
  <c r="BA23" i="32"/>
  <c r="BC23" i="32"/>
  <c r="AY23" i="32"/>
  <c r="AW6" i="32"/>
  <c r="AX6" i="32"/>
  <c r="AZ23" i="32"/>
  <c r="AZ45" i="32"/>
  <c r="BC45" i="32"/>
  <c r="AX45" i="32"/>
  <c r="AW57" i="32"/>
  <c r="BB57" i="32"/>
  <c r="AW37" i="32"/>
  <c r="BC35" i="32"/>
  <c r="AX35" i="32"/>
  <c r="BA8" i="32"/>
  <c r="BB8" i="32"/>
  <c r="AZ8" i="32"/>
  <c r="BC8" i="32"/>
  <c r="AX8" i="32"/>
  <c r="AY8" i="32"/>
  <c r="AW17" i="32"/>
  <c r="BB17" i="32"/>
  <c r="AY56" i="32"/>
  <c r="AW5" i="32"/>
  <c r="AZ19" i="32"/>
  <c r="AX57" i="32"/>
  <c r="BA37" i="32"/>
  <c r="AY50" i="32"/>
  <c r="BC5" i="32"/>
  <c r="AY45" i="32"/>
  <c r="AZ4" i="32"/>
  <c r="BB19" i="32"/>
  <c r="AY51" i="32"/>
  <c r="BC60" i="32"/>
  <c r="AZ29" i="32"/>
  <c r="AX29" i="32"/>
  <c r="BC29" i="32"/>
  <c r="AY29" i="32"/>
  <c r="BA29" i="32"/>
  <c r="BB29" i="32"/>
  <c r="BA27" i="32"/>
  <c r="AY27" i="32"/>
  <c r="BB27" i="32"/>
  <c r="BC27" i="32"/>
  <c r="AZ27" i="32"/>
  <c r="AX27" i="32"/>
  <c r="AX15" i="32"/>
  <c r="AZ15" i="32"/>
  <c r="BC15" i="32"/>
  <c r="BB15" i="32"/>
  <c r="AY15" i="32"/>
  <c r="BC67" i="32"/>
  <c r="BA67" i="32"/>
  <c r="BB67" i="32"/>
  <c r="AZ67" i="32"/>
  <c r="AY67" i="32"/>
  <c r="AY19" i="32"/>
  <c r="BB13" i="32"/>
  <c r="AZ13" i="32"/>
  <c r="BC13" i="32"/>
  <c r="AX40" i="32"/>
  <c r="AY40" i="32"/>
  <c r="BA40" i="32"/>
  <c r="AY32" i="32"/>
  <c r="AZ32" i="32"/>
  <c r="AX32" i="32"/>
  <c r="BC32" i="32"/>
  <c r="AW45" i="32"/>
  <c r="AY57" i="32"/>
  <c r="AY37" i="32"/>
  <c r="BA32" i="32"/>
  <c r="BC40" i="32"/>
  <c r="BA4" i="32"/>
  <c r="BA45" i="32"/>
  <c r="AZ60" i="32"/>
  <c r="AW21" i="32"/>
  <c r="BA21" i="32"/>
  <c r="BC57" i="32"/>
  <c r="BC55" i="32"/>
  <c r="AZ55" i="32"/>
  <c r="AY55" i="32"/>
  <c r="AX55" i="32"/>
  <c r="BB55" i="32"/>
  <c r="BA55" i="32"/>
  <c r="BC20" i="32"/>
  <c r="AX20" i="32"/>
  <c r="AY20" i="32"/>
  <c r="AZ20" i="32"/>
  <c r="BA20" i="32"/>
  <c r="BB20" i="32"/>
  <c r="BC28" i="32"/>
  <c r="BB28" i="32"/>
  <c r="BA28" i="32"/>
  <c r="AY28" i="32"/>
  <c r="AZ28" i="32"/>
  <c r="AX28" i="32"/>
  <c r="AX9" i="32"/>
  <c r="BA9" i="32"/>
  <c r="BC9" i="32"/>
  <c r="BB9" i="32"/>
  <c r="AZ9" i="32"/>
  <c r="AY9" i="32"/>
  <c r="BB45" i="32"/>
  <c r="BC6" i="32"/>
  <c r="AX60" i="32"/>
  <c r="AW61" i="32"/>
  <c r="AA136" i="4"/>
  <c r="AA134" i="4"/>
  <c r="AC122" i="4"/>
  <c r="Z117" i="4"/>
  <c r="AC140" i="4"/>
  <c r="AB103" i="4"/>
  <c r="AW33" i="4"/>
  <c r="AX33" i="4" s="1"/>
  <c r="AY33" i="4" s="1"/>
  <c r="AZ33" i="4" s="1"/>
  <c r="Z140" i="4"/>
  <c r="AW45" i="4"/>
  <c r="AX45" i="4" s="1"/>
  <c r="AD107" i="4"/>
  <c r="Y122" i="4"/>
  <c r="AD140" i="4"/>
  <c r="AB104" i="4"/>
  <c r="Z155" i="4"/>
  <c r="AA104" i="4"/>
  <c r="AW51" i="4"/>
  <c r="AX51" i="4" s="1"/>
  <c r="AD128" i="4"/>
  <c r="Z104" i="4"/>
  <c r="AA92" i="4"/>
  <c r="AW13" i="4"/>
  <c r="AX13" i="4" s="1"/>
  <c r="AC107" i="4"/>
  <c r="AA129" i="4"/>
  <c r="AB122" i="4"/>
  <c r="AA122" i="4"/>
  <c r="AC97" i="4"/>
  <c r="Y121" i="4"/>
  <c r="AB136" i="4"/>
  <c r="Z103" i="4"/>
  <c r="AC121" i="4"/>
  <c r="AC92" i="32"/>
  <c r="AB129" i="4"/>
  <c r="AD122" i="4"/>
  <c r="AD112" i="32"/>
  <c r="AF140" i="32"/>
  <c r="AC101" i="32"/>
  <c r="AC92" i="4"/>
  <c r="AB135" i="4"/>
  <c r="Y157" i="4"/>
  <c r="AB155" i="4"/>
  <c r="AC90" i="4"/>
  <c r="Y136" i="4"/>
  <c r="AA149" i="4"/>
  <c r="AW21" i="4"/>
  <c r="AX21" i="4" s="1"/>
  <c r="AD156" i="4"/>
  <c r="AC103" i="4"/>
  <c r="Y105" i="4"/>
  <c r="AW65" i="4"/>
  <c r="AX65" i="4" s="1"/>
  <c r="Y135" i="4"/>
  <c r="AD103" i="4"/>
  <c r="AA103" i="4"/>
  <c r="Z129" i="4"/>
  <c r="AD136" i="4"/>
  <c r="Z156" i="4"/>
  <c r="Y97" i="4"/>
  <c r="Z146" i="4"/>
  <c r="AD98" i="4"/>
  <c r="AD104" i="4"/>
  <c r="AD90" i="4"/>
  <c r="AB128" i="4"/>
  <c r="Z152" i="4"/>
  <c r="AB157" i="4"/>
  <c r="AW35" i="4"/>
  <c r="AX35" i="4" s="1"/>
  <c r="AY35" i="4" s="1"/>
  <c r="Y149" i="4"/>
  <c r="AB92" i="4"/>
  <c r="AW38" i="4"/>
  <c r="AX38" i="4" s="1"/>
  <c r="AW19" i="4"/>
  <c r="AX19" i="4" s="1"/>
  <c r="Z122" i="4"/>
  <c r="AA146" i="4"/>
  <c r="AC104" i="4"/>
  <c r="Y92" i="4"/>
  <c r="AA157" i="4"/>
  <c r="AA97" i="4"/>
  <c r="AA105" i="4"/>
  <c r="Y90" i="4"/>
  <c r="AW71" i="4"/>
  <c r="AX71" i="4" s="1"/>
  <c r="AD134" i="4"/>
  <c r="AB121" i="4"/>
  <c r="AW37" i="4"/>
  <c r="AX37" i="4" s="1"/>
  <c r="AY37" i="4" s="1"/>
  <c r="AZ37" i="4" s="1"/>
  <c r="AW8" i="4"/>
  <c r="AX8" i="4" s="1"/>
  <c r="AA128" i="4"/>
  <c r="AD155" i="4"/>
  <c r="Z98" i="4"/>
  <c r="AA107" i="4"/>
  <c r="AD92" i="4"/>
  <c r="AB146" i="4"/>
  <c r="AD146" i="4"/>
  <c r="AB90" i="4"/>
  <c r="AC156" i="4"/>
  <c r="AB119" i="4"/>
  <c r="Y128" i="4"/>
  <c r="AA100" i="4"/>
  <c r="Z107" i="4"/>
  <c r="AA90" i="4"/>
  <c r="Y146" i="4"/>
  <c r="AW23" i="4"/>
  <c r="AX23" i="4" s="1"/>
  <c r="AD117" i="4"/>
  <c r="AD157" i="4"/>
  <c r="AB156" i="4"/>
  <c r="AC134" i="4"/>
  <c r="AW62" i="4"/>
  <c r="AX62" i="4" s="1"/>
  <c r="AW6" i="4"/>
  <c r="AX6" i="4" s="1"/>
  <c r="AY6" i="4" s="1"/>
  <c r="Z121" i="4"/>
  <c r="Z92" i="4"/>
  <c r="R125" i="4"/>
  <c r="Z90" i="4"/>
  <c r="Z119" i="4"/>
  <c r="AB97" i="4"/>
  <c r="Y156" i="4"/>
  <c r="AW72" i="4"/>
  <c r="AX72" i="4" s="1"/>
  <c r="AY72" i="4" s="1"/>
  <c r="AZ72" i="4" s="1"/>
  <c r="BA72" i="4" s="1"/>
  <c r="AD105" i="4"/>
  <c r="Q125" i="4"/>
  <c r="AD135" i="4"/>
  <c r="AA98" i="4"/>
  <c r="Y103" i="4"/>
  <c r="AB119" i="32"/>
  <c r="AB103" i="32"/>
  <c r="AE89" i="32"/>
  <c r="AD111" i="32"/>
  <c r="AC89" i="32"/>
  <c r="AD144" i="32"/>
  <c r="AE92" i="32"/>
  <c r="AD124" i="32"/>
  <c r="AC103" i="32"/>
  <c r="AE103" i="32"/>
  <c r="AD104" i="32"/>
  <c r="AF103" i="32"/>
  <c r="AD103" i="32"/>
  <c r="AC151" i="32"/>
  <c r="AD92" i="32"/>
  <c r="AB144" i="32"/>
  <c r="AE112" i="32"/>
  <c r="AB112" i="32"/>
  <c r="AB151" i="32"/>
  <c r="AB140" i="32"/>
  <c r="AD97" i="32"/>
  <c r="AF135" i="32"/>
  <c r="AF112" i="32"/>
  <c r="AE144" i="32"/>
  <c r="AD151" i="32"/>
  <c r="AD96" i="32"/>
  <c r="AE104" i="32"/>
  <c r="AB101" i="32"/>
  <c r="AC135" i="32"/>
  <c r="AC112" i="32"/>
  <c r="AD89" i="32"/>
  <c r="AF151" i="32"/>
  <c r="AF104" i="32"/>
  <c r="AC119" i="32"/>
  <c r="AB89" i="32"/>
  <c r="AE121" i="32"/>
  <c r="AD121" i="32"/>
  <c r="AC121" i="32"/>
  <c r="AB121" i="32"/>
  <c r="AF121" i="32"/>
  <c r="AE90" i="32"/>
  <c r="AD90" i="32"/>
  <c r="AC90" i="32"/>
  <c r="AF90" i="32"/>
  <c r="AB90" i="32"/>
  <c r="AC93" i="32"/>
  <c r="AF113" i="32"/>
  <c r="AW68" i="4"/>
  <c r="AX68" i="4" s="1"/>
  <c r="AY68" i="4" s="1"/>
  <c r="AZ68" i="4" s="1"/>
  <c r="BA68" i="4" s="1"/>
  <c r="BB68" i="4" s="1"/>
  <c r="AW52" i="4"/>
  <c r="AX52" i="4" s="1"/>
  <c r="AY52" i="4" s="1"/>
  <c r="AW44" i="4"/>
  <c r="AX44" i="4" s="1"/>
  <c r="AW20" i="4"/>
  <c r="AX20" i="4" s="1"/>
  <c r="Z128" i="4"/>
  <c r="AD129" i="4"/>
  <c r="Z135" i="4"/>
  <c r="Z136" i="4"/>
  <c r="AA121" i="4"/>
  <c r="Y98" i="4"/>
  <c r="AA119" i="4"/>
  <c r="AB140" i="4"/>
  <c r="AB107" i="4"/>
  <c r="P125" i="4"/>
  <c r="Y140" i="4"/>
  <c r="AA156" i="4"/>
  <c r="Y152" i="4"/>
  <c r="AA117" i="4"/>
  <c r="AC119" i="4"/>
  <c r="Z157" i="4"/>
  <c r="AB116" i="32"/>
  <c r="AF92" i="32"/>
  <c r="AD135" i="32"/>
  <c r="AC144" i="32"/>
  <c r="AE130" i="32"/>
  <c r="AD119" i="32"/>
  <c r="AE151" i="32"/>
  <c r="AD93" i="32"/>
  <c r="AC124" i="32"/>
  <c r="AF111" i="32"/>
  <c r="AC104" i="32"/>
  <c r="AB97" i="32"/>
  <c r="AB88" i="32"/>
  <c r="AC88" i="32"/>
  <c r="AD88" i="32"/>
  <c r="AF88" i="32"/>
  <c r="AE88" i="32"/>
  <c r="AF130" i="32"/>
  <c r="AB93" i="32"/>
  <c r="AC97" i="32"/>
  <c r="AB134" i="4"/>
  <c r="O125" i="4"/>
  <c r="AD152" i="4"/>
  <c r="AD130" i="32"/>
  <c r="AD107" i="32"/>
  <c r="AC107" i="32"/>
  <c r="AB107" i="32"/>
  <c r="AE107" i="32"/>
  <c r="AF107" i="32"/>
  <c r="AC99" i="32"/>
  <c r="AB99" i="32"/>
  <c r="AD99" i="32"/>
  <c r="AE99" i="32"/>
  <c r="AF99" i="32"/>
  <c r="AD134" i="32"/>
  <c r="AC134" i="32"/>
  <c r="AF134" i="32"/>
  <c r="AE134" i="32"/>
  <c r="AB134" i="32"/>
  <c r="AB124" i="32"/>
  <c r="AE111" i="32"/>
  <c r="AE97" i="32"/>
  <c r="AC113" i="32"/>
  <c r="AE93" i="32"/>
  <c r="AC140" i="32"/>
  <c r="AE124" i="32"/>
  <c r="AB111" i="32"/>
  <c r="AB139" i="32"/>
  <c r="AE139" i="32"/>
  <c r="AD139" i="32"/>
  <c r="AC139" i="32"/>
  <c r="AF139" i="32"/>
  <c r="AF97" i="32"/>
  <c r="AD113" i="32"/>
  <c r="AW50" i="4"/>
  <c r="AX50" i="4" s="1"/>
  <c r="AW73" i="4"/>
  <c r="AX73" i="4" s="1"/>
  <c r="AY73" i="4" s="1"/>
  <c r="AC157" i="4"/>
  <c r="Y155" i="4"/>
  <c r="Z105" i="4"/>
  <c r="AB135" i="32"/>
  <c r="AC136" i="4"/>
  <c r="AW56" i="4"/>
  <c r="AX56" i="4" s="1"/>
  <c r="Z134" i="4"/>
  <c r="AC129" i="4"/>
  <c r="AC128" i="4"/>
  <c r="AD121" i="4"/>
  <c r="AD149" i="4"/>
  <c r="AC98" i="4"/>
  <c r="AC117" i="4"/>
  <c r="AA140" i="4"/>
  <c r="AC105" i="4"/>
  <c r="Z97" i="4"/>
  <c r="Y107" i="4"/>
  <c r="AD97" i="4"/>
  <c r="M125" i="4"/>
  <c r="Y104" i="4"/>
  <c r="AC135" i="4"/>
  <c r="AD101" i="32"/>
  <c r="AF116" i="32"/>
  <c r="AB92" i="32"/>
  <c r="AF105" i="32"/>
  <c r="AE105" i="32"/>
  <c r="AD105" i="32"/>
  <c r="AB105" i="32"/>
  <c r="AC105" i="32"/>
  <c r="AB130" i="32"/>
  <c r="AF89" i="32"/>
  <c r="AF93" i="32"/>
  <c r="AD140" i="32"/>
  <c r="AF124" i="32"/>
  <c r="AC111" i="32"/>
  <c r="AB104" i="32"/>
  <c r="AE113" i="32"/>
  <c r="AE129" i="32"/>
  <c r="AD129" i="32"/>
  <c r="AC129" i="32"/>
  <c r="AF129" i="32"/>
  <c r="AB129" i="32"/>
  <c r="Z149" i="4"/>
  <c r="AC152" i="4"/>
  <c r="AF119" i="32"/>
  <c r="Y134" i="4"/>
  <c r="Y129" i="4"/>
  <c r="AA135" i="4"/>
  <c r="AB117" i="4"/>
  <c r="AB98" i="4"/>
  <c r="AB105" i="4"/>
  <c r="Y117" i="4"/>
  <c r="AC155" i="4"/>
  <c r="AB149" i="4"/>
  <c r="AC149" i="4"/>
  <c r="AA155" i="4"/>
  <c r="AE101" i="32"/>
  <c r="AD116" i="32"/>
  <c r="AC130" i="32"/>
  <c r="AE119" i="32"/>
  <c r="AE140" i="32"/>
  <c r="AB113" i="32"/>
  <c r="P125" i="32"/>
  <c r="N125" i="32"/>
  <c r="O125" i="32"/>
  <c r="Q125" i="32"/>
  <c r="R125" i="32"/>
  <c r="Y119" i="4"/>
  <c r="AD119" i="4"/>
  <c r="AE116" i="32"/>
  <c r="AF141" i="32"/>
  <c r="AE141" i="32"/>
  <c r="AD141" i="32"/>
  <c r="AC141" i="32"/>
  <c r="AB141" i="32"/>
  <c r="AF144" i="32"/>
  <c r="AE102" i="32"/>
  <c r="AD102" i="32"/>
  <c r="AC102" i="32"/>
  <c r="AF102" i="32"/>
  <c r="AB102" i="32"/>
  <c r="AW14" i="4"/>
  <c r="AX14" i="4" s="1"/>
  <c r="AB152" i="4"/>
  <c r="AA152" i="4"/>
  <c r="AF101" i="32"/>
  <c r="AC116" i="32"/>
  <c r="AE135" i="32"/>
  <c r="AC138" i="32"/>
  <c r="AE106" i="32" l="1"/>
  <c r="AA96" i="4"/>
  <c r="AY17" i="32"/>
  <c r="AB100" i="4"/>
  <c r="Z100" i="4"/>
  <c r="AA132" i="4"/>
  <c r="BA17" i="32"/>
  <c r="Z155" i="32"/>
  <c r="Y154" i="4"/>
  <c r="Z132" i="4"/>
  <c r="AW48" i="4"/>
  <c r="AX48" i="4" s="1"/>
  <c r="AZ17" i="32"/>
  <c r="BC17" i="32"/>
  <c r="AA101" i="32"/>
  <c r="AC100" i="4"/>
  <c r="AB120" i="32"/>
  <c r="AE155" i="32"/>
  <c r="AW64" i="4"/>
  <c r="AX64" i="4" s="1"/>
  <c r="AC100" i="32"/>
  <c r="AW4" i="4"/>
  <c r="AX4" i="4" s="1"/>
  <c r="AY4" i="4" s="1"/>
  <c r="AB110" i="32"/>
  <c r="AD96" i="4"/>
  <c r="AC110" i="32"/>
  <c r="Y132" i="4"/>
  <c r="BC26" i="32"/>
  <c r="AF106" i="32"/>
  <c r="AD106" i="32"/>
  <c r="AF143" i="32"/>
  <c r="AW16" i="4"/>
  <c r="AX16" i="4" s="1"/>
  <c r="AC132" i="32"/>
  <c r="AB106" i="32"/>
  <c r="AD100" i="32"/>
  <c r="AD132" i="4"/>
  <c r="AF155" i="32"/>
  <c r="AF127" i="32"/>
  <c r="AE120" i="32"/>
  <c r="Y100" i="4"/>
  <c r="AB132" i="4"/>
  <c r="AX26" i="32"/>
  <c r="AZ58" i="32"/>
  <c r="AW15" i="4"/>
  <c r="AX15" i="4" s="1"/>
  <c r="Z137" i="4"/>
  <c r="Y102" i="4"/>
  <c r="AB88" i="4"/>
  <c r="AE127" i="32"/>
  <c r="Y88" i="4"/>
  <c r="AA122" i="32"/>
  <c r="AE147" i="32"/>
  <c r="AD138" i="32"/>
  <c r="AA137" i="4"/>
  <c r="AB151" i="4"/>
  <c r="AC153" i="32"/>
  <c r="AC125" i="4"/>
  <c r="BC30" i="32"/>
  <c r="AC88" i="4"/>
  <c r="AE133" i="32"/>
  <c r="AA94" i="4"/>
  <c r="AD114" i="4"/>
  <c r="AE123" i="32"/>
  <c r="AD94" i="4"/>
  <c r="AF123" i="32"/>
  <c r="AA123" i="4"/>
  <c r="AY66" i="32"/>
  <c r="AB114" i="4"/>
  <c r="Y137" i="4"/>
  <c r="AF126" i="32"/>
  <c r="AE150" i="32"/>
  <c r="AB98" i="32"/>
  <c r="Z101" i="4"/>
  <c r="AW30" i="4"/>
  <c r="AX30" i="4" s="1"/>
  <c r="AB150" i="32"/>
  <c r="Z114" i="4"/>
  <c r="AA147" i="4"/>
  <c r="AC114" i="4"/>
  <c r="AF142" i="32"/>
  <c r="AC102" i="4"/>
  <c r="AB125" i="4"/>
  <c r="AA127" i="32"/>
  <c r="AA114" i="4"/>
  <c r="AD146" i="32"/>
  <c r="AD123" i="32"/>
  <c r="BC43" i="32"/>
  <c r="AY53" i="32"/>
  <c r="AF133" i="32"/>
  <c r="AE95" i="32"/>
  <c r="AW36" i="4"/>
  <c r="AX36" i="4" s="1"/>
  <c r="AC93" i="4"/>
  <c r="AC150" i="4"/>
  <c r="AC115" i="4"/>
  <c r="AA115" i="4"/>
  <c r="AB113" i="4"/>
  <c r="Z115" i="4"/>
  <c r="AC109" i="32"/>
  <c r="AD115" i="4"/>
  <c r="AW69" i="4"/>
  <c r="AX69" i="4" s="1"/>
  <c r="AC155" i="32"/>
  <c r="AD143" i="32"/>
  <c r="AF100" i="32"/>
  <c r="AA148" i="4"/>
  <c r="AC89" i="4"/>
  <c r="AW29" i="4"/>
  <c r="AX29" i="4" s="1"/>
  <c r="AY29" i="4" s="1"/>
  <c r="AZ29" i="4" s="1"/>
  <c r="Y96" i="4"/>
  <c r="AA144" i="4"/>
  <c r="AE100" i="32"/>
  <c r="AE143" i="32"/>
  <c r="AW5" i="4"/>
  <c r="AX5" i="4" s="1"/>
  <c r="AA89" i="4"/>
  <c r="AZ22" i="32"/>
  <c r="BA49" i="32"/>
  <c r="Y89" i="4"/>
  <c r="AB155" i="32"/>
  <c r="AB143" i="32"/>
  <c r="Y148" i="4"/>
  <c r="AW12" i="4"/>
  <c r="AX12" i="4" s="1"/>
  <c r="AD148" i="4"/>
  <c r="AB89" i="4"/>
  <c r="AB100" i="32"/>
  <c r="AD110" i="32"/>
  <c r="AE110" i="32"/>
  <c r="AC148" i="4"/>
  <c r="AF110" i="32"/>
  <c r="AB148" i="4"/>
  <c r="AC106" i="32"/>
  <c r="AC143" i="32"/>
  <c r="Z96" i="4"/>
  <c r="AD155" i="32"/>
  <c r="Y93" i="4"/>
  <c r="AZ11" i="32"/>
  <c r="BC69" i="32"/>
  <c r="AW9" i="4"/>
  <c r="AX9" i="4" s="1"/>
  <c r="AY9" i="4" s="1"/>
  <c r="AZ9" i="4" s="1"/>
  <c r="Z89" i="4"/>
  <c r="BC59" i="32"/>
  <c r="Y91" i="4"/>
  <c r="AC96" i="4"/>
  <c r="AD112" i="4"/>
  <c r="Z126" i="4"/>
  <c r="AE157" i="32"/>
  <c r="BA63" i="32"/>
  <c r="Z110" i="4"/>
  <c r="Y151" i="4"/>
  <c r="AF137" i="32"/>
  <c r="AD101" i="4"/>
  <c r="Z94" i="4"/>
  <c r="AZ53" i="32"/>
  <c r="AX11" i="32"/>
  <c r="AD144" i="4"/>
  <c r="BA69" i="32"/>
  <c r="AA141" i="4"/>
  <c r="AC116" i="4"/>
  <c r="AD142" i="4"/>
  <c r="BC39" i="32"/>
  <c r="AC144" i="4"/>
  <c r="AX39" i="32"/>
  <c r="BB12" i="32"/>
  <c r="AE137" i="32"/>
  <c r="AE142" i="32"/>
  <c r="AC137" i="4"/>
  <c r="AC95" i="32"/>
  <c r="AW17" i="4"/>
  <c r="AX17" i="4" s="1"/>
  <c r="AC94" i="4"/>
  <c r="BC53" i="32"/>
  <c r="AY39" i="32"/>
  <c r="BB31" i="32"/>
  <c r="AX58" i="32"/>
  <c r="AD147" i="32"/>
  <c r="AD150" i="4"/>
  <c r="AA149" i="32"/>
  <c r="AE149" i="32"/>
  <c r="AE146" i="32"/>
  <c r="BB24" i="32"/>
  <c r="Y144" i="4"/>
  <c r="Y101" i="4"/>
  <c r="AB147" i="32"/>
  <c r="AB132" i="32"/>
  <c r="AZ24" i="32"/>
  <c r="BC14" i="32"/>
  <c r="AC125" i="32"/>
  <c r="AC123" i="32"/>
  <c r="AB95" i="32"/>
  <c r="AF95" i="32"/>
  <c r="AC142" i="32"/>
  <c r="AW60" i="4"/>
  <c r="AX60" i="4" s="1"/>
  <c r="AC98" i="32"/>
  <c r="AF120" i="32"/>
  <c r="AF146" i="32"/>
  <c r="AB109" i="4"/>
  <c r="Y153" i="4"/>
  <c r="AB147" i="4"/>
  <c r="AB150" i="4"/>
  <c r="AW66" i="4"/>
  <c r="AX66" i="4" s="1"/>
  <c r="AY66" i="4" s="1"/>
  <c r="AZ66" i="4" s="1"/>
  <c r="AY24" i="32"/>
  <c r="BA38" i="32"/>
  <c r="AW69" i="32"/>
  <c r="AB99" i="4"/>
  <c r="Z138" i="4"/>
  <c r="AD132" i="32"/>
  <c r="AF147" i="32"/>
  <c r="AC120" i="32"/>
  <c r="AD150" i="32"/>
  <c r="AC147" i="4"/>
  <c r="Y147" i="4"/>
  <c r="AC101" i="4"/>
  <c r="AD125" i="32"/>
  <c r="AB94" i="4"/>
  <c r="AD95" i="32"/>
  <c r="AD142" i="32"/>
  <c r="AE122" i="32"/>
  <c r="AD108" i="32"/>
  <c r="AD98" i="32"/>
  <c r="AB122" i="32"/>
  <c r="Y113" i="4"/>
  <c r="AB137" i="4"/>
  <c r="AZ14" i="32"/>
  <c r="AX14" i="32"/>
  <c r="BA24" i="32"/>
  <c r="AW38" i="32"/>
  <c r="BB49" i="32"/>
  <c r="AY62" i="32"/>
  <c r="AX7" i="32"/>
  <c r="AA109" i="4"/>
  <c r="AC147" i="32"/>
  <c r="AC150" i="32"/>
  <c r="AC108" i="32"/>
  <c r="BC66" i="32"/>
  <c r="AB123" i="32"/>
  <c r="AC141" i="4"/>
  <c r="AC113" i="4"/>
  <c r="AF98" i="32"/>
  <c r="AD120" i="32"/>
  <c r="AW63" i="4"/>
  <c r="AX63" i="4" s="1"/>
  <c r="BB66" i="32"/>
  <c r="AZ38" i="32"/>
  <c r="AC122" i="32"/>
  <c r="Y94" i="4"/>
  <c r="AD137" i="32"/>
  <c r="AB137" i="32"/>
  <c r="AD149" i="32"/>
  <c r="AE98" i="32"/>
  <c r="AC146" i="32"/>
  <c r="AE132" i="32"/>
  <c r="AA153" i="4"/>
  <c r="AW53" i="4"/>
  <c r="AX53" i="4" s="1"/>
  <c r="Z147" i="4"/>
  <c r="AA113" i="4"/>
  <c r="AX53" i="32"/>
  <c r="AX24" i="32"/>
  <c r="BC38" i="32"/>
  <c r="AY58" i="32"/>
  <c r="BA11" i="32"/>
  <c r="AY11" i="32"/>
  <c r="Z144" i="4"/>
  <c r="Z153" i="4"/>
  <c r="AB125" i="32"/>
  <c r="AF149" i="32"/>
  <c r="AB142" i="32"/>
  <c r="BB53" i="32"/>
  <c r="AX66" i="32"/>
  <c r="AE108" i="32"/>
  <c r="AC133" i="32"/>
  <c r="AF132" i="32"/>
  <c r="AA101" i="4"/>
  <c r="AE125" i="32"/>
  <c r="AD133" i="32"/>
  <c r="AC145" i="32"/>
  <c r="AB149" i="32"/>
  <c r="AB133" i="32"/>
  <c r="AB108" i="32"/>
  <c r="AB153" i="4"/>
  <c r="AC137" i="32"/>
  <c r="AC149" i="32"/>
  <c r="AD153" i="4"/>
  <c r="AF150" i="32"/>
  <c r="AB153" i="32"/>
  <c r="AF122" i="32"/>
  <c r="AB146" i="32"/>
  <c r="AD122" i="32"/>
  <c r="AF108" i="32"/>
  <c r="Y109" i="4"/>
  <c r="BA53" i="32"/>
  <c r="AZ39" i="32"/>
  <c r="BC58" i="32"/>
  <c r="BB11" i="32"/>
  <c r="AA150" i="4"/>
  <c r="AW58" i="32"/>
  <c r="BB39" i="32"/>
  <c r="Y116" i="4"/>
  <c r="Z147" i="32"/>
  <c r="AW31" i="4"/>
  <c r="AX31" i="4" s="1"/>
  <c r="AY31" i="4" s="1"/>
  <c r="AZ31" i="4" s="1"/>
  <c r="BA31" i="4" s="1"/>
  <c r="Z150" i="4"/>
  <c r="BC49" i="32"/>
  <c r="BA66" i="32"/>
  <c r="BC62" i="32"/>
  <c r="Z124" i="4"/>
  <c r="AA126" i="4"/>
  <c r="AY69" i="32"/>
  <c r="BA73" i="32"/>
  <c r="AW18" i="4"/>
  <c r="AX18" i="4" s="1"/>
  <c r="AY18" i="4" s="1"/>
  <c r="AZ18" i="4" s="1"/>
  <c r="AW67" i="4"/>
  <c r="AX67" i="4" s="1"/>
  <c r="AY67" i="4" s="1"/>
  <c r="AZ67" i="4" s="1"/>
  <c r="BA67" i="4" s="1"/>
  <c r="Y115" i="4"/>
  <c r="BA58" i="32"/>
  <c r="AZ66" i="32"/>
  <c r="BB14" i="32"/>
  <c r="AX38" i="32"/>
  <c r="Y145" i="4"/>
  <c r="AD124" i="4"/>
  <c r="Y112" i="4"/>
  <c r="AD93" i="4"/>
  <c r="BB69" i="32"/>
  <c r="AY59" i="32"/>
  <c r="Y150" i="4"/>
  <c r="AD130" i="4"/>
  <c r="AD153" i="32"/>
  <c r="AW34" i="4"/>
  <c r="AX34" i="4" s="1"/>
  <c r="AY34" i="4" s="1"/>
  <c r="AY26" i="32"/>
  <c r="AF153" i="32"/>
  <c r="AA151" i="4"/>
  <c r="AB112" i="4"/>
  <c r="AD145" i="4"/>
  <c r="BA43" i="32"/>
  <c r="AX16" i="32"/>
  <c r="AX43" i="32"/>
  <c r="BB73" i="32"/>
  <c r="AC124" i="4"/>
  <c r="AW61" i="4"/>
  <c r="AX61" i="4" s="1"/>
  <c r="AY22" i="32"/>
  <c r="Z127" i="32"/>
  <c r="BA68" i="32"/>
  <c r="AC148" i="32"/>
  <c r="BA34" i="32"/>
  <c r="AC152" i="32"/>
  <c r="AD126" i="32"/>
  <c r="AW11" i="4"/>
  <c r="AX11" i="4" s="1"/>
  <c r="AY11" i="4" s="1"/>
  <c r="AZ26" i="32"/>
  <c r="AY12" i="32"/>
  <c r="AZ68" i="32"/>
  <c r="Z143" i="32"/>
  <c r="AA93" i="4"/>
  <c r="AZ64" i="32"/>
  <c r="AB152" i="32"/>
  <c r="Z113" i="4"/>
  <c r="AA138" i="4"/>
  <c r="AC91" i="4"/>
  <c r="Y125" i="4"/>
  <c r="BC42" i="32"/>
  <c r="BA16" i="32"/>
  <c r="AY71" i="32"/>
  <c r="AD114" i="32"/>
  <c r="AY42" i="32"/>
  <c r="BA26" i="32"/>
  <c r="BC16" i="32"/>
  <c r="AW59" i="32"/>
  <c r="AB114" i="32"/>
  <c r="AC95" i="4"/>
  <c r="BB26" i="32"/>
  <c r="BB16" i="32"/>
  <c r="BA59" i="32"/>
  <c r="AA128" i="32"/>
  <c r="Z102" i="4"/>
  <c r="Z151" i="4"/>
  <c r="AB142" i="4"/>
  <c r="AB123" i="4"/>
  <c r="AY68" i="32"/>
  <c r="AE148" i="32"/>
  <c r="AD118" i="32"/>
  <c r="AF128" i="32"/>
  <c r="AB128" i="32"/>
  <c r="BC31" i="32"/>
  <c r="I175" i="32"/>
  <c r="BC12" i="32"/>
  <c r="AE91" i="32"/>
  <c r="AC157" i="32"/>
  <c r="AC99" i="4"/>
  <c r="AD157" i="32"/>
  <c r="AE94" i="32"/>
  <c r="AC126" i="32"/>
  <c r="AF148" i="32"/>
  <c r="AC118" i="32"/>
  <c r="Z125" i="4"/>
  <c r="Z99" i="4"/>
  <c r="AE153" i="32"/>
  <c r="AA124" i="4"/>
  <c r="AA91" i="4"/>
  <c r="Y124" i="4"/>
  <c r="AW7" i="4"/>
  <c r="AX7" i="4" s="1"/>
  <c r="AY7" i="4" s="1"/>
  <c r="Y133" i="4"/>
  <c r="AD139" i="4"/>
  <c r="Z93" i="4"/>
  <c r="AE115" i="32"/>
  <c r="AD138" i="4"/>
  <c r="AB93" i="4"/>
  <c r="Z145" i="4"/>
  <c r="AC133" i="4"/>
  <c r="BB42" i="32"/>
  <c r="AZ12" i="32"/>
  <c r="BA52" i="32"/>
  <c r="AZ30" i="32"/>
  <c r="AW43" i="32"/>
  <c r="BC34" i="32"/>
  <c r="AB94" i="32"/>
  <c r="Y99" i="4"/>
  <c r="BB68" i="32"/>
  <c r="AW31" i="32"/>
  <c r="AA117" i="32"/>
  <c r="AF154" i="32"/>
  <c r="AA142" i="4"/>
  <c r="Z142" i="4"/>
  <c r="AB138" i="32"/>
  <c r="AB118" i="32"/>
  <c r="AC96" i="32"/>
  <c r="AF91" i="32"/>
  <c r="AC136" i="32"/>
  <c r="AE138" i="32"/>
  <c r="AF114" i="32"/>
  <c r="Z133" i="4"/>
  <c r="Y139" i="4"/>
  <c r="AY54" i="32"/>
  <c r="BB54" i="32"/>
  <c r="AY43" i="32"/>
  <c r="AB157" i="32"/>
  <c r="AD152" i="32"/>
  <c r="AD136" i="32"/>
  <c r="AW40" i="4"/>
  <c r="AX40" i="4" s="1"/>
  <c r="AY40" i="4" s="1"/>
  <c r="AZ40" i="4" s="1"/>
  <c r="AC145" i="4"/>
  <c r="AF138" i="32"/>
  <c r="AD154" i="32"/>
  <c r="AB96" i="32"/>
  <c r="AB136" i="32"/>
  <c r="AF96" i="32"/>
  <c r="AB154" i="32"/>
  <c r="AE118" i="32"/>
  <c r="Y142" i="4"/>
  <c r="AC114" i="32"/>
  <c r="AF157" i="32"/>
  <c r="AD127" i="32"/>
  <c r="AC126" i="4"/>
  <c r="Z88" i="4"/>
  <c r="Y95" i="4"/>
  <c r="AA112" i="4"/>
  <c r="AW28" i="4"/>
  <c r="AX28" i="4" s="1"/>
  <c r="AW58" i="4"/>
  <c r="AX58" i="4" s="1"/>
  <c r="AB139" i="4"/>
  <c r="AF152" i="32"/>
  <c r="AB124" i="4"/>
  <c r="Z118" i="4"/>
  <c r="BA64" i="32"/>
  <c r="BA25" i="32"/>
  <c r="AX68" i="32"/>
  <c r="AX12" i="32"/>
  <c r="AA96" i="32"/>
  <c r="AC115" i="32"/>
  <c r="AC138" i="4"/>
  <c r="AD128" i="32"/>
  <c r="AC128" i="32"/>
  <c r="AA99" i="4"/>
  <c r="Z95" i="4"/>
  <c r="BA30" i="32"/>
  <c r="Z91" i="4"/>
  <c r="AA139" i="4"/>
  <c r="AD99" i="4"/>
  <c r="BA12" i="32"/>
  <c r="BA54" i="32"/>
  <c r="AD91" i="32"/>
  <c r="AW54" i="4"/>
  <c r="AX54" i="4" s="1"/>
  <c r="Y138" i="4"/>
  <c r="AE128" i="32"/>
  <c r="AF118" i="32"/>
  <c r="AE114" i="32"/>
  <c r="AC154" i="32"/>
  <c r="AB115" i="32"/>
  <c r="AA102" i="4"/>
  <c r="AA145" i="4"/>
  <c r="AD102" i="4"/>
  <c r="AB133" i="4"/>
  <c r="AB91" i="4"/>
  <c r="AD118" i="4"/>
  <c r="AC112" i="4"/>
  <c r="AD88" i="4"/>
  <c r="AA125" i="4"/>
  <c r="AA95" i="4"/>
  <c r="AD125" i="4"/>
  <c r="AD95" i="4"/>
  <c r="AA88" i="4"/>
  <c r="Z139" i="4"/>
  <c r="BA42" i="32"/>
  <c r="AZ70" i="32"/>
  <c r="AY73" i="32"/>
  <c r="AW44" i="32"/>
  <c r="AY30" i="32"/>
  <c r="BC68" i="32"/>
  <c r="BB43" i="32"/>
  <c r="AW30" i="32"/>
  <c r="AZ43" i="32"/>
  <c r="AA114" i="32"/>
  <c r="Z96" i="32"/>
  <c r="AC151" i="4"/>
  <c r="AC139" i="4"/>
  <c r="AY7" i="32"/>
  <c r="AE136" i="32"/>
  <c r="AB126" i="32"/>
  <c r="AE96" i="32"/>
  <c r="AD133" i="4"/>
  <c r="AA133" i="4"/>
  <c r="AZ42" i="32"/>
  <c r="BB30" i="32"/>
  <c r="BB52" i="32"/>
  <c r="AD115" i="32"/>
  <c r="BC73" i="32"/>
  <c r="AC127" i="32"/>
  <c r="AB91" i="32"/>
  <c r="AF136" i="32"/>
  <c r="AE154" i="32"/>
  <c r="AB138" i="4"/>
  <c r="AC91" i="32"/>
  <c r="AE152" i="32"/>
  <c r="AE126" i="32"/>
  <c r="Y118" i="4"/>
  <c r="AF115" i="32"/>
  <c r="AZ25" i="32"/>
  <c r="AX42" i="32"/>
  <c r="AX31" i="32"/>
  <c r="AX30" i="32"/>
  <c r="AZ73" i="32"/>
  <c r="AW73" i="32"/>
  <c r="AW70" i="32"/>
  <c r="AY41" i="32"/>
  <c r="BB59" i="32"/>
  <c r="Z106" i="32"/>
  <c r="BB22" i="32"/>
  <c r="AZ16" i="32"/>
  <c r="AX63" i="32"/>
  <c r="AX61" i="32"/>
  <c r="AY34" i="32"/>
  <c r="AZ71" i="32"/>
  <c r="AW22" i="32"/>
  <c r="AZ59" i="32"/>
  <c r="BC24" i="32"/>
  <c r="AA143" i="32"/>
  <c r="AY16" i="32"/>
  <c r="AZ34" i="32"/>
  <c r="BA62" i="32"/>
  <c r="BA22" i="32"/>
  <c r="AA110" i="32"/>
  <c r="Z131" i="4"/>
  <c r="AB144" i="4"/>
  <c r="BB34" i="32"/>
  <c r="AX62" i="32"/>
  <c r="AW62" i="32"/>
  <c r="AX22" i="32"/>
  <c r="BB62" i="32"/>
  <c r="Z110" i="32"/>
  <c r="BC63" i="32"/>
  <c r="BC22" i="32"/>
  <c r="AW49" i="32"/>
  <c r="AZ49" i="32"/>
  <c r="AA133" i="32"/>
  <c r="AD109" i="32"/>
  <c r="Z154" i="32"/>
  <c r="Z154" i="4"/>
  <c r="AD156" i="32"/>
  <c r="AD127" i="4"/>
  <c r="AW43" i="4"/>
  <c r="AX43" i="4" s="1"/>
  <c r="AY43" i="4" s="1"/>
  <c r="Z127" i="4"/>
  <c r="AC154" i="4"/>
  <c r="AE109" i="32"/>
  <c r="Z143" i="4"/>
  <c r="AD113" i="4"/>
  <c r="Y120" i="4"/>
  <c r="AC143" i="4"/>
  <c r="AC120" i="4"/>
  <c r="BA31" i="32"/>
  <c r="BA70" i="32"/>
  <c r="AY70" i="32"/>
  <c r="AZ7" i="32"/>
  <c r="AY52" i="32"/>
  <c r="AZ54" i="32"/>
  <c r="BC10" i="32"/>
  <c r="AF109" i="32"/>
  <c r="AB143" i="4"/>
  <c r="AB154" i="4"/>
  <c r="AB131" i="32"/>
  <c r="BB47" i="32"/>
  <c r="AA143" i="4"/>
  <c r="AB127" i="4"/>
  <c r="AW70" i="4"/>
  <c r="AX70" i="4" s="1"/>
  <c r="AY70" i="4" s="1"/>
  <c r="AZ70" i="4" s="1"/>
  <c r="AC130" i="4"/>
  <c r="Z120" i="4"/>
  <c r="AZ31" i="32"/>
  <c r="BC25" i="32"/>
  <c r="Y127" i="4"/>
  <c r="AD143" i="4"/>
  <c r="AW59" i="4"/>
  <c r="AX59" i="4" s="1"/>
  <c r="AY59" i="4" s="1"/>
  <c r="AD120" i="4"/>
  <c r="AB120" i="4"/>
  <c r="I176" i="32"/>
  <c r="AA154" i="4"/>
  <c r="AA130" i="4"/>
  <c r="AA127" i="4"/>
  <c r="AX72" i="32"/>
  <c r="AY25" i="32"/>
  <c r="AY31" i="32"/>
  <c r="BC54" i="32"/>
  <c r="BA72" i="32"/>
  <c r="BC70" i="32"/>
  <c r="AB109" i="32"/>
  <c r="AX25" i="32"/>
  <c r="BA7" i="32"/>
  <c r="AX70" i="32"/>
  <c r="BB70" i="32"/>
  <c r="AC123" i="4"/>
  <c r="AW66" i="32"/>
  <c r="AW7" i="32"/>
  <c r="Y110" i="4"/>
  <c r="AC111" i="4"/>
  <c r="AA153" i="32"/>
  <c r="Z157" i="32"/>
  <c r="AA152" i="32"/>
  <c r="Z109" i="32"/>
  <c r="AZ47" i="32"/>
  <c r="BB33" i="32"/>
  <c r="BA33" i="32"/>
  <c r="AZ72" i="32"/>
  <c r="Z130" i="4"/>
  <c r="AC131" i="4"/>
  <c r="AA111" i="4"/>
  <c r="Z111" i="4"/>
  <c r="AE117" i="32"/>
  <c r="AE145" i="32"/>
  <c r="AC117" i="32"/>
  <c r="AC156" i="32"/>
  <c r="AE156" i="32"/>
  <c r="AW26" i="4"/>
  <c r="AX26" i="4" s="1"/>
  <c r="Y111" i="4"/>
  <c r="AC110" i="4"/>
  <c r="AA131" i="4"/>
  <c r="BA47" i="32"/>
  <c r="AZ36" i="32"/>
  <c r="Z109" i="4"/>
  <c r="AW46" i="4"/>
  <c r="AX46" i="4" s="1"/>
  <c r="Y130" i="4"/>
  <c r="AB130" i="4"/>
  <c r="AA106" i="4"/>
  <c r="AW39" i="4"/>
  <c r="AX39" i="4" s="1"/>
  <c r="AY39" i="4" s="1"/>
  <c r="AY47" i="32"/>
  <c r="AY36" i="32"/>
  <c r="BB65" i="32"/>
  <c r="AZ33" i="32"/>
  <c r="AW36" i="32"/>
  <c r="AA108" i="4"/>
  <c r="AD110" i="4"/>
  <c r="AY65" i="32"/>
  <c r="BC65" i="32"/>
  <c r="AX48" i="32"/>
  <c r="Z132" i="32"/>
  <c r="AD117" i="32"/>
  <c r="AD131" i="32"/>
  <c r="AD131" i="4"/>
  <c r="AD111" i="4"/>
  <c r="Z116" i="4"/>
  <c r="AD116" i="4"/>
  <c r="AW25" i="4"/>
  <c r="AX25" i="4" s="1"/>
  <c r="AD123" i="4"/>
  <c r="AC108" i="4"/>
  <c r="Y131" i="4"/>
  <c r="AW27" i="4"/>
  <c r="AX27" i="4" s="1"/>
  <c r="AY27" i="4" s="1"/>
  <c r="BB63" i="32"/>
  <c r="AY10" i="32"/>
  <c r="BA48" i="32"/>
  <c r="AA110" i="4"/>
  <c r="AB117" i="32"/>
  <c r="AB116" i="4"/>
  <c r="AF117" i="32"/>
  <c r="AW47" i="4"/>
  <c r="AX47" i="4" s="1"/>
  <c r="AY47" i="4" s="1"/>
  <c r="Z106" i="4"/>
  <c r="AD106" i="4"/>
  <c r="AD108" i="4"/>
  <c r="AE131" i="32"/>
  <c r="AB106" i="4"/>
  <c r="Z108" i="4"/>
  <c r="AB131" i="4"/>
  <c r="AC109" i="4"/>
  <c r="AA116" i="4"/>
  <c r="AW32" i="4"/>
  <c r="AX32" i="4" s="1"/>
  <c r="AY32" i="4" s="1"/>
  <c r="AZ32" i="4" s="1"/>
  <c r="AW24" i="4"/>
  <c r="AX24" i="4" s="1"/>
  <c r="AD151" i="4"/>
  <c r="Z123" i="4"/>
  <c r="AX47" i="32"/>
  <c r="AY63" i="32"/>
  <c r="BB10" i="32"/>
  <c r="BC61" i="32"/>
  <c r="AZ65" i="32"/>
  <c r="BC48" i="32"/>
  <c r="AD145" i="32"/>
  <c r="AF145" i="32"/>
  <c r="AF156" i="32"/>
  <c r="AW22" i="4"/>
  <c r="AX22" i="4" s="1"/>
  <c r="AY22" i="4" s="1"/>
  <c r="AZ22" i="4" s="1"/>
  <c r="AB156" i="32"/>
  <c r="AC106" i="4"/>
  <c r="AC131" i="32"/>
  <c r="AB111" i="4"/>
  <c r="Y108" i="4"/>
  <c r="AF131" i="32"/>
  <c r="AB145" i="32"/>
  <c r="Y123" i="4"/>
  <c r="BC47" i="32"/>
  <c r="AZ63" i="32"/>
  <c r="AX65" i="32"/>
  <c r="BB36" i="32"/>
  <c r="BC72" i="32"/>
  <c r="AY48" i="32"/>
  <c r="AW65" i="32"/>
  <c r="Z115" i="32"/>
  <c r="BC36" i="32"/>
  <c r="AZ62" i="32"/>
  <c r="AX36" i="32"/>
  <c r="BB38" i="32"/>
  <c r="Z146" i="32"/>
  <c r="Z131" i="32"/>
  <c r="AZ48" i="32"/>
  <c r="AX33" i="32"/>
  <c r="Z122" i="32"/>
  <c r="AX69" i="32"/>
  <c r="AY49" i="32"/>
  <c r="AY38" i="32"/>
  <c r="Z120" i="32"/>
  <c r="Z133" i="32"/>
  <c r="Z141" i="4"/>
  <c r="BC52" i="32"/>
  <c r="AX41" i="32"/>
  <c r="AZ52" i="32"/>
  <c r="Z98" i="32"/>
  <c r="Z145" i="32"/>
  <c r="Z95" i="32"/>
  <c r="Z142" i="32"/>
  <c r="AA131" i="32"/>
  <c r="BA61" i="32"/>
  <c r="BB61" i="32"/>
  <c r="BA44" i="32"/>
  <c r="BA14" i="32"/>
  <c r="BB58" i="32"/>
  <c r="AA108" i="32"/>
  <c r="AW39" i="32"/>
  <c r="AY61" i="32"/>
  <c r="BB7" i="32"/>
  <c r="AX52" i="32"/>
  <c r="BA39" i="32"/>
  <c r="BC11" i="32"/>
  <c r="AY33" i="32"/>
  <c r="Z117" i="32"/>
  <c r="Z108" i="32"/>
  <c r="AZ61" i="32"/>
  <c r="BA36" i="32"/>
  <c r="BB48" i="32"/>
  <c r="BC7" i="32"/>
  <c r="AX73" i="32"/>
  <c r="BC33" i="32"/>
  <c r="AZ69" i="32"/>
  <c r="BA65" i="32"/>
  <c r="AW63" i="32"/>
  <c r="Z156" i="32"/>
  <c r="Z118" i="32"/>
  <c r="AA147" i="32"/>
  <c r="Z150" i="32"/>
  <c r="Z136" i="32"/>
  <c r="AA157" i="32"/>
  <c r="AY64" i="32"/>
  <c r="AW42" i="4"/>
  <c r="AX42" i="4" s="1"/>
  <c r="AA98" i="32"/>
  <c r="AX54" i="32"/>
  <c r="Z149" i="32"/>
  <c r="BC71" i="32"/>
  <c r="AA91" i="32"/>
  <c r="AX34" i="32"/>
  <c r="AA123" i="32"/>
  <c r="AW34" i="32"/>
  <c r="AW42" i="32"/>
  <c r="AX71" i="32"/>
  <c r="AA138" i="32"/>
  <c r="Z94" i="32"/>
  <c r="AB110" i="4"/>
  <c r="BA71" i="32"/>
  <c r="AA136" i="32"/>
  <c r="AA118" i="32"/>
  <c r="AA126" i="32"/>
  <c r="Z153" i="32"/>
  <c r="BB72" i="32"/>
  <c r="BB71" i="32"/>
  <c r="AF125" i="32"/>
  <c r="AW57" i="4"/>
  <c r="AX57" i="4" s="1"/>
  <c r="AD148" i="32"/>
  <c r="Y141" i="4"/>
  <c r="AB141" i="4"/>
  <c r="BA10" i="32"/>
  <c r="AZ41" i="32"/>
  <c r="BA41" i="32"/>
  <c r="Z148" i="32"/>
  <c r="AA94" i="32"/>
  <c r="Z125" i="32"/>
  <c r="BC64" i="32"/>
  <c r="AF94" i="32"/>
  <c r="Y126" i="4"/>
  <c r="BB64" i="32"/>
  <c r="AW64" i="32"/>
  <c r="AA118" i="4"/>
  <c r="AC94" i="32"/>
  <c r="AB118" i="4"/>
  <c r="AD126" i="4"/>
  <c r="AX64" i="32"/>
  <c r="AX10" i="32"/>
  <c r="AY44" i="32"/>
  <c r="AA137" i="32"/>
  <c r="AB126" i="4"/>
  <c r="AD94" i="32"/>
  <c r="AB148" i="32"/>
  <c r="AZ10" i="32"/>
  <c r="BC41" i="32"/>
  <c r="BB41" i="32"/>
  <c r="AY72" i="32"/>
  <c r="AX44" i="32"/>
  <c r="AZ44" i="32"/>
  <c r="BB44" i="32"/>
  <c r="BC44" i="32"/>
  <c r="Z152" i="32"/>
  <c r="AA148" i="32"/>
  <c r="AA155" i="32"/>
  <c r="Z100" i="32"/>
  <c r="Z128" i="32"/>
  <c r="BB25" i="32"/>
  <c r="AA156" i="32"/>
  <c r="I174" i="32"/>
  <c r="I177" i="32"/>
  <c r="I178" i="32"/>
  <c r="I172" i="32"/>
  <c r="BG20" i="32"/>
  <c r="BF37" i="32"/>
  <c r="BF35" i="32"/>
  <c r="BD35" i="32"/>
  <c r="BF9" i="32"/>
  <c r="BF55" i="32"/>
  <c r="BE5" i="32"/>
  <c r="BG51" i="32"/>
  <c r="BE21" i="32"/>
  <c r="BG27" i="32"/>
  <c r="BE45" i="32"/>
  <c r="BD46" i="32"/>
  <c r="BE37" i="32"/>
  <c r="BF13" i="32"/>
  <c r="BD28" i="32"/>
  <c r="BG23" i="32"/>
  <c r="BF32" i="32"/>
  <c r="BD40" i="32"/>
  <c r="BE15" i="32"/>
  <c r="BD50" i="32"/>
  <c r="BF15" i="32"/>
  <c r="BF18" i="32"/>
  <c r="BE56" i="32"/>
  <c r="BE40" i="32"/>
  <c r="BG60" i="32"/>
  <c r="BE35" i="32"/>
  <c r="BE51" i="32"/>
  <c r="BF27" i="32"/>
  <c r="BD32" i="32"/>
  <c r="BE13" i="32"/>
  <c r="BE67" i="32"/>
  <c r="BF5" i="32"/>
  <c r="BD8" i="32"/>
  <c r="BD23" i="32"/>
  <c r="BG18" i="32"/>
  <c r="BD13" i="32"/>
  <c r="BG40" i="32"/>
  <c r="BG67" i="32"/>
  <c r="BE60" i="32"/>
  <c r="BD60" i="32"/>
  <c r="BD56" i="32"/>
  <c r="BG28" i="32"/>
  <c r="BG9" i="32"/>
  <c r="BF51" i="32"/>
  <c r="BF45" i="32"/>
  <c r="BG46" i="32"/>
  <c r="BE50" i="32"/>
  <c r="BG4" i="32"/>
  <c r="BE4" i="32"/>
  <c r="BG6" i="32"/>
  <c r="BF6" i="32"/>
  <c r="BD29" i="32"/>
  <c r="BF19" i="32"/>
  <c r="BG19" i="32"/>
  <c r="BF28" i="32"/>
  <c r="BE23" i="32"/>
  <c r="BF23" i="32"/>
  <c r="BD18" i="32"/>
  <c r="BD57" i="32"/>
  <c r="BG15" i="32"/>
  <c r="BG55" i="32"/>
  <c r="BE55" i="32"/>
  <c r="BD67" i="32"/>
  <c r="BD51" i="32"/>
  <c r="BD19" i="32"/>
  <c r="BF60" i="32"/>
  <c r="BG56" i="32"/>
  <c r="BE9" i="32"/>
  <c r="BG32" i="32"/>
  <c r="BG21" i="32"/>
  <c r="BD45" i="32"/>
  <c r="BF17" i="32"/>
  <c r="BD6" i="32"/>
  <c r="BG45" i="32"/>
  <c r="BG5" i="32"/>
  <c r="BG17" i="32"/>
  <c r="BG37" i="32"/>
  <c r="BG13" i="32"/>
  <c r="BE17" i="32"/>
  <c r="BD20" i="32"/>
  <c r="BD4" i="32"/>
  <c r="BE32" i="32"/>
  <c r="BE20" i="32"/>
  <c r="BF20" i="32"/>
  <c r="BE29" i="32"/>
  <c r="BG29" i="32"/>
  <c r="BF29" i="32"/>
  <c r="BG35" i="32"/>
  <c r="BF40" i="32"/>
  <c r="BD9" i="32"/>
  <c r="BD55" i="32"/>
  <c r="BE8" i="32"/>
  <c r="BF8" i="32"/>
  <c r="BD5" i="32"/>
  <c r="BF56" i="32"/>
  <c r="BD17" i="32"/>
  <c r="BE57" i="32"/>
  <c r="BF46" i="32"/>
  <c r="BF67" i="32"/>
  <c r="BF57" i="32"/>
  <c r="BG8" i="32"/>
  <c r="BE18" i="32"/>
  <c r="BE28" i="32"/>
  <c r="BG50" i="32"/>
  <c r="BD27" i="32"/>
  <c r="BD37" i="32"/>
  <c r="BD21" i="32"/>
  <c r="BF4" i="32"/>
  <c r="BE19" i="32"/>
  <c r="BG57" i="32"/>
  <c r="BF21" i="32"/>
  <c r="BD15" i="32"/>
  <c r="BE27" i="32"/>
  <c r="BE46" i="32"/>
  <c r="BE6" i="32"/>
  <c r="BF50" i="32"/>
  <c r="AY12" i="4"/>
  <c r="AZ12" i="4" s="1"/>
  <c r="AY5" i="4"/>
  <c r="AZ5" i="4" s="1"/>
  <c r="BA5" i="4" s="1"/>
  <c r="BB5" i="4" s="1"/>
  <c r="AY51" i="4"/>
  <c r="AZ51" i="4" s="1"/>
  <c r="BA51" i="4" s="1"/>
  <c r="AY13" i="4"/>
  <c r="AZ13" i="4" s="1"/>
  <c r="BA13" i="4" s="1"/>
  <c r="BB13" i="4" s="1"/>
  <c r="AY21" i="4"/>
  <c r="AZ21" i="4" s="1"/>
  <c r="BA21" i="4" s="1"/>
  <c r="BB21" i="4" s="1"/>
  <c r="AY48" i="4"/>
  <c r="AZ48" i="4" s="1"/>
  <c r="BA48" i="4" s="1"/>
  <c r="AY71" i="4"/>
  <c r="AZ71" i="4" s="1"/>
  <c r="BA71" i="4" s="1"/>
  <c r="BB71" i="4" s="1"/>
  <c r="AY16" i="4"/>
  <c r="AZ16" i="4" s="1"/>
  <c r="AY20" i="4"/>
  <c r="AZ20" i="4" s="1"/>
  <c r="BA20" i="4" s="1"/>
  <c r="AY53" i="4"/>
  <c r="AZ53" i="4" s="1"/>
  <c r="AY64" i="4"/>
  <c r="AZ64" i="4" s="1"/>
  <c r="BA64" i="4" s="1"/>
  <c r="AY19" i="4"/>
  <c r="AZ19" i="4" s="1"/>
  <c r="AY15" i="4"/>
  <c r="AZ15" i="4" s="1"/>
  <c r="BA15" i="4" s="1"/>
  <c r="BB15" i="4" s="1"/>
  <c r="BA37" i="4"/>
  <c r="BB37" i="4" s="1"/>
  <c r="AY23" i="4"/>
  <c r="AZ23" i="4" s="1"/>
  <c r="AY65" i="4"/>
  <c r="AZ65" i="4" s="1"/>
  <c r="BA65" i="4" s="1"/>
  <c r="BB65" i="4" s="1"/>
  <c r="AY55" i="4"/>
  <c r="AZ55" i="4" s="1"/>
  <c r="AY56" i="4"/>
  <c r="AZ56" i="4" s="1"/>
  <c r="BA56" i="4" s="1"/>
  <c r="BB56" i="4" s="1"/>
  <c r="BA41" i="4"/>
  <c r="BB41" i="4" s="1"/>
  <c r="AY44" i="4"/>
  <c r="AZ44" i="4" s="1"/>
  <c r="AY8" i="4"/>
  <c r="AZ8" i="4" s="1"/>
  <c r="BA8" i="4" s="1"/>
  <c r="BB8" i="4" s="1"/>
  <c r="AY49" i="4"/>
  <c r="AZ49" i="4" s="1"/>
  <c r="AZ73" i="4"/>
  <c r="BA73" i="4" s="1"/>
  <c r="BB73" i="4" s="1"/>
  <c r="AZ35" i="4"/>
  <c r="BA35" i="4" s="1"/>
  <c r="BB35" i="4" s="1"/>
  <c r="BA33" i="4"/>
  <c r="BB33" i="4" s="1"/>
  <c r="AZ52" i="4"/>
  <c r="BA52" i="4" s="1"/>
  <c r="BB52" i="4" s="1"/>
  <c r="BA9" i="4"/>
  <c r="BB9" i="4" s="1"/>
  <c r="AZ6" i="4"/>
  <c r="AY45" i="4"/>
  <c r="AZ45" i="4" s="1"/>
  <c r="BB67" i="4"/>
  <c r="AZ4" i="4"/>
  <c r="BA4" i="4" s="1"/>
  <c r="BB4" i="4" s="1"/>
  <c r="AY14" i="4"/>
  <c r="BB72" i="4"/>
  <c r="AY62" i="4"/>
  <c r="AY50" i="4"/>
  <c r="AZ50" i="4" s="1"/>
  <c r="AY10" i="4"/>
  <c r="AY38" i="4"/>
  <c r="BD10" i="32" l="1"/>
  <c r="AZ34" i="4"/>
  <c r="BF58" i="32"/>
  <c r="BF53" i="32"/>
  <c r="BD69" i="32"/>
  <c r="BB31" i="4"/>
  <c r="BD11" i="32"/>
  <c r="BF11" i="32"/>
  <c r="AZ11" i="4"/>
  <c r="BA11" i="4" s="1"/>
  <c r="BB11" i="4" s="1"/>
  <c r="AY17" i="4"/>
  <c r="AZ17" i="4" s="1"/>
  <c r="AY69" i="4"/>
  <c r="AZ69" i="4" s="1"/>
  <c r="BA69" i="4" s="1"/>
  <c r="BB69" i="4" s="1"/>
  <c r="BA29" i="4"/>
  <c r="BB29" i="4" s="1"/>
  <c r="BA66" i="4"/>
  <c r="BB66" i="4" s="1"/>
  <c r="AY30" i="4"/>
  <c r="AZ30" i="4" s="1"/>
  <c r="BA30" i="4" s="1"/>
  <c r="BB30" i="4" s="1"/>
  <c r="AY36" i="4"/>
  <c r="AZ36" i="4" s="1"/>
  <c r="BA36" i="4" s="1"/>
  <c r="BB36" i="4" s="1"/>
  <c r="BE11" i="32"/>
  <c r="BD49" i="32"/>
  <c r="BG11" i="32"/>
  <c r="BG14" i="32"/>
  <c r="AY58" i="4"/>
  <c r="AZ58" i="4" s="1"/>
  <c r="BA58" i="4" s="1"/>
  <c r="AZ7" i="4"/>
  <c r="BA7" i="4" s="1"/>
  <c r="BB7" i="4" s="1"/>
  <c r="BF24" i="32"/>
  <c r="BD30" i="32"/>
  <c r="BA18" i="4"/>
  <c r="BB18" i="4" s="1"/>
  <c r="BD59" i="32"/>
  <c r="BG58" i="32"/>
  <c r="AY61" i="4"/>
  <c r="AZ61" i="4" s="1"/>
  <c r="BA61" i="4" s="1"/>
  <c r="BE58" i="32"/>
  <c r="BF42" i="32"/>
  <c r="BE70" i="32"/>
  <c r="BF68" i="32"/>
  <c r="BF59" i="32"/>
  <c r="BD53" i="32"/>
  <c r="BD66" i="32"/>
  <c r="BF12" i="32"/>
  <c r="BE39" i="32"/>
  <c r="BD26" i="32"/>
  <c r="BE26" i="32"/>
  <c r="BG53" i="32"/>
  <c r="AY28" i="4"/>
  <c r="AZ28" i="4" s="1"/>
  <c r="AY63" i="4"/>
  <c r="AZ63" i="4" s="1"/>
  <c r="BA63" i="4" s="1"/>
  <c r="BG59" i="32"/>
  <c r="BE14" i="32"/>
  <c r="BD58" i="32"/>
  <c r="BG38" i="32"/>
  <c r="BD38" i="32"/>
  <c r="BA40" i="4"/>
  <c r="BB40" i="4" s="1"/>
  <c r="BE59" i="32"/>
  <c r="BE53" i="32"/>
  <c r="BG24" i="32"/>
  <c r="BD14" i="32"/>
  <c r="BE66" i="32"/>
  <c r="BD43" i="32"/>
  <c r="BE68" i="32"/>
  <c r="BF26" i="32"/>
  <c r="AY46" i="4"/>
  <c r="AZ46" i="4" s="1"/>
  <c r="BE24" i="32"/>
  <c r="BF14" i="32"/>
  <c r="BD39" i="32"/>
  <c r="AY60" i="4"/>
  <c r="AZ60" i="4" s="1"/>
  <c r="BA60" i="4" s="1"/>
  <c r="BD24" i="32"/>
  <c r="BE12" i="32"/>
  <c r="BD73" i="32"/>
  <c r="BE16" i="32"/>
  <c r="BG68" i="32"/>
  <c r="BE22" i="32"/>
  <c r="BA70" i="4"/>
  <c r="BB70" i="4" s="1"/>
  <c r="BG12" i="32"/>
  <c r="BG26" i="32"/>
  <c r="BD22" i="32"/>
  <c r="BD34" i="32"/>
  <c r="BD68" i="32"/>
  <c r="BD16" i="32"/>
  <c r="AZ59" i="4"/>
  <c r="BA59" i="4" s="1"/>
  <c r="BB59" i="4" s="1"/>
  <c r="BF22" i="32"/>
  <c r="BD12" i="32"/>
  <c r="AY54" i="4"/>
  <c r="AZ54" i="4" s="1"/>
  <c r="BA54" i="4" s="1"/>
  <c r="BG33" i="32"/>
  <c r="BG61" i="32"/>
  <c r="BD31" i="32"/>
  <c r="BF70" i="32"/>
  <c r="BG43" i="32"/>
  <c r="BG30" i="32"/>
  <c r="BD42" i="32"/>
  <c r="BF66" i="32"/>
  <c r="BE30" i="32"/>
  <c r="BF30" i="32"/>
  <c r="BG73" i="32"/>
  <c r="BE49" i="32"/>
  <c r="BG16" i="32"/>
  <c r="BF43" i="32"/>
  <c r="BG62" i="32"/>
  <c r="BD54" i="32"/>
  <c r="BE43" i="32"/>
  <c r="BG39" i="32"/>
  <c r="BD52" i="32"/>
  <c r="BG25" i="32"/>
  <c r="BD62" i="32"/>
  <c r="BG48" i="32"/>
  <c r="BG70" i="32"/>
  <c r="BF38" i="32"/>
  <c r="BE61" i="32"/>
  <c r="AZ39" i="4"/>
  <c r="BA39" i="4" s="1"/>
  <c r="BB39" i="4" s="1"/>
  <c r="BG22" i="32"/>
  <c r="AY25" i="4"/>
  <c r="AZ25" i="4" s="1"/>
  <c r="BA25" i="4" s="1"/>
  <c r="BB25" i="4" s="1"/>
  <c r="BF16" i="32"/>
  <c r="BE48" i="32"/>
  <c r="BF25" i="32"/>
  <c r="BF7" i="32"/>
  <c r="BF39" i="32"/>
  <c r="BE71" i="32"/>
  <c r="BE54" i="32"/>
  <c r="BF48" i="32"/>
  <c r="BD25" i="32"/>
  <c r="BG7" i="32"/>
  <c r="BD71" i="32"/>
  <c r="BG36" i="32"/>
  <c r="BG65" i="32"/>
  <c r="K175" i="32"/>
  <c r="AY57" i="4"/>
  <c r="AZ57" i="4" s="1"/>
  <c r="BA57" i="4" s="1"/>
  <c r="BB57" i="4" s="1"/>
  <c r="BF72" i="32"/>
  <c r="BD72" i="32"/>
  <c r="BD63" i="32"/>
  <c r="BD61" i="32"/>
  <c r="BF33" i="32"/>
  <c r="BD65" i="32"/>
  <c r="BG47" i="32"/>
  <c r="BD33" i="32"/>
  <c r="BG31" i="32"/>
  <c r="BD70" i="32"/>
  <c r="BE36" i="32"/>
  <c r="BE73" i="32"/>
  <c r="BE38" i="32"/>
  <c r="BH38" i="32" s="1"/>
  <c r="BE31" i="32"/>
  <c r="BE7" i="32"/>
  <c r="BF31" i="32"/>
  <c r="BF36" i="32"/>
  <c r="BD48" i="32"/>
  <c r="BE52" i="32"/>
  <c r="BD47" i="32"/>
  <c r="BF49" i="32"/>
  <c r="K178" i="32"/>
  <c r="AZ43" i="4"/>
  <c r="BA43" i="4" s="1"/>
  <c r="BB43" i="4" s="1"/>
  <c r="BG49" i="32"/>
  <c r="BA32" i="4"/>
  <c r="BB32" i="4" s="1"/>
  <c r="BG66" i="32"/>
  <c r="BD36" i="32"/>
  <c r="BE65" i="32"/>
  <c r="BE25" i="32"/>
  <c r="AY24" i="4"/>
  <c r="AZ24" i="4" s="1"/>
  <c r="BF65" i="32"/>
  <c r="BE41" i="32"/>
  <c r="BE69" i="32"/>
  <c r="BF73" i="32"/>
  <c r="BF52" i="32"/>
  <c r="BF41" i="32"/>
  <c r="BD7" i="32"/>
  <c r="BE33" i="32"/>
  <c r="BF63" i="32"/>
  <c r="BF61" i="32"/>
  <c r="BF47" i="32"/>
  <c r="K176" i="32"/>
  <c r="K177" i="32"/>
  <c r="BA22" i="4"/>
  <c r="BB22" i="4" s="1"/>
  <c r="AZ47" i="4"/>
  <c r="BA47" i="4" s="1"/>
  <c r="BB47" i="4" s="1"/>
  <c r="BE47" i="32"/>
  <c r="BG41" i="32"/>
  <c r="BE62" i="32"/>
  <c r="K174" i="32"/>
  <c r="BE63" i="32"/>
  <c r="BF62" i="32"/>
  <c r="BG52" i="32"/>
  <c r="BF69" i="32"/>
  <c r="BG72" i="32"/>
  <c r="AY26" i="4"/>
  <c r="AZ26" i="4" s="1"/>
  <c r="BA26" i="4" s="1"/>
  <c r="BB26" i="4" s="1"/>
  <c r="AY42" i="4"/>
  <c r="AZ42" i="4" s="1"/>
  <c r="BA42" i="4" s="1"/>
  <c r="BB42" i="4" s="1"/>
  <c r="AZ27" i="4"/>
  <c r="BA27" i="4" s="1"/>
  <c r="BG63" i="32"/>
  <c r="BE42" i="32"/>
  <c r="BE34" i="32"/>
  <c r="BG69" i="32"/>
  <c r="BF34" i="32"/>
  <c r="BG54" i="32"/>
  <c r="BF71" i="32"/>
  <c r="BF54" i="32"/>
  <c r="BE44" i="32"/>
  <c r="BG34" i="32"/>
  <c r="BD41" i="32"/>
  <c r="BF10" i="32"/>
  <c r="BG42" i="32"/>
  <c r="BG71" i="32"/>
  <c r="BF64" i="32"/>
  <c r="BD64" i="32"/>
  <c r="BG10" i="32"/>
  <c r="K172" i="32"/>
  <c r="BG44" i="32"/>
  <c r="BG64" i="32"/>
  <c r="BE64" i="32"/>
  <c r="BE10" i="32"/>
  <c r="BD44" i="32"/>
  <c r="BE72" i="32"/>
  <c r="BF44" i="32"/>
  <c r="K173" i="32"/>
  <c r="BH37" i="32"/>
  <c r="BH15" i="32"/>
  <c r="BH51" i="32"/>
  <c r="BH50" i="32"/>
  <c r="BH56" i="32"/>
  <c r="BH21" i="32"/>
  <c r="BH45" i="32"/>
  <c r="BH35" i="32"/>
  <c r="BH57" i="32"/>
  <c r="BH5" i="32"/>
  <c r="BH9" i="32"/>
  <c r="BH6" i="32"/>
  <c r="BH28" i="32"/>
  <c r="BH13" i="32"/>
  <c r="BH60" i="32"/>
  <c r="BH32" i="32"/>
  <c r="BH18" i="32"/>
  <c r="BH4" i="32"/>
  <c r="BH46" i="32"/>
  <c r="BH67" i="32"/>
  <c r="BH27" i="32"/>
  <c r="BH40" i="32"/>
  <c r="BH17" i="32"/>
  <c r="BH29" i="32"/>
  <c r="BH55" i="32"/>
  <c r="BH19" i="32"/>
  <c r="BH8" i="32"/>
  <c r="BH23" i="32"/>
  <c r="BH20" i="32"/>
  <c r="BB51" i="4"/>
  <c r="BA12" i="4"/>
  <c r="BB12" i="4" s="1"/>
  <c r="BB48" i="4"/>
  <c r="BB64" i="4"/>
  <c r="BA19" i="4"/>
  <c r="BB19" i="4" s="1"/>
  <c r="BA16" i="4"/>
  <c r="BB16" i="4" s="1"/>
  <c r="BA53" i="4"/>
  <c r="BB53" i="4" s="1"/>
  <c r="BA55" i="4"/>
  <c r="BB55" i="4" s="1"/>
  <c r="BA23" i="4"/>
  <c r="BB23" i="4" s="1"/>
  <c r="BA49" i="4"/>
  <c r="AZ10" i="4"/>
  <c r="BA10" i="4" s="1"/>
  <c r="BB10" i="4" s="1"/>
  <c r="BA45" i="4"/>
  <c r="BB45" i="4" s="1"/>
  <c r="BA6" i="4"/>
  <c r="BB6" i="4" s="1"/>
  <c r="BA50" i="4"/>
  <c r="BB50" i="4" s="1"/>
  <c r="BA34" i="4"/>
  <c r="BB34" i="4" s="1"/>
  <c r="AZ14" i="4"/>
  <c r="BA14" i="4" s="1"/>
  <c r="BB14" i="4" s="1"/>
  <c r="BA44" i="4"/>
  <c r="BB44" i="4" s="1"/>
  <c r="BB20" i="4"/>
  <c r="AZ62" i="4"/>
  <c r="BA62" i="4" s="1"/>
  <c r="AZ38" i="4"/>
  <c r="BA38" i="4" s="1"/>
  <c r="BA28" i="4" l="1"/>
  <c r="BB28" i="4" s="1"/>
  <c r="BA17" i="4"/>
  <c r="BB17" i="4" s="1"/>
  <c r="BH14" i="32"/>
  <c r="BH11" i="32"/>
  <c r="BA46" i="4"/>
  <c r="BB46" i="4" s="1"/>
  <c r="BH58" i="32"/>
  <c r="BB58" i="4"/>
  <c r="BB60" i="4"/>
  <c r="BH24" i="32"/>
  <c r="BH53" i="32"/>
  <c r="BH59" i="32"/>
  <c r="BH12" i="32"/>
  <c r="BH16" i="32"/>
  <c r="BH68" i="32"/>
  <c r="BB63" i="4"/>
  <c r="BH26" i="32"/>
  <c r="BH30" i="32"/>
  <c r="BH22" i="32"/>
  <c r="BH39" i="32"/>
  <c r="BH25" i="32"/>
  <c r="BH70" i="32"/>
  <c r="BH43" i="32"/>
  <c r="BH66" i="32"/>
  <c r="BH61" i="32"/>
  <c r="BH69" i="32"/>
  <c r="BH49" i="32"/>
  <c r="BA24" i="4"/>
  <c r="BB24" i="4" s="1"/>
  <c r="BH36" i="32"/>
  <c r="BH7" i="32"/>
  <c r="BH48" i="32"/>
  <c r="BH31" i="32"/>
  <c r="BH73" i="32"/>
  <c r="BB27" i="4"/>
  <c r="BH33" i="32"/>
  <c r="BH63" i="32"/>
  <c r="BH65" i="32"/>
  <c r="BH52" i="32"/>
  <c r="BH72" i="32"/>
  <c r="BH47" i="32"/>
  <c r="BH62" i="32"/>
  <c r="BH41" i="32"/>
  <c r="BH34" i="32"/>
  <c r="BH42" i="32"/>
  <c r="BH54" i="32"/>
  <c r="BH71" i="32"/>
  <c r="BH64" i="32"/>
  <c r="BH10" i="32"/>
  <c r="BH44" i="32"/>
  <c r="BB49" i="4"/>
  <c r="BB61" i="4"/>
  <c r="BB38" i="4"/>
  <c r="BB54" i="4"/>
  <c r="BB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00000000-0006-0000-0100-000001000000}">
      <text>
        <r>
          <rPr>
            <sz val="9"/>
            <color rgb="FF000000"/>
            <rFont val="Tahoma"/>
            <family val="2"/>
          </rPr>
          <t xml:space="preserve"> 1)upland, 2)riparian,      3)lake,      4)upriver,     5)lowriver,    6)estuary,      7)nearshore,     8)marine
</t>
        </r>
      </text>
    </comment>
    <comment ref="B4"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DF58FD43-285E-7B4B-97F9-9F289259433A}">
      <text>
        <r>
          <rPr>
            <sz val="9"/>
            <color indexed="81"/>
            <rFont val="Tahoma"/>
            <family val="2"/>
          </rPr>
          <t xml:space="preserve"> 1)upland, 2)riparian,      3)lake,      4)upriver,     5)lowriver,    6)estuary,      7)nearshore,     8)marine
</t>
        </r>
      </text>
    </comment>
    <comment ref="B4" authorId="0" shapeId="0" xr:uid="{720E5CDA-3DFD-184B-9BCC-BAFE3D394290}">
      <text>
        <r>
          <rPr>
            <sz val="9"/>
            <color indexed="81"/>
            <rFont val="Tahoma"/>
            <family val="2"/>
          </rPr>
          <t xml:space="preserve">1)mature adult,            2) egg /alevin,         3) fry rearing,        4) fry/smolt migrant,          5) est/early marine rearing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62B075D2-E550-0D43-B3C3-A9A36CCA6C76}">
      <text>
        <r>
          <rPr>
            <sz val="9"/>
            <color indexed="81"/>
            <rFont val="Tahoma"/>
            <family val="2"/>
          </rPr>
          <t xml:space="preserve"> 1)upland, 2)riparian,      3)lake,      4)upriver,     5)lowriver,    6)estuary,      7)nearshore,     8)marine
</t>
        </r>
      </text>
    </comment>
    <comment ref="B3" authorId="0" shapeId="0" xr:uid="{DC63F681-3D96-9F4B-A9D7-48E301BC3BBF}">
      <text>
        <r>
          <rPr>
            <sz val="9"/>
            <color indexed="81"/>
            <rFont val="Tahoma"/>
            <family val="2"/>
          </rPr>
          <t xml:space="preserve">1)mature adult,            2) egg /alevin,         3) fry rearing,        4) fry/smolt migrant,          5) est/early marine rearing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000-000001000000}">
      <text>
        <r>
          <rPr>
            <sz val="9"/>
            <color indexed="81"/>
            <rFont val="Tahoma"/>
            <family val="2"/>
          </rPr>
          <t xml:space="preserve"> 1)upland, 2)riparian,      3)lake,      4)upriver,     5)lowriver,    6)estuary,      7)nearshore,     8)marine
</t>
        </r>
      </text>
    </comment>
    <comment ref="B3" authorId="0" shapeId="0" xr:uid="{00000000-0006-0000-0000-000002000000}">
      <text>
        <r>
          <rPr>
            <sz val="9"/>
            <color indexed="81"/>
            <rFont val="Tahoma"/>
            <family val="2"/>
          </rPr>
          <t xml:space="preserve">1)mature adult,            2) egg /alevin,         3) fry rearing,        4) fry/smolt migrant,          5) est/early marine rearing
 </t>
        </r>
      </text>
    </comment>
    <comment ref="C3" authorId="0" shapeId="0" xr:uid="{692D08A2-6834-4570-B252-4C96E9D2DCF9}">
      <text>
        <r>
          <rPr>
            <sz val="9"/>
            <color indexed="81"/>
            <rFont val="Tahoma"/>
            <family val="2"/>
          </rPr>
          <t xml:space="preserve">1)mature adult,            2) egg /alevin,         3) fry rearing,        4) fry/smolt migrant,          5) est/early marine rearing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D3A2F8C-D8F2-A646-8109-CC13BF681C0D}">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20BCB60D-0C1C-7C41-8482-4F3394A286F2}">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1" authorId="0" shapeId="0" xr:uid="{387E1CBD-2C75-481E-8E93-FA497CED72AB}">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5" authorId="0" shapeId="0" xr:uid="{F2AFCEB6-B262-44F2-A7D1-1543E4727917}">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3AD3B3FE-F662-2A46-86FD-021504A84B54}">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sharedStrings.xml><?xml version="1.0" encoding="utf-8"?>
<sst xmlns="http://schemas.openxmlformats.org/spreadsheetml/2006/main" count="32136" uniqueCount="1317">
  <si>
    <t>Area 23</t>
  </si>
  <si>
    <t>Area 24</t>
  </si>
  <si>
    <t>Area 25</t>
  </si>
  <si>
    <t>Area 26</t>
  </si>
  <si>
    <t>Sarita</t>
  </si>
  <si>
    <t>Nahmint</t>
  </si>
  <si>
    <t>Toquaht</t>
  </si>
  <si>
    <t>Somass</t>
  </si>
  <si>
    <t>Megin</t>
  </si>
  <si>
    <t>Moyeha</t>
  </si>
  <si>
    <t>Bedwell</t>
  </si>
  <si>
    <t>Cypre</t>
  </si>
  <si>
    <t>Tranquil</t>
  </si>
  <si>
    <t>Lower Kennedy</t>
  </si>
  <si>
    <t>Upper Kennedy</t>
  </si>
  <si>
    <t>Sand River</t>
  </si>
  <si>
    <t>Clayoquot River</t>
  </si>
  <si>
    <t>Muriel Creek</t>
  </si>
  <si>
    <t>Tahsis River</t>
  </si>
  <si>
    <t>Leiner River</t>
  </si>
  <si>
    <t>Tsowwin</t>
  </si>
  <si>
    <t>Sucwoa</t>
  </si>
  <si>
    <t>Canton</t>
  </si>
  <si>
    <t>Conuma</t>
  </si>
  <si>
    <t>Kaouk</t>
  </si>
  <si>
    <t>Artlish</t>
  </si>
  <si>
    <t xml:space="preserve">Life History Phase: </t>
  </si>
  <si>
    <t>Limiting Facor: Higher Classifciation</t>
  </si>
  <si>
    <t>Limiting Factor</t>
  </si>
  <si>
    <t>LF_ID</t>
  </si>
  <si>
    <t>Current</t>
  </si>
  <si>
    <t>Future</t>
  </si>
  <si>
    <t>Data Gap</t>
  </si>
  <si>
    <t>Very Low</t>
  </si>
  <si>
    <t>Low</t>
  </si>
  <si>
    <t>Moderate</t>
  </si>
  <si>
    <t>High</t>
  </si>
  <si>
    <t>Very High</t>
  </si>
  <si>
    <t>1-Terminal Migration and Spawning</t>
  </si>
  <si>
    <t>Ecology</t>
  </si>
  <si>
    <t>LF1: Mortality or fitness reduction due to predation from pinnipeds or other aquatic species</t>
  </si>
  <si>
    <t>LF2:  Mortality or fitness reduction increased exposure to terrestrial predation</t>
  </si>
  <si>
    <t>x</t>
  </si>
  <si>
    <t>y</t>
  </si>
  <si>
    <t>LF3: Mortality or fitness reduction as a result of stress due to anthropogenic activity (non fishing)</t>
  </si>
  <si>
    <t>LF4: Mortality or fitness reduction as a result of disease, parasites, or pathogens</t>
  </si>
  <si>
    <t>LF5: Mortality or fitness reduction due to competition with invasive species</t>
  </si>
  <si>
    <t>Physical Habitat</t>
  </si>
  <si>
    <t>LF6: Limited or delayed access due to physical migration barriers and/or lack of safe migration routes (including lack of cover and complexity)</t>
  </si>
  <si>
    <t>LF7: Pre-spawn mortality or fitness reduction due to poor quality of spawning habitat</t>
  </si>
  <si>
    <t>LF8: Pre-spawn mortality or fitness reduction due to reduced quantity of spawning habitat</t>
  </si>
  <si>
    <t>Hatcheries, Fisheries &amp; Genetics</t>
  </si>
  <si>
    <t>LF9: Mortality or fitness reduction due to fishing</t>
  </si>
  <si>
    <t xml:space="preserve">LF10: Mortality or fitness reduction of wild fish due to competition with hatchery fish or aquaculture escapees for spawning locations or mates </t>
  </si>
  <si>
    <t>Water/Hydrology</t>
  </si>
  <si>
    <t>LF11: Mortality or fitness reduction due to unfavourable water temperatures</t>
  </si>
  <si>
    <t>LF12: Mortality or fitness reduction as a result of low dissolved oxygen</t>
  </si>
  <si>
    <t>LF13: Mortality or fitness reduction as a result of poor pH levels</t>
  </si>
  <si>
    <t>LF14: Mortality or fitness reduction as a result of changes to salinity</t>
  </si>
  <si>
    <t>LF15: Mortality or fitness reduction due to deleterious substances</t>
  </si>
  <si>
    <t>2-Incubation</t>
  </si>
  <si>
    <t xml:space="preserve">LF16: Mortality due to elevated levels of predation of eggs and alevin </t>
  </si>
  <si>
    <t>LF17: Mortality or fitness reduction due to predation by or presence of invasive species</t>
  </si>
  <si>
    <t xml:space="preserve">LF18: Mortality due to redd disturbance by humans </t>
  </si>
  <si>
    <t>LF19: Mortality or fitness reduction due to early alevin emergence</t>
  </si>
  <si>
    <t>LF20: Mortality or fitness reduction due to redd overspawn</t>
  </si>
  <si>
    <t>LF21: Mortality or fitness reduction due to dewatered redds at low flows</t>
  </si>
  <si>
    <t>LF22: Mortality or fitness reduction resulting from frequent and higher peak flows causing redd scour</t>
  </si>
  <si>
    <t>22</t>
  </si>
  <si>
    <t>LF23: Mortality of eggs during incubation due to variable lake water levels</t>
  </si>
  <si>
    <t>23</t>
  </si>
  <si>
    <t>LF24: Mortality of eggs due to lack of groundwater upwelling on lakeshore</t>
  </si>
  <si>
    <t>LF25: Mortality or fitness reduction due to lower quality spawning gravel</t>
  </si>
  <si>
    <t>LF26: Mortality or fitness reduction due to unfavourable water temperatures</t>
  </si>
  <si>
    <t>LF27: Mortality or fitness reduction as a result of low dissolved oxygen</t>
  </si>
  <si>
    <t>LF28: Mortality or fitness reduction as a result of poor pH levels</t>
  </si>
  <si>
    <t>LF29: Mortality or fitness reduction due to deleterious substances</t>
  </si>
  <si>
    <t>3-Early Rearing</t>
  </si>
  <si>
    <t>LF30: Mortality or fitness reduction as a result of elevated predation</t>
  </si>
  <si>
    <t>LF31: Mortality or fitness reduction due to elevated predation as a result of enhancement of predatory fish species</t>
  </si>
  <si>
    <t>LF32: Mortality or fitness reduction as a result of stress due to anthropogenic activity</t>
  </si>
  <si>
    <t>LF33: Mortality or fitness reduction as a result of disease, parasites, or pathogens</t>
  </si>
  <si>
    <t xml:space="preserve">LF34: Mortality or fitness reduction due to competition from invasive species </t>
  </si>
  <si>
    <t>LF35: Mortality or fitness reduction as a result of lack of access to appropriate food</t>
  </si>
  <si>
    <t>LF36: Mortality or fitness reduction as a result of decreased quality of rearing habitat</t>
  </si>
  <si>
    <t>LF37: Mortality or fitness reduction as a result of decreased quantity of rearing habitat</t>
  </si>
  <si>
    <t>LF38: Mortality or fitness reduction as a result of decreased access to or quality of floodplain habitat</t>
  </si>
  <si>
    <t>LF39: Mortality or fitness reduction from stranding in rearing habitat</t>
  </si>
  <si>
    <t>LF40: Mortality or fitness reduction due to frequent and higher peak flows causing flushing</t>
  </si>
  <si>
    <t>LF41: Mortality or fitness reduction as a result of competition with hatchery fry</t>
  </si>
  <si>
    <t>LF42: Mortality or fitness reduction due to unfavourable water temperatures</t>
  </si>
  <si>
    <t>42</t>
  </si>
  <si>
    <t>LF43: Mortality or fitness reduction as a result of low dissolved oxygen</t>
  </si>
  <si>
    <t>LF44: Mortality or fitness reduction as a result of poor pH levels</t>
  </si>
  <si>
    <t>LF45: Mortality or fitness reduction as a result of deleterious substances</t>
  </si>
  <si>
    <t>LF46: Mortality or fitness reduction due to ingestion of microplastics in lake environments</t>
  </si>
  <si>
    <t>4-Rearing in the Estuary</t>
  </si>
  <si>
    <t>LF47: Mortality or fitness reduction due to elevated predation</t>
  </si>
  <si>
    <t>LF48: Mortality or fitness reduction due to predation by invasive species</t>
  </si>
  <si>
    <t>LF49: Mortality or fitness reduction due to inter- and intra-specific competition</t>
  </si>
  <si>
    <t>LF50: Mortality or fitness reduction as a result of stress due to anthropogenic activity</t>
  </si>
  <si>
    <t>LF51: Mortality or fitness reduction as a result of disease, parasites, or pathogens</t>
  </si>
  <si>
    <t>LF52: Mortality or fitness reduction as a result of lack of access to appropriate food</t>
  </si>
  <si>
    <t>LF53: Mortality or fitness reduction due to increased frequency and magnitude of algal blooms</t>
  </si>
  <si>
    <t>LF54: Mortality or fitness reduction due to reduction in quality of beach habitat</t>
  </si>
  <si>
    <t xml:space="preserve">LF55: Mortality or fitness reduction due to loss in quantity of beach habitat loss </t>
  </si>
  <si>
    <t>LF56: Mortality or fitness reduction due to reduction in quality channel habitat</t>
  </si>
  <si>
    <t xml:space="preserve">LF57: Mortality or fitness reduction due to reduction in quantity channel habitat </t>
  </si>
  <si>
    <t xml:space="preserve">LF58: Mortality or fitness reduction due to reduction in quality of vegetation habitat </t>
  </si>
  <si>
    <t xml:space="preserve">LF59: Mortality or fitness reduction due to reduction in quantity of vegetation habitat </t>
  </si>
  <si>
    <t>LF60: Mortality or fitness reduction due to competition with hatchery fish</t>
  </si>
  <si>
    <t>LF61: Mortality or fitness reduction due to unfavourable water temperatures</t>
  </si>
  <si>
    <t>LF62: Mortality or fitness reduction as a result of low dissolved oxygen</t>
  </si>
  <si>
    <t>LF63: Mortality or fitness reduction as a result of poor pH levels</t>
  </si>
  <si>
    <t>LF64: Mortality or fitness reduction due to increases in salinity</t>
  </si>
  <si>
    <t>LF65: Mortality or fitness reduction due to deleterious substances</t>
  </si>
  <si>
    <t xml:space="preserve">LF66: Mortality or fitness reduction due to ingestion of microplastics </t>
  </si>
  <si>
    <t>5-Genetic/Multi-Generational</t>
  </si>
  <si>
    <t>LF67: Mortality or fitness reduction due changes in biological characteristics such as fecundity, maturation rate, sex ratios, size at age, etc</t>
  </si>
  <si>
    <t>LF68: Mortality or fitness reduction due to a reduction in natural (wild) genetic influence. This is measured by the stray rate (pHOSstray) into the system, or by the frequency and magnitude of direct transplanting.</t>
  </si>
  <si>
    <t>LF69: Mortality or fitness reduction as a result of rearing in a hatchery environment leading to maladaptation to the wild environment. This is measured in a reduction in PNI.</t>
  </si>
  <si>
    <t>LF70: Mortality or fitness reduction due to negative effects of small population size - including inbreeding depression and gene flow</t>
  </si>
  <si>
    <t>W</t>
  </si>
  <si>
    <t>LF</t>
  </si>
  <si>
    <t>Sarita River</t>
  </si>
  <si>
    <t>Limiting Factor Risk</t>
  </si>
  <si>
    <t>Overall Biological Risk</t>
  </si>
  <si>
    <t>IDENTIFIED RISKS.  These factors will affect the productive capacity of spring chinook salmon in the Nanaimo Watershed.</t>
  </si>
  <si>
    <t>Risk Details</t>
  </si>
  <si>
    <t>LIMITING FACTOR CONSENSUS RISK SCORES.  For each limiting factor these scores are a result of discussion between experts.</t>
  </si>
  <si>
    <t>CURRENT BIOLOGICAL RISK</t>
  </si>
  <si>
    <t>FUTURE OUTLOOK.  Biological risk with climate change.</t>
  </si>
  <si>
    <t>General Notes</t>
  </si>
  <si>
    <t>Knowledge Gaps</t>
  </si>
  <si>
    <t>Causal Mechanisms</t>
  </si>
  <si>
    <t>Jurisdiction</t>
  </si>
  <si>
    <t>Possible Mitigation Measures                                          and/or Further Research</t>
  </si>
  <si>
    <t>Action Items</t>
  </si>
  <si>
    <t xml:space="preserve">Ecosystem Units: </t>
  </si>
  <si>
    <t>Issue of Limiing Factor - Further Detail</t>
  </si>
  <si>
    <t>SPATIAL SCALE       What % of the critical habitat is affected?                       (1 very low to 5 very high)</t>
  </si>
  <si>
    <t>TEMPORAL SCALE       how often in 10years will this happen?      (1 rarely to 5 frequent)</t>
  </si>
  <si>
    <t>IMPACT        What will be the change in returning adults?     1=very low to 5=very high impact</t>
  </si>
  <si>
    <t>CONFIDENCE How much confidence do you have in this scoring?         L=low, M=medium, H=very confident</t>
  </si>
  <si>
    <t>Current Value</t>
  </si>
  <si>
    <t>Current Biological Risk category</t>
  </si>
  <si>
    <t>Likelihood score based on both spatial and temporal.            1=not likely to 5=very likely</t>
  </si>
  <si>
    <t>Current Biological Risk Category (numerical) = likelihood  x              impact.  1=low to 5=high</t>
  </si>
  <si>
    <t>Current Trend     1=decreasing             5=signif increase</t>
  </si>
  <si>
    <t>Future trend (over the next 50 years).      1 = decreasing                  5 = significant increase</t>
  </si>
  <si>
    <t>Future  Value</t>
  </si>
  <si>
    <t>Future Biological Risk Category</t>
  </si>
  <si>
    <t>Review (Y/N)</t>
  </si>
  <si>
    <t>IMPACT: What will be the change in returning adults?     1=very low to 5=very high impact</t>
  </si>
  <si>
    <t>CONFIDENCE: How much confidence do you have in this scoring?         L=low, M=medium, H=very confident</t>
  </si>
  <si>
    <t>Estuary</t>
  </si>
  <si>
    <t>Low flows may increase predation_x000D_
Habitat alterations (i.e. log booms)_x000D_
Artificial lights_x000D_
Fences</t>
  </si>
  <si>
    <t>H</t>
  </si>
  <si>
    <t>N</t>
  </si>
  <si>
    <t xml:space="preserve">Nahmint: Low flow dependant, alignment with 2014.
</t>
  </si>
  <si>
    <t xml:space="preserve">Nahmint:
</t>
  </si>
  <si>
    <t>3</t>
  </si>
  <si>
    <t>2</t>
  </si>
  <si>
    <t xml:space="preserve">Toquaht: Toquaht does not see a huge amount of pinniped predation; there have been instances of seals in the river but its not often. Some accounts of predation; spatial scale is low to 2, and a temporal is every year but coupled to flows. Other: when fish are unloaded from trawlers, it attracts sea lions, and this attracts sea lions to nearby estuaries. Sea lions are opportunistic and take advantage of these opportunities. Toquaht estuary is low and not favorable for sea lions as holding areas are quite shallow. It does two things, when you have deep water just outside the river mouth and a low water year where fish are holding, predators have ample opportunity to have influence. Salmon don't stage in the Toqaht estuary, they sit back in the bay. </t>
  </si>
  <si>
    <t>Toquaht:</t>
  </si>
  <si>
    <t>L</t>
  </si>
  <si>
    <t xml:space="preserve">Experience on the east side shows that seals preferentially select females - creating poor sex ratios. Usually only an impact when there are a low number of fish and space available, so low water years could be an impact. Cameras in fishways suggest there is damage on fish, it is likely a sub-lethal impact that impacts overall survival. </t>
  </si>
  <si>
    <t>5</t>
  </si>
  <si>
    <t>4</t>
  </si>
  <si>
    <t>Don't think it's a huge LF. Anecdotal information more than data. Tom Curley (lives in area) has witnessed or observed increase in population. Low river flow during staging in end of Sept could definitely have an impact on population. Don't see seals past mid-Oct, moderate since it includes estuary and lower river. During broodstock collection, predation not as prevalent 5% more net scars than bites - one in every 20 fish.</t>
  </si>
  <si>
    <t xml:space="preserve">Impact is more of a data gap. </t>
  </si>
  <si>
    <t>General Action Items for Wilf to bring Bob (LGL) into Rebuilding Plan, and discuss with Bob/Stefan/HFN to analyze Chinook otoliths given to Nitinat hatchery. Action Item for Christine will send Lidar to Jess.</t>
  </si>
  <si>
    <t>Estuary, river, spawning grounds, lake (if applicable)</t>
  </si>
  <si>
    <t>Habitat alterations (cover)_x000D_
Relative predator population size_x000D_
Travel corridors for predators</t>
  </si>
  <si>
    <t>Y</t>
  </si>
  <si>
    <t>REVIEW: PRE-RATED AS LOW RISK OVERALL</t>
  </si>
  <si>
    <t>REVIEW: PRE-RATED AS LOW RISK OVERALL?</t>
  </si>
  <si>
    <t>REVIEW: DID NOT RATE. HIGH OR LOW PRIORITY?</t>
  </si>
  <si>
    <t>Human presence causing stress to fish including: _x000D_
-Noise pollution_x000D_
-Light pollution_x000D_
-4x4 vehicle disturbance in water_x000D_
-Boating activity_x000D_
-Swimming with salmon (tourism)_x000D_
-Science_x000D_
-Camping/swimming_x000D_
-Horses_x000D_
-Pets _x000D_
-Log handling_x000D_
-Log salvage_x000D_
-In-stream construction</t>
  </si>
  <si>
    <t>M</t>
  </si>
  <si>
    <t xml:space="preserve">Nahmint: Increase in use with camping as well as logging impact. log boom 5 or so years ago right near mouth of bay. ~5 years ago? logs floating in estuary for up to a year.
</t>
  </si>
  <si>
    <t xml:space="preserve">Nahmint: camping, logging
</t>
  </si>
  <si>
    <t xml:space="preserve">Nahmint: Logging and Camping
</t>
  </si>
  <si>
    <t xml:space="preserve">Nahmint: UFN, HFN, TFN, Provincal, DFO, and Forestry
</t>
  </si>
  <si>
    <t xml:space="preserve">Nahmint: Reduce log booms and peoples influence
</t>
  </si>
  <si>
    <t xml:space="preserve">Nahmint: collect historical aerial photographs of estuary
</t>
  </si>
  <si>
    <t>Toquaht: log sort areas depleted oxygen sources in the area. More boating activity in the waershed and near the estuary. Mining could have an impact from historic. More people with Secret and Salmon Beach</t>
  </si>
  <si>
    <t>Toquaht: Logging impacts on salmon</t>
  </si>
  <si>
    <t>Toquaht: Log Dump and camping</t>
  </si>
  <si>
    <t>Toquaht: Request boaters to slow down</t>
  </si>
  <si>
    <t>Non-fishing related. Boating activity rarley occurs and there are not many people that access the river this time of year.</t>
  </si>
  <si>
    <t>1</t>
  </si>
  <si>
    <t>Don't think it's a major impact. Fairly busy road disturbance from logging - some sediment has gone in. Rubber from tires affects water systems. Science/escapement surveys not frequent nor stressful.</t>
  </si>
  <si>
    <t>This limiting factor is focused on condition and mortality of fish in the river regardless of where disease or parasite transmission occured._x000D_
_x000D_
Examples:_x000D_
-Sea Lice_x000D_
-Aquaculture practices_x000D_
-Worms and other freshwater parasites_x000D_
-HMSI_x000D_
-PRV_x000D_
-Jaundice</t>
  </si>
  <si>
    <t>REVIEW: PRE-RATED AS DATA GAP OVERALL</t>
  </si>
  <si>
    <t>Examples:_x000D_
-Terrestrial Plants_x000D_
-Aquatic Plants_x000D_
-Algae_x000D_
-Fishes</t>
  </si>
  <si>
    <t>Estuary, river</t>
  </si>
  <si>
    <t>This includes aggradation, counting fences, culverts, dams, and lake level control points</t>
  </si>
  <si>
    <t xml:space="preserve">Nahmint: A large rock (with blast holes) fell into the river a long time ago at canyon, creating a barrier to spawning, spawning barrier has reduced available spawning for upper half past canyon pool. ~7-8 km of extra habitat blocked. Parkin estimate is 500 fish with current available habitat. We can't enhance the run without anymore available habitat.
</t>
  </si>
  <si>
    <t xml:space="preserve">Nahmint:Unsure of what logging impacts will be in the future 
</t>
  </si>
  <si>
    <t xml:space="preserve">Nahmint: Logging and distrubance
</t>
  </si>
  <si>
    <t>Toquaht: We don't see a huge barrier year to year, but under certain years the falls do have an impact. The upper has had a lot of logging and created alluvial reaches. Bulk of spawning is in the upper reaches where this aggadation occurs. Worst case senario is that fish loose access to spawning. Since the first 16 km of logging, the lower reaches are experiencing the impacts of flashiness in the system.</t>
  </si>
  <si>
    <t>Toquaht: Unsure of what logging impacts will be in the future</t>
  </si>
  <si>
    <t>Toquaht: Logging and disturbance</t>
  </si>
  <si>
    <t xml:space="preserve">Strongly tied to temperature and flows. All agreed aggradation from sediment wedges and mid-channel bars is a significant issue below Blenheim bridge. All riffle-run habitat, no pool habitat almost. Some pools have been filled in or changed but lower half of river, run/riffle more prevalent. In a dry fall, would be a huge impact - i.e. 2016 significant impact, good flow not as much of an impact.
Downstream bank erosion as source of sediment is heavily impacted for decades. Upper Sarita is moderated by the lake. Understand the issue and know where its happening. </t>
  </si>
  <si>
    <t>River, spawning grounds, lake (if applicable)</t>
  </si>
  <si>
    <t>High quality spawning habitat is characterized by: _x000D_
-Appropriate spawning gravel_x000D_
-Sub-gravel flow_x000D_
-Groundwater upwelling</t>
  </si>
  <si>
    <t>Nahmint: Less than 10% of SPG has been affected, quality has not been majorly affected. Logging could be influental in the severity of rain events on the river. There are a lot of chum that might contrinute to cleaning the gravel. As hydrology changes we could see a reduction on both quality and quantity, a 4 would be more relective.</t>
  </si>
  <si>
    <t xml:space="preserve">Toquaht: The majority od SPG is in the uppper river due to bedrock confided nature of lower river. Was once a productive stream under those conditions. Lots of gravel in the upper, its poor quality from slides in the upper river. Survey in early 1990's to survey later on had a lot more boulders, SPG is limited and trend is changing. We see gravel changing with every big rain event in the upper. Use is limited on the upper river and a good amount of the return goes there to spawn, so 11-20%. There is a tradeoff between years on selectivity of gravel for lower vs upper. Timing of when fish travel up river has a major impact on when spawning </t>
  </si>
  <si>
    <t>Toquaht: Potentially include more swims on the upper river in reaches of more consitent spawning, asseses SPG and number of fish coming up, adressed other life history stages</t>
  </si>
  <si>
    <t>Toquaht: Potentially include more swims on the upper river in reaches of more consitent spawning, install a hydromet station on the Toquaht</t>
  </si>
  <si>
    <t>Spawning grounds used to infill annually because there are not enough Chinook to clean up the SPG. Now its not as much of a problem with more fish. There was debries and detritus in 2015 but it has since improved. Occurs at about 80% of the spawning habitat above the hatchery; Great Central Damn to Robertson creek lagoon. Noted that the maitnence schedule of the Ash power plant has a major inluence on this LF,  there is a minimum amount of flow required to keep the SPG set up. McBride and Drinkwater used to have a lot of spwning but with poor returns there is less use and less annuall maitnence of SPG. Not much spawning goes on there now. Likely to increase in exposure and frequency with CC. Mapping is required on the tributaries and mainstem -&gt; AI</t>
  </si>
  <si>
    <t>Data gaps around GIS mapping of true spawning areas - how does this change over time?</t>
  </si>
  <si>
    <t>Mapping is required on the tributaries and mainstem -&gt; AI</t>
  </si>
  <si>
    <t>All are confident and in agreeance with a serious concern for impacts to downstream habitat south of South Sarita - not the prisitine condition it used to be and not much we can do about it. South Sarita might have been good habitat at one point as well.
Tied to redd overspawn (LF20) due to lack of access to available spawning habitat.</t>
  </si>
  <si>
    <t>River, spawning gronds, lake (if applicable)</t>
  </si>
  <si>
    <t>May be a factor of: _x000D_
-Spawning habitat destruction_x000D_
-Access to habitat restricted_x000D_
-Hydrology</t>
  </si>
  <si>
    <t xml:space="preserve">Nahmint: Less than 10% of SPG has been affected, quality has not been majorly affected. Logging could be influental in the severity of rain events on the river. There are a lot of chum that contrinute to cleaning the gravel. As hydrology changes we could see a reduction on both quality and quantity, a 4 would be more relective
</t>
  </si>
  <si>
    <t xml:space="preserve">Quantity is reduced in the of GCL, but it dependant on lake levels and weather. The tributatires could have far less but it is not mapped. Common in areas like the Sproat, but not likely in the tributaries. In the future, flash flooding can be curbed by maintaining current riparaian and surrounding tree structure, resulting in less summertime aggradation. </t>
  </si>
  <si>
    <t>GCL and its tributaries need mapping of SPG</t>
  </si>
  <si>
    <t>Restoration needed on GCL and tribs</t>
  </si>
  <si>
    <t xml:space="preserve">More of a quality than quantity change. Only portion of habitat that isn't used as much as it used to be is the south Sarita - no longer decent habitat or not available anymore. In recent years, not a lot of change. We don’t have access issues for Chinook. </t>
  </si>
  <si>
    <t>Action to come back to after restoration.</t>
  </si>
  <si>
    <t>Types of fishing: _x000D_
-Catch and release_x000D_
-Illegal harvest_x000D_
-Unsanctioned and under reported fishing_x000D_
-Authorized, sanctioned fisheries</t>
  </si>
  <si>
    <t xml:space="preserve">Nahmint: increased pandemic recreation, moving to island; sport fishing increased in river part up to canyon pool, not so much in estuary due to access. where CN are spawning and people have access to it, thats affected. expected to cover majority of the watershed, 30-40% of the river is affected. Seen almost every year and has increased in the last 3 years with the influx of recreation. Every other year there are people fishing below the rock. Subsequent return is expect to have a 20% affect from this, with low confidence.
</t>
  </si>
  <si>
    <t xml:space="preserve">Nahmint: anectoal increase in people, but no data. Dave Murphy is on the river a lot, probably has logbooks.
</t>
  </si>
  <si>
    <t xml:space="preserve">Nahmint: increase in recreational use
</t>
  </si>
  <si>
    <t xml:space="preserve">Nahmint: Put up game cameras and investigate potential of fishing. SEND RATING TO DAVE MURPHY TO GO OVER THIS LF, request that he potentially do recapture here
</t>
  </si>
  <si>
    <t xml:space="preserve">Toquaht: Anecdotal and stories at commercial scale of poaching on the Toquaht, this was mostly historical and is expected to have stopped. FLNRO expects this to be one of the most poached steelhead rivers on the province. Estuary and mid river holding pools are affected. Used to be gillnetted at the mouth. Fly fish only for certain periods of the year. Above the falls is closed after Oct 31st. Poaching really started when steelhead mgmt was lowered on the Stamp/somass. Poaching has calmed down, but historically it probably played a role into where we see CN populations today. Definitely seen as an issue. Fishing also occurs on the lake. At a population of spawners less than 100 fish, impacts are quite large. These confined pools are unsupervised, catch and release mandate, but there is no supervision. Key holding and sensitivr spawning pools mid river, below falls, bridge by fall all accessable by trails, used to get gill netted at estuary mouth. </t>
  </si>
  <si>
    <t xml:space="preserve">Toquaht: anectoal increase in people, but no data. This is something that needs to be looked at, quantiying angler pressure is key. Darryl, Tom and Dave Hurwitz on river a lot. </t>
  </si>
  <si>
    <t>Toquaht: increase in recreational use</t>
  </si>
  <si>
    <t>Toquaht: Connect with DAVE HURWITZ about fishing. Potential to include managment so that fishing is reduced during key migration times or less fishing overall for Chinook. As well as jurisdiction oversight to makes sure that illegal harvest is caught -&gt; enforcment is required</t>
  </si>
  <si>
    <t xml:space="preserve">Pressure on fish coinsides with freqency of fishing events and severity of temperature during events. In high temps and high conecentration of fishers, there is high fish mortality. Down stream of the gun club and hatchery there is constant dieoffs due to the coinciding events, resulting in fungus increases. Occurs more than half of the spawning time. When the CN population was low and fishing was open for Coho, there was substanital bycatch, especially at higher temps. Mortality consides with length into season, as temps get hotter and more fish move in, there are more dieoffs. Regulations could be implmented to curb impact on CN. </t>
  </si>
  <si>
    <t>Potential to increase managment</t>
  </si>
  <si>
    <t xml:space="preserve">ESSR only targets marked fish (hatchery). Only handful of citizens flossing/snagging for FSC, catch and release and would be low. Fishing is really low on natural population. Happens every year but will be stable.
No one from DFO on call. </t>
  </si>
  <si>
    <t>Competition</t>
  </si>
  <si>
    <t xml:space="preserve">Nahmint: DNA was done on all the RCH fish, and strays were culled; amounting to 30-40% strays (mostly Thornton; Rob, Rob/Thorn, Conuma, Nitinat, Tlupana, Unknown) of the total spawners between 2015-2021 removed. In 2015, brood collected in estuary. Yes other hatchery fish go in here and influence the genetics and compete for space, but its rare that river actually meets carrying capacity. There is various real estate for fish to use spawning grounds at the moment, but that could be subject to change. This could very well be a data gap.
</t>
  </si>
  <si>
    <t xml:space="preserve">Nahmint: This is mostly a data gap, we are unsure of the impact. If Nahmint stray is not kept pure, it could have an impact on the wild adults
</t>
  </si>
  <si>
    <t xml:space="preserve">Nahmint: Hatchery practices
</t>
  </si>
  <si>
    <t>Toquaht: Not much info on strays, don't see much comp b/c not much wild fish left in there. Of the Toquaht genetics on wild returning fish, the composition is mostly of Nitinat orgin; pop'n is so low.</t>
  </si>
  <si>
    <t>Toquaht: Data gap, work should be done to define the genetic makeup of wild toquaht fish to determine their orgin</t>
  </si>
  <si>
    <t>Toquaht: Hatchery practices</t>
  </si>
  <si>
    <t xml:space="preserve">Mark selective fishery is key here. Most fish removed for ESSR - 50% marked rate. Confounded by no wild fish left in Sarita, we have natural spawners but its been influenced by hatchery fish. 80-90% coming back as hatchery. </t>
  </si>
  <si>
    <t>May be a factor of: _x000D_
-Climate change: more frequent extreme temps_x000D_
-Aggradation_x000D_
-Seasonal droughts_x000D_
-Riparian cover_x000D_
-Hydrologic factors such as dams, glaciers, aquifers, lakes, etc._x000D_
-Groundwater upwelling</t>
  </si>
  <si>
    <t xml:space="preserve">Nahmint: We are seeing definite impacts (weekly average derived from daily average) above the upper optimum temperature regime throughout the system and frequently throughout the season. Lethal temps (above 20) are not seen until August. It happens every year. Direct mortality is hard to measure, potential data gap. Overall health of fish is dampened and there could be a seasonal mismatch in migration timing up river, aka fish could be waiting longer, reducing egg development and emergence down the road. Pathogens do have the capcity to be transferred from parents to offspring with increase in temps. Since the side channel was build, which has much cooler water (12-14), there has been staging and holding seen before moving to spawning ground. The side channel is percolating through the ground and clear and cold, contributing to temps. The side channel could be offered as refuge. High confidence thanks to temp data.
</t>
  </si>
  <si>
    <t xml:space="preserve">Nahmint: 
</t>
  </si>
  <si>
    <t xml:space="preserve">Nahmint: </t>
  </si>
  <si>
    <t>Nahmint: Hobo logger in side channel</t>
  </si>
  <si>
    <t>-1</t>
  </si>
  <si>
    <t>Toquaht:  Varies year to year. Timing is shifting year to year of migration. CHANGE FORMULA TO HP DATA GAP</t>
  </si>
  <si>
    <t xml:space="preserve">Toquaht: High priority data gap, need hydromet station. Doug Paulfry probably has data on this from swims as well as Dave to give rough snapshot data over time. </t>
  </si>
  <si>
    <t>Toquaht: Hydromet station would be good. Evaluate return data to see potential trends</t>
  </si>
  <si>
    <t xml:space="preserve">Includes all populations and regions. Severity is seasonally dependant.  In general, the GCL is cooler and the stamp is warmer. Temps average above the upper optimal regulatory temps for CN, at 17-18. Last year there was extremley high temps. Overall is dependant on climatic events, such as El nino and La nina. Pathogen and parasite prevalance/intensity coincides with temp frequency and intensity. Noted as a big problem that is not happening frequently but will increase over time with CC. </t>
  </si>
  <si>
    <t>Cool water infrastructure. Provide flows of cold water from reservoir (hypolimnetic curtain) for Somass.</t>
  </si>
  <si>
    <t>Access to cool pool habitat. Can hide in upper pools. Temps can be tough on adults in Sept period, bath tub temp 22C this past summer. Temp in South Sartia would be high just don’t have the data. Presume going to get worse. Moderate impact, could be higher in some years.</t>
  </si>
  <si>
    <t>Yes</t>
  </si>
  <si>
    <t>Need a data logger in upper and lower sarita to evaluate the temperature difference between the two</t>
  </si>
  <si>
    <t>Install Hobo logger - LGL/Nation</t>
  </si>
  <si>
    <t xml:space="preserve">This may be a factor of:_x000D_
-Inadequate groundwater upwelling_x000D_
-Temperature_x000D_
-Inadequate flow_x000D_
-Algae and phytoplankton_x000D_
</t>
  </si>
  <si>
    <t xml:space="preserve">A data saturated topic, with weekly DO estimates on the major areas. Overall its not expected to be a major issues at this like stage, but could be impactful during outmigration. Trends overtime should hold, Stamp is typically great, lake is variable depending on wind, Estuary amd early river are very poor. Adequate range minimmum is 6ppm. Alberni inlet is quite poor as you get into the summer, and all the fish move through there. </t>
  </si>
  <si>
    <t>No prespawn mortality observed most years. Don't normally take that but not as big of an issue than for juveniles. See it as an issue for more Port Alberni streams, but minor issue for Sarita adults.</t>
  </si>
  <si>
    <t>Yes, limited monitoring. Low priority data gap.</t>
  </si>
  <si>
    <t>Could monitor DO levels during escapement surveys.</t>
  </si>
  <si>
    <t>May be a factor of: _x000D_
-Wastewater discharge_x000D_
-Mining activities_x000D_
-Road building (using concrete)_x000D_
-Forest cover</t>
  </si>
  <si>
    <t>Did not rate</t>
  </si>
  <si>
    <t>Deleterious substances include:_x000D_
-Overabundance of nitrogen or phosphorus (including nitrates and phosphates)_x000D_
-Petroleum products_x000D_
-Pesticides_x000D_
-Heavy metals_x000D_
-Industrial effluence_x000D_
-Cleaning supplies such as bleach and detergents _x000D_
-Wood preservatives_x000D_
-Paint_x000D_
-Chlorinated water _x000D_
-Undertreated waste water effluent_x000D_
-Fertilizer runoff_x000D_
-Livestock waste_x000D_
-Sediments and suspended solids (turbidity)_x000D_
-Thermally altered water_x000D_
-Resin acids from log handling (BC water quality guidelines on this)_x000D_
-Salinity</t>
  </si>
  <si>
    <t>Most issues would predominate at the mouth of the river, as all the possible inputs upstream meet. Adults are likely to be less affected but juveniles influence is likely. Data gaps need to be addressed =&gt;</t>
  </si>
  <si>
    <t>Need info on toxins from tires, sewage, nutrients in estuary, algae from Sproat Lake
-	Inputs from housing and public use
-	Agriculture
-	Sewage
-	Blue/Green algae influence
-	Influence of estrogen or other hormones inputs from AA
-Toxics from tires</t>
  </si>
  <si>
    <t>Sediment is the primary deleterious substance that we are dealing with. 
Should study tire compound impacts since Bamfield Rd is fairly busy logging/recreational road, and going to get busier
Question regarding chip sealing process with new Bamfield road coming up soon</t>
  </si>
  <si>
    <t>Yes, need study on tire compound impacts, turbidity measurements or environmental monitoring for current and future bamfield road maintenance</t>
  </si>
  <si>
    <t>Yes - monitor water quality like in Sugsaw (turbidity, tire impacts, or chemicals from road maintenance)</t>
  </si>
  <si>
    <t>Spawning grounds, lake (if applicable)</t>
  </si>
  <si>
    <t>This factor is focused on elevated predation by fish, birds, or other predators above natural levels causing a decrease in salmon population size</t>
  </si>
  <si>
    <t>REVIEW: LISTED AS DATA GAP IN LOW RISK CATEGORY</t>
  </si>
  <si>
    <t>Lots of herons, mergansers at Blenheim bridge. Cutthroat trout dominate in predation. Egg to fry survival; a lot of them die. Unsure what is natural or not. No studies to say what's elevated and what's natural. We know it happens every year.</t>
  </si>
  <si>
    <t>Yes, data gap on whats elevated or natural predation from trout and mergansers</t>
  </si>
  <si>
    <t>Predation study</t>
  </si>
  <si>
    <t>Examples:
-Pea mouth chub
-Carp
-Didymo
-Eurasian Millfoil</t>
  </si>
  <si>
    <t xml:space="preserve">Nahmint: Didymo (rock snot) is likely present but no one done testing. Didymo unsure of how it affects SPG and eggs. Most likely a data gap on this river. Could affect the spawning gravel. Didymo impacts from Jonquil on trout and benthic assemblages. Affects food web dynamics. Likely more impt to juvenile stages.
</t>
  </si>
  <si>
    <t xml:space="preserve">Nahmint: Data gap: research the potential influence of Didymo.
</t>
  </si>
  <si>
    <t xml:space="preserve">Nahmint: Sample didymo or algal bloom and further research is required.
</t>
  </si>
  <si>
    <t>Toquaht: Not seen to be an impact but low confidence .</t>
  </si>
  <si>
    <t>Toquaht: Data gap, but there are no invasives seen</t>
  </si>
  <si>
    <t>Did not get notes on - see if anyone remembers if Didymo was identified as the issue?</t>
  </si>
  <si>
    <t>LF18: Mortality due to redd disturbance by humans</t>
  </si>
  <si>
    <t>The following factors may impact alevin emergence timing:
- High flows
- Temperature
- pH
Mortality may be caused by mismatched timing with food availability or lack of readiness for survival</t>
  </si>
  <si>
    <t xml:space="preserve">Nahmint: Data gap since no one directly studying juveniles on this river. RST in Tranquil/Bedwell was not able to be put in early enough in the year to get the 0 count for emergence (into early March). Anectodal look at emergence earlier in the year. Carol says unsure if this is something that has always been there and its now being observed. At Robertson hatchery, Nitinat fish in the fry stage had smolting behavior seen a lot earlier than Robertson stock. Emergent fry seen at April 7th to 10th. River swim estimated 65mm Chinook on May 10th. 
</t>
  </si>
  <si>
    <t xml:space="preserve">Nahmint: Data gap, needs to be looked at. 
</t>
  </si>
  <si>
    <t xml:space="preserve">Nahmint: Get RST onsite and conduct further research in juveniles. As well as look at RST data from Bedwell and Tranquil to determine if this could be an analoguous phenomenon on the Nahmint.
</t>
  </si>
  <si>
    <t>Toquaht: Not seen but low confidence. Data gap.</t>
  </si>
  <si>
    <t>Toquaht: Needs to be looked at on the Toquaht</t>
  </si>
  <si>
    <t xml:space="preserve">Uncertainty regarding this LF and more data is needed. There is potential for this to benefit as it could offer refuge to fish at this life stage with potential to limit exposure to unfavourable temps, however it is uncertain if food availability will track with these shifts in temp. </t>
  </si>
  <si>
    <t xml:space="preserve">Need data on trophic mismatch, potential for early emergence to mismatch with food abundance and avaliblity </t>
  </si>
  <si>
    <t>Cautious to say that its earlier than before monitoring. Only have 3 years of RST data (2019-2021). Data gap for beginning of emergence, usually 100s on the first day. Most migration happens in high flows and that is missed in RST as its off to the side. Looking forward they are emerging earlier and earlier with increasing temps. Just starting to understand the mgiration timing, need redd studies.</t>
  </si>
  <si>
    <t>Yes - need to keep studying migration timing with RST, redd studies and other methods. HIGH OR LOW PRIORITY DATA GAP???</t>
  </si>
  <si>
    <t>LGL</t>
  </si>
  <si>
    <t xml:space="preserve">Migration timing study, temp logger in redds </t>
  </si>
  <si>
    <t>Superimposition of redds may cause disturbance to incubating eggs</t>
  </si>
  <si>
    <t xml:space="preserve">Nahmint: Only a handful of swims. Consistent data has not been taken. Sarita study looked at chum and chinook overspawn and saw they spawn at different locations on the river. Would assume its the same on Nahmint.
</t>
  </si>
  <si>
    <t xml:space="preserve">Nahmint: Look into details of SIL survey data to see where they're spawning in relation to Chum.
</t>
  </si>
  <si>
    <t>Toquaht: Chum and Chinook do not overlap in SPG. Mostly due to lack of fish.</t>
  </si>
  <si>
    <t>Toquaht: Needs data</t>
  </si>
  <si>
    <t xml:space="preserve">Toquaht: Look into details of SIL survey data to see where they're spawning in relation to Chum.
</t>
  </si>
  <si>
    <t xml:space="preserve">Project that Chris did - on years of low flow, Chinook cannot reach higher spawning area and increased risk of superimposition due to reduced available spawning habitat. Years of higher Chinook escapement may increase superimposition risk due to limitations in available spawning habitat (findings from report).
Usually lower half of river, not great spawning grounds, they did overlap. We do see that on ok years as well. Hatchery return fish spawn on less healthy areas, eggs often overspawned by Chum. Safe to say happens every 2-3 years. Affects Chinook spawning in lower river, not with Coho but with Chum b/c mainstem spawners. Not sure how disruptive that is. In years with higher chum, more overspawn (this year small chum return, 2 years ago likely higher damage).
Dependent on wetted width - Chinook centered and Chum more periphery. </t>
  </si>
  <si>
    <t xml:space="preserve">Yes - unsure of specific disruption/impacts. </t>
  </si>
  <si>
    <t xml:space="preserve">Lack of available spawning habitat. Low flows. </t>
  </si>
  <si>
    <t>Continue redd monitoring</t>
  </si>
  <si>
    <t>Spawning grounds</t>
  </si>
  <si>
    <t>This may be a factor of: 
- Changes to watershed hydrology
- Climate change</t>
  </si>
  <si>
    <t xml:space="preserve">Nahmint: Aggradation problem is not seen here and over-freeze is not either. Not expected to be a problem, with moderate confidence. 
</t>
  </si>
  <si>
    <t xml:space="preserve">Nahmint: Look at hydromet flow data.
</t>
  </si>
  <si>
    <t xml:space="preserve">Toquaht: Subsurface flows are a problem in the summer, but its likely a problem in the winter. Lower confidence, but the upper watershed sees a solid amount of rain in the winter. Erosion could play a factor in infilling, resulting in reductions in pools size and channell widening.  </t>
  </si>
  <si>
    <t>Toquaht: unknown water levels in the winter on river</t>
  </si>
  <si>
    <t>Toquaht: Get hydromet</t>
  </si>
  <si>
    <t xml:space="preserve">Less probability of getting dewatered. Not much of a dry spell in Jan, with storm years usually stays wetted. Vulnerable time. Not every year, in some years might be a significant issue (El Nino years). </t>
  </si>
  <si>
    <t>NOT RATED, NEEDS REVIEW</t>
  </si>
  <si>
    <t>High Priority Data Gap</t>
  </si>
  <si>
    <t>NOT INCLUDED IN INITIAL RATING, NEEDS REVIEW</t>
  </si>
  <si>
    <t xml:space="preserve">Common 50% of the time. Less of an issue above Bhemheim bridge. 40% of habitat affected. </t>
  </si>
  <si>
    <t>Lake (if applicable)</t>
  </si>
  <si>
    <t>WOULDN'T THIS BE NOT APPLICABLE?</t>
  </si>
  <si>
    <t>Did not rate.</t>
  </si>
  <si>
    <t>Gravel composition and quality, interstitial fines; Limits to this productivity may be correlated to a higher proportion of fine sediment</t>
  </si>
  <si>
    <t xml:space="preserve">Nahmint: SPG is pretty good quality for the chinook. Less than 10% is poor quality. Confidence is medium. Logging and climate change will be an influence on the SPG availble and the quality of the current SPG. 
</t>
  </si>
  <si>
    <t xml:space="preserve">Nahmint: Could be looked more in depth. 
</t>
  </si>
  <si>
    <t>Toquaht: Similar to the Nahmint, 90% is downstream from the lake and is relativley intact. Low confidence and needs to be looked at. CC and logging could impact.</t>
  </si>
  <si>
    <t xml:space="preserve">Toquaht: Could be looked more in depth. </t>
  </si>
  <si>
    <t>Studies 25 years ago indicated that the quality was intact, current state is unknown, but is expected to keep stable into the future. Also dependant on adverse weather events and climate change. A current data gap</t>
  </si>
  <si>
    <t xml:space="preserve">Fly in Lidar - Lack a lot monitoring on the many of the systems and tribs that are important to wild fish-	 Most importantly, we have no monitoring on the key spawning areas in the reach between the damn and the hatchery lagoon
-	Including remote sensing, lidar, and drone could be used
</t>
  </si>
  <si>
    <t xml:space="preserve">Definitely a lot of sediment and fines in the system but not sure if they get a chance to settle in spawning grounds. Some participants feel it's not an issue, high flows move fines out. Ways to judge sediment content is embeddedness. Sarita is more giving and a little bit soft. Not cement, not embedded gravel. </t>
  </si>
  <si>
    <t>High water temperatures may lead to early aelvin emergence. Low water temperatures and ice may cause mortality. 
May be a factor of: 
- Climate change: more frequent extreme temps
- Aggradation
- Seasonal droughts
- Riparian cover
- Hydrologic factors such as dams, glaciers, aquifers, lakes, etc.
- Groundwater upwelling</t>
  </si>
  <si>
    <t>Install hobo temp logger</t>
  </si>
  <si>
    <t>May be a factor of: 
- Wastewater discharge
- Mining activities
- Road building (using concrete)
- Forest cover</t>
  </si>
  <si>
    <t>Deleterious substances include:
- Overabundance of nitrogen or phosphorus (including nitrates and phosphates)
- Petroleum products
- Pesticides
- Heavy metals
- Industrial effluence
- Cleaning supplies such as bleach and detergents 
- Wood preservatives
- Paint
- Chlorinated water 
- Undertreated waste water effluent
- Fertilizer runoff
- Livestock waste
- Sediments and suspended solids (turbidity)
- Thermally altered water
- Resin acids from log handling (BC water quality guidelines on this)
- Salinity</t>
  </si>
  <si>
    <t>SEE BELOW DISCUSSION LF 32. CONSIDER CHANGING TO HIGH PRIORITY?</t>
  </si>
  <si>
    <t>Did not rate. Refer to LF15 for low rating.</t>
  </si>
  <si>
    <t>Predator examples:
- Prickly sculpin
- Torrent sculpin
- Hydra
- Anadromous salmonids
- Non-anadromous salmonids</t>
  </si>
  <si>
    <t xml:space="preserve">The cowichan has show impacts on low water years from predation; isolated pools have seen major impacts of terrestial predation: expected to be around 25% mortality in low water years. All these populations have always been here, the question is if the shifting conditions have contributed to an increase in predation pressure. Current impacts are most severe during the springtime droughts. Satially is ubiquitous but happens most on the upper streams, where fish are trapped in small pools and a marked increase in predation occurs. 4 of the 6 upper streams of the GCL see this annually.  A data gap highlighted the right. </t>
  </si>
  <si>
    <t xml:space="preserve">Predation is an issue for stranding. 
-	Bluegill impacts unknown
-	Merganser impacts unknown
-	Analogous study to cowichan to look at predation in reference to water levels
-	Highlight need to look at stranded fish and predation pressure in upper tribs of GCL
-	Major issues in GCL with lowered water levels from logs being taken out
-	Better understanding of what fish are making it back: Cowichan study
</t>
  </si>
  <si>
    <t>Same scoring for LF 16 egg predation.</t>
  </si>
  <si>
    <t>Yes - unsure of whats elevated or natural levels</t>
  </si>
  <si>
    <t>DId not rate</t>
  </si>
  <si>
    <t>Human presence causing stress to fish including: 
- Noise pollution
- Light pollution
- 4x4 vehicle disturbance in water
- Boating activity
- Swimming with salmon (tourism)
- Science
- Camping/swimming
- Horses
- Pets 
- Log handling
- Log salvage
- In-stream construction</t>
  </si>
  <si>
    <t xml:space="preserve">Nahmint: Low across the board, moderate confidence. Will likely increase with recreation traffic. Access on the river where the fish would be is not very good. 
Toquaht: There is a lot of runoff from the roads that bisect the river, but no data has been taken. Flagged as deleterious substances potential. </t>
  </si>
  <si>
    <t>Nahmint:
Toquaht: Need active water quality and runoff influnce on turbidity as it impacts incubation. Flag for incubation potential?</t>
  </si>
  <si>
    <t xml:space="preserve">Toquaht: There is a lot of runoff from the roads that bisect the river, but no data has been taken. Flagged as deleterious substances potential. </t>
  </si>
  <si>
    <t>Toquaht: Need active water quality and runoff influnce on turbidity as it impacts incubation. Flag for incubation potential?</t>
  </si>
  <si>
    <t>Toquaht: FLAG FOR INCUBATION</t>
  </si>
  <si>
    <t>No data, but expected low exposure</t>
  </si>
  <si>
    <t>-        Lack of data, but no expected impact as of right now</t>
  </si>
  <si>
    <t>Same scoring as other life stages. Low impact as not much activity.</t>
  </si>
  <si>
    <t>This limiting factor is focused on condition and mortality of fish in the river regardless of where disease or parasite transmission occured.
Examples:
- Sea Lice
- Aquaculture practices
- Worms and other freshwater parasites
- HMSI
- PRV
- Jaundice</t>
  </si>
  <si>
    <t xml:space="preserve">Nahmint: As water temps increase, transmission of BKD and other pathogens have the capacity to influence offspring and outmigrating juveniles. So to be increased with time and CC. Temps have been increasing and thus pathogens should track. Chinook are fairly robust to IHVN so it is more likely BKD. All adults that have been caught are tested for BKD at RCH, levels are low on the Nahmint; only a few tested low + and mod + for BKD. Disease screening and smolt health check is taken prior to release. Very low spatial and temporal. Moderate confidence. 
</t>
  </si>
  <si>
    <t xml:space="preserve">Nahmint: Data gap and more screening needs to be done on pathogens in the Nahmint in particular. Warmer temperatures can increase prevalance and intensity of pathogens
</t>
  </si>
  <si>
    <t xml:space="preserve">Nahmint: more screening?
</t>
  </si>
  <si>
    <t xml:space="preserve">Toquaht: If broodstock is being removed, important hatchery stock to be screened. Mostly a data gap here but there is screening being done. </t>
  </si>
  <si>
    <t>Toquaht: Data gap, screening data needs to be collected/tracked down. With CC and the expected increase in temps, this could change.</t>
  </si>
  <si>
    <t>Toquaht: screening/track down data from TCH</t>
  </si>
  <si>
    <t>Bacterial kidney disease can be transmitted from adults to offspring and juveniles. Can be transmitted in the river only when its extremely warm, during events of warming in incubation, that is when it is transferred. Intracellular bacterium, so it exists everywhere and has the capacity to grow with fish stress. It exists, and with water temp increasing, it will most likely be an impact. Data gap across the board.</t>
  </si>
  <si>
    <t xml:space="preserve">Need to screen outmigrating fry. High priority to learn more about disease in wild juveniles. -	Study in the Puntlage is exploring 
-	With the influx of knwolegde regarding novel infectious agents, we need to know more about their influence 
</t>
  </si>
  <si>
    <t>-	Screen all broodstock, and only use low positives, to break cycle of transfer from adults to offspring
-	Screen out-migrating fry across all of WCVI Steve Emmonds
-	Reach out to Tanya Brown to see the impact of contaminants on adult and juveniles
- Reach out to SSHI for further input and Gideon Mordecai for potential impacts from hatcheries</t>
  </si>
  <si>
    <t>Data gap. BKD tracking only done in yearling populations, 2013 done out of Omega hatchery. * Not a lot of notes on this and concern about lack of data to prove??</t>
  </si>
  <si>
    <t>Study on pathogens etc.</t>
  </si>
  <si>
    <t>Examples:
- Brown trout
- Carp
- Pea mouth chub
- Didymo
- Eurasian Millfoil</t>
  </si>
  <si>
    <t xml:space="preserve">Nahmint: Low across the board, but with low confidence. Expect stable trend now and into future. 
</t>
  </si>
  <si>
    <t xml:space="preserve">Nahmint: Unsure whether or not the current invasives contribute to competition at this stage
</t>
  </si>
  <si>
    <t xml:space="preserve">Nahmint: more research
</t>
  </si>
  <si>
    <t>Toquaht: Simlar to the Nahmint, low across the board with low confidence. IS THIS SUPPOSED TO BE LOW?</t>
  </si>
  <si>
    <t>Toquaht: No invasives are known, but still a data gap.</t>
  </si>
  <si>
    <t>Toquaht: more research</t>
  </si>
  <si>
    <t xml:space="preserve">Bullfrog influx could be a major factor as it is seen on tribs, but there is little data on said impact. With low phosphorus, Diddimoe often co-occurs. Diddiomoe occurred in early logging areas; with a burst of undegrowth following logging events, there is a depression in phosphorus and fertilizer can influence this as well. With increase in adverse temperature events, this predation will likely occur as well. Low confidence, data gap. Control methods could be implemented to curb impact over time. </t>
  </si>
  <si>
    <t xml:space="preserve">-	Unknown impact of bullfrogs
-	Carp, Koi, Chub, could all be a factor in food availability 
-	Crayfish impacts, population have boomed across the coast
-	American bullfrog impact research on alevins </t>
  </si>
  <si>
    <t>Fairly confident no invasives, assume should have picked them up on RST by now if any were present. Small chance could be missing resident invasives.</t>
  </si>
  <si>
    <t>This may be a factor of: 
- Poor quality of food
- Low quantity of food
- Mismatched timing of food and fry development
- Interspecific competition for food
- Detritus rectuitment</t>
  </si>
  <si>
    <t xml:space="preserve">Nahmint: Didymo could affect food webs and community assemblage, but its likely a data gap. Changing weather and climate patterns affect community assemblages and growth over the year (colder springs).
</t>
  </si>
  <si>
    <t xml:space="preserve">Nahmint: Look into shifting climate regimes influence - data gap
</t>
  </si>
  <si>
    <t>Toquaht: Data gap. HIGH OR LOW DG?</t>
  </si>
  <si>
    <t>Toquaht: Look into shifting climate regimes influence- data gap</t>
  </si>
  <si>
    <t xml:space="preserve">Alkalinity is controlling the productivity of rivers from year to year, but it is uncertain to what degree factor this plays in benthic and invertebrate productivity speficially on the Somass. It is thought that fish do not utilize freshwater habitat during early migration and move out to sea quickly. However, providing food in habitat could induce fish to stay longer, and in turn improve return. If this is provided, fish might stay longer. With SST and sub-SST increases we would expect fish to want to stay in the river longer for refuge. Data gap. </t>
  </si>
  <si>
    <t>-        High priority data gap, low confidence. Need alkalinity, food abundance, and movement data. NEEDS TO HIGH PRIO DG NOT V LOW</t>
  </si>
  <si>
    <t xml:space="preserve">Plausible due to impacts from riparian disturbance, redued organics to river but no studies to show this. Maybe a 2 but likely a 1 b/c no evidence. Potential for data gap. Habitat availability is more important as they don’t have the space and might be limiting in food. Sub-population going up south sarita is almost non existent. </t>
  </si>
  <si>
    <t>Yes - no studies to show this</t>
  </si>
  <si>
    <t>Riparian disturbance</t>
  </si>
  <si>
    <t>Potential for benthic organisms and stomach content analysis study</t>
  </si>
  <si>
    <t>Rearing habitat includes:
- Off channel
- Side channel
- Pool quality (size, depth)
- Pool quantity and frequency
- Cover
- LWD
- Flow rates impacting food availability
- Complexity
- Rate of channel change and streambed movement
- Undercut banks
- Terrestrial riparian quality
- Plastic</t>
  </si>
  <si>
    <t xml:space="preserve">Nahmint: Quality of rearing habitat has been impacted spatial and temporally. Quantity is the same. 
</t>
  </si>
  <si>
    <t xml:space="preserve">Nahmint: Needs to be looked at in depth for this system. 
</t>
  </si>
  <si>
    <t xml:space="preserve">Nahmint: needs assessments done
</t>
  </si>
  <si>
    <t>Toquaht: There is habitat but it has reduced especially in the lower reach 4. There is stability in the in the lower river but overall this habitat has reduced. Relative to previous habitat in the upper river, this is likely a major decrease since time pre-logging. The upper could have been solid rearing habitat for fish. There is also a major decrease in tree stands and an overall shift to alluvial reaches in the upper river.</t>
  </si>
  <si>
    <t>Toquaht: Could use a solid evaluation, rated but there is a notable data gap here.</t>
  </si>
  <si>
    <t>Toquaht: needs assessments done</t>
  </si>
  <si>
    <t>Overall bigger pools have infilled and cover has decreased with human development influx. Lower river has seen a lot of development and is highly degraded/ lacking cover and complexity. Has not changed much over the last 10 years besides the pulp mill effluent systems. Habitat restoration considered to improve resdiency time and potentially smolt survival</t>
  </si>
  <si>
    <t>Data gap for GCL Tributaries and most of Somass</t>
  </si>
  <si>
    <t>-	Side channels with shade restoration
-	Restoration in the freshwater environment to give fish a place of refuge
Need to talk to BCCF, data gap for most of the river</t>
  </si>
  <si>
    <t>Would be great to have more S1s in Chinook population as they currently only spend a month in freshwater. Critical months for growth and size. See above LFs for discussion on decreased quality of habitat.</t>
  </si>
  <si>
    <t>May be a factor of: 
- Rearing habitat destruction
- Access to habitat restricted
- Hydrology</t>
  </si>
  <si>
    <t xml:space="preserve">Nahmint:  Quality of rearing habitat has been impacted spatial and temporally. Quantity is the same. 
</t>
  </si>
  <si>
    <t>Nahmint:</t>
  </si>
  <si>
    <t>Toquaht: There is habitat but it has reduced especially in the lower reach 4. There is stability in the in the lower river but overall this habitat has reduced. Relative to previous habitat in the upper river, this is likely a major decrease since time pre logging. The upper could have been solid rearing habitat for fish. There is also a major decrease in tree stands and an overall shift to alluvial reaches in the upper river.</t>
  </si>
  <si>
    <t xml:space="preserve">Toquaht: Could use a solid evaluation, rated but there is a notable data gap here. </t>
  </si>
  <si>
    <t xml:space="preserve">There have been minor improvments to off channel habitats; opening of flood gates, sewage, and lagoons. Shoemaker bay is a key rearing habitat area, key is providing access to fish here. There is riprap along the banks currently that are not suitable for rearing and could even promote predation from Sculpin. For the upper reaches, habitat could be restricted due to a lack of access to the lake. Further, these fish could have different life histories making them more suceptible to a lack of rearing habitat. </t>
  </si>
  <si>
    <t>Rearing habitat is very different between lake tributaries and stamp river mainstem. Need to evaluate different life history populations' use of habitat</t>
  </si>
  <si>
    <t>- for the upper reaches fish, there are key different life histories for these fish vs the somass system fish and as such they have different limiting factors</t>
  </si>
  <si>
    <t>Difficult to dsitinguish the two when talking about rearing habitat so use same as above.</t>
  </si>
  <si>
    <t>River</t>
  </si>
  <si>
    <t>Floodplain habitat is particularly important for Coho salmon</t>
  </si>
  <si>
    <t xml:space="preserve">Nahmint: Not a major issue on the Nahmint given competent flow. 
</t>
  </si>
  <si>
    <t xml:space="preserve">Toquaht: Observationally, lots of disturbance. However, LGL has done a side channel project. Development has had an impact across the wateshed in spatial scale. Alterations to 30-40% so its affected. Lower tidal channels lack LWD and there is consistent erosion and movement of structure. Impact is potentially a 4 due to the importance of this lifestage. Confidence is low to moderate. We know there is an impact. Current trend has been increasing over last 10 years. If logging does not continue in future, it will hopefully stay the same as current. Future: still high risk due to climate shifts. </t>
  </si>
  <si>
    <t>Toquaht: There was river above the beaver damn at one point of time and real estate has been lost. Needs research</t>
  </si>
  <si>
    <t>Dikes currently in place but many of which have been removed and are scheduled to be removed, improvment on population is unknown.</t>
  </si>
  <si>
    <t xml:space="preserve">-	Do the chinook utilize the dikes? 
-	Data gap
-	Unknown if the habitat is needed
</t>
  </si>
  <si>
    <t>-look to increase floodplain habitat in restoration efforts</t>
  </si>
  <si>
    <t xml:space="preserve">Estuary is 1m or so higher than in previous decades, important for Chinook and Coho. Getting close to exhausting options for floodplain rehabilitation and reconnection. Confident its happening every year, stable and getting better due to work Huu-ay-aht and LGL are doing. Huu-ay-aht watershed renewal project is highly focused on this in Lower Sarita. </t>
  </si>
  <si>
    <t>This may be a factor of:
- Changes in hydrology (dams, ECA, water extraction, agriculture)
- Climate change
- Aggradation 
- Dykes, levys, roads
- Stranding</t>
  </si>
  <si>
    <t xml:space="preserve">Nahmint: In the river, this is not a current issue. Moderate confidence. Riparian logging could be a significant impact here. 
</t>
  </si>
  <si>
    <t xml:space="preserve">Nahmint: Investigate projected impact of future logging and CC
</t>
  </si>
  <si>
    <t xml:space="preserve">Nahmint: Investigate future logging plans, hydrological flow regime (like on Tranquil/Bedwell?)
</t>
  </si>
  <si>
    <t xml:space="preserve">Toquaht: Less of an issue than other rivers in the lower river. In the upper river, without snowmelt and a cold spring this could be an impact. </t>
  </si>
  <si>
    <t xml:space="preserve">Toquaht: Investigate projected impact of future logging and CC. We don't know wild fish outmigration timing so this is unsure whether on not. </t>
  </si>
  <si>
    <t>Stranding from instances of drought can increase mortality also through predation and water quality decreases. This happens often on the upper tribs and GCL tribs</t>
  </si>
  <si>
    <t>Major issues in GCL with early lowering of water level causing stranding. Lindsey and Caleb Creeks</t>
  </si>
  <si>
    <t>-	Dam regulation can improve or make this worse</t>
  </si>
  <si>
    <t xml:space="preserve">Stranding from high water events might happen especially later in season. Unsure but should check high water events. Likely not a huge issue as water would fill back in. Tranquil saw stranding of juveniles in gravel bar pockets. </t>
  </si>
  <si>
    <t>River, spawning grounds</t>
  </si>
  <si>
    <t>This may be a factor of:
- Equivalent Clearcut Area 
- Climate change (more frequent and intense rain events)
- Hydrology issues</t>
  </si>
  <si>
    <t xml:space="preserve">Nahmint: Unknown or data gap.
</t>
  </si>
  <si>
    <t xml:space="preserve">Nahmint: Data gap, needs to be investigated. There is likely potential for flushing. 
</t>
  </si>
  <si>
    <t xml:space="preserve">Nahmint: Look into hydromet flow data. Hydromet stations with live video could be really useful to see if there is flushing being exhibited. 
</t>
  </si>
  <si>
    <t>Toquaht: Quite a flashy system so its expected to be an influence, no hydromet station though so we have little data.</t>
  </si>
  <si>
    <t xml:space="preserve">Toquaht: Data gap, anecdotal data exists but future studies should address if flushing occurs; perhaps predation impact after flood events. Upper reaches could be buffered by the lake providing refuge. </t>
  </si>
  <si>
    <t>Toquaht: Hydromet needed</t>
  </si>
  <si>
    <t>Flushing is probably not a huge issue thanks to the lakes.</t>
  </si>
  <si>
    <t>Data gap for GCL Tributaries and Stamp, but not expected as a huge issue for the stamp</t>
  </si>
  <si>
    <t>Difficult to sample. RST removed from higher flows so difficult to tell. Lots of high and lows and big spike in end of March. Flushing questions more important than S1s. 0 fish going out in 2 month period not always flushing. Hard to tease out relevance to flushing of newly emerged, data gap.</t>
  </si>
  <si>
    <t>Yes - we know high water exists but we don’t know the correlation. HIGH OR LOW PRIORITY DATA GAP??</t>
  </si>
  <si>
    <t>Study on flushing, discharge and outmigration</t>
  </si>
  <si>
    <t>Competition for:
- Food
- Habitat</t>
  </si>
  <si>
    <t xml:space="preserve">Nahmint: Expected to be low because fry are released at a larger size, but considering the Toquaht had data on the contrary, it could be happening in the Nahmint as well. </t>
  </si>
  <si>
    <t>Nahmint: Being that there is early work showing Toquaht hatchery origin chinook stick around, this is something that needs to be investigated here as well. High priority data gap.</t>
  </si>
  <si>
    <t xml:space="preserve">Nahmint: high priority
</t>
  </si>
  <si>
    <t>Nahmint: Need scale samples for yearlings and stream type fish
Toquaht: review Tom's study and update RA with applicable info</t>
  </si>
  <si>
    <t>Toquaht: Data gap, pending information from Tom's study. If they are mostly hatchery fish. the question is if the hatchery orgin fish are actually competing with wild if there are no wild fish.</t>
  </si>
  <si>
    <t xml:space="preserve">Toquaht: Data gap, pending information from Tom's study. Determine the genetic makeup of Toquaht returns and out migrating fish. </t>
  </si>
  <si>
    <t>Toquaht: review Tom's study and update RA with applicable info</t>
  </si>
  <si>
    <t xml:space="preserve">Fish are released in different areas and at larger sizes, so food competition is not expect. However, this not has been evaluated. Data gap. </t>
  </si>
  <si>
    <t>Ron Tanasichuk may have more info. And Hargraves -	Data gap: unsure if there is competition for food</t>
  </si>
  <si>
    <t xml:space="preserve">-	Stomach content analysis for comparison of hatchery prey vs wild
- Reach out to Ron Tanasichuk
</t>
  </si>
  <si>
    <t>Natural gone by mid-May. Not sure of influences of survival are. Timing of releases to avoid that competition. Hatchery fish are gone within a week of the system as they are big and get out right away. Use by Chinook in estuary is short lived and temporary. Conditions have changed, less eelgrass, islands in middle are gone. Still trying to understand use. Low impact from hatchery.</t>
  </si>
  <si>
    <t xml:space="preserve">This may be a factor of:
- Inadequate groundwater upwelling
- Temperature
- Inadequate flow
- Algae and phytoplankton
</t>
  </si>
  <si>
    <t>Did not rate - low priority data gap. See LF15 for discussion.</t>
  </si>
  <si>
    <t>Not Applicable</t>
  </si>
  <si>
    <t>Did not rate - not applicable</t>
  </si>
  <si>
    <t>Predator examples:
- Prickly sculpin
- Torrent sculpin
- Hydra
- Anadromous salmonids (including larger hatchery fish)
- Non-anadromous salmonids
- Birds
- Marine fish</t>
  </si>
  <si>
    <t xml:space="preserve">Nahmint: Data gap.
</t>
  </si>
  <si>
    <t xml:space="preserve">Nahmint: Data gap
</t>
  </si>
  <si>
    <t xml:space="preserve">Nahmint: predation study
</t>
  </si>
  <si>
    <t>Toquaht: Birds influence could be limting in the estuary. Pressure unknown what they are eating. Could be sticklebacks.</t>
  </si>
  <si>
    <t xml:space="preserve">Toquaht: Data gap. </t>
  </si>
  <si>
    <t>Toquaht: predation study</t>
  </si>
  <si>
    <t xml:space="preserve">Levels are not expected to exceed normal. </t>
  </si>
  <si>
    <t xml:space="preserve">High priority data gap, mostly concern is re: pinnipeds. </t>
  </si>
  <si>
    <t>Know it exists but to what extent is unknown. Estimate it to be higher than in the river, more marine predation to move into the area. But on the flipside, maybe more refuge. Similar to last predation LF since no information.</t>
  </si>
  <si>
    <t>Yes, know it exists but not to what extent.</t>
  </si>
  <si>
    <t>Examples include:
- European Green Crab
- Hake</t>
  </si>
  <si>
    <t xml:space="preserve">Nahmint: Bullfrogs impact in freshwater? Mackerel? Unsure if they could impact fish - no data at all. 
</t>
  </si>
  <si>
    <t xml:space="preserve">Nahmint: Data gap, predation study needed
</t>
  </si>
  <si>
    <t>Toquaht: Mackrel could be an issue in the issue. Fish have been seen in the estuary feeding on fry. Seen at Thorton Creek Hatchery.</t>
  </si>
  <si>
    <t>Toquaht: Data gap, predation study needed</t>
  </si>
  <si>
    <t>Similar to other invasive rating</t>
  </si>
  <si>
    <t>Competition from:
- Anadromous salmonids
- Non-anadromous fish (stickleback?)
- Invasive species</t>
  </si>
  <si>
    <t>The availability of prime estuary habitat is quite small, but there is some and its of high quality. Burtwell’s work -&gt; an average time of 3 weeks spent in the estuary, we have somewhere between 25 and 35 million smolts migrating through, and 1 smolt utilizes a sq meter if habitat. Next steps are to determine exactally how much habitat there is, what it is, how much has been lost, and if there is any competition for it.</t>
  </si>
  <si>
    <t>Estarury mapping has been done</t>
  </si>
  <si>
    <t>Data is limited on competition in the estuary. Unlikely abundances of salmonids are resulting in competition, not in a density dependent stage. Likely not a problem at current abundance but maybe in future, data is limited.</t>
  </si>
  <si>
    <t>Yes.- unsure of impact without study</t>
  </si>
  <si>
    <t>Stomach content analysis of rockfish, sculpins etc.</t>
  </si>
  <si>
    <t xml:space="preserve">Nahmint: Low. Viewed from across inlet, there was a log boom for 1-2 yrs right in estuary on the edge, trees blown down into estuary in recent history but since has been removed. Boats frequent nearshore to the estuary. Historical impacts of logging play a role here. Low risk low confidence because of historic log handling. 
</t>
  </si>
  <si>
    <t xml:space="preserve">Nahmint: determine impact of prior logging handling. 
</t>
  </si>
  <si>
    <t xml:space="preserve">Nahmint: aerial photographs to see log boom/handling in estuary a few years ago.
</t>
  </si>
  <si>
    <t xml:space="preserve">Toquaht: The majority of this impact is historic, log sorting still exists just outside the estuary. Not as active as it used to be. New campground has increased boating influence. Considering the mine and logging in past, and their subsequent imapcts, there is a current higher risk. </t>
  </si>
  <si>
    <t>Toquaht: Data gap: explore the impacts of heavy metals and logging on populations. Bivalve sampling and food fish sampling. Has logging increased recently?</t>
  </si>
  <si>
    <t xml:space="preserve">There is major spatial and temporal coverage throughout the Somass system, but it is a data gap primarily. </t>
  </si>
  <si>
    <t>Research needs to be collated from key impacts groups such as development, housing, logging, recreational use, and transporation. Mechanims need to be determined and evaluated for impact to populations</t>
  </si>
  <si>
    <t>Massive changes to the somas estuary needs to be investigated</t>
  </si>
  <si>
    <t>Was a higher risk in past with road over Sarita. Causeway was breached and improved now. Made a separate access to get to cemetary. Recreation is lowered since causeway is removed. Future is better.</t>
  </si>
  <si>
    <t xml:space="preserve">Nahmint: Vibriosis outbreaks detected in S0 and likely to be an impact; not an issue with S1. Vibrio started in the net pens then they let them go, can affect CN. likely data gap
</t>
  </si>
  <si>
    <t xml:space="preserve">Nahmint: High priority data gap
</t>
  </si>
  <si>
    <t xml:space="preserve">Nahmint: Carol Schmitt obtains vibrious data as well as Ron Tanasichuk. Erica Blake?
</t>
  </si>
  <si>
    <t>Toquaht: High priority data gap. WHY IS FORMULA NOT WORKING FOR VERY LOW - SHOULD BE HIGH PRIOR DATA GAP</t>
  </si>
  <si>
    <t>Toquaht: High priority data gap</t>
  </si>
  <si>
    <t>High priority data gap. MRA will look at the down the line influence of this transmission, but work need to be done to see transmission at this stage and its potntial impacts.</t>
  </si>
  <si>
    <t>Vibriosis as a potential issue for early smolts</t>
  </si>
  <si>
    <t xml:space="preserve">-	Reach out to SSHI to see if work is being done
-	Find sea lice document explore impacts on Juvenile chinook from UVIC
</t>
  </si>
  <si>
    <t>Same as early rearing rating. Low priority data gap or very low rating?</t>
  </si>
  <si>
    <t>Yes - same as early rearing LF</t>
  </si>
  <si>
    <t>There is limited productive habitat, there is low benthic productivity, and there are many smolts that move out of there; so we would expect there to be a rating of high priority with a low confidence score. 1 sq m per smolt indicates habitat to be limiting based on experts experience, however research still needs to be done to quantify how much is missing and what kinds of habitat/ food is utilized</t>
  </si>
  <si>
    <t>High Priority data gap</t>
  </si>
  <si>
    <t>-        Projects are opening up new flood channels that were initially closed off due to dikes created : we can use the life history model to see if this impact has a greater impact on the subsequent return</t>
  </si>
  <si>
    <t>-        Ron Tanasichuck: work on forage fishes in the Alberni Inlet; did purse seinging and beach seineing comparing sizes of hatchery and wild fish</t>
  </si>
  <si>
    <t xml:space="preserve">High due to habitat that was lost, not confident it's a food issue. Improved b/c of breach and continue to improve hopefully. Better access to channels, more access to food. Rob Brower did stomach content analysis in 2011 or 2016, beach seining and sampling with Kristi Miller, 3-4 years. Water quality is probably good but data gap. </t>
  </si>
  <si>
    <t>Yes - need to dig up old results from content analysis and do more sampling</t>
  </si>
  <si>
    <t>Stomach content analysis review results and continue study</t>
  </si>
  <si>
    <t>Action for Amelia, Dave, to dig up stomach content analysis study.</t>
  </si>
  <si>
    <t>Marine algae affecting estuary environments may result in: 
- Reduced DO 
- Toxic algae causing direct mortality</t>
  </si>
  <si>
    <t xml:space="preserve">REVIEW: LISTED AS DATA GAP IN LOW RISK CATEGORY Nahmint: Data gap within estuary. Farming industry does plankton monitoring program and temp profiling at VIU. all records would probably still be available.
</t>
  </si>
  <si>
    <t xml:space="preserve">Nahmint: Needs to be looked at within estuary
</t>
  </si>
  <si>
    <t xml:space="preserve">Nahmint: Get data from VIU? (Carol)
</t>
  </si>
  <si>
    <t>Toquaht: Barkley sees frequent algal blooms, especially in Toquaht Bay. On log booms,an algal bloom with lower oxygen progressing into summer is really bad. Dennis has seen dead coho.</t>
  </si>
  <si>
    <t>Toquaht: Needs to be looked at within estuary</t>
  </si>
  <si>
    <t>Toquaht: Algal blooms monitored by farms, obtained from oyster farms (Dennis)</t>
  </si>
  <si>
    <t>Some work has been done by farming industry near Penny Creek, but for the most part this is a data gap. Does exist in Barkley Sound, but varies in intensity spatially and temporally</t>
  </si>
  <si>
    <t>Data gap</t>
  </si>
  <si>
    <t>-        Include monitoring on an annual basis to track impact</t>
  </si>
  <si>
    <t>Do see algae in Sept and spring during our surveys when haven't had a freshet. Unsure to what affect it has. Doesn’t seem like a big issue, don’t see major algal blooms</t>
  </si>
  <si>
    <t>Yes - unsure of what affect it has.</t>
  </si>
  <si>
    <t>Beach habitat:
- Sandflat
- Mudflat
- Gravel
- Cobble
- Rock
- Boulder
Note: This should be rated not as an average but if any one of these habitats have been affected the rating should apply to lowest common denominator</t>
  </si>
  <si>
    <t>Beach habitat is expected to be limted in quantity and quality but this is data gap. Data gap to be reviewed during RT</t>
  </si>
  <si>
    <t>Canadian Geese have been having a growing impact on estuary Carex benches. The geese population had been double every 10 years on Vancouver Island since introduction in the 1950"s from the lower mainland. These geese can totally destroy these benches through browsing. Carex benches have been shown to attract salmon juveniles ...the fish feed on aquatic insects that browse on the Carex and get drifted out through dendritic channel where the juveniles feed. The Guardians of mid-island Estuaries have been protecting and rehabilitating these areas using a number of strategies: see https://www.estuaryguardians.org/</t>
  </si>
  <si>
    <t xml:space="preserve">-	Get report from Phil and Mel on estuary management plan 
-	Lidar mapping base could be used as a tool to explore
-	Somass estuary management plan 2006 outlines a lot of this
</t>
  </si>
  <si>
    <t xml:space="preserve">Not a lot of beach habitat. Originally would have been slow incline but now filled with gravel. Lack of beach habitat might not be reducing survival but just an overall feeling. </t>
  </si>
  <si>
    <t>Yes but lower priority? No studies to prove this, just anectodal evidence. DATA GAP OR V LOW RATING?</t>
  </si>
  <si>
    <t>Historical air photo analysis, Lidar? Research into importance of beach habitat and collect baseline data on beach habitat area to track changes over time</t>
  </si>
  <si>
    <t>No note - see above on discussion. DATA GAP OR LOW RATING?</t>
  </si>
  <si>
    <t>Channel habitat:
- Riverine channel
- Tidal channel connectivity
Note: This should be rated not as an average but if any one of these habitats have been affected the rating should apply to lowest common denominator</t>
  </si>
  <si>
    <t xml:space="preserve">Nahmint:  Data gap - needs work
</t>
  </si>
  <si>
    <t>Toquaht: Data gap but some work has been done</t>
  </si>
  <si>
    <t>Toquaht: Data gap but LGL has done work this summer. Convinced it lacked channel habitat but no air photo analysis to see if it was affected. CWFS has done a fair amount of looking for CN but never found them outside of the mainstem. Sticklebacks in LGL side channel project.</t>
  </si>
  <si>
    <t>Toquaht: LGL has done restoration work to create channell habitat</t>
  </si>
  <si>
    <t>Channel habitat is expected to be limted in quality but this is data gap. Data gap to be reviewed during RT</t>
  </si>
  <si>
    <t>High 20-30% of what it used to be on historical photos. Agreeance among experts. Assume it will increase survival of juveniles but difficult to know at this point. Current trend would be improving b/c of work HFN/LGL is doing.</t>
  </si>
  <si>
    <t xml:space="preserve">Nahmint:  Data gap - needs work.
</t>
  </si>
  <si>
    <t>Toquaht: Data gap but LGL has done work</t>
  </si>
  <si>
    <t>All channel connecting west side of estuary was obstrubted, 3 of which have been opened up, and another is slotted to be opened. Re-rated as a 2 for impact. To access that area, juveniles must go around Johnson Island, but that is expected to change with the opening</t>
  </si>
  <si>
    <t>Determine if channels are being used following removal of barriers</t>
  </si>
  <si>
    <t>Same as LF 56 above.</t>
  </si>
  <si>
    <t>58</t>
  </si>
  <si>
    <t>Vegetation habitat:
- Eelgrass
- Salt Marsh
- Macroalgae
- Wet meadows
- Riparian vegetation
- Tidal swamps
- Woody Debris
Note: This should be rated not as an average but if any one of these habitats have been affected the rating should apply to lowest common denominator</t>
  </si>
  <si>
    <t xml:space="preserve">Nahmint: Data gap. 2012 air photo analysis no eelgrass data presented but its known there was eelgrass there (LEK).
</t>
  </si>
  <si>
    <t>Toquaht: Data gap</t>
  </si>
  <si>
    <t>Generally, 60% net loss in vegetated habitat. It is uncertain what habitat is utilized however and its quality. Eelgrass is in Shoemaker Bay, but spatial scale and utlity is unknown.</t>
  </si>
  <si>
    <t>High priority data gap</t>
  </si>
  <si>
    <t xml:space="preserve">-	Get information from Mel and Phil
-	Remediation options are available
</t>
  </si>
  <si>
    <t>Saltmarsh and eelgrass area have been reduced significantly, not sure about quality.</t>
  </si>
  <si>
    <t>Generally, 60% net loss in vegetated habitat. It is uncertain what habitat is utilized however and its quality. Eelgrass is in Shoemaker Bay, but spatial scale and utlity is unknown. The level of development in the Somass is quite great, so vegetation, which is one of the most venerable, it will probably get worse too. Eelgrass outlook is not good under climate change and turbidity in the system has a substantial impact. Though it is data limited, quality is likely poor due to anthropogenic impacts.</t>
  </si>
  <si>
    <t>Data limited</t>
  </si>
  <si>
    <t>While there has been a significant reduction in eelgrass and salt marsh, the impact on juvenilles is unknown</t>
  </si>
  <si>
    <t xml:space="preserve">Dependant on how fast they grow and stick around. Swim surveys suggest they occupy the same habitat; the tight margin in the estuary. </t>
  </si>
  <si>
    <t>Get stomach contents analysis from Ron Burtlow and Lemmings and information on mirgation from BCCF</t>
  </si>
  <si>
    <t xml:space="preserve">Hatchery fish in estuary didn’t have a lot of food in stomachs compared to wild fish. Pieces of wood in stomachs. </t>
  </si>
  <si>
    <t>May be a factor of: 
- Climate change: more frequent extreme temps
- Aggradation
- Seasonal droughts
- Riparian cover
- Hydrologic factors such as dams, glaciers, aquifers, lakes, etc.
- Groundwater upwelling</t>
  </si>
  <si>
    <t xml:space="preserve">Nahmint: Data gap, data presented is from lower river, no estuary data as far as I know.
</t>
  </si>
  <si>
    <t xml:space="preserve">Nahmint: estuary temp loggers
</t>
  </si>
  <si>
    <t xml:space="preserve">HIGH OR LOW PRIORITY? Toquaht: Spot temperature data for the summer; as soon as things heated up the fish left the estuary and we only found them in the deeper water. Temperature is noted to be above upper optimum at multiple times in the year. </t>
  </si>
  <si>
    <t xml:space="preserve">Toquaht: Spot data only, more data is needed. We saw inhospitable temps above OR but we need a better understanding of whats going on there. Thermal refuge exists throughout estuary. Wilf says Sarita is probably similar you could fill in a lot of these ones. </t>
  </si>
  <si>
    <t>Toquaht: estuary temp loggers; acquire spot data from Tom</t>
  </si>
  <si>
    <t xml:space="preserve">Currently there is a stream near shoemaker by that cools things down.This year alone, there were some of the flood channels were over 30 degrees in June. Spatial scale is high. Once or twice in a decade you get a spring where the water temperatures are exceptionally warm. It’s a combination of low snowpack, lack of rain, and temperature, then we are seeing some major impacts on the estuary. The frequency and intensity of these impacts are expected to increase
</t>
  </si>
  <si>
    <t>Likely low since they are not in the estuary anymore. Low across the board.</t>
  </si>
  <si>
    <t>This may be a factor of:
- Inadequate groundwater upwelling
- Temperature
- Inadequate flow
- Algae and phytoplankton
- Log handling
- Municipal wastewater</t>
  </si>
  <si>
    <t xml:space="preserve">Should track in exposure and frequency with temperature and CC. The mill and timbermat made the impact slightly less. </t>
  </si>
  <si>
    <t xml:space="preserve">Data gap. Can be low oxyegn incidences by haven't observed any. Perhaps later in summer but not in the time Chinook are in estuary. </t>
  </si>
  <si>
    <t xml:space="preserve">Yes but low priority. </t>
  </si>
  <si>
    <t>Could study DO during Chinook rearing in estuary</t>
  </si>
  <si>
    <t>May be a factor of: 
- Wastewater discharge
- Mining activities
- Road building (using concrete)
- Forest cover
- Resin acids from log handling</t>
  </si>
  <si>
    <t>Depends on river discharge, snowmelt, precipitation events and local conditions. _x000D_
Linked to sea lice occurrence on juveniles (see Mack CCFS report).</t>
  </si>
  <si>
    <t xml:space="preserve">Nahmint: Potental for impacts from subtidal leftover or historical items; pilings, log booms, fuel, etc. Mostly a data gap, but likely low risk.  
</t>
  </si>
  <si>
    <t xml:space="preserve">Nahmint: don't know of any point sources that could be an issue. Some pilings but not sure if they're creosote or not. 
</t>
  </si>
  <si>
    <t xml:space="preserve">Nahmint: data gap
</t>
  </si>
  <si>
    <t xml:space="preserve">Nahmint: investigate pilings in estuary and historic log boom/dock?
</t>
  </si>
  <si>
    <t xml:space="preserve">Toquaht: There are point sources of deleterious substances and its expected that they are impacting fish rearing, however the severity is unknown. </t>
  </si>
  <si>
    <t>Toquaht: Investigate impact of mine and log sort on wilflife, notable bivalves, food fish, and salmonids. Remediation plans for Toquaht contaminated beaches include 2-3 different ways, dredging is one of them.</t>
  </si>
  <si>
    <t xml:space="preserve">Toquaht: know that deleterious substances are nearby but unknown impacts to fish. </t>
  </si>
  <si>
    <t>Toquaht: investigate deleterious substances and how it's directly affecting fish - any sampling</t>
  </si>
  <si>
    <t xml:space="preserve">There is a possibility of an overall improvement in these impacts in comparison to historic levels. However, in comparison to a pristine/ pre-contact estuary, condition is unknown.With climate we are likely to see more suspended solid events happening, impacts would be throughout the estuary, and all over. Rain events  might contribute to flush these substances, compounding as they move downstream. 
</t>
  </si>
  <si>
    <t>Deadpitch data needed</t>
  </si>
  <si>
    <t xml:space="preserve">Agreeance on low. Old mine not productive anymore. Not a lot of roads here or much traffic or erosion, all sediment sources would be coming from upstream. </t>
  </si>
  <si>
    <t>*Ask clean-up crews for any river cleanups*_x000D_
Microplastics from shellfish aquaculture</t>
  </si>
  <si>
    <t>Ask Dave Hurwitz and Erica Blake. NOT SURE WHY THIS IS IN HERE AS A NOTE?</t>
  </si>
  <si>
    <t>Ask Dave Hurwitz and Erica Blake? WHY HIGH PRIORITY DATA GAP? Did not rate.</t>
  </si>
  <si>
    <t>All</t>
  </si>
  <si>
    <t>May be a factor of:
- Jack prevalence
- Disproportionate sex returns
- Disproportionate harvest by size</t>
  </si>
  <si>
    <t xml:space="preserve">Nahmint: Historical Nahmint spawners are much larger. The SPG in the Nahmint canyon had higher velocities and cobble size as a by product of the rivers size. The river has decreased in size. Size is dependant on harvest, habitat, climate. Fish are ripe from September through to November. The sex ratio is off and effects a lot of the population. Happens every year. Impact on subsequent population is large, a 5 or 50% or greater. High confidence in sex ratios, cause is unknown. 
</t>
  </si>
  <si>
    <t>Nahmint: Historic runs to Nahmint were 60lb CN, large fish could be byproduct from yearlings; if you grow fish really fast, you get more 3-4 jacks (Carol). Higher velocity = bigger fish, harvest is another big thing the higher likelihood of catching a big fish (Wilf). Need to investigate causal mechanism behind changing sex ratios. Jack proportion is the same as its been; sex ratios there are more males than females. sex ratios confident in them but causal mech is unknown.</t>
  </si>
  <si>
    <t xml:space="preserve">Nahmint: data gap.
</t>
  </si>
  <si>
    <t>Toquaht: to have Dave and Erica Blake. Likely similar on Toquaht in comparison to Nahmint</t>
  </si>
  <si>
    <t>Toquaht: data gap but need Dave and Erica Blake. Will be similar in Toquaht than on Nahmint (Wilf) with size selection Alaskan fisheries and pinniped specialization, etc.</t>
  </si>
  <si>
    <t>Toquaht: data gap</t>
  </si>
  <si>
    <t>Toquaht: need Dave and Erica</t>
  </si>
  <si>
    <t>Overall, the epigenetics of hatchery spawners and wild spawners are quite different. Fecundity, in general the number of eggs per age of female, seems to be decreasing over the decades. This year, sampling has been done to count the decrease in fecundity. Expected that this is the case; for 3 year old: 42-4500 eggs is assumed, whereas we are seeing 3300-3600. Makes a huge difference in 32 million eggs to the river across the board. For the past few years, 80% males have returned. In dead pitch, its still quite high at around 75%. Sex ratio has greatly changed. There is likely a selective pressure on adult females contributing to this at high seas in the US and Alaska. Age class is stable at 4 over the years, years we have had an average of 3 year old returns. 80% males right now, we would like 60/40 split either way male or female</t>
  </si>
  <si>
    <t>High male proportions, including in the deadpitch. More research needed. Research needed on BKD prevalance leading to increased jacking</t>
  </si>
  <si>
    <t>Any situation where we see a size decrease its likely as a product of fishing practices -&gt; SE troll and rec fisheries</t>
  </si>
  <si>
    <t>-	Look to deadpitch data from Stock assessment from Jeff Till or Diana Mchugh</t>
  </si>
  <si>
    <t xml:space="preserve">Jacks are present but not in high abundance. Sex ratio is abnormal. Almost all systems weve talked about during these RAs has been &lt;50% females. Similar to what's observed in all streams in HFN territory - 30% female, 70% males. Been observed up and down coast. WC trending that way for a while. Presence of jimmy and jack abundance linked to hatchery practices - not seen in natural spawning pop'n. </t>
  </si>
  <si>
    <t xml:space="preserve">Just beginning to understand implicartions of this on mortality. High priority data gap. </t>
  </si>
  <si>
    <t>Nitinat hatchery, DFO, LGL/HFN Renewal</t>
  </si>
  <si>
    <t xml:space="preserve">Increase PNI - already working on it. </t>
  </si>
  <si>
    <t>This may be caused by straying, translocation, or transplant enhancement of a population. This factor is not applicable to enhanced populations (rivers with a major hatchery).</t>
  </si>
  <si>
    <t xml:space="preserve">Nahmint: strays come in with other rivers, but these are culled out. Every year they cull these fish. 2015 was 30%, ranges to 30-45% strays. 2018 low brood collection resulted in 1 female collected and mixed with nahmint brood. Broodstock taken in lower river consistently show strays from various rivers with hatcheries. High impact in the river. Uncertainty whether or not these fish nose in, leave the system and go to other systems. Need to do dead pitch genetic collection. Medium confidence. 
</t>
  </si>
  <si>
    <t xml:space="preserve">Nahmint: change DNA estimate by sampling from deadpitch data
</t>
  </si>
  <si>
    <t xml:space="preserve">Nahmint: deadpitch sampling during spawner surveys.
</t>
  </si>
  <si>
    <t xml:space="preserve">Toquaht: Transplants happened, but no longer occurs; Thornton has reduced in production 3-4 years ago due to that. Thornton stray rate is quite low. Low certainty. 3 times natural stray rate is seen with hatchery influence. Low confidence, needs data. Thornton changes should be seen this year. </t>
  </si>
  <si>
    <t xml:space="preserve">Toquaht: unknown if management changes will influence this, awaiting data from broodstock returns. Expected change due to mgmt changes. </t>
  </si>
  <si>
    <t>Not Considered Applicable</t>
  </si>
  <si>
    <t xml:space="preserve">Not applicable as run is almost entirley enhanced. Otoliths and DNA indicate hatchery is majority: 90% hatchery </t>
  </si>
  <si>
    <t>Some risk, not non-existent. Non-native genetics coming into population at a low level. Experts in agreeance with this rating. Variable across years. Medium to high certainty, pretty good data on this and might improve in the future.</t>
  </si>
  <si>
    <t>WHY IS FUTURE RISK VERY LOW FOR THIS LF BUT LOW FOR THE NEXT ONE WITH SAME FORMULA?</t>
  </si>
  <si>
    <t>This can be understood as hatchery domestication of a population- behavioural, epigenetic, or genetic</t>
  </si>
  <si>
    <t xml:space="preserve">Nahmint: PNI is low, meaning hatchery fish are spawning with wild fish. Happens in most population and across years. Trend is based on policy, if mass marking occurs, trend will go down, and if not then it will go up. Mass marking is expected to be included across WCVI. Point of PNI is that fish will evolve.
 </t>
  </si>
  <si>
    <t xml:space="preserve">Nahmint: look at PNI.
</t>
  </si>
  <si>
    <t xml:space="preserve">Toquaht: Though genetics have changed, PNI should be managed properly (like Sarita and Burman). </t>
  </si>
  <si>
    <t>Toquaht: confirm PNI from Dave and Erica, but also dependant on how wild the the stock is</t>
  </si>
  <si>
    <t>Across the board PNI is expected to be very low, so its very likely that the wild population is quite small. Prior to the hatchery and fish ways there was probably only a few thousand fish. Lacking historical records of the tributaries of GCL and others to see the true carrying capacity. Compared to samples when the hatchery started, genetic diversity has increased. This is good for adaptive capacity. Wildness: the genetic diversity is less. Almost all the fish in the system are hatchery origin and there are very few wild remaining. Almost all the initial fish used in the hatchery were wild type chinook starting in 1993. Otoliths and DNA indicate hatchery is majority: 90% hatchery. Thus we would expect greater than 50% of wild spawners have been hatchery impacted.</t>
  </si>
  <si>
    <t xml:space="preserve">A bit of a data gap re genetics of residual smaller populations. i.e. Taylor, McBride, etc. </t>
  </si>
  <si>
    <t>-        Look up other tributaries make ups to see if hatchery straying occurs or imprinting ins happening on neighboring systems</t>
  </si>
  <si>
    <t xml:space="preserve">Very low PNI, a big challenge identified here. Based on lterature from the States, probably a 3 or 4. Not a lot of wild ones coming back. Relative recruit, modelled decrease of productivity. Really all theoretical, moderate confidence. Expecting to improve quicker than 50 years. </t>
  </si>
  <si>
    <t xml:space="preserve">Small populations can enter a positive feedback loop or downward spiral in population size due to genetic problems. </t>
  </si>
  <si>
    <t xml:space="preserve">Nahmint: low risk as the populations are larger than those in Clayoquot Sound. Caveat is that these estimates are based on if enhancment continues, if things change then the risk could be high. Not sure if its a predator pit or inbreeding - low risk (Wilf). Population not as low at Tranquil (25 fish).
</t>
  </si>
  <si>
    <t xml:space="preserve">Nahmint: look in literature to whats a small population
</t>
  </si>
  <si>
    <t xml:space="preserve">Nahmint: Minimum viable population size is 500. Literature needs to be looked at for small popultions. 
</t>
  </si>
  <si>
    <t>Toquaht: TCES is a community project vs a federally funded hatchery so it’s a higher risk for change in supporting populations through enhancement, 4 for future trend.</t>
  </si>
  <si>
    <t xml:space="preserve">Three groups that exist, hatchery that spawn in the river, wild river spawners, and hatchery fish that do not spawn in the river. The only wild fish that exist are in the Sproat stock, the question is if they are now being impacted by dampened number. Data gap on this front, but of the overall population, its probably a low impact due to its makeup. </t>
  </si>
  <si>
    <t>Guess would be low. FLAGGED TO CHECK ON, DIDNT GET MANY NOTES</t>
  </si>
  <si>
    <t xml:space="preserve">Yes - just anecdotal </t>
  </si>
  <si>
    <t>MEGIN RIVER</t>
  </si>
  <si>
    <t>MOYEHA RIVER</t>
  </si>
  <si>
    <t>CYPRE RIVER</t>
  </si>
  <si>
    <t>UPPER KENNEDY RIVER</t>
  </si>
  <si>
    <t>SAND RIVER</t>
  </si>
  <si>
    <t>CLAYOQUOT RIVER</t>
  </si>
  <si>
    <t>MURIEL CREEK</t>
  </si>
  <si>
    <t/>
  </si>
  <si>
    <r>
      <t xml:space="preserve">IMPACT </t>
    </r>
    <r>
      <rPr>
        <sz val="10"/>
        <rFont val="Candara"/>
        <family val="2"/>
      </rPr>
      <t xml:space="preserve">   </t>
    </r>
    <r>
      <rPr>
        <b/>
        <sz val="10"/>
        <rFont val="Candara"/>
        <family val="2"/>
      </rPr>
      <t xml:space="preserve">    What will be the change in returning adults?     1=very low to 5=very high impact</t>
    </r>
  </si>
  <si>
    <t>Expert Comments</t>
  </si>
  <si>
    <t>RT Comments</t>
  </si>
  <si>
    <t>Current Effect Notes</t>
  </si>
  <si>
    <t>Notes</t>
  </si>
  <si>
    <t>Megin: Same as Bedwell, lower flows will likely not limit terminal migration
Moyeha: More of an impact on juvenile rearing rather than terminal migration as it is glacial fed and unlogged
Bedwell: Predation is rarley seen in the lower river, occasional in estuary and further in the inlet. Longer droughts could impact fish waiting and increase predation.
Cypre: Slightly higher level of predation than Bedwell. Because it is not glacially fed, water levels may be more influenced by Climate change.
Tranquil: Moderate impact, bear kills are much more common than seal kills. Density and abundance of estuary predators have decreased over time but kills have been observed. Maintained the same trend over last decade and will probably stay the same strend for the next 50 years
Lower Kennedy: Because Chinook size has decreased, it is possible pressure from pinnepeds has increased overall. There is greater risk here due to the amount of water avalible for pinnipeds to use. However there is an expected bottleneck in predator populations with low fish abundance
Upper Kennedy: 
Sand River: Low risk due to lack of fish
Clayoquot River: Low risk and increasing in future
Muriel Creek: Low risk and increasing in future</t>
  </si>
  <si>
    <t>Megin:
Moyeha:
Bedwell:
Cypre:
Tranquil:
Lower Kennedy: Echosounder has been added to the system and reporting can be added to gain more information
Upper Kennedy:
Sand River:
Clayoquot River:
Muriel Creek:
Overall: Learned behavior is expected to major factor here, its likely only a few individuals. As seen in the Straight of Georgia, the majority of individuals that are predating are likely skilled and learned here. These factors should be looked at by local orgs and companies, installing cameras or getting more boots on the ground would be useful. Noting scars and marks from predation during broodstock would be a useful tool to have. Strawberry Island has some data of Kennedy and Tranquil predation in the past. Fish Farms have stated they are insterested in keeping track. Depending on who is in the room, the factors can have different influences</t>
  </si>
  <si>
    <t xml:space="preserve">- Bear kills are much more common than seal kills there
- larger predators have seen a decline all throughout this region, a lack of food in these regions (Chinook) has resulted in these: density dependant on Chinook
- plenty of Chum so predators could be focusing on them however
- Candace: what is risk relative to a baseline of these events: are these events possibly natural or actually antrhopogenically induced
- A: bears are a low risk as Andrew has never seen them in his 31 years
- The same density in estuary predators has decreased throughout time
- Agree that it happens every year in frequency, but the impact is less than what was rated bye Jared and Danny
- Confrim with Doug on this rating
</t>
  </si>
  <si>
    <t>- maintained the same trend over the last decade
- will probably stay the same over 50 year period</t>
  </si>
  <si>
    <t>NTC, Tla-lo-qui-aht</t>
  </si>
  <si>
    <t>-check with Doug and Jared</t>
  </si>
  <si>
    <t xml:space="preserve">Lower Kennedy 
-	Never noticed any predation on CN, only Coho. CN may be too big.
-	Probability is high.
-	Predation on smolts is high, timing on our release. Mostly sea lions adapted to our release. Down there by 100s.
-	Less in last few yrs b/c of less broodstock potentially.
-	Only a matter of time b/c numbers are too low
-	High confidence b/c seeing every year at the hatchery
-	Noticed a change in size over time (smaller and smaller)
-	Water is higher all year round. Tribs get super low, sub-surface flows
-	Main lower river is ok b/c temp: above 16 they come up river
-	If our chinook get smaller, seals may attack them </t>
  </si>
  <si>
    <t xml:space="preserve">Upper Kennedy
-	8-12 CN in upper river in any year. Same as lower.
-	Even a little bit of predation will have a bigger impact. 
-	Chims (bears) not an impact. 
-	Andrew noticed a decline in seals b/c low abundance in fish in Kennedy. (Andrew and Dave). Not saying there are none but went from multiple dozens to half a dozen now. 6-10 seals. Current trend has really decreased.
-	Decline in size is over 30-year time period. 5-6 gens
-	In next 30 years, if we don’t alter our rearing strategy, CN could be getting smaller and smaller
-	Conquer with Andrew. We track all the wounds from collecting broodstock. Bear wound/kill or pinniped wound. No barrier to fish passage in lower river. I still think it’s a data gap until we start tracking it. Never seen a wound on Upper Kennedy.
-	One issue is Upper drops more severe than Lower. They wont go over the bar, they’re going to learn eventually. </t>
  </si>
  <si>
    <t>Sand River
-	No fish there anymore. Sterile in river, no growth on the rock
-	If population is so low, it wouldn’t attract any predators
-	Future trend, it’s our Nation’s hope to have fish in all our rivers
-	CN only go far as where bridge used to be
-	How to fix: road crossing (unravelled), stream crossings
-	Last km down to lake more substate. Removal of center column, all the gravel that used to be there has moved down. Returned back to its original bend. Barrier created a pool, curving back to river left
-	Action Item for slope stability. Let nature run its course there. So steep.</t>
  </si>
  <si>
    <t xml:space="preserve">Clayoquot River
-	Sockeye not the chinook
-	If its low flow, they follow them up to cold creek.
-	Current trend, pretty stable.
-	But with low stocks, impact could be higher. </t>
  </si>
  <si>
    <t>Muriel Creek
-	At mouth of creek, mostly after Muriel sockeye. CN in there but rarely seen predators attack CN. 
-	Predation is same as Lower Kennedy, so rated the same. Wanders from Lower Kennedy. 
-	Lagoon is narrow for predation in CN. 
-	Chances of interaction would be higher b/c it’s smaller. 
-	Predator control. 
-	Potential log jams and vegetation would prevent seals from getting up
-	Low flows, CN get stuck at mouth of MC</t>
  </si>
  <si>
    <t xml:space="preserve">Megin: 
Moyeha: 
Bedwell:
Cypre:
Tranquil: 
Lower Kennedy: 
Upper Kennedy: 
Sand River: 
Clayoquot River: 
Muriel Creek: </t>
  </si>
  <si>
    <t xml:space="preserve">Megin:
Moyeha:
Bedwell:
Cypre:
Tranquil:
Lower Kennedy:
Upper Kennedy:
Sand River:
Clayoquot River:
Muriel Creek:
Overall: </t>
  </si>
  <si>
    <t xml:space="preserve">Megin: 
Moyeha: 
Bedwell: 
Cypre: 
Tranquil: 
Lower Kennedy: 
Upper Kennedy: 
Sand River: 
Clayoquot River: 
Muriel Creek: </t>
  </si>
  <si>
    <t>FLAGGED TO RERATE</t>
  </si>
  <si>
    <t xml:space="preserve">Megin: 
Moyeha: 
Bedwell: 
Cypre: Lack of cover and complexity in waterhsed
Tranquil: Happens frequently, every year but impact is quite low as it in mainlt in the transit area of the lower river and some areas of reach one and half of reach two: 20-30% habitat coverage
Lower Kennedy: 
Upper Kennedy: 
Sand River: 
Clayoquot River: 
Muriel Creek: </t>
  </si>
  <si>
    <t xml:space="preserve">Megin:
Moyeha:
Bedwell:
Cypre: Doug was not present at this meeting, to follow up with him to readjust the rating
Tranquil:
Lower Kennedy:
Upper Kennedy:
Sand River:
Clayoquot River:
Muriel Creek:
Overall: </t>
  </si>
  <si>
    <t>- Transit area in the lower river is the major area where this happens, some areas of reach 1 and half of reach two: 20-30% of habitat coverage
- rated as a 5 for temproal scale because it is frequent every year
- impact is quite low, rated as 10% or a 1
-low confidence in this rating
-confirm with Doug and Jared on these scores</t>
  </si>
  <si>
    <t>- has and would increase over time: 4,4</t>
  </si>
  <si>
    <t>Lower Kennedy
-	Lots of water, will likely remain the same</t>
  </si>
  <si>
    <t>Upper Kennedy
-	The bar is passable when I went there a couple weeks. As dry as it was.
-	Flashy system, good rain goes up, couple days before it drops down.
-	Years where there is water there but so low that nothing will go up.
-	Every 5 years
-	Concerned about gamete quality, if get over ripe, more likely to encounter issues (Erica)
-	Annual return is low but steady
-	Lake between Upper Kennedy, could be deeper, water temps *come back*
-	Due to low numbers, I would put it higher (10-12 CN)
-	Right now, 12 is a good year. Ten years ago, 20 was a good year.
-	In the last 10 years, 4-7 of the driest years. More frequent.
-	Greening up of the mountainside will help a lot. Mountainside was brown, rivers were flashy. Now that nice and green, it’s buffered. 1 good thing we have on our side. Our logging has decreased. Release of water has slowed down. Trickle effect.</t>
  </si>
  <si>
    <t>Sand River
-	Access might be an issue b/c whole mouth is an issue and bar keeps increasing.
-	Low flow, hardly moving, in high its charging off mountain. 
-	Due to low stocks, would have big impact. 
-	Future likely significant increase. Can’t get any worse now. 
-	All spawning gravel down at the mouth
-	Upslope stability might be curbing flooding. 
-	Not a huge budget to hire Geotech, collecting Lidar is good for looking at watershed stability. Will help with budgeting assessments. 
-	No help from any man, seems to be stabilizing. Finding that its returned to original course in its own time, it’s a good thing. Somewhere down the line, will need reintro of spawning gravel or transplant of CN. Don’t offer it any help. Example of how well nature can recover.
-	Photo-monitoring software and ghosting. Allow you to line it up perfectly. Substrate analysis as well. ACTION ITEM FOR KK *</t>
  </si>
  <si>
    <t xml:space="preserve">Clayoquot River
-	Most years there is an issue. Similar to Sand. </t>
  </si>
  <si>
    <t>Muriel Creek
-	Low flow it’s severe. Muriel goes to sub-surface. 
-	Increasing trend.</t>
  </si>
  <si>
    <t xml:space="preserve">Megin: 
Moyeha: 
Bedwell: 
Cypre: 
Tranquil: Moderate habitate effect but constnatly occurying in frequency. Habitat restoration has increased over past decade, making a better state than previous decade
Lower Kennedy: 
Upper Kennedy: 
Sand River: 
Clayoquot River: 
Muriel Creek: </t>
  </si>
  <si>
    <t xml:space="preserve">Megin:
Moyeha:
Bedwell:
Cypre:
Tranquil:
Lower Kennedy: Change to very low
Upper Kennedy:
Sand River:
Clayoquot River:
Muriel Creek: shift over to all of kennedy for the 2014 estimate
Overall: </t>
  </si>
  <si>
    <t>- 40% or a 3 rating for habitat effect
- Temporal is constant: 5
- reduction in next brood approximates to around: 20% moderate to major impact</t>
  </si>
  <si>
    <t xml:space="preserve">- spawning habitat restoration has increased over the past decade resulting in a 2 for the a better state than previous
</t>
  </si>
  <si>
    <t>Lower Kennedy
-	Quality is good but quantity is the issue. 
-	Gravel doesn’t move there. Sediment don’t see it as a problem. 
-	Wanders is past, due to decreased habitat in Lower Kennedy
-	Spawning above the rapids, NE to snag. Right below the hatchery is the only place.
-	Substrate is good boulder-cobble spawning gravel. The area is the issue, 250m length all around. 
-	Generally have not seen a reduction is quality or quantity. 
-	Stable for last 10 years, will keep steady.</t>
  </si>
  <si>
    <t xml:space="preserve">Megin: 
Moyeha: 
Bedwell: 
Cypre: 
Tranquil: Spawning areas have maintained in the mainstem of reach on and persisted throughout logging. Quality of spawning habitat has increased with restoration
Lower Kennedy: 
Lower Kennedy: 
Upper Kennedy: 
Sand River: 
Clayoquot River: 
Muriel Creek: </t>
  </si>
  <si>
    <t xml:space="preserve">Megin:
Moyeha:
Bedwell:
Cypre:
Tranquil:
Lower Kennedy:
Upper Kennedy: fix none/ known
Sand River:
Clayoquot River:
Muriel Creek:
Overall: </t>
  </si>
  <si>
    <t>- Spawning has maintained in the mainstem of reach one and persited throughout logging</t>
  </si>
  <si>
    <t>- Quality has increased as a by product of restoration, but hard to say whether quantity and amount will actually increase. 
- 2,3</t>
  </si>
  <si>
    <t xml:space="preserve">Megin: 
Moyeha: 
Bedwell: 
Cypre: 
Tranquil: Public use has increased over time and this could be a useful avenue for implement new fishing regulations and management practices
Lower Kennedy: 
Upper Kennedy: 
Sand River: 
Clayoquot River: 
Muriel Creek: </t>
  </si>
  <si>
    <t xml:space="preserve">Megin: Adjust all non/unk ratings to very low
Moyeha: Adjust all non/unk ratings to very low
Bedwell: Adjust all non/unk ratings to very low
Cypre: Adjust all non/unk ratings to very low
Tranquil: Adjust all non/unk ratings to very low
Lower Kennedy:
Upper Kennedy:
Sand River:
Clayoquot River:
Muriel Creek:
Overall: </t>
  </si>
  <si>
    <t xml:space="preserve">-more people to increase over time but restriction will likely increase over time so Tranquil could be managed better in terms of regualtions
</t>
  </si>
  <si>
    <t>-Potentially we could reach out to DFO about the inclusion of a mandate to list Tranquil as non-fishable for CNR for certain times of the year</t>
  </si>
  <si>
    <t xml:space="preserve">Megin: 
Moyeha: 
Bedwell: 
Cypre: 
Tranquil: Little data on the matter, but temperature regimes are expected to shift to higher temps and greater frquency of adverse weather events suh as droughts. Likeley to be moderate impact over long period of time.  Potentially request inclusion to list Tranquil as non-fishable for certain times of the year.
Lower Kennedy: 
Upper Kennedy: 
Sand River: 
Clayoquot River: 
Muriel Creek: </t>
  </si>
  <si>
    <t xml:space="preserve">- Temprature does not seem to be an issue but we have little data
</t>
  </si>
  <si>
    <t>- Fairly stable over the last 10 years
- temperature will increase over time, so it coukd have generational effects over time, but not necissarly immediate impacts
-might be a moderate impact over a long period of time</t>
  </si>
  <si>
    <t xml:space="preserve">- There is logger data over the past few years, but still data deficeint </t>
  </si>
  <si>
    <t>-Check in with Diana at the end of the meeting to track over the year</t>
  </si>
  <si>
    <t>Examples:_x000D_
-Pea mouth chub_x000D_
-Carp_x000D_
-Didymo_x000D_
-Eurasian Millfoil</t>
  </si>
  <si>
    <t xml:space="preserve">Megin: 
Moyeha: 
Bedwell: 
Cypre: 
Tranquil: Data gap; expected that temperature, flow, and PH would influence emrgence but it has not been looked at for Tranquil
Lower Kennedy: 
Upper Kennedy: 
Sand River: 
Clayoquot River: 
Muriel Creek: </t>
  </si>
  <si>
    <t xml:space="preserve">Megin:
Moyeha:
Bedwell:
Cypre:
Tranquil:
Lower Kennedy:
Upper Kennedy:
Sand River:
Clayoquot River:
Muriel Creek:
Overall: BTU days correspond to emergence, being that there are loggers now available this can be looked at possibly. </t>
  </si>
  <si>
    <t>Data gap - will be adressed in red scouring</t>
  </si>
  <si>
    <t>- Data gap</t>
  </si>
  <si>
    <t>- Temperature, flow, and PH seems to suggested the change in emergance, but we are unsure of the causal mechanism</t>
  </si>
  <si>
    <t>- Temperature, flow, and PH</t>
  </si>
  <si>
    <t>- investigate the Doug's emergance data relative to temperture and then gauge the temprature of the river to see when the YoY might be emerging in Tranquil</t>
  </si>
  <si>
    <t xml:space="preserve">Megin: 
Moyeha: 
Bedwell: 
Cypre: 
Tranquil: Does not seem to be an issue common to this watershed, however some high pressure systems in January and Feburary pose a risk
Lower Kennedy: 
Upper Kennedy: 
Sand River: 
Clayoquot River: 
Muriel Creek: </t>
  </si>
  <si>
    <t xml:space="preserve">Megin: Flagged for data gap
Moyeha: Flagged for data gap
Bedwell: Flagged for data gap
Cypre: Flagged for data gap
Tranquil: Flagged for data gap
Lower Kennedy:
Upper Kennedy:
Sand River:
Clayoquot River:
Muriel Creek:
Overall: </t>
  </si>
  <si>
    <t>- does not seem to be an issue common this this watershed: 1,1,1, High confidence</t>
  </si>
  <si>
    <t>- High pressure systems in January and Feb
- Temperature will likely increase overtime but could have an impact over a long period of time</t>
  </si>
  <si>
    <t xml:space="preserve">Megin: 
Moyeha: 
Bedwell: 
Cypre: 
Tranquil: On straight shots and more turbulent areas there will be more of an effect; mostly a data gap. 
Lower Kennedy: 
Upper Kennedy: 
Sand River: 
Clayoquot River: 
Muriel Creek: </t>
  </si>
  <si>
    <t>Megin:
Moyeha:
Bedwell:
Cypre:
Tranquil:
Lower Kennedy:
Upper Kennedy:
Sand River:
Clayoquot River:
Muriel Creek:
Overall: High priority data gap</t>
  </si>
  <si>
    <t>- the straighter shots and more turbulent areas will have more of an effect than others, i.e. it is dependant on the particular area
Data gap</t>
  </si>
  <si>
    <t>- peak migration followed peak rainfall by 4 days with emergance: more unbuttoned fish after flow intruduction - but one year and a potential data gap</t>
  </si>
  <si>
    <t>- larger peak flows as a results on increased rainfall in frequency and intensity</t>
  </si>
  <si>
    <t xml:space="preserve">Megin: 
Moyeha: 
Bedwell: 
Cypre: 
Tranquil: has gotten worse over the last 10 years and will like increase in severity over time
Lower Kennedy: 
Upper Kennedy: 
Sand River: 
Clayoquot River: 
Muriel Creek: </t>
  </si>
  <si>
    <t>Megin: High priority data gap
Moyeha: High priority data gap
Bedwell: High priority data gap
Cypre: High priority data gap
Tranquil:
Lower Kennedy: check unkown/none
Upper Kennedy:
Sand River:
Clayoquot River:
Muriel Creek:
Overall: FHAPs could be done on other rivers; looking at intergravel flows and DO's, channel variablity, incubation success</t>
  </si>
  <si>
    <t>- has got worse over the last 10 years and will increase in severity over time</t>
  </si>
  <si>
    <t>Megin:
Moyeha: MHSS putting out benthic baskets
Bedwell: MHSS putting out benthic baskets, look into with masters project done
Cypre:
Tranquil:
Lower Kennedy:
Upper Kennedy:
Sand River:
Clayoquot River:
Muriel Creek:
Overall: benthic diversity and abundance has been used as an indicator for PH data as they are closley related; aklalnitny has a major influence on fish productiy capacity: more alkalinity.In a trib similar to atleo, 7.2-7.5 level</t>
  </si>
  <si>
    <t>Megin:
Moyeha:
Bedwell:
Cypre:
Tranquil:
Lower Kennedy:
Upper Kennedy:
Sand River:
Clayoquot River:
Muriel Creek:
Overall: In the cowichan, in a low water year 90% did not make it down, in a high water year, 90% did make it down. The marjotiy of which are being picked off by predators. Dependant on flows, so systems that don't have a snowpack influx in the spring could be highlighted; Tranquil and Cypre</t>
  </si>
  <si>
    <t xml:space="preserve">Megin: Awating Kristi Miller results
Moyeha: Awating Kristi Miller results
Bedwell: Awating Kristi Miller results
Cypre: Coho enhancment has been done at Cypre every year, could have impact on transmission of some bacerium
Tranquil: Awating Kristi Miller results
Lower Kennedy: High priority data gap
Upper Kennedy: High priority data gap
Sand River: High priority data gap
Clayoquot River: High priority data gap
Muriel Creek:
Overall: </t>
  </si>
  <si>
    <t xml:space="preserve">Megin: 
Moyeha: 
Bedwell: 
Cypre: 
Tranquil: Expected to be of little impact within the river istself, but likely in the estuary and inlet. Expected to increase with impact over time with Climate change
Lower Kennedy: 
Upper Kennedy: 
Sand River: 
Clayoquot River: 
Muriel Creek: </t>
  </si>
  <si>
    <t>-likely to increase over time in the next 50 years</t>
  </si>
  <si>
    <t xml:space="preserve">Megin: 
Moyeha: 
Bedwell: 
Cypre: 
Tranquil:
Lower Kennedy: 
Upper Kennedy: 
Sand River: 
Clayoquot River: 
Muriel Creek: </t>
  </si>
  <si>
    <t xml:space="preserve">Megin: 
Moyeha: 
Bedwell: 
Cypre: 
Tranquil: Some work has looked at instream avalibility of invertebrates and insects and found Tranquil to have significantly less abundance in brackish marsh invertebrates than unlogged Moyeha river
Lower Kennedy: 
Upper Kennedy: 
Sand River: 
Clayoquot River: 
Muriel Creek: </t>
  </si>
  <si>
    <t xml:space="preserve">Megin:
Moyeha: MHSS to do work on this
Bedwell: MHSS to do work on this
Cypre:
Tranquil:
Lower Kennedy:
Upper Kennedy:
Sand River:
Clayoquot River:
Muriel Creek:
Overall: Work could be expanded on in Ahousaht rivers to adress this data gap. Question is in rivers that do dry up, how does the benthic community respond? Bedwell has seen this in great magnitutde. Tranquil had segmented pools. High flow events could have an impact, flashy systems could have little or no groceries. Such as the Cypre which lies on both extremes: flashy and not, this could be looked at relative to lake fed streams like the Megin or intact ones like the Moyeha. </t>
  </si>
  <si>
    <t>- current trend is 4 and will increase over time</t>
  </si>
  <si>
    <t xml:space="preserve">Megin: 
Moyeha: 
Bedwell: 
Cypre: 
Tranquil: Restoration has impoved some rearing habitat but it is unlikely to outrace the decrease in rearing habitat quality over time
Lower Kennedy: 
Upper Kennedy: 
Sand River: 
Clayoquot River: 
Muriel Creek: </t>
  </si>
  <si>
    <t>Megin:
Moyeha:
Bedwell:
Cypre:
Tranquil: By-weekly swims are being done to confirm habitat type, timing, location, and distribution of rearing chinook. -CWFS. Fish exhibit diurnal life cycles
Lower Kennedy: fix none/unk
Upper Kennedy:
Sand River:
Clayoquot River:
Muriel Creek:
Overall: Recent research has really opened up our eyes. Maybe these have always been spawning channels, but maybe we can influence rearing by installing new areas and refugia to potentially support the help of them. Change wording of the LF so that it includes inadequat. Yearling chinook: there is the odd yearling Chinook, but in Nanaimo; genetics seem to be plastic, above the lake seems to wait for a year, below the year they are subyearlings. 99% are mostly ocean type. Genetics are the same, but the fish move differently depending on characteristics of waterhsed area. Action items: sample otoliths from juveniles -&gt; radial distance equates to size of the fish once outmigrating to sea to determine what factors influence leaving the river and what effect that has on marine survival</t>
  </si>
  <si>
    <t>-unless they really upped their game, it is unlikley that retoration will be able to outrace the decrease over time</t>
  </si>
  <si>
    <t xml:space="preserve">Megin: 
Moyeha: 
Bedwell: 
Cypre: 
Tranquil: Same as LF 36
Lower Kennedy: 
Upper Kennedy: 
Sand River: 
Clayoquot River: 
Muriel Creek: </t>
  </si>
  <si>
    <t xml:space="preserve">Megin: 
Moyeha: 
Bedwell: 
Cypre: 
Tranquil: Not a huge issue and not likely to increase in impact or scale
Lower Kennedy: 
Upper Kennedy: 
Sand River: 
Clayoquot River: 
Muriel Creek: </t>
  </si>
  <si>
    <t>Megin:
Moyeha:
Bedwell:
Cypre:
Tranquil: large concenration in side channels, but low rating in the future is not appropriate probably.
Lower Kennedy:
Upper Kennedy:
Sand River:
Clayoquot River:
Muriel Creek:
Overall: Make it and they will use it. Cowchan: spread water out and its had a huge effect</t>
  </si>
  <si>
    <t>Floodplain habitat is particularly important for Chinook salmon</t>
  </si>
  <si>
    <t>-not huge problem and likely not to increase</t>
  </si>
  <si>
    <t xml:space="preserve">Megin: 
Moyeha: 
Bedwell: 
Cypre: 
Tranquil: Stranding was exhibited during swim surveys and is common. Maintained the same rate over the last 10 years but is likely to increase in impact and scale over time
Lower Kennedy: 
Upper Kennedy: 
Sand River: 
Clayoquot River: 
Muriel Creek: </t>
  </si>
  <si>
    <t xml:space="preserve">Megin:
Moyeha:
Bedwell:
Cypre: flagged for input from Doug, could be a potential issue s it is one in Tranquil
Tranquil: Stranding has been exhibited
Lower Kennedy:
Upper Kennedy:
Sand River:
Clayoquot River:
Muriel Creek:
Overall: </t>
  </si>
  <si>
    <t>-stranding did exist during swim surveys and is a common phenomonon
- it has maintend the same rate over the last 10 years and is likely to increase over the next 10 years</t>
  </si>
  <si>
    <t xml:space="preserve">Megin: 
Moyeha: 
Bedwell: 
Cypre: 
Tranquil: Gotten worse in analagous systems over the last 10 years, and especially worse in Tranquil. Expected to increase in impact and scale over time
Lower Kennedy: 
Upper Kennedy: 
Sand River: 
Clayoquot River: 
Muriel Creek: </t>
  </si>
  <si>
    <t xml:space="preserve">Megin:
Moyeha:
Bedwell:
Cypre:
Tranquil:
Lower Kennedy:
Upper Kennedy: upper creek not buffered by lake, fix this
Sand River:
Clayoquot River:
Muriel Creek:
Overall: </t>
  </si>
  <si>
    <t>- gotten worse over the last decade in analagous systems and is likely to be one of the worst in Tranquil. Thus, it probabaly be worse over time</t>
  </si>
  <si>
    <t xml:space="preserve">Megin:
Moyeha:
Bedwell:
Cypre:
Tranquil:
Lower Kennedy:
Upper Kennedy:
Sand River:
Clayoquot River:
Muriel Creek:
Overall: On and off enhancment, we would see a better response from the wild if hatchery did have an effect. </t>
  </si>
  <si>
    <t>- Doug had incubation take place in the hatchery and released them in the sea-water/ estuary environment
- this could have ramifications for straying
- sea pens were within a distance where the fish could have inprinted on the river
- assumption is that most of the wild fish have left already and are not interacting with the hatchery releases
- overall assumed to be a low risk</t>
  </si>
  <si>
    <t>Major data gap, hard to say if they are operating the same niche or competeing with one another at all</t>
  </si>
  <si>
    <t>-following year Candice Pico will conduct a study on food avalibility and stomach contents of juvenile chinook in the area</t>
  </si>
  <si>
    <t>This limiting factor is focused on condition and mortality of fish in the river regardless of where disease or parasite transmission occured.
Examples:
- Sea Lice
- Aquaculture practices and hatchery
- Worms and other freshwater parasites
- HMSI
- PRV
- Jaundice</t>
  </si>
  <si>
    <t>l</t>
  </si>
  <si>
    <t xml:space="preserve">Megin: 
Moyeha: 
Bedwell: 
Cypre: 
Tranquil: maintend the same over the last decade, and is likely to increase in severity and frequency over time
Lower Kennedy: 
Upper Kennedy: 
Sand River: 
Clayoquot River: 
Muriel Creek: </t>
  </si>
  <si>
    <t>Megin:
Moyeha:
Bedwell:
Cypre:
Tranquil:
Lower Kennedy:
Upper Kennedy:
Sand River:
Clayoquot River:
Muriel Creek:
Overall: Change all future rating to higher risk due to climate rankings, Kristi Miller is adressing this gap as they move through time out to sea</t>
  </si>
  <si>
    <t>h</t>
  </si>
  <si>
    <t>- maintend the same over the last decade, and is likely to increase in severity and frequency over time</t>
  </si>
  <si>
    <t xml:space="preserve">Megin:
Moyeha:
Bedwell:
Cypre:
Tranquil:
Lower Kennedy:
Upper Kennedy:
Sand River:
Clayoquot River:
Muriel Creek:
Overall: Bedwell, Cypre, and Tranquil could have less gorceries due to poor quality habitat. Cadice is looking to plankton tows at Moyeha and Tranquil. Keep an eye out for Julian Lings work for stomach content analysis, Jen Yakimishyn to share stomach contents reports. Indicating what work is being done and when its going to be delivered. </t>
  </si>
  <si>
    <t>Megin:
Moyeha:
Bedwell:
Cypre:
Tranquil:
Lower Kennedy:
Upper Kennedy:
Sand River:
Clayoquot River:
Muriel Creek:
Overall: fix year to 2021</t>
  </si>
  <si>
    <t>Megin:
Moyeha:
Bedwell:
Cypre:
Tranquil:
Lower Kennedy:
Upper Kennedy:
Sand River:
Clayoquot River:
Muriel Creek:
Overall: As fish leave, they may or may not use their respective estuary and beach habitat. Question is whether or not these fish migrate towards thier neighbooring areas to utilize habitat</t>
  </si>
  <si>
    <t>greed crab reducing habitat</t>
  </si>
  <si>
    <t xml:space="preserve">Megin: 
Moyeha: 
Bedwell: 
Cypre: 
Tranquil: Has increased in severity and scale and will continue this trend
Lower Kennedy: 
Upper Kennedy: 
Sand River: 
Clayoquot River: 
Muriel Creek: </t>
  </si>
  <si>
    <t xml:space="preserve">Megin: Fix none/unk errors
Moyeha: Fix non/unk errors
Bedwell:
Cypre:
Tranquil:
Lower Kennedy:
Upper Kennedy:
Sand River:
Clayoquot River:
Muriel Creek:
Overall: </t>
  </si>
  <si>
    <t>has gotton worse and will get worse</t>
  </si>
  <si>
    <t>Megin:
Moyeha: CRS will be including European Greencrab removal, Krista Stubbs to pass along information
Bedwell: CRS will be including European Greencrab removal, Krista Stubbs to pass along information
Cypre: CRS will be including European Greencrab removal, Krista Stubbs to pass along information
Tranquil: CRS will be including European Greencrab removal, Krista Stubbs to pass along information
Lower Kennedy: Blue carbon report has been done, there are maps of eelgrass and fish use: to get from Jennifer Yakimishyn
Upper Kennedy:
Sand River:
Clayoquot River:
Muriel Creek:
Overall:</t>
  </si>
  <si>
    <t xml:space="preserve">Megin: 
Moyeha: 
Bedwell: 
Cypre: 
Tranquil: High averages over monitoring years, 21 day average of over 20 degrees. Chinook are probabaly staying in river longer due to higher temps at sea. Tranquil is a higher temp system that does not have snowmelt or is glacier fed, so it could be warmer than others on average. Trend has stayed the same over last 10 years but will likely increase
Lower Kennedy: 
Upper Kennedy: 
Sand River: 
Clayoquot River: 
Muriel Creek: </t>
  </si>
  <si>
    <t xml:space="preserve">Megin: Fix none/ unk
Moyeha: Fix none/ unk
Bedwell: Fix none/ unk
Cypre: Fix none/ unk
Tranquil: Fix none/ unk
Lower Kennedy:
Upper Kennedy:
Sand River:
Clayoquot River:
Muriel Creek:
Overall: </t>
  </si>
  <si>
    <t xml:space="preserve">- High temperatures in some monitoring years, 21 day average of 20 degrees
- Chinook potentially staying in the river longer due to higher temperature regi
- Kennedy is a much higher temp system and does not has much mountain and or glacier/snowmelt runnoff so it runs a bit colder than others
</t>
  </si>
  <si>
    <t>stayed the same and will get worse</t>
  </si>
  <si>
    <t>- little data over time, would be good to track with swim surveys</t>
  </si>
  <si>
    <t xml:space="preserve">Megin: 
Moyeha: 
Bedwell: 
Cypre: 
Tranquil: Data gap on fecundity, maturation rate, and sex ratios. Jacking rates have been consitent over the years with some peaks. 
Lower Kennedy: 
Upper Kennedy: 
Sand River: 
Clayoquot River: 
Muriel Creek: </t>
  </si>
  <si>
    <t xml:space="preserve">Megin:
Moyeha:
Bedwell: fix the hatchery influence
Cypre:
Tranquil:
Lower Kennedy:
Upper Kennedy:
Sand River:
Clayoquot River:
Muriel Creek:
Overall: </t>
  </si>
  <si>
    <t>- Data gap: on fecundiity, maturation rate, and sex ratios
- Jacking is to be confimed with data by Diana
- Tranquil is quite similar to Kennedy in that the discussions of enahancment came with the same ramifications
-rating for a 2 based on Jack rate becuase we have little to no information on the other influences</t>
  </si>
  <si>
    <t>been increasing over the last decade and projected to get worse</t>
  </si>
  <si>
    <t>These are a major data gap, but we do have data from Doug's swims regarding jacking</t>
  </si>
  <si>
    <t>-could be hatchery based for changing genetics</t>
  </si>
  <si>
    <t>- Doug should review this
- Jacking to be confimed by swim surveys from Diana</t>
  </si>
  <si>
    <t xml:space="preserve">Megin: 
Moyeha: 
Bedwell: 
Cypre: 
Tranquil: Withler's genetic analyses estimated that around 20% PNI is wild type
Lower Kennedy: 
Upper Kennedy: 
Sand River: 
Clayoquot River: 
Muriel Creek: </t>
  </si>
  <si>
    <t xml:space="preserve">Megin: High now, future rating high: up to DFO fix it and begin mass marking
Moyeha: High now, future rating high: up to DFO fix it and begin mass marking
Bedwell: If hatchery fish are taken into Brood then its a high risk, ask Doug if he is still taking broodstock from hatchery fish. Doug is still taking hatchery fish: if there are very few fish, do you think you are impacting the wild spawn by taking the wild fish. Hope is to get it to 40% natural. Trying to reduce # hatchery fish in the broodstock, but increase wild while number are low, you have to be careful not to reach a bottle neck
Cypre: High now, future rating high: up to DFO fix it and begin mass marking
Tranquil:
Lower Kennedy:
Upper Kennedy:
Sand River:
Clayoquot River:
Muriel Creek:
Overall: Straying issues is a data gap that is being addressed across regions. Key action item: Nuu-cha-nulth is pushing for mass marking. Move PNI up to .7 over time. Natural influences will dominate. Up to local nations and communities to manage. Simpling not taking hatchery fish into broodstock increases PNI. </t>
  </si>
  <si>
    <t>For Follow up with roundtable</t>
  </si>
  <si>
    <t>-Withler estimated that are 20% PNI is wild
-below 50% is very hatchery influnced
- probable high risk, affects 30-50% of the return</t>
  </si>
  <si>
    <t>will get worse before it gets better</t>
  </si>
  <si>
    <t>Withler et al. suggests to be major influence on integrity and subsequent return</t>
  </si>
  <si>
    <t>-check with Doug on rating</t>
  </si>
  <si>
    <t>This can be understood as hatchery domestication of a population- behavioural, epigenetic, or genetic (applicable to major integrated enhanced populations)</t>
  </si>
  <si>
    <t xml:space="preserve">Megin: No enhancement so low risk:
Moyeha: No enhancment so low risk:
Bedwell: rank but have low confidence: utilize PNI estimates with withlers categories to determine
Cypre: rank but have low confidence:
Tranquil: rank but have low confidence:
Lower Kennedy:
Upper Kennedy:
Sand River:
Clayoquot River:
Muriel Creek:
Overall: </t>
  </si>
  <si>
    <t xml:space="preserve">- hatchery influence on river could have a major implications on the integrity of the wild population
- happens everyearæ
- manage for PNI rather than absolutley get rid of hatcheries
- what kind of nature do we want? 
</t>
  </si>
  <si>
    <t>PNI has gotton worse over last decade, DFO has suggested they will go forwards with including parental based tagging, so it should get better over time</t>
  </si>
  <si>
    <t>-work needs to be done on whether or not PNI is being impacted</t>
  </si>
  <si>
    <t>Not Considered Applicable on this population</t>
  </si>
  <si>
    <t>Megin:
Moyeha:
Bedwell:
Cypre:
Tranquil:
Lower Kennedy:
Upper Kennedy:
Sand River:
Clayoquot River:
Muriel Creek:
Overall: 50-500 rule: super depressed stocks, so it should be high across the board</t>
  </si>
  <si>
    <t xml:space="preserve">- Data gap for now, but considering there are is a lower frequency of wild fish in the population genetic in general, it is likely there is an influnce but confidnce is low
-happening often but hard to say the subsequent return impact in spite of all of this
- affects all life stages so it is likely to be a high impact, at a 4
</t>
  </si>
  <si>
    <t xml:space="preserve">- </t>
  </si>
  <si>
    <t>- Reach out to Caren regarding the parental based tagging for this river
-check with Doug on rating</t>
  </si>
  <si>
    <t>TAHSIS RIVER</t>
  </si>
  <si>
    <t>LEINER RIVER</t>
  </si>
  <si>
    <t>TSOWWIN RIVER</t>
  </si>
  <si>
    <t>SUCWOA RIVER</t>
  </si>
  <si>
    <t>CANTON CREEK</t>
  </si>
  <si>
    <t>CONUMA RIVER</t>
  </si>
  <si>
    <t>Issue of Limiting Factor - Further Detail</t>
  </si>
  <si>
    <t>Low flows may increase predation
Habitat alterations (i.e. log booms)
Artificial lights
Fences</t>
  </si>
  <si>
    <t>Look for selection in females or sex ratio change</t>
  </si>
  <si>
    <t>Data gap.</t>
  </si>
  <si>
    <t xml:space="preserve">Estuary has an significant amount of sea lion predation, it is increasing annualy but its hard to quantify. Increasing intensity annualy. Under 10% of the hatchery individuals are taken by seals. </t>
  </si>
  <si>
    <t xml:space="preserve">Unsure the magnitude on actual conuma natural spawners. </t>
  </si>
  <si>
    <t>Get info back on the the actual amount of returning spawners</t>
  </si>
  <si>
    <t>-Expected that the combination of aggradation and change in hydrological regieme that this is not only bad but will get worse</t>
  </si>
  <si>
    <t>Low confidnce, not continuously monitored</t>
  </si>
  <si>
    <t>- Colder water regeime with more runoff than most stream. High confidnce thanks to consitent SIL data. Precautionary apprach for future rating, as there is a lot of logging up river</t>
  </si>
  <si>
    <t>-Expected that the combination of aggradation and chanign hrdologicla regiem that this is not only bad but will get worse</t>
  </si>
  <si>
    <t>Noted as a data gap, likely a data gap.</t>
  </si>
  <si>
    <t xml:space="preserve"> </t>
  </si>
  <si>
    <t>Data gap, D. Hayes would be good to reach out too</t>
  </si>
  <si>
    <t>Simiilar to other systems. There are very low flows in August the result in staging in the estuary. Deep pool for holding below marker zero has move to the lower estuary. Substantive loss in the upper river, with migration of bank with much braiding. Potential spawning habitat at flood but for the most part it is over water. Expected that 30-40% of the population is affected. Significant gravel movement annually. Impact on subsequent return is expected impact is very high and will liekly increase over time with low flows and increase in potential for bedload movement.</t>
  </si>
  <si>
    <t>-Expected that the combination of aggradation and chanign hrdologicla regiem that this is not only bad but will get worse. Stabiliy is waining every year. There is bone dry years without any flow. Currently they hold in the tidal areas of the Conuma. This happens annualy or close to it. Ranked very high across the baord</t>
  </si>
  <si>
    <t>Low confidnce, not continuously monitored. But research does say it happens</t>
  </si>
  <si>
    <t>Dependant on carrying capacity of the river. If there is a higher escapment there is more competition for space. Tahsis was swam 7 times this year; crews noted thar spawning habitat is not limited in quality and quantity. Banks are not very stable in lower reaches, probably more alluvials building in the last few decades. More and more gravels being deposited over time. This LF is more related to the development of gammetes rather than the survival of the indvidual. Low confidence due to this impact score. As this LF relates to the life history stage of spawners, it is less influenctial on the overall return as compared to incubation and alvin stages.</t>
  </si>
  <si>
    <t>Increase in fines reudces emergence success.</t>
  </si>
  <si>
    <t>Flag for commentary from Kent NSWS and river swimmers-&gt; Nick Bohlender will track the current swimmers down and see if they can make it.</t>
  </si>
  <si>
    <t xml:space="preserve">Because it shorter, it could have less spawning gravel and area. There is not as much of it, but it does seem relativley stable. Rated as low risk across the board with high confidence.  </t>
  </si>
  <si>
    <t>Has there been a reduction over time?</t>
  </si>
  <si>
    <t>Information needed from Swimmers -&gt; Nick Bohlender to find</t>
  </si>
  <si>
    <t xml:space="preserve">There were a few SIL surveys this year. Rogers crew was out there this year. ECA is 40% in watershed. Flow of water, is also a factor here. As of 2008, recovery was estimated in a 10 year period. </t>
  </si>
  <si>
    <t>Wait for Roger's input to finalize score</t>
  </si>
  <si>
    <t>Flag to get data from Roger and SIL crews.</t>
  </si>
  <si>
    <t xml:space="preserve">Restoration in watershed has been done in 2019 and 2020. In the initiall assesment, spawning habitat was very severly affected. System is very similar to Canton and Conuma in many respects.  </t>
  </si>
  <si>
    <t>Wait for roger</t>
  </si>
  <si>
    <t>Muchalat/Muchalat, Sil crews, etc need to provide data</t>
  </si>
  <si>
    <t>Most of the logging damage has been done on this watershed and the future probaby has a consitent trend due to the lack of recovery due to alders. &gt;50% of the habitat has been altered. Majority of remaining gravel is small and composed of fines, which is not ideal for CNK. Impact was rated as a 2, resulting in a moderate rating. Confidence is high in spatial and temporal, yet low for impact score due to abstraction to overal return impact. Straying has occured many times over the years. Conuma strays do not stray regularly over time, typically depemdamt om the year estimates. Observations could have been of individuals staging in the Canton before transitioning to the Conuma. Recent seapen rearing has changed to the otherside of Moutcha bay, with less imprinting influence from Canton.</t>
  </si>
  <si>
    <t>Very high reduction in quality and quantity of spawning habitat over time.Mostly eggs survival is that limiting factor. High confidence. Damage has been done and the impacts have the potential to get worse. Moderate risk for future.</t>
  </si>
  <si>
    <t>Dependant on carrying capacity of the river. If there is a higher escapment there is more competition for space.</t>
  </si>
  <si>
    <t xml:space="preserve">Plent of heads off left in the river this year. Unknown if they are illegal harvest. Expected that this impacts around 10 - 20% of the population. Intercation in the marine environment as bycatch or targeting is the major fear. In the river and estuary, the impact is low and happens twice per decade. </t>
  </si>
  <si>
    <t xml:space="preserve">Access is plentiful. Crimes of oppertuntiy. There are not fish there yea r round however. This porbably only happens a few times a year and not a major impact on natural spawners. Low to moderate confidence. </t>
  </si>
  <si>
    <t>Fishing is closed on the Tsowwin. Not enough fish to focus on. They access is also quite poor. Moderate confidence. High amount of bears there, which could be a deterent towards poachers.</t>
  </si>
  <si>
    <t>Access on the Sucwoa is easy but there haven't reports of fishing there ever. The impact is probably low. Further, there are mor eplentiful rivers nearby.</t>
  </si>
  <si>
    <t>Check in with Henry Jack -&gt; Action item for Tim.</t>
  </si>
  <si>
    <t xml:space="preserve">Happens more frequently than the Sucwoa, happens annualy. Low impact on subsequent returns. Visible spot for fishing where people go annually. Pool has filled in which could deter them. </t>
  </si>
  <si>
    <t xml:space="preserve">Target of hatchery fish could have spillover effects onto natural populations. Otolith marked in past, marked AD clipped fish will increase over time. Less than 10% of population is impacts over the years. Increasse in popularity over time. Natural spawners are very small number. Sucwoa and Canton have a high proportion of strays. </t>
  </si>
  <si>
    <t xml:space="preserve">A lot of open exposed gravels, lack of cover, Makeli is a source of cold water. There is a lot of exposed areas but no continous data being taken. Flagged as a data gap to get a logger in there. In the NSWS fish habitat tool, risk was based on several factors. Notably areas with lakes are at higher risk than those without. Low was &lt;16. moderate was 16-18, and high was &gt;18 in the EcoFish. NSWS modeling approach for the Tahsis. </t>
  </si>
  <si>
    <t>Logger in river</t>
  </si>
  <si>
    <t>Hydromet data indicates there are only a few instances that get close to the lower UOTR.  During terminal migration phase there was very few instances where the UOTR was passed.</t>
  </si>
  <si>
    <t>Logger in the river.</t>
  </si>
  <si>
    <t>Lacking data, needs a logger.</t>
  </si>
  <si>
    <t>Flagged as data gap. With CC it is probabty and issue.</t>
  </si>
  <si>
    <t>Input a logger in to Larrys Tree -&gt; reacch out to Diana</t>
  </si>
  <si>
    <t xml:space="preserve">UTOR is exceeded roughly 25% of the time in September, 50% of the time in August, and 25% in July. Thus the population is likely impacted at the migration/spawning phase. Influences thier viability and survival following. In low flows and warmer years, there is a big impact on fish returning during those times. Medium  confidence in terms of what extent of the population this impacts. Mostly applied to hatchery fish, unknown the actual impact on wild fish. Extropolated to natural populations. Has increased over time and will increase over time. </t>
  </si>
  <si>
    <t xml:space="preserve">Data gap. Early may a convolted understanding, there are some rivers where the fish come out in February. The cause of them leaving is up to interpreation relative to past emergence. RST is needed to effectivley evaluate. </t>
  </si>
  <si>
    <t>Need RST</t>
  </si>
  <si>
    <t>Data gap. Early may a convolted understanding, there are some rivers where the fish come out in February. The cause of them leaving is up to interpreation relative to past emergence. RST is needed to effectivley evaluate</t>
  </si>
  <si>
    <t>Need RST. Could calculate with the hydromet temps by using BTU's.</t>
  </si>
  <si>
    <t>High priority data gap that needs to be explored. Lookng at incubation success.</t>
  </si>
  <si>
    <t>Logger or hydromet to determine discharge</t>
  </si>
  <si>
    <t>Lower river is channelized and there is more water moving throughout the year. Hydromet data could help illuminate. In SIL's a over 1oo redds were dewatered this past year, the frequency was not expected to be annual, but there is not enough data. Flagged as a high priortiy data gap to explore.</t>
  </si>
  <si>
    <t>Water level data is taken at hydromet. Combining this with measurements in stream to show what the levels equate to. Hydromets are not consitenlty benchmarked or updated to adjusted however.</t>
  </si>
  <si>
    <t>Lower river is channelized and there is more water moving throughout the year. Hydromet data could help illuminate. There are many exposed areas and a lack of structure with lots of gravel inptus. Likely a problem</t>
  </si>
  <si>
    <t>Data gap/ high confidence it’s a problem. EcoFish has been looking at this with ECA and road density metrics; Tahsis would be a lower risk than Canton and Sucwoa for these metrics. Strong effect of ECA is related to chum productivity, which is believed to be related to the quality of SPG and size that changes with logging to to increase in fines and decrease in larger gravel. Chinook eggs required the highest level of intergravel flows relative to other species, indicating a need for larger gravels, thus ECA will likely be related.</t>
  </si>
  <si>
    <t>Data gap/ high confidence it’s a problem.</t>
  </si>
  <si>
    <t>Need SIL swimmers input</t>
  </si>
  <si>
    <t xml:space="preserve">Determine if there was any sampling done. Mike Austin suggested sampling may have been done. </t>
  </si>
  <si>
    <t>Data gap. Ambient levels may not be affected.</t>
  </si>
  <si>
    <t>Need to see if it’s a problem in hatchery practices or aquaculture.</t>
  </si>
  <si>
    <t>High priority data  gap but is being looked at. Based on condition of riparian zone this is likely a high risk. Inference can be made that less LWD and structure overall leads to less groceries.</t>
  </si>
  <si>
    <t xml:space="preserve">There is some data for the conuma (n = 4). </t>
  </si>
  <si>
    <t>Look into for follow up. Info sent in from Diana</t>
  </si>
  <si>
    <t>Ranked as a high in 2015 and likely had increased. Moderate amount of undercut banks and overhaning vegitation. Floodplain habitat has a low likelyhood of being wetted. There is rearing habitat but it not stable at all. Constant contact from sunlight, less good areas overall for juvenile refuge and residence. Steadliy migrating channels over time. Habitat status shows an overall reduction in pool habitat, there is some avalible but no where near what it was prior to logging. Moderatly high on spatial scale rating =&gt; 4. Impact on subsequent return is considerable, expected to be over40-50% which is a high impact. Confidence is based on logging majorly, as the habitat has not been assesed specifically. Moderate confidence. Enough data to support. Future trend estimated as a 4.</t>
  </si>
  <si>
    <t>Flag for commentary from Kent NSWS and river swimmers-&gt; Nick Bohlender will track the current swimmers down and see if they can make it. Roger has done gravel sampling.</t>
  </si>
  <si>
    <t>Ranked as a high in 2015 and likely had increased. Moderate amount of undercut banks and overhaning vegitation. Clay on the banks of lower reaches (reach 1-2)  is not expected to be eroding. There are a few side channels that are not wetted annualy. Lower impact that the Tahsis. Habitat status shows an overall reduction in pool habitat, there is some avalible but no where near what it was prior to logging. Moderatly  spatial scale rating =&gt; 2. Impact on subsequent return is moderate, expected to be over 20-30% which is a moderate impact. Confidence is based on logging majorly, as the habitat has not been assesed specifically. Moderate confidence. Enough data to support. In the future, clay bank erosion and potential for logging make the future rating a 4.</t>
  </si>
  <si>
    <t>Ranked as a high in 2015 and likely had increased.</t>
  </si>
  <si>
    <t xml:space="preserve">Ranked as a high in 2015 and likely had increased. High disturbance history on all front with high road density. Extremely logged and damaged system, along the same lines as other watersheds. Rated with similarity to the Tahsis: 4,5,4 with low confidence due to a lack of input from on the ground folks in recent years. Sucwoa riparian growth stand is roughly 40 years old, inhibiting regrowth. Still experiencing impacts from historical logging. Rated as 4 durrent and future as a high. </t>
  </si>
  <si>
    <t xml:space="preserve">Ranked as a high in 2015 and likely had increased. Rated with similarity to other rivers, 4,5,4 with moderate confidence. Observed but not quantified. Trends show significant unravelling in the last decade. Closed to a 4 in terms of fuiture rating. </t>
  </si>
  <si>
    <t>Ranked as a high in 2015 and likely had increased. Similar to Canton, rated as a high risk across the board. With woresning conditions in the last years with increase in the future expected.</t>
  </si>
  <si>
    <t xml:space="preserve"> NSWS habitat tool shows notable habitat distrubance in the floodplain. Heavy impacts are expected, but the degree of impact is unknown. Noted as high priorty data gap.</t>
  </si>
  <si>
    <t>Get LIDAR data from Western Forest Products.</t>
  </si>
  <si>
    <t>Two large pieces of habitat that are not connected in the lower river near the bottom end. The habitat between reaches 3-4 is suitable habitat but connectivity is unknown. High priority data gap.</t>
  </si>
  <si>
    <t>Western reaches are pretty intact. Backwater slew is relativley intact. There is significant braiding and erosion in the floodplain. The river is currently migrating towards this backwater slew. Loss of floodplain was rated as high in the Conuma habitat status assesment. NSWS habitat tool shows notable habitat distrubance in the floodplain. Heavy impacts are expected, but the degree of impact is unknown. Noted as high priorty data gap.</t>
  </si>
  <si>
    <t>Stranding potential is high, but RST traps have not been used. Juvenile dewatering is expected as high on larger gravel bars of the river.</t>
  </si>
  <si>
    <t>Need RST work.</t>
  </si>
  <si>
    <t xml:space="preserve">Discharge relationship has not been established. Rated as a data gap. </t>
  </si>
  <si>
    <t xml:space="preserve">Discharge relationship has not been established. Rated as a data gap. Lower river is generally more stable and estuary is more intact. Hydromet data </t>
  </si>
  <si>
    <t>Likely not an impact due to a lack of overlap in space and time in the river itself, more stringent in the marine evironment. Rated as a 1 across the board</t>
  </si>
  <si>
    <t xml:space="preserve">Tsowwin is not enhanced. </t>
  </si>
  <si>
    <t>Tsowwin is not enhanced. Noted as not including genetic introgression.</t>
  </si>
  <si>
    <t xml:space="preserve">Releases in river are around 4-5 grams later in the year. Good chance these are migrating out quite quickly. Lacking data. </t>
  </si>
  <si>
    <t xml:space="preserve">More significant in the past, this has tapered off nowadays. Current period of affect is May-July, but historical habitat is practiacally completled disturbed. Currently 30-40%  is subjected to activity. Affected greatly by urbanization activities. Cummulativer score is no less than high. Expected as a high impact with high confidence. Potential for increase in activity with time. </t>
  </si>
  <si>
    <t>Caampground provides some recreational pressure. Western forest holds a booming lisence and logging is projected to contune, so it could be used again. Rated as a 3 with high temporal scale of 5. Rated as a 2 in impact with potential to increase.</t>
  </si>
  <si>
    <t>Log booming in the estuary. In the narrows of the Tahsis. Fairly minimal impact, folks don't really head up there and imapct is minimal. Low activity that is expected to increase with the devlopment in Tahsis.</t>
  </si>
  <si>
    <t xml:space="preserve">Two roads adjactent to estuary and  a log dump in the estuary. Roads and logging impact are expected as high. Moderate overal impact at a 3 in spatial scale with annual frequency. Moderate impact. </t>
  </si>
  <si>
    <t>Human distrubance has been noted in the past. Logging disturbance and erosion and runoff from roads. Rated as 2 spatial, 5 in frequency, and 1 in impact. Likely to increase. Lodges have had sewage impact in the past, unsure if it processed now.</t>
  </si>
  <si>
    <t>Little change over time and likely not to change; there could be a change in land use close to the Conuma. Potential for commercial license as a lodge in the head of the bay. 2 on the spatial scale.</t>
  </si>
  <si>
    <t>Data gap with some work that has been done by Shannon from DFO. Evidence of sea lice on Chum.</t>
  </si>
  <si>
    <t>Get data from NSWS and Roger Dunlop on sea lice.</t>
  </si>
  <si>
    <t xml:space="preserve"> H</t>
  </si>
  <si>
    <t>Rated as a data gap to be explored further.</t>
  </si>
  <si>
    <t>Overall loss in beach habitat and expected loss over time. Aggradation in river likely impacting estuary</t>
  </si>
  <si>
    <t>Rated as a high priortiy data gap.</t>
  </si>
  <si>
    <t xml:space="preserve">Grieg seafood likely has this data. Study on DO decreases with temperature done in the Moutcha inlet. </t>
  </si>
  <si>
    <t>Sex ratio only represents the broodstock taken out during seining events. Data could be compiled in the future to adjust for random sampling covering multiple days to adjust for this. However, it is completley dependant on trip avalibility. Tahsis fecundity is 3600. In future SIL surveys, goal is to get estimates of sex ratios, jack prevalance, hatchery clips, all of the characteristics for each species.</t>
  </si>
  <si>
    <t xml:space="preserve">There is some data that exists; look towards fish escapments in combination with broodsstock takes for hatchery. </t>
  </si>
  <si>
    <t>Data gap/ high confidence it’s a problem. Majority of fish are hatchery; 99%.</t>
  </si>
  <si>
    <t>CSAS review shows that hatchery strays are quite low from thermal markings on otoliths, but these estimates sample sizes are quite low. Happens every other year. Impact was estimated as a 4 due to previous hatchery introgression as well as current. Confidence is high thanks to the accsess to data. Cummulative impacts are increasing over time and could increase without change of practices. Should there be an adoption new hatchery practices (mass marking), the future rating should go down.</t>
  </si>
  <si>
    <t>Laura's data on broodstock would be informative to compare stray rates too. Get CSAS document for all these streams.</t>
  </si>
  <si>
    <t xml:space="preserve">CSAS review shows that hatchery strays are high from thermal markings on otoliths. Indicating heavy introgression. Happens every year. Impact high was estimated as a  due to previous hatchery introgression as well as current. Confidence is high thanks to the accsess to data. </t>
  </si>
  <si>
    <t>No data from CSAS data.</t>
  </si>
  <si>
    <t>Expected that the majority natural spawners are strays. This is why Sucwoa enhancment was ended, as it was expected that Conuma origin fish were propgated further with their enhancment. CSAS shows that nearly 1% strayed from Conuma in 2012. 33 esitmated in 2012, and less in years prior. Data is limited from CSAS. Highlighted as a data gap</t>
  </si>
  <si>
    <t>Canton strays have been relativley high over the years but data lacking, confidence is low to moderate. Sample data is limited and is not focused on as a focal stream. System traditonally with around 200 fish now with returns of 6000. Rated as very hgh across the board.</t>
  </si>
  <si>
    <t>Not applicable, virtually all hatchery fish.</t>
  </si>
  <si>
    <t xml:space="preserve">Unpublished CSAS work shows a PNI of near 0.25-0.5, indicating potential maladaptation and straying introgression. PNI fluctuates year to year and is variabe over time, rated as moderate at 3. Hatchery dominant system with estimated near 75% hatchery influence. Potential for the sampling to be influenced by poor sampling methods due to contamination. This could influence the confidence of these estimates. Spatial is a high and impact is high  based on genetic integrity overall. Confidence is low based on data availible.  Stable trend unless mass marking is introduced. </t>
  </si>
  <si>
    <t>UBC has looked at maladaption of hatchery introgression.</t>
  </si>
  <si>
    <t>No data for the Sucwoa.</t>
  </si>
  <si>
    <t>Data gap for Canton.</t>
  </si>
  <si>
    <t xml:space="preserve">Data gap. Diana's work needed to look at influence of natural spawning over time. </t>
  </si>
  <si>
    <t>Find data from Cheryl Lynch</t>
  </si>
  <si>
    <t>ARTLISH RIVER</t>
  </si>
  <si>
    <t>KAOUK RIVER</t>
  </si>
  <si>
    <t>IDENTIFIED RISKS.  These factors will affect the productive capacity of spring chinook salmon in WCVI Watersheds.</t>
  </si>
  <si>
    <t>Issue of Limitng Factor - Further Detail</t>
  </si>
  <si>
    <t xml:space="preserve">Low flows could be more impactful towards predation. Very low flows happen annually, so expected impact on the population is high. Notably in years of low water, there is expected contribution of returns from the Kaouk. Experts expected there to be a rough 20-30% difference in the returns expected. Synergistic between low flow conditions and predation. Low confidence in estimates.  </t>
  </si>
  <si>
    <t xml:space="preserve">Population survey for pinnepeds was done in 2021 and future monitoring will be done, this will be a basis of contribution -&gt; Jeff Nielson </t>
  </si>
  <si>
    <t>-Low flows ~ pinnepeds predation
-Dewatering of critical pools habitat due to the cascade of impacts from logging</t>
  </si>
  <si>
    <t>There have not been many pinnepeds seen there. There are an odd few that spend time in the harbour but few are seen in the river or estuary istelf. Experts thought that impact was on the lower end of the scale, with less than 10% of the population being affected. However there was deliberation regarding the size of the population relative to the degree of predation, so the impact  estimate was increased to a 3. Trend has not increased over time. Population sizes in the Artlish Tashis are the main factor in potentially influencing the predation pressure on the Kaouk.</t>
  </si>
  <si>
    <t xml:space="preserve">Expected to be synnergestic with water levels. These conditions persist for long periods in the spring to summer. Experts expected the frequency and population coverage were high, with subsequent population impact being very high. Since 2010 the watershed has progressivley infilled and gotton much worse over the last 10 years. Many large pools have been lost. Largest pools have filled in significantly, the most important of which in the lower reach has slowly increased with gravel over time, reducing habitat for staging/ holding/ rearing. Buildup of gravel tails out here. </t>
  </si>
  <si>
    <t xml:space="preserve">Lower river access is reasonable, could be subject to drying in the early season but has not been observed in the past or currently.  Spatial extent is low, but happens fairly often. Impact was expected to be 30% of population with medium confidence. In the Kaoak the infilling, evultions, and flow regime change has increased significantly. There is a large pool at the lower reach that is used for holding in rearing which is infilling. Logging near the river continues and recent weather patterns have subjected this cutting to undergo falls. </t>
  </si>
  <si>
    <t>-Low flows and logging impacts coincide</t>
  </si>
  <si>
    <t>Annually there is bedload movment year to year but quantity and quality remain good. Depends on rain/ water levels year to year. Increase in temps could limit this over time. Erroding banks look to have a fair amount of cobble and gravel in them and fines seem to be limited. After a rains the turbiditiy seems to decrease quickly.</t>
  </si>
  <si>
    <t>Finfish closure on migration point. Swimmers have rarley seen fishing markes during swims. Fishing pressure is targeted towards Coho more often. Bycatch could be a problem but not a large one.</t>
  </si>
  <si>
    <t>Guided Coho, Chum, and Steelhead fishing on the Kaouk. A few lodges in Zeballos that do this.  Westcoast heli sometimes runs clients through these systems. Most of the clients go towards the Tahsish. Overall fisheries impacts are expected to be low, but greater than on the Artlish. Fall targets are largely Coho. Confidence is low.</t>
  </si>
  <si>
    <t xml:space="preserve">In the warmest times of year, the water remains relativley cold &lt;12 degrees. Has not increased over time and is not increasing. </t>
  </si>
  <si>
    <t>Expected as a data gap over the years. No specific work has been done however. Data gap to be investigated by SILs crew more in future.</t>
  </si>
  <si>
    <t xml:space="preserve">The summer time and winter time are at risk though this does not happen often. This is a potential to have a very high impact when it does happen, though that frequency is low. High potential to increase and depends on climate changes impacts =&gt; 4. When deatering does occur, it typically persists for weeks. The conditons currently exist and we expect that events like this could occur in the future. </t>
  </si>
  <si>
    <t xml:space="preserve">Happens annualy but the coverage  is only in in some habitats. Chinook numbers suggest suggest that spawning type habitat is ok, whereas Coho numbers are shrinking, suggesting that rearing areas are being impacted more so. Moderate impacts, there is a often bedload movement from side to side and this could reach a tipping point in the future. Could become an impact in the near future. Dewatering happens frequently in the winter and thus seems to be both more prevalent and more intense. Scour seems to be increasing but not as impactful currently. We see most of the Chinook spawn in Sptember; really fast water occurs in the later months. Confidence is low as there is no on the ground data. Data needed. </t>
  </si>
  <si>
    <t xml:space="preserve">Gravel moves often but is expected of good quality and quantity. Data limited. Redd studies need to be done. </t>
  </si>
  <si>
    <t xml:space="preserve">Gravel moves often but is of good quality and quantity. </t>
  </si>
  <si>
    <t>This limiting factor is focused on condition and mortality of fish in the river regardless of where disease or parasite transmission occured.
Examples:
- Worms and other freshwater parasites
- HMSI
- PRV
- Jaundice</t>
  </si>
  <si>
    <t>Not expected to be greater than ambient levels. No hatcheries but there is no data on this. BKD and IHN happens everywhere but not likely to be greater. Low confidence.</t>
  </si>
  <si>
    <t>Data gap, need growth estimates and prey avalibility. Suspected to be low risk but needs to be evaluated.</t>
  </si>
  <si>
    <t xml:space="preserve">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</si>
  <si>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 xml:space="preserve">Intervention in terms of reconnection or restoration will help mitigate these effects over time. Changes to MGMT would also be great. </t>
  </si>
  <si>
    <t xml:space="preserve">A lot of disconnected channels and degraded habitat for offgrid rearing. This is mostly due to deposition in the river. For coho freshwater rearing habitat has been greatly imapcted, this is seen in coho returns reducing. Expected data gap, no measurments are being taken currently. On the Kaouk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 are mostly gone. Mainriver channels is mostly intact, but no everything else. Moderate coverage and higher time scale. The expected impact on the population is 10-20%. Low confidence. Risk is increasing over time and will increase with CC. </t>
  </si>
  <si>
    <t xml:space="preserve">Habitat is probably still there, but is probably not accessible. 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</si>
  <si>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Floodplain habitat is particularly important</t>
  </si>
  <si>
    <t xml:space="preserve">Same as LF's 36 &amp; 37. Floodplain habitat is there, just disconected or inaccessible </t>
  </si>
  <si>
    <t xml:space="preserve">Same as LF's 36 &amp; 37. Floodplain habitat is there, just disconnected or inaccessible </t>
  </si>
  <si>
    <t xml:space="preserve">Stranding following high rains events is could happen but is a very much data limited. Large fluctuation in water levels from indicator system suggest that water is not holding very long. Life history comes into play, as fish are likely not holding that long but is a data gap. Coho have been stranded however, this suggests that Chinook could overlap. Life history and spatial distrivutions may be different than Coho however. Data gap across the board. </t>
  </si>
  <si>
    <t xml:space="preserve">Look into the rivers during the simmer to evaluate whether or not stranding occurs. </t>
  </si>
  <si>
    <t>Only expected to be an issue if it happened often. If it does happen, it would include much of the population. However its not expected that the juveniles do get pushed out earlier that often, expected a 2 in terms of requency. Risk is generally moderate, as there is a risk of impacting juveniles that are not buttoned up yet. Will increase in the future.</t>
  </si>
  <si>
    <t>N/A. Future could have hatchery influence.</t>
  </si>
  <si>
    <t>No more logging currently occurs. There is a road directly across the estuary however which could be at risk for fuel spills. Bridge over the lower Artlish for foresty which could act as impact. Natural arsenic deposit in the estuary. Current disturbance is has not increased over the years. Campsites cover a good amount of the watershed, there is a lot of traffic coming through, and logging trucks coming though. Low impact on the population.</t>
  </si>
  <si>
    <t>No more logging currently occurs. There is a road directly across the estuary however which could be at risk for fuel spills. Bridge over the lower Artlish for foresty which could act as impact. Natural arsenic deposit in the estuary. Current distrubance is has not increased over the years. Campsites cover a good amount of the watershed, there is a lot of traffice coming through, and logging trucks cokming though. Low impact on the population.</t>
  </si>
  <si>
    <t>Data limited, but likely low impact. Sablefish and shellfish farms. Due to the the lack of salmon farms there is low risk.</t>
  </si>
  <si>
    <t xml:space="preserve">Lacking LWD mostly, not beach habitat. Chinook are expected to mostly use this kind of habitat only as a corridor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</si>
  <si>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Marsh habitat is unknown and the beach habitat is transitory for juveniles. However this is data limited for the Artlish. Data gap.</t>
  </si>
  <si>
    <t xml:space="preserve">Lacking LWD mostly, not beach habitat. Chinook are expected to mostly use this kind of habitat only as a coordior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</si>
  <si>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ROV work by MC Wright for Timber West has shown that margin habitat subtidal vegitation is limited and there is not an ideal depth range. There was eelgrass implanted that was taken out by sunflower stars targeting bivalves. Marine margin habitat is a possible alternative.</t>
  </si>
  <si>
    <t xml:space="preserve">Data limited. Similar to the sarita, there has been a major influx of gravel. MC Wright did an analysis on eelgrass recovery following sediment loading on top of beds. They found a substantial increase over time. There are some eelgrass in the shallower channels that are freshwater influenced. Noted that green crabs were avalible at this time. Eelgrass was assumed to be much greater in bioavlaibility in he past 50-100 years prior to logging and log booming. Loss in marsh habitat is expected. Spatial change of a 2 with low confidence. Temporal scale; once altered its persistantly altered. Population impact is moderate 3. Green crab are very prevalent, and they likely make massive craters and target bivalves , subsquently disturbing eelgrass habitat. </t>
  </si>
  <si>
    <t xml:space="preserve">Drone work to roughly see what happening over time would be ideal, MC Wright does have data from 20216 to compare to. </t>
  </si>
  <si>
    <t>Shallow transitional area in the river and the estuary are at risk during high heat dome events. Low spatial scale and low frequency, but very high impact potential. Confidence is low because we do not have data. Low impact rating.</t>
  </si>
  <si>
    <t xml:space="preserve">No broodstock taken, so the sex ratios are unknown. Smaller fish are consitent, which means that there is a likely general shift towards males. There is little data on this however. Differential harvest suggests this could be an issue, but this all based on accounts from Robertson Creek. Rec. fishery showed that there was higher amounts of bigger fish. Robertson Creek hatchery has shown that fecundity is dropping and correlates with size and age composition. These are all expected to decreasing over time across WCVI. Attempt at rating: most of the population is affected. Happens often; progressivley and is inate forever. Impact is high. Data is limited. </t>
  </si>
  <si>
    <t xml:space="preserve">Need interseption data. </t>
  </si>
  <si>
    <t>In 2010, there were some observations. Of n=133: 33% were female, 66% were male. Compounded with size selective fisheries, the scales are likely tipped to female selection</t>
  </si>
  <si>
    <t>Straying is relativley frequent, but data is limited over the years. Correlation between return of river and that of adjecent hatcheries is difficult to tease out. Tahsish shows a composition of hatchery fish that could be masking improvement of escapements. From 2015-2019, there was annual influence of hatchery into these populations. Roughly 50% are strays, but sample sizes are quite small. This data is almost completly from the Tahsish,  which means the rating is data limited. In 2015, in the Artlish, 19 of 33 fish were tagged. The frequency and population scale are high, but the impact is moderate. With low confidence due to the application of the data from the Tahsish.</t>
  </si>
  <si>
    <t xml:space="preserve">Include more consitent monitoring for PHOS to see how prevelant straying is. </t>
  </si>
  <si>
    <t>In the Tahsish straying is relativley frequent, but data is limited over the years. Correlation between return of river and that of adjecent hatcheries is difficult to tease out. Tahsish shows a composition of hatchery fish that could be masking improvement of escapments.  The application of this data to the Kaoak is limited, so this was rated as a data gap. 2015 was the only monitoring year for the Kaouk, only one individual of the sample (n=?) was tagged. This is a snapshot in time. Data gap, consitent monitoring needed as it is an expected impact.</t>
  </si>
  <si>
    <t>This is not a enhanced system. Need to tease out the contribution of the strays to this system and if they do make up a genetic component, suggesting potential breeding overlap. Unknown if  interbreeding is happening. High confidence that this is a major impact.</t>
  </si>
  <si>
    <t>Determine composition of enhanced population.</t>
  </si>
  <si>
    <t>This is not a enhanced system. Need to tease out the contribution of the strays to this system and if they do make up a genetic component, suggesting potential breeding overlap.</t>
  </si>
  <si>
    <t>Lower productivity measure is n=180, escapment estimates are above this, currently it is unknown how much enhacment plays in escapment. Age classes play a role on this estimation as well as timing of spawning. The more variability along these characteristics the better. Moderate confidence.</t>
  </si>
  <si>
    <t xml:space="preserve">Lower productivity measure is n=160, escapment estimates are above this, currently it is unknown how much enhacment plays in escapment. Age classes play a role on this estimation as well as timing of spawning. The more variability along these characteristics the better. </t>
  </si>
  <si>
    <t>Low Priority Data Gap</t>
  </si>
  <si>
    <t>Majors</t>
  </si>
  <si>
    <t>likelihood</t>
  </si>
  <si>
    <t>biorisk</t>
  </si>
  <si>
    <t>futurerisk</t>
  </si>
  <si>
    <t>likelihood = spatial x temporal</t>
  </si>
  <si>
    <t>biorisk = likelihood x impact</t>
  </si>
  <si>
    <t>futurerisk = current risk &amp; future trend</t>
  </si>
  <si>
    <t>55</t>
  </si>
  <si>
    <t>54</t>
  </si>
  <si>
    <t>53</t>
  </si>
  <si>
    <t>52</t>
  </si>
  <si>
    <t>51</t>
  </si>
  <si>
    <t>45</t>
  </si>
  <si>
    <t>44</t>
  </si>
  <si>
    <t>43</t>
  </si>
  <si>
    <t>41</t>
  </si>
  <si>
    <t>35</t>
  </si>
  <si>
    <t>34</t>
  </si>
  <si>
    <t>33</t>
  </si>
  <si>
    <t>32</t>
  </si>
  <si>
    <t>31</t>
  </si>
  <si>
    <t>25</t>
  </si>
  <si>
    <t>24</t>
  </si>
  <si>
    <t>21</t>
  </si>
  <si>
    <t>15</t>
  </si>
  <si>
    <t>14</t>
  </si>
  <si>
    <t>13</t>
  </si>
  <si>
    <t>12</t>
  </si>
  <si>
    <t>11</t>
  </si>
  <si>
    <t>0</t>
  </si>
  <si>
    <t>-1-1</t>
  </si>
  <si>
    <t>Cumulative State/Pressure to LF Links Lookup</t>
  </si>
  <si>
    <t>min</t>
  </si>
  <si>
    <t>max</t>
  </si>
  <si>
    <t>value</t>
  </si>
  <si>
    <t>NA</t>
  </si>
  <si>
    <t>Area</t>
  </si>
  <si>
    <t>Watershed(s)</t>
  </si>
  <si>
    <t>Action Item</t>
  </si>
  <si>
    <t>Status</t>
  </si>
  <si>
    <t>LF59</t>
  </si>
  <si>
    <t>N/A</t>
  </si>
  <si>
    <t xml:space="preserve">General Action Items for Wilf to bring Bob (LGL) into Rebuilding Plan, and discuss with Bob/Stefan/HFN to analyze Chinook otoliths given to Nitinat hatchery. </t>
  </si>
  <si>
    <t>Action Item for Christine will send Lidar to Jess.</t>
  </si>
  <si>
    <t>LF38</t>
  </si>
  <si>
    <t xml:space="preserve">Request LiDAR from Western Forest Products to assess floodplain and off-channel habitats. </t>
  </si>
  <si>
    <t>Tahsis</t>
  </si>
  <si>
    <t>LF51</t>
  </si>
  <si>
    <t>Get data (Shannon Anderson's work?) from NSWS and Roger Dunlop re: sea lice.</t>
  </si>
  <si>
    <t>LF61</t>
  </si>
  <si>
    <t>Ask Grief Seafoods for water temperature data.  Study was completed by Grieg on the relationship between DO levels and temperature in Moutcha Bay.</t>
  </si>
  <si>
    <t>LF68</t>
  </si>
  <si>
    <t>Laura's data on broodstock would be informative to compare stray rates.  Get CSAS documents for all of these systems.</t>
  </si>
  <si>
    <t>LF70</t>
  </si>
  <si>
    <t xml:space="preserve">Find data from Cheryl Lynch.  </t>
  </si>
  <si>
    <t>LF7</t>
  </si>
  <si>
    <t>Need input from swim crews.  Nick Bohlender to find.</t>
  </si>
  <si>
    <t>Leiner</t>
  </si>
  <si>
    <t>LF19</t>
  </si>
  <si>
    <t>Need RST.</t>
  </si>
  <si>
    <t>LF21 and LF22</t>
  </si>
  <si>
    <t>Establish stage-discharge relationship and correlate to critical flow levels where redds are at risk of dewatering and / or at risk of redd scour.</t>
  </si>
  <si>
    <t>LF36</t>
  </si>
  <si>
    <t>Need input from swim crews.  Nick Bohlender to find.  Roger has done some gravel sampling - reach out to him for more information.</t>
  </si>
  <si>
    <t>LF67</t>
  </si>
  <si>
    <t>There is some data that exists; look towards fish escapements in combination with broodstock takes from the hatchery.</t>
  </si>
  <si>
    <t>Get data from Roger and SIL crews.</t>
  </si>
  <si>
    <t>Need data data logger / hydromet station and establishment of stage-discharge relationship.</t>
  </si>
  <si>
    <t>LF25</t>
  </si>
  <si>
    <t>Data logger or hydromet to assess discharge.</t>
  </si>
  <si>
    <t>LF39</t>
  </si>
  <si>
    <t>LF7 and LF8</t>
  </si>
  <si>
    <t>Initial restoration assessment prior to 2019 / 2020 work indicated spawning habitat significantly impacted.  Need more information from Roger and swim crews.</t>
  </si>
  <si>
    <t>LF9</t>
  </si>
  <si>
    <t>Check in with Henry Jack ---&gt; Action item for Tim.</t>
  </si>
  <si>
    <t>LF11</t>
  </si>
  <si>
    <t>Input a logger into Larry's Tree - reach out to Diana.</t>
  </si>
  <si>
    <t>LF33</t>
  </si>
  <si>
    <t>Need to see if it's a problem with hatchery practices or aquaculture</t>
  </si>
  <si>
    <t xml:space="preserve">Need swim crew's input.  </t>
  </si>
  <si>
    <t>LF1</t>
  </si>
  <si>
    <t>Get info back on the actual amount of returning spawners.</t>
  </si>
  <si>
    <t>Determine if any sampling has been done - Mike Austin suggested some may have been done.</t>
  </si>
  <si>
    <t>LF35</t>
  </si>
  <si>
    <t>Look into for follow-up.  Review info sent in from Diana.</t>
  </si>
  <si>
    <t>All Clayoquot Watersheds</t>
  </si>
  <si>
    <t>LF6</t>
  </si>
  <si>
    <t>Confirm scores with Jared or Doug and re-rate where needed</t>
  </si>
  <si>
    <t>All Kennedy Watersheds</t>
  </si>
  <si>
    <t>Re-rate as a group</t>
  </si>
  <si>
    <t>Check in Diana on SIL Data, rerank depending on results</t>
  </si>
  <si>
    <t>LF#_x000D_
(New)</t>
  </si>
  <si>
    <t>Life Stage</t>
  </si>
  <si>
    <t>Workshop Topic Category</t>
  </si>
  <si>
    <t>Further Detail to Aid Discussion_x000D_
(Explaining LF Process)</t>
  </si>
  <si>
    <t>R/L/D/S</t>
  </si>
  <si>
    <t>Lit Rev. (Y/N)</t>
  </si>
  <si>
    <t>Previous lit</t>
  </si>
  <si>
    <t>Mortality or fitness reduction due to predation from pinnipeds or other aquatic species</t>
  </si>
  <si>
    <t>R</t>
  </si>
  <si>
    <t>Mortality or fitness reduction increased exposure to terrestrial predation</t>
  </si>
  <si>
    <t>Mortality or fitness reduction as a result of stress due to anthropogenic activity (non fishing)</t>
  </si>
  <si>
    <t>Mortality or fitness reduction as a result of disease, parasites, or pathogens</t>
  </si>
  <si>
    <t>D</t>
  </si>
  <si>
    <t>Mortality or fitness reduction due to competition with invasive species</t>
  </si>
  <si>
    <t>Habitat</t>
  </si>
  <si>
    <t>Limited or delayed access due to physical migration barriers and/or lack of safe migration routes (including lack of cover and complexity)</t>
  </si>
  <si>
    <t>Pre-spawn mortality or fitness reduction due to poor quality of spawning habitat</t>
  </si>
  <si>
    <t>Pre-spawn mortality or fitness reduction due to reduced quantity of spawning habitat</t>
  </si>
  <si>
    <t>Hatcheries, Fisheries, and Genetics</t>
  </si>
  <si>
    <t>Mortality or fitness reduction due to fishing</t>
  </si>
  <si>
    <t>Mortality or fitness reduction of wild fish due to competetion with aquaculture escapees for spawning locations or mates</t>
  </si>
  <si>
    <t>-competetion</t>
  </si>
  <si>
    <t>Water Quality</t>
  </si>
  <si>
    <t>Mortality or fitness reduction due to unfavourable water temperatures</t>
  </si>
  <si>
    <t>Mortality or fitness reduction as a result of low dissolved oxygen</t>
  </si>
  <si>
    <t>Mortality or fitness reduction as a result of poor pH levels</t>
  </si>
  <si>
    <t>Mortality or fitness reduction as a result of changes to salinity</t>
  </si>
  <si>
    <t>Mortality or fitness reduction due to deleterious substances</t>
  </si>
  <si>
    <t>Mortality due to elevated levels of predation of eggs and alevin</t>
  </si>
  <si>
    <t>Mortality or fitness reduction of eggs or alevin due to predation by or presence of invasive species</t>
  </si>
  <si>
    <t>Mortality due to redd disturbance by humans</t>
  </si>
  <si>
    <t>Mortality or fitness reduction due to early alevin emergence</t>
  </si>
  <si>
    <t>The following factors may impact alevin emergence timing:
‚Ä¢High flows
‚Ä¢Temperature
‚Ä¢pH
Mortality may be caused by mismatched timing with food availability or lack of readiness for survival</t>
  </si>
  <si>
    <t>Mortality or fitness reduction due to redd overspawn</t>
  </si>
  <si>
    <t>Mortality or fitness reduction due to dewatered redds at low flows</t>
  </si>
  <si>
    <t>This may be a factor of: _x000D_
-Changes to watershed hydrology_x000D_
-Climate change</t>
  </si>
  <si>
    <t>Mortality or fitness reduction resulting from frequent and higher peak flows causing redd scour and/or redd burial</t>
  </si>
  <si>
    <t>Mortality or fitness reduction due to lower quality spawning gravel</t>
  </si>
  <si>
    <t>High water temperatures may lead to early aelvin emergence. Low water temperatures and ice may cause mortality. _x000D_
_x000D_
May be a factor of: _x000D_
-Climate change: more frequent extreme temps_x000D_
-Aggradation_x000D_
-Seasonal droughts_x000D_
-Riparian cover_x000D_
-Hydrologic factors such as dams, glaciers, aquifers, lakes, etc._x000D_
-Groundwater upwelling</t>
  </si>
  <si>
    <t>High water temperatures may lead to early alevin emergence. Low water temperatures and ice may cause mortality. 
May be a factor of: 
-Climate change: more frequent extreme temps
-Aggradation
-Seasonal droughts
-Riparian cover
-Hydrologic factors such as dams, glaciers, aquifers, lakes, etc.
-Groundwater upwelling</t>
  </si>
  <si>
    <t>Mortality or fitness reduction as a result of elevated predation</t>
  </si>
  <si>
    <t>Predator examples:_x000D_
-Prickly sculpin_x000D_
-Torrent sculpin_x000D_
-Hydra_x000D_
-Anadromous salmonids_x000D_
-Non-anadromous salmonids</t>
  </si>
  <si>
    <t>Mortality or fitness reduction as a result of stress due to anthropogenic activity</t>
  </si>
  <si>
    <t>This limiting factor is focused on condition and mortality of fish in the river regardless of where disease or parasite transmission occured.
Examples:
-Sea Lice
-Aquaculture practices
-Worms and other freshwater parasites
-HMSI
-PRV
-Jaundice</t>
  </si>
  <si>
    <t>Y - talk to Kaylyn</t>
  </si>
  <si>
    <t>Mortality or fitness reduction due to competition from invasive species</t>
  </si>
  <si>
    <t>Examples:_x000D_
-Brown trout_x000D_
-Carp_x000D_
-Pea mouth chub_x000D_
-Didymo_x000D_
-Eurasian Millfoil</t>
  </si>
  <si>
    <t>Mortality or fitness reduction as a result of lack of access to appropriate food</t>
  </si>
  <si>
    <t>This may be a factor of: _x000D_
-Poor quality of food_x000D_
-Low quantity of food_x000D_
-Mismatched timing of food and fry development_x000D_
-Interspecific competition for food_x000D_
-Detritus rectuitment</t>
  </si>
  <si>
    <t>Mortality or fitness reduction as a result of decreased quality of rearing habitat</t>
  </si>
  <si>
    <t>Rearing habitat includes:_x000D_
-Off channel_x000D_
-Side channel_x000D_
-Pool quality (size, depth)_x000D_
-Pool quantity and frequency_x000D_
-Cover_x000D_
-LWD_x000D_
-Flow rates impacting food availability_x000D_
-Complexity_x000D_
-Rate of channel change and streambed movement_x000D_
-Undercut banks_x000D_
-Terrestrial riparian quality_x000D_
-Plastic</t>
  </si>
  <si>
    <t>Mortality or fitness reduction as a result of decreased quantity of rearing habitat</t>
  </si>
  <si>
    <t>May be a factor of: 
-Rearing habitat destruction
-Access to habitat restricted
-Hydrology</t>
  </si>
  <si>
    <t>Mortality or fitness reduction as a result of decreased access to or quality of floodplain habitat</t>
  </si>
  <si>
    <t>Mortality or fitness reduction from stranding in rearing habitat</t>
  </si>
  <si>
    <t>This may be a factor of:_x000D_
-Changes in hydrology (dams, ECA, water extraction, agriculture)_x000D_
-Climate change_x000D_
-Aggradation _x000D_
-Dykes, levys, roads_x000D_
-Stranding</t>
  </si>
  <si>
    <t>Mortality or fitness reduction due to frequent and higher peak flows causing flushing</t>
  </si>
  <si>
    <t>This may be a factor of:_x000D_
-Equivalent Clearcut Area _x000D_
-Climate change (more frequent and intense rain events)_x000D_
-Hydrology issues</t>
  </si>
  <si>
    <t>Mortality or fitness reduction as a result of competition with hatchery fry</t>
  </si>
  <si>
    <t>Competition for:
-Food
-Habitat</t>
  </si>
  <si>
    <t>Mortality or fitness reduction as a result of deleterious substances</t>
  </si>
  <si>
    <t>Mortality or fitness reduction due to elevated predation</t>
  </si>
  <si>
    <t>Predator examples:_x000D_
-Prickly sculpin_x000D_
-Torrent sculpin_x000D_
-Hydra_x000D_
-Anadromous salmonids (including larger hatchery fish)_x000D_
-Non-anadromous salmonids_x000D_
-Birds_x000D_
-Marine fish</t>
  </si>
  <si>
    <t>Mortality or fitness reduction due to predation by invasive species</t>
  </si>
  <si>
    <t>Examples include:_x000D_
-European Green Crab_x000D_
-Hake</t>
  </si>
  <si>
    <t>Mortality or fitness reduction due to inter- and intra-specific competition</t>
  </si>
  <si>
    <t>Competition from:_x000D_
-Anadromous salmonids_x000D_
-Non-anadromous fish (stickleback?)_x000D_
-Invasive species</t>
  </si>
  <si>
    <t>Mortality or fitness reduction due to increased frequency and magnitude of algal blooms</t>
  </si>
  <si>
    <t>Marine algae affecting estuary environments may result in: _x000D_
-Reduced DO _x000D_
-Toxic algae causing direct mortality</t>
  </si>
  <si>
    <t>Mortality or fitness reduction due to reduction in quality of beach habitat</t>
  </si>
  <si>
    <t>Beach habitat:_x000D_
-Sandflat_x000D_
-Mudflat_x000D_
-Gravel_x000D_
-Cobble_x000D_
-Rock_x000D_
-Boulder_x000D_
_x000D_
Note: This should be rated not as an average but if any one of these habitats have been affected the rating should apply to lowest common denominator</t>
  </si>
  <si>
    <t>Mortality or fitness reduction due to loss in quantity of beach habitat</t>
  </si>
  <si>
    <t>Beach habitat:_x000D_
-Sandflat_x000D_
-Mudflat_x000D_
-Gravel_x000D_
-Cobble_x000D_
-Rock_x000D_
-Boulder_x000D_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</si>
  <si>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channel habitat</t>
  </si>
  <si>
    <t>Channel habitat:_x000D_
-Riverine channel_x000D_
-Tidal channel connectivity_x000D_
_x000D_
Note: This should be rated not as an average but if any one of these habitats have been affected the rating should apply to lowest common denominator</t>
  </si>
  <si>
    <t>Mortality or fitness reduction due to reduction in quantity channel habitat</t>
  </si>
  <si>
    <t>Channel habitat:_x000D_
-Riverine channel_x000D_
-Tidal channel connectivity_x000D_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</si>
  <si>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of vegetation habitat</t>
  </si>
  <si>
    <t>Vegetation habitat:_x000D_
-Eelgrass_x000D_
-Salt Marsh_x000D_
-Macroalgae_x000D_
-Wet meadows_x000D_
-Riparian vegetation_x000D_
-Tidal swamps_x000D_
-Woody Debris_x000D_
_x000D_
Note: This should be rated not as an average but if any one of these habitats have been affected the rating should apply to lowest common denominator</t>
  </si>
  <si>
    <t>Mortality or fitness reduction due to reduction in quantity of vegetation habitat</t>
  </si>
  <si>
    <t>Vegetation habitat:_x000D_
-Eelgrass_x000D_
-Salt Marsh_x000D_
-Macroalgae_x000D_
-Wet meadows_x000D_
-Riparian vegetation_x000D_
-Tidal swamps_x000D_
-Woody Debris_x000D_
_x000D_
Sea level rise will affect estuary habitat quantity_x000D_
_x000D_
Note: This should be rated not as an average but if any one of these habitats have been affected the rating should apply to lowest common denominator</t>
  </si>
  <si>
    <t>Mortality or fitness reduction due to competition with hatchery fish</t>
  </si>
  <si>
    <t>Competition for:_x000D_
-Food_x000D_
-Habitat</t>
  </si>
  <si>
    <t xml:space="preserve">This may be a factor of:_x000D_
-Inadequate groundwater upwelling_x000D_
-Temperature_x000D_
-Inadequate flow_x000D_
-Algae and phytoplankton_x000D_
-Log handling_x000D_
-Municipal wastewater_x000D_
</t>
  </si>
  <si>
    <t>May be a factor of: _x000D_
-Wastewater discharge_x000D_
-Mining activities_x000D_
-Road building (using concrete)_x000D_
-Forest cover_x000D_
-Resin acids from log handling</t>
  </si>
  <si>
    <t>Mortality or fitness reduction due to increases in salinity</t>
  </si>
  <si>
    <t>Mortality or fitness reduction due to ingestion of microplastics</t>
  </si>
  <si>
    <t>Mortality or fitness reduction due changes in biological characteristics such as fecundity, maturation rate, sex ratios, size at age, etc</t>
  </si>
  <si>
    <t>May be a factor of:_x000D_
-Jack prevalence_x000D_
-Disproportionate sex returns_x000D_
-Disproportionate harvest by size</t>
  </si>
  <si>
    <t>LF_Name</t>
  </si>
  <si>
    <t>Sand</t>
  </si>
  <si>
    <t>BEDWELL RIVER</t>
  </si>
  <si>
    <t>TRANQUIL CREEK</t>
  </si>
  <si>
    <t>LOWER KENNEDY RIVER</t>
  </si>
  <si>
    <t>A</t>
  </si>
  <si>
    <t>(All)</t>
  </si>
  <si>
    <t>Average of CR</t>
  </si>
  <si>
    <t>Average of FR</t>
  </si>
  <si>
    <t>Stage</t>
  </si>
  <si>
    <t>Terminal Migration</t>
  </si>
  <si>
    <t>Incubation</t>
  </si>
  <si>
    <t>Freshwater Rearing</t>
  </si>
  <si>
    <t>Estuary Rearing</t>
  </si>
  <si>
    <t>Biological Characteristics and Genetics</t>
  </si>
  <si>
    <t>LF_Number</t>
  </si>
  <si>
    <t>Impact</t>
  </si>
  <si>
    <t>Likelihood</t>
  </si>
  <si>
    <t>Future_Value</t>
  </si>
  <si>
    <t>Current_Value</t>
  </si>
  <si>
    <t>Current_Bio_Risk</t>
  </si>
  <si>
    <t>Future_Bio_Risk</t>
  </si>
  <si>
    <t>Total_Bio_Risk</t>
  </si>
  <si>
    <t>Clayoquot Upper</t>
  </si>
  <si>
    <t>Clayoquot Lower</t>
  </si>
  <si>
    <t>(Multiple Items)</t>
  </si>
  <si>
    <t>19</t>
  </si>
  <si>
    <t>SYSTEM_SITE</t>
  </si>
  <si>
    <t>AYUM CREEK</t>
  </si>
  <si>
    <t>BEDWELL SYSTEM</t>
  </si>
  <si>
    <t>CAMPUS CREEK</t>
  </si>
  <si>
    <t>CANOE PASS CREEK</t>
  </si>
  <si>
    <t>CARNATION CREEK</t>
  </si>
  <si>
    <t>CATARACT CREEK</t>
  </si>
  <si>
    <t>CAYCUSE RIVER</t>
  </si>
  <si>
    <t>CHARTERS RIVER</t>
  </si>
  <si>
    <t>CHINA CREEK</t>
  </si>
  <si>
    <t>CLAYOQUOT RIVER-LOWER</t>
  </si>
  <si>
    <t>CLAYOQUOT RIVER-UPPER</t>
  </si>
  <si>
    <t>CLEMENS CREEK</t>
  </si>
  <si>
    <t>COEUR D'ALENE CREEK</t>
  </si>
  <si>
    <t>COLEMAN CREEK</t>
  </si>
  <si>
    <t>CONSINKA CREEK</t>
  </si>
  <si>
    <t>COUS CREEK</t>
  </si>
  <si>
    <t>DE MAMIEL CREEK</t>
  </si>
  <si>
    <t>DEER CREEK</t>
  </si>
  <si>
    <t>DOOBAH CREEK</t>
  </si>
  <si>
    <t>DRINKWATER CREEK</t>
  </si>
  <si>
    <t>EFFINGHAM RIVER</t>
  </si>
  <si>
    <t>FRANKLIN RIVER</t>
  </si>
  <si>
    <t>GORDON RIVER</t>
  </si>
  <si>
    <t>HARRIS CREEK</t>
  </si>
  <si>
    <t>HENDERSON LAKE</t>
  </si>
  <si>
    <t>ICE RIVER</t>
  </si>
  <si>
    <t>ITATSOO CREEK</t>
  </si>
  <si>
    <t>KENNEDY LAKE FEEDER STREAMS</t>
  </si>
  <si>
    <t>KLANAWA RIVER</t>
  </si>
  <si>
    <t>LENS CREEK</t>
  </si>
  <si>
    <t>LITTLE TOQUART CREEK</t>
  </si>
  <si>
    <t>LUCKY CREEK</t>
  </si>
  <si>
    <t>MACKTUSH CREEK</t>
  </si>
  <si>
    <t>MAGGIE RIVER</t>
  </si>
  <si>
    <t>MERCANTILE CREEK</t>
  </si>
  <si>
    <t>MURIEL LAKE</t>
  </si>
  <si>
    <t>NAHMINT RIVER</t>
  </si>
  <si>
    <t>NITINAT RIVER</t>
  </si>
  <si>
    <t>PIPESTEAM CREEK</t>
  </si>
  <si>
    <t>RENFREW CREEK</t>
  </si>
  <si>
    <t>ROCKY CREEK</t>
  </si>
  <si>
    <t>SAN JUAN RIVER</t>
  </si>
  <si>
    <t>SARITA RIVER</t>
  </si>
  <si>
    <t>SMITH CREEK</t>
  </si>
  <si>
    <t>SNUG BASIN CREEK</t>
  </si>
  <si>
    <t>SOMASS RIVER</t>
  </si>
  <si>
    <t>SOMASS-SPROAT-GC SYSTEM</t>
  </si>
  <si>
    <t>SOOKE RIVER</t>
  </si>
  <si>
    <t>SUGSAW CREEK</t>
  </si>
  <si>
    <t>SUTTON MILL CREEK</t>
  </si>
  <si>
    <t>SYDNEY RIVER</t>
  </si>
  <si>
    <t>THORNTON CREEK</t>
  </si>
  <si>
    <t>TOFINO CREEK</t>
  </si>
  <si>
    <t>TOQUART RIVER</t>
  </si>
  <si>
    <t>TWIN RIVERS WEST CREEK</t>
  </si>
  <si>
    <t>UCHUCK CREEK</t>
  </si>
  <si>
    <t>URSUS CREEK</t>
  </si>
  <si>
    <t>WALLACE CREEK</t>
  </si>
  <si>
    <t>WARN BAY CREEK</t>
  </si>
  <si>
    <t>WATTA CREEK</t>
  </si>
  <si>
    <t>AMAI CREEK</t>
  </si>
  <si>
    <t>BATTLE BAY RIVER</t>
  </si>
  <si>
    <t>BRODICK CREEK</t>
  </si>
  <si>
    <t>BURMAN RIVER</t>
  </si>
  <si>
    <t>CACHALOT CREEK</t>
  </si>
  <si>
    <t>CHAMISS CREEK</t>
  </si>
  <si>
    <t>CHUM CREEK</t>
  </si>
  <si>
    <t>CLANNINICK CREEK</t>
  </si>
  <si>
    <t>COUGAR CREEK</t>
  </si>
  <si>
    <t>DESERTED CREEK</t>
  </si>
  <si>
    <t>EASY CREEK</t>
  </si>
  <si>
    <t>ELAINE CREEK</t>
  </si>
  <si>
    <t>ELIZA CREEK</t>
  </si>
  <si>
    <t>ESPINOSA CREEK</t>
  </si>
  <si>
    <t>GOLD RIVER</t>
  </si>
  <si>
    <t>HAMMOND CREEK</t>
  </si>
  <si>
    <t>HOISS CREEK</t>
  </si>
  <si>
    <t>HOUSTON RIVER</t>
  </si>
  <si>
    <t>INNER BASIN CREEK (BLACK)</t>
  </si>
  <si>
    <t>INNER BASIN RIVER (RANSOM)</t>
  </si>
  <si>
    <t>JACKLAH RIVER</t>
  </si>
  <si>
    <t>JANSEN LAKE CREEK</t>
  </si>
  <si>
    <t>KAPOOSE CREEK</t>
  </si>
  <si>
    <t>KASHUTL RIVER</t>
  </si>
  <si>
    <t>KAUWINCH RIVER</t>
  </si>
  <si>
    <t>KENDRICK CREEK</t>
  </si>
  <si>
    <t>KLEEPTEE CREEK</t>
  </si>
  <si>
    <t>LITTLE ZEBALLOS RIVER</t>
  </si>
  <si>
    <t>MALKSOPE RIVER</t>
  </si>
  <si>
    <t>MAMAT CREEK</t>
  </si>
  <si>
    <t>MARVINAS BAY CREEK</t>
  </si>
  <si>
    <t>MCCURDY CREEK</t>
  </si>
  <si>
    <t>MCKAY COVE CREEK</t>
  </si>
  <si>
    <t>MOOYAH RIVER</t>
  </si>
  <si>
    <t>MUCHALAT RIVER</t>
  </si>
  <si>
    <t>NARROWGUT CREEK</t>
  </si>
  <si>
    <t>NASPARTI RIVER</t>
  </si>
  <si>
    <t>OKTWANCH RIVER</t>
  </si>
  <si>
    <t>OUOUKINSH RIVER</t>
  </si>
  <si>
    <t>OWOSSITSA CREEK</t>
  </si>
  <si>
    <t>PARK RIVER</t>
  </si>
  <si>
    <t>PORRITT CREEK</t>
  </si>
  <si>
    <t>POWER RIVER</t>
  </si>
  <si>
    <t>SILBURN CREEK</t>
  </si>
  <si>
    <t>SILVERADO CREEK</t>
  </si>
  <si>
    <t>TAHSISH RIVER</t>
  </si>
  <si>
    <t>TATCHU CREEK</t>
  </si>
  <si>
    <t>TLUPANA RIVER</t>
  </si>
  <si>
    <t>ZEBALLOS RIVER</t>
  </si>
  <si>
    <t>BENSON RIVER</t>
  </si>
  <si>
    <t>COLONIAL CREEK</t>
  </si>
  <si>
    <t>DENAD CREEK</t>
  </si>
  <si>
    <t>EAST CREEK</t>
  </si>
  <si>
    <t>GALATO CREEK</t>
  </si>
  <si>
    <t>GOODSPEED RIVER</t>
  </si>
  <si>
    <t>KEITH RIVER</t>
  </si>
  <si>
    <t>KLASKISH RIVER</t>
  </si>
  <si>
    <t>KLAYINA CREEK</t>
  </si>
  <si>
    <t>KLOOTCHLIMMIS CREEK</t>
  </si>
  <si>
    <t>MAHATTA CREEK</t>
  </si>
  <si>
    <t>MARBLE RIVER</t>
  </si>
  <si>
    <t>SAN JOSEF RIVER</t>
  </si>
  <si>
    <t>STEPHENS CREEK</t>
  </si>
  <si>
    <t>UTLUH CREEK</t>
  </si>
  <si>
    <t>WANOKANA CREEK</t>
  </si>
  <si>
    <t>WASHLAWLIS CREEK</t>
  </si>
  <si>
    <t>GFE_TYPE</t>
  </si>
  <si>
    <t>SPECIES_QUALIFIED</t>
  </si>
  <si>
    <t>Y_LAT</t>
  </si>
  <si>
    <t>X_LONGT</t>
  </si>
  <si>
    <t>FAZ_ACRO</t>
  </si>
  <si>
    <t>MAZ_ACRO</t>
  </si>
  <si>
    <t>JAZ_ACRO</t>
  </si>
  <si>
    <t>CU_NAME</t>
  </si>
  <si>
    <t>CU_ACRO</t>
  </si>
  <si>
    <t>CU_LAT</t>
  </si>
  <si>
    <t>CU_LONGT</t>
  </si>
  <si>
    <t>CU_TYPE</t>
  </si>
  <si>
    <t>CU_INDEX</t>
  </si>
  <si>
    <t>FULL_CU_IN</t>
  </si>
  <si>
    <t>SBJ_ID</t>
  </si>
  <si>
    <t>POP_ID</t>
  </si>
  <si>
    <t>IS_INDICATOR</t>
  </si>
  <si>
    <t>Stream</t>
  </si>
  <si>
    <t>CK</t>
  </si>
  <si>
    <t>WVI</t>
  </si>
  <si>
    <t>WVI+WVI</t>
  </si>
  <si>
    <t>WEST VANCOUVER ISLAND-SOUTH_FA_0.x</t>
  </si>
  <si>
    <t>SWVI</t>
  </si>
  <si>
    <t>CK-31</t>
  </si>
  <si>
    <t>Stream Segment</t>
  </si>
  <si>
    <t>Lake</t>
  </si>
  <si>
    <t>Stream Aggregate</t>
  </si>
  <si>
    <t>WEST VANCOUVER ISLAND-NOOTKA AND KYUQUOT_FA_0.x</t>
  </si>
  <si>
    <t>NoKy</t>
  </si>
  <si>
    <t>CK-32</t>
  </si>
  <si>
    <t>WQCI</t>
  </si>
  <si>
    <t>WVI+WQCI</t>
  </si>
  <si>
    <t>WEST VANCOUVER ISLAND-NORTH_FA_0.x</t>
  </si>
  <si>
    <t>NWVI</t>
  </si>
  <si>
    <t>CK-33</t>
  </si>
  <si>
    <t>FWRA_CONDUCTED</t>
  </si>
  <si>
    <t>ATLEO RIVER</t>
  </si>
  <si>
    <t>CAYEGHLE SYSTEM</t>
  </si>
  <si>
    <t xml:space="preserve">           </t>
  </si>
  <si>
    <t>01</t>
  </si>
  <si>
    <t>00</t>
  </si>
  <si>
    <t>Moderateerate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</si>
</sst>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82">
    <font>
      <sz val="11"/>
      <color theme="1"/>
      <name val="Calibri"/>
      <family val="2"/>
      <scheme val="minor"/>
    </font>
    <font>
      <sz val="12"/>
      <color theme="1"/>
      <name val="Calibri"/>
      <family val="2"/>
      <scheme val="minor"/>
    </font>
    <font>
      <sz val="10"/>
      <name val="Arial"/>
      <family val="2"/>
    </font>
    <font>
      <b/>
      <sz val="14"/>
      <name val="Candara"/>
      <family val="2"/>
    </font>
    <font>
      <sz val="14"/>
      <name val="Candara"/>
      <family val="2"/>
    </font>
    <font>
      <b/>
      <sz val="10"/>
      <name val="Candara"/>
      <family val="2"/>
    </font>
    <font>
      <sz val="10"/>
      <name val="Candara"/>
      <family val="2"/>
    </font>
    <font>
      <sz val="10"/>
      <color indexed="55"/>
      <name val="Candara"/>
      <family val="2"/>
    </font>
    <font>
      <sz val="12"/>
      <name val="Candara"/>
      <family val="2"/>
    </font>
    <font>
      <sz val="12"/>
      <color indexed="55"/>
      <name val="Candara"/>
      <family val="2"/>
    </font>
    <font>
      <sz val="14"/>
      <color indexed="55"/>
      <name val="Candara"/>
      <family val="2"/>
    </font>
    <font>
      <sz val="9"/>
      <color indexed="81"/>
      <name val="Tahoma"/>
      <family val="2"/>
    </font>
    <font>
      <sz val="14"/>
      <color rgb="FF000000"/>
      <name val="Candara"/>
      <family val="2"/>
    </font>
    <font>
      <b/>
      <sz val="10"/>
      <name val="Arial"/>
      <family val="2"/>
    </font>
    <font>
      <b/>
      <sz val="12"/>
      <color theme="1"/>
      <name val="Calibri"/>
      <family val="2"/>
      <scheme val="minor"/>
    </font>
    <font>
      <sz val="14"/>
      <color rgb="FF000000"/>
      <name val="Calibri"/>
      <family val="2"/>
    </font>
    <font>
      <sz val="14"/>
      <color theme="1"/>
      <name val="Calibri"/>
      <family val="2"/>
    </font>
    <font>
      <sz val="14"/>
      <color theme="1"/>
      <name val="Calibri"/>
      <family val="2"/>
      <scheme val="minor"/>
    </font>
    <font>
      <sz val="14"/>
      <color rgb="FF000000"/>
      <name val="Calibri"/>
      <family val="2"/>
      <scheme val="minor"/>
    </font>
    <font>
      <b/>
      <sz val="18"/>
      <name val="Candara"/>
      <family val="2"/>
    </font>
    <font>
      <b/>
      <sz val="22"/>
      <name val="Candara"/>
      <family val="2"/>
    </font>
    <font>
      <b/>
      <sz val="12"/>
      <name val="Candara"/>
      <family val="2"/>
    </font>
    <font>
      <sz val="9"/>
      <color rgb="FF000000"/>
      <name val="Tahoma"/>
      <family val="2"/>
    </font>
    <font>
      <sz val="14"/>
      <name val="Arial"/>
      <family val="2"/>
    </font>
    <font>
      <b/>
      <sz val="72"/>
      <name val="Arial"/>
      <family val="2"/>
    </font>
    <font>
      <b/>
      <sz val="22"/>
      <name val="Arial"/>
      <family val="2"/>
    </font>
    <font>
      <sz val="11"/>
      <color theme="1"/>
      <name val="Arial"/>
      <family val="2"/>
    </font>
    <font>
      <sz val="20"/>
      <name val="Arial"/>
      <family val="2"/>
    </font>
    <font>
      <sz val="20"/>
      <color rgb="FF000000"/>
      <name val="Arial"/>
      <family val="2"/>
    </font>
    <font>
      <b/>
      <sz val="16"/>
      <name val="Arial"/>
      <family val="2"/>
    </font>
    <font>
      <sz val="16"/>
      <name val="Arial"/>
      <family val="2"/>
    </font>
    <font>
      <sz val="16"/>
      <color theme="1"/>
      <name val="Arial"/>
      <family val="2"/>
    </font>
    <font>
      <sz val="16"/>
      <color indexed="55"/>
      <name val="Arial"/>
      <family val="2"/>
    </font>
    <font>
      <sz val="16"/>
      <color rgb="FF000000"/>
      <name val="Arial"/>
      <family val="2"/>
    </font>
    <font>
      <sz val="16"/>
      <color rgb="FFFF0000"/>
      <name val="Arial"/>
      <family val="2"/>
    </font>
    <font>
      <sz val="20"/>
      <color theme="1"/>
      <name val="Arial"/>
      <family val="2"/>
    </font>
    <font>
      <b/>
      <sz val="16"/>
      <color indexed="55"/>
      <name val="Arial"/>
      <family val="2"/>
    </font>
    <font>
      <b/>
      <sz val="16"/>
      <name val="Candara"/>
      <family val="2"/>
    </font>
    <font>
      <sz val="12"/>
      <name val="Calibri"/>
      <family val="2"/>
      <scheme val="minor"/>
    </font>
    <font>
      <sz val="8"/>
      <name val="Calibri"/>
      <family val="2"/>
      <scheme val="minor"/>
    </font>
    <font>
      <sz val="11"/>
      <color theme="1"/>
      <name val="Calibri"/>
      <family val="2"/>
      <scheme val="minor"/>
    </font>
    <font>
      <b/>
      <sz val="12"/>
      <color rgb="FF3F3F3F"/>
      <name val="Calibri"/>
      <family val="2"/>
      <scheme val="minor"/>
    </font>
    <font>
      <sz val="72"/>
      <name val="Arial"/>
      <family val="2"/>
    </font>
    <font>
      <b/>
      <sz val="25"/>
      <name val="Candara"/>
      <family val="2"/>
    </font>
    <font>
      <b/>
      <sz val="25"/>
      <color theme="1"/>
      <name val="Calibri"/>
      <family val="2"/>
      <scheme val="minor"/>
    </font>
    <font>
      <sz val="22"/>
      <name val="Arial"/>
      <family val="2"/>
    </font>
    <font>
      <b/>
      <sz val="36"/>
      <name val="Arial"/>
      <family val="2"/>
    </font>
    <font>
      <sz val="26"/>
      <name val="Arial"/>
      <family val="2"/>
    </font>
    <font>
      <b/>
      <sz val="26"/>
      <name val="Arial"/>
      <family val="2"/>
    </font>
    <font>
      <b/>
      <sz val="26"/>
      <color theme="1"/>
      <name val="Arial"/>
      <family val="2"/>
    </font>
    <font>
      <b/>
      <sz val="26"/>
      <color rgb="FF000000"/>
      <name val="Arial"/>
      <family val="2"/>
    </font>
    <font>
      <sz val="24"/>
      <name val="Arial"/>
      <family val="2"/>
    </font>
    <font>
      <sz val="14"/>
      <color rgb="FF000000"/>
      <name val="Arial"/>
      <family val="2"/>
    </font>
    <font>
      <b/>
      <sz val="14"/>
      <name val="Arial"/>
      <family val="2"/>
    </font>
    <font>
      <b/>
      <sz val="14"/>
      <color rgb="FF000000"/>
      <name val="Arial"/>
      <family val="2"/>
    </font>
    <font>
      <sz val="12"/>
      <color rgb="FF000000"/>
      <name val="Calibri"/>
      <family val="2"/>
      <scheme val="minor"/>
    </font>
    <font>
      <b/>
      <sz val="12"/>
      <name val="Calibri"/>
      <family val="2"/>
      <scheme val="minor"/>
    </font>
    <font>
      <sz val="12"/>
      <name val="Arial"/>
      <family val="2"/>
    </font>
    <font>
      <sz val="26"/>
      <name val="Candara"/>
      <family val="2"/>
    </font>
    <font>
      <b/>
      <sz val="11"/>
      <color theme="1"/>
      <name val="Calibri"/>
      <family val="2"/>
      <scheme val="minor"/>
    </font>
    <font>
      <b/>
      <sz val="48"/>
      <color theme="1"/>
      <name val="Arial"/>
      <family val="2"/>
    </font>
    <font>
      <b/>
      <sz val="48"/>
      <name val="Arial"/>
      <family val="2"/>
    </font>
    <font>
      <sz val="36"/>
      <name val="Candara"/>
      <family val="2"/>
    </font>
    <font>
      <sz val="12"/>
      <color rgb="FF969696"/>
      <name val="Candara"/>
      <family val="2"/>
    </font>
    <font>
      <sz val="16"/>
      <color theme="1"/>
      <name val="Arial"/>
      <family val="2"/>
    </font>
    <font>
      <sz val="18"/>
      <color theme="1"/>
      <name val="Arial"/>
      <family val="2"/>
    </font>
    <font>
      <b/>
      <sz val="18"/>
      <color theme="1"/>
      <name val="Arial"/>
      <family val="2"/>
    </font>
    <font>
      <b/>
      <sz val="20"/>
      <color theme="1"/>
      <name val="Arial"/>
      <family val="2"/>
    </font>
    <font>
      <b/>
      <sz val="72"/>
      <name val="Candara"/>
      <family val="2"/>
    </font>
    <font>
      <b/>
      <sz val="72"/>
      <color theme="1"/>
      <name val="Calibri"/>
      <family val="2"/>
      <scheme val="minor"/>
    </font>
    <font>
      <b/>
      <sz val="48"/>
      <name val="Candara"/>
      <family val="2"/>
    </font>
    <font>
      <sz val="11"/>
      <color rgb="FF444444"/>
      <name val="Calibri"/>
      <family val="2"/>
    </font>
    <font>
      <b/>
      <sz val="20"/>
      <name val="Arial"/>
      <family val="2"/>
    </font>
    <font>
      <b/>
      <sz val="36"/>
      <color theme="1"/>
      <name val="Arial"/>
      <family val="2"/>
    </font>
    <font>
      <b/>
      <sz val="36"/>
      <color rgb="FF000000"/>
      <name val="Arial"/>
      <family val="2"/>
    </font>
    <font>
      <sz val="12"/>
      <name val="Calibri"/>
      <family val="2"/>
    </font>
    <font>
      <b/>
      <sz val="100"/>
      <name val="Arial"/>
      <family val="2"/>
    </font>
    <font>
      <b/>
      <sz val="100"/>
      <color theme="1"/>
      <name val="Arial"/>
      <family val="2"/>
    </font>
    <font>
      <sz val="11"/>
      <name val="Calibri"/>
      <family val="2"/>
      <scheme val="minor"/>
    </font>
    <font>
      <b/>
      <sz val="11"/>
      <name val="Calibri"/>
      <family val="2"/>
      <scheme val="minor"/>
    </font>
    <font>
      <sz val="48"/>
      <name val="Candara"/>
      <family val="2"/>
    </font>
    <font>
      <sz val="48"/>
      <name val="Arial"/>
      <family val="2"/>
    </font>
  </fonts>
  <fills count="21">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9CCFF"/>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F2F2F2"/>
      </patternFill>
    </fill>
    <fill>
      <patternFill patternType="solid">
        <fgColor theme="0"/>
        <bgColor indexed="64"/>
      </patternFill>
    </fill>
    <fill>
      <patternFill patternType="solid">
        <fgColor theme="0"/>
        <bgColor rgb="FF000000"/>
      </patternFill>
    </fill>
    <fill>
      <patternFill patternType="solid">
        <fgColor rgb="FFCCFFCC"/>
        <bgColor indexed="64"/>
      </patternFill>
    </fill>
    <fill>
      <patternFill patternType="solid">
        <fgColor rgb="FFCCFFCC"/>
        <bgColor rgb="FF000000"/>
      </patternFill>
    </fill>
    <fill>
      <patternFill patternType="solid">
        <fgColor rgb="FFFFFF66"/>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double">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right/>
      <top style="double">
        <color indexed="64"/>
      </top>
      <bottom/>
      <diagonal/>
    </border>
    <border>
      <left/>
      <right/>
      <top/>
      <bottom style="double">
        <color indexed="64"/>
      </bottom>
      <diagonal/>
    </border>
    <border>
      <left style="thin">
        <color indexed="64"/>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ck">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41" fillId="12" borderId="40" applyNumberFormat="0" applyAlignment="0" applyProtection="0"/>
    <xf numFmtId="0" fontId="40" fillId="0" borderId="0"/>
    <xf numFmtId="0" fontId="1" fillId="0" borderId="0"/>
    <xf numFmtId="0" fontId="1" fillId="0" borderId="0"/>
  </cellStyleXfs>
  <cellXfs count="648">
    <xf numFmtId="0" fontId="0" fillId="0" borderId="0" xfId="0"/>
    <xf numFmtId="0" fontId="5" fillId="4" borderId="5" xfId="1" applyFont="1" applyFill="1" applyBorder="1" applyAlignment="1">
      <alignment horizontal="left" vertical="center" wrapText="1"/>
    </xf>
    <xf numFmtId="0" fontId="5" fillId="4" borderId="5" xfId="1" applyFont="1" applyFill="1" applyBorder="1" applyAlignment="1">
      <alignment vertical="center" wrapText="1"/>
    </xf>
    <xf numFmtId="0" fontId="5" fillId="4" borderId="6" xfId="1" applyFont="1" applyFill="1" applyBorder="1" applyAlignment="1">
      <alignment vertical="center" wrapText="1"/>
    </xf>
    <xf numFmtId="0" fontId="4" fillId="0" borderId="0" xfId="1" applyFont="1"/>
    <xf numFmtId="0" fontId="10" fillId="0" borderId="0" xfId="1" applyFont="1"/>
    <xf numFmtId="0" fontId="4" fillId="0" borderId="0" xfId="1" applyFont="1" applyAlignment="1" applyProtection="1">
      <alignment vertical="top" wrapText="1"/>
      <protection locked="0"/>
    </xf>
    <xf numFmtId="0" fontId="4" fillId="0" borderId="4" xfId="1" applyFont="1" applyBorder="1" applyAlignment="1">
      <alignment horizontal="left" vertical="top"/>
    </xf>
    <xf numFmtId="0" fontId="4" fillId="0" borderId="0" xfId="1" applyFont="1" applyAlignment="1">
      <alignment horizontal="left" vertical="top"/>
    </xf>
    <xf numFmtId="0" fontId="4" fillId="0" borderId="0" xfId="1" applyFont="1" applyAlignment="1">
      <alignment horizontal="center" vertical="center"/>
    </xf>
    <xf numFmtId="0" fontId="3" fillId="8" borderId="0" xfId="1" applyFont="1" applyFill="1" applyAlignment="1" applyProtection="1">
      <alignment vertical="center" wrapText="1"/>
      <protection locked="0"/>
    </xf>
    <xf numFmtId="0" fontId="4" fillId="0" borderId="0" xfId="1" applyFont="1" applyAlignment="1" applyProtection="1">
      <alignment vertical="center" wrapText="1"/>
      <protection locked="0"/>
    </xf>
    <xf numFmtId="0" fontId="4" fillId="0" borderId="0" xfId="1" applyFont="1" applyAlignment="1">
      <alignment wrapText="1"/>
    </xf>
    <xf numFmtId="164" fontId="12" fillId="0" borderId="0" xfId="2" applyFont="1" applyFill="1" applyBorder="1" applyAlignment="1">
      <alignment horizontal="center" vertical="center" wrapText="1"/>
    </xf>
    <xf numFmtId="0" fontId="2" fillId="0" borderId="0" xfId="3"/>
    <xf numFmtId="0" fontId="12" fillId="0" borderId="4" xfId="1" applyFont="1" applyBorder="1" applyAlignment="1">
      <alignment horizontal="center" vertical="center" wrapText="1"/>
    </xf>
    <xf numFmtId="164" fontId="4" fillId="0" borderId="0" xfId="2" applyFont="1" applyBorder="1" applyAlignment="1">
      <alignment horizontal="center" vertical="center" wrapText="1"/>
    </xf>
    <xf numFmtId="0" fontId="0" fillId="0" borderId="12" xfId="0" applyBorder="1" applyAlignment="1">
      <alignment horizontal="center" vertical="center"/>
    </xf>
    <xf numFmtId="164" fontId="4" fillId="0" borderId="0" xfId="2" applyFont="1" applyFill="1" applyBorder="1" applyAlignment="1">
      <alignment horizontal="center" vertical="center" wrapText="1"/>
    </xf>
    <xf numFmtId="0" fontId="12" fillId="0" borderId="0" xfId="1" applyFont="1" applyAlignment="1">
      <alignment horizontal="center" vertical="center" wrapText="1"/>
    </xf>
    <xf numFmtId="0" fontId="3" fillId="5" borderId="6" xfId="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4" fillId="0" borderId="0" xfId="1" applyFont="1" applyAlignment="1" applyProtection="1">
      <alignment horizontal="center" vertical="center" wrapText="1"/>
      <protection locked="0"/>
    </xf>
    <xf numFmtId="0" fontId="3" fillId="5" borderId="2" xfId="1" applyFont="1" applyFill="1" applyBorder="1" applyAlignment="1" applyProtection="1">
      <alignment horizontal="center" vertical="center" wrapText="1"/>
      <protection locked="0"/>
    </xf>
    <xf numFmtId="0" fontId="17" fillId="0" borderId="0" xfId="0" applyFont="1" applyAlignment="1">
      <alignment horizontal="center" vertical="center" wrapText="1"/>
    </xf>
    <xf numFmtId="0" fontId="17" fillId="0" borderId="0" xfId="0" applyFont="1" applyAlignment="1">
      <alignment horizontal="center" vertical="center"/>
    </xf>
    <xf numFmtId="0" fontId="19" fillId="5" borderId="9" xfId="1" applyFont="1" applyFill="1" applyBorder="1" applyAlignment="1" applyProtection="1">
      <alignment horizontal="center" vertical="center" wrapText="1"/>
      <protection locked="0"/>
    </xf>
    <xf numFmtId="0" fontId="19" fillId="5" borderId="20" xfId="1" applyFont="1" applyFill="1" applyBorder="1" applyAlignment="1" applyProtection="1">
      <alignment horizontal="center" vertical="center" wrapText="1"/>
      <protection locked="0"/>
    </xf>
    <xf numFmtId="0" fontId="19" fillId="5" borderId="14" xfId="1"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17" fillId="0" borderId="0" xfId="0" quotePrefix="1"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3" fillId="7" borderId="10" xfId="1" applyFont="1" applyFill="1" applyBorder="1" applyAlignment="1" applyProtection="1">
      <alignment horizontal="left" vertical="center" wrapText="1"/>
      <protection locked="0"/>
    </xf>
    <xf numFmtId="0" fontId="8" fillId="0" borderId="0" xfId="0" applyFont="1" applyAlignment="1">
      <alignment horizontal="center" vertical="center" wrapText="1"/>
    </xf>
    <xf numFmtId="0" fontId="3" fillId="5" borderId="1" xfId="1" applyFont="1" applyFill="1" applyBorder="1" applyAlignment="1" applyProtection="1">
      <alignment vertical="center" wrapText="1"/>
      <protection locked="0"/>
    </xf>
    <xf numFmtId="0" fontId="3" fillId="5" borderId="2" xfId="1" applyFont="1" applyFill="1" applyBorder="1" applyAlignment="1" applyProtection="1">
      <alignment horizontal="left" vertical="center" wrapText="1"/>
      <protection locked="0"/>
    </xf>
    <xf numFmtId="0" fontId="4" fillId="0" borderId="0" xfId="1" applyFont="1" applyAlignment="1">
      <alignment vertical="center" wrapText="1"/>
    </xf>
    <xf numFmtId="0" fontId="4" fillId="0" borderId="0" xfId="1" applyFont="1" applyAlignment="1">
      <alignment horizontal="left" vertical="center" wrapText="1"/>
    </xf>
    <xf numFmtId="0" fontId="12" fillId="0" borderId="0" xfId="1" applyFont="1" applyAlignment="1">
      <alignment horizontal="left" vertical="center" wrapText="1"/>
    </xf>
    <xf numFmtId="0" fontId="10" fillId="0" borderId="0" xfId="1" applyFont="1" applyAlignment="1">
      <alignment horizontal="center" vertical="center"/>
    </xf>
    <xf numFmtId="2" fontId="21" fillId="11" borderId="11" xfId="1" applyNumberFormat="1" applyFont="1" applyFill="1" applyBorder="1" applyAlignment="1" applyProtection="1">
      <alignment horizontal="center" vertical="center" wrapText="1"/>
      <protection locked="0"/>
    </xf>
    <xf numFmtId="1" fontId="8" fillId="5" borderId="8" xfId="0" applyNumberFormat="1" applyFont="1" applyFill="1" applyBorder="1" applyAlignment="1">
      <alignment horizontal="center" vertical="center" wrapText="1"/>
    </xf>
    <xf numFmtId="1" fontId="9" fillId="0" borderId="8" xfId="0" applyNumberFormat="1" applyFont="1" applyBorder="1" applyAlignment="1">
      <alignment horizontal="center" vertical="center" wrapText="1"/>
    </xf>
    <xf numFmtId="1" fontId="8" fillId="0" borderId="8" xfId="0" applyNumberFormat="1" applyFont="1" applyBorder="1" applyAlignment="1" applyProtection="1">
      <alignment horizontal="center" vertical="center" wrapText="1"/>
      <protection locked="0"/>
    </xf>
    <xf numFmtId="1" fontId="8" fillId="0" borderId="8" xfId="0" applyNumberFormat="1" applyFont="1" applyBorder="1" applyAlignment="1">
      <alignment horizontal="center" vertical="center" wrapText="1"/>
    </xf>
    <xf numFmtId="1" fontId="9" fillId="0" borderId="17" xfId="0" applyNumberFormat="1" applyFont="1" applyBorder="1" applyAlignment="1">
      <alignment horizontal="center" vertical="center" wrapText="1"/>
    </xf>
    <xf numFmtId="0" fontId="9" fillId="0" borderId="17" xfId="0" applyFont="1" applyBorder="1" applyAlignment="1">
      <alignment horizontal="center" vertical="center" wrapText="1"/>
    </xf>
    <xf numFmtId="1" fontId="8" fillId="0" borderId="17" xfId="0" applyNumberFormat="1" applyFont="1" applyBorder="1" applyAlignment="1" applyProtection="1">
      <alignment horizontal="center" vertical="center" wrapText="1"/>
      <protection locked="0"/>
    </xf>
    <xf numFmtId="0" fontId="5" fillId="4" borderId="7" xfId="1" applyFont="1" applyFill="1" applyBorder="1" applyAlignment="1">
      <alignment vertical="center" wrapText="1"/>
    </xf>
    <xf numFmtId="0" fontId="7" fillId="0" borderId="5" xfId="1" applyFont="1" applyBorder="1" applyAlignment="1">
      <alignment vertical="center" wrapText="1"/>
    </xf>
    <xf numFmtId="0" fontId="8" fillId="0" borderId="19" xfId="0" applyFont="1" applyBorder="1" applyAlignment="1">
      <alignment horizontal="center" vertical="center"/>
    </xf>
    <xf numFmtId="0" fontId="3" fillId="6" borderId="8" xfId="1" applyFont="1" applyFill="1" applyBorder="1" applyAlignment="1" applyProtection="1">
      <alignment horizontal="center" vertical="center" wrapText="1"/>
      <protection locked="0"/>
    </xf>
    <xf numFmtId="49" fontId="33" fillId="0" borderId="0" xfId="2" applyNumberFormat="1" applyFont="1" applyFill="1" applyBorder="1" applyAlignment="1">
      <alignment horizontal="center" vertical="center" wrapText="1"/>
    </xf>
    <xf numFmtId="49" fontId="32" fillId="0" borderId="8" xfId="0" applyNumberFormat="1" applyFont="1" applyBorder="1" applyAlignment="1">
      <alignment horizontal="center" vertical="center" wrapText="1"/>
    </xf>
    <xf numFmtId="49" fontId="30" fillId="0" borderId="8" xfId="0" applyNumberFormat="1" applyFont="1" applyBorder="1" applyAlignment="1" applyProtection="1">
      <alignment horizontal="center" vertical="center" wrapText="1"/>
      <protection locked="0"/>
    </xf>
    <xf numFmtId="49" fontId="30" fillId="0" borderId="0" xfId="2" applyNumberFormat="1" applyFont="1" applyFill="1" applyBorder="1" applyAlignment="1">
      <alignment horizontal="center" vertical="center" wrapText="1"/>
    </xf>
    <xf numFmtId="49" fontId="30" fillId="0" borderId="0" xfId="2" applyNumberFormat="1" applyFont="1" applyBorder="1" applyAlignment="1">
      <alignment horizontal="center" vertical="center" wrapText="1"/>
    </xf>
    <xf numFmtId="49" fontId="29" fillId="4" borderId="12" xfId="1" applyNumberFormat="1" applyFont="1" applyFill="1" applyBorder="1" applyAlignment="1">
      <alignment horizontal="center" vertical="center" wrapText="1"/>
    </xf>
    <xf numFmtId="49" fontId="29" fillId="5" borderId="4" xfId="1" applyNumberFormat="1" applyFont="1" applyFill="1" applyBorder="1" applyAlignment="1" applyProtection="1">
      <alignment horizontal="center" vertical="center" wrapText="1"/>
      <protection locked="0"/>
    </xf>
    <xf numFmtId="49" fontId="29" fillId="5" borderId="21" xfId="1" applyNumberFormat="1" applyFont="1" applyFill="1" applyBorder="1" applyAlignment="1" applyProtection="1">
      <alignment horizontal="center" vertical="center" wrapText="1"/>
      <protection locked="0"/>
    </xf>
    <xf numFmtId="49" fontId="29" fillId="4" borderId="11" xfId="1" applyNumberFormat="1" applyFont="1" applyFill="1" applyBorder="1" applyAlignment="1">
      <alignment horizontal="center" vertical="center" wrapText="1"/>
    </xf>
    <xf numFmtId="49" fontId="32" fillId="0" borderId="7" xfId="0" applyNumberFormat="1" applyFont="1" applyBorder="1" applyAlignment="1">
      <alignment horizontal="center" vertical="center" wrapText="1"/>
    </xf>
    <xf numFmtId="49" fontId="30" fillId="0" borderId="7" xfId="0" applyNumberFormat="1" applyFont="1" applyBorder="1" applyAlignment="1" applyProtection="1">
      <alignment horizontal="center" vertical="center" wrapText="1"/>
      <protection locked="0"/>
    </xf>
    <xf numFmtId="49" fontId="31" fillId="0" borderId="23" xfId="0" applyNumberFormat="1" applyFont="1" applyBorder="1" applyAlignment="1">
      <alignment horizontal="center" vertical="center" wrapText="1"/>
    </xf>
    <xf numFmtId="49" fontId="31" fillId="0" borderId="24" xfId="0" applyNumberFormat="1" applyFont="1" applyBorder="1" applyAlignment="1">
      <alignment horizontal="center" vertical="center" wrapText="1"/>
    </xf>
    <xf numFmtId="49" fontId="33" fillId="0" borderId="24" xfId="2" applyNumberFormat="1" applyFont="1" applyFill="1" applyBorder="1" applyAlignment="1">
      <alignment horizontal="center" vertical="center" wrapText="1"/>
    </xf>
    <xf numFmtId="49" fontId="30" fillId="0" borderId="24" xfId="0" applyNumberFormat="1" applyFont="1" applyBorder="1" applyAlignment="1">
      <alignment horizontal="center" vertical="center" wrapText="1"/>
    </xf>
    <xf numFmtId="49" fontId="32" fillId="0" borderId="24" xfId="0" applyNumberFormat="1" applyFont="1" applyBorder="1" applyAlignment="1">
      <alignment horizontal="center" vertical="center" wrapText="1"/>
    </xf>
    <xf numFmtId="49" fontId="30" fillId="0" borderId="24" xfId="0" applyNumberFormat="1" applyFont="1" applyBorder="1" applyAlignment="1" applyProtection="1">
      <alignment horizontal="center" vertical="center" wrapText="1"/>
      <protection locked="0"/>
    </xf>
    <xf numFmtId="49" fontId="32" fillId="0" borderId="31" xfId="0" applyNumberFormat="1" applyFont="1" applyBorder="1" applyAlignment="1">
      <alignment horizontal="center" vertical="center" wrapText="1"/>
    </xf>
    <xf numFmtId="49" fontId="30" fillId="0" borderId="31" xfId="0" applyNumberFormat="1" applyFont="1" applyBorder="1" applyAlignment="1" applyProtection="1">
      <alignment horizontal="center" vertical="center" wrapText="1"/>
      <protection locked="0"/>
    </xf>
    <xf numFmtId="49" fontId="33" fillId="0" borderId="23" xfId="0" applyNumberFormat="1" applyFont="1" applyBorder="1" applyAlignment="1">
      <alignment horizontal="center" vertical="center" wrapText="1"/>
    </xf>
    <xf numFmtId="49" fontId="27" fillId="0" borderId="24" xfId="1" applyNumberFormat="1" applyFont="1" applyBorder="1" applyAlignment="1" applyProtection="1">
      <alignment horizontal="left" vertical="top" wrapText="1"/>
      <protection locked="0"/>
    </xf>
    <xf numFmtId="49" fontId="27" fillId="0" borderId="25" xfId="1" applyNumberFormat="1" applyFont="1" applyBorder="1" applyAlignment="1" applyProtection="1">
      <alignment horizontal="left" vertical="top" wrapText="1"/>
      <protection locked="0"/>
    </xf>
    <xf numFmtId="49" fontId="27" fillId="10" borderId="27" xfId="1" applyNumberFormat="1" applyFont="1" applyFill="1" applyBorder="1" applyAlignment="1" applyProtection="1">
      <alignment horizontal="left" vertical="top" wrapText="1"/>
      <protection locked="0"/>
    </xf>
    <xf numFmtId="49" fontId="35" fillId="0" borderId="0" xfId="0" applyNumberFormat="1" applyFont="1" applyAlignment="1">
      <alignment horizontal="left" vertical="top" wrapText="1"/>
    </xf>
    <xf numFmtId="49" fontId="27" fillId="0" borderId="0" xfId="1" applyNumberFormat="1" applyFont="1" applyAlignment="1" applyProtection="1">
      <alignment horizontal="left" vertical="top" wrapText="1"/>
      <protection locked="0"/>
    </xf>
    <xf numFmtId="49" fontId="27" fillId="0" borderId="27" xfId="1" applyNumberFormat="1" applyFont="1" applyBorder="1" applyAlignment="1" applyProtection="1">
      <alignment horizontal="left" vertical="top" wrapText="1"/>
      <protection locked="0"/>
    </xf>
    <xf numFmtId="49" fontId="29" fillId="4" borderId="32" xfId="1" applyNumberFormat="1" applyFont="1" applyFill="1" applyBorder="1" applyAlignment="1">
      <alignment horizontal="center" vertical="center" wrapText="1"/>
    </xf>
    <xf numFmtId="49" fontId="30" fillId="0" borderId="23" xfId="0" applyNumberFormat="1" applyFont="1" applyBorder="1" applyAlignment="1">
      <alignment horizontal="center" vertical="center" wrapText="1"/>
    </xf>
    <xf numFmtId="49" fontId="30" fillId="0" borderId="29" xfId="0" applyNumberFormat="1" applyFont="1" applyBorder="1" applyAlignment="1">
      <alignment horizontal="center" vertical="center" wrapText="1"/>
    </xf>
    <xf numFmtId="49" fontId="30" fillId="0" borderId="0" xfId="0" applyNumberFormat="1" applyFont="1" applyAlignment="1">
      <alignment horizontal="center" vertical="center" wrapText="1"/>
    </xf>
    <xf numFmtId="49" fontId="27" fillId="0" borderId="0" xfId="1" applyNumberFormat="1" applyFont="1" applyAlignment="1">
      <alignment horizontal="left" vertical="top" wrapText="1"/>
    </xf>
    <xf numFmtId="49" fontId="27" fillId="0" borderId="27" xfId="1" applyNumberFormat="1" applyFont="1" applyBorder="1" applyAlignment="1">
      <alignment horizontal="left" vertical="top" wrapText="1"/>
    </xf>
    <xf numFmtId="49" fontId="23" fillId="10" borderId="27" xfId="1" applyNumberFormat="1" applyFont="1" applyFill="1" applyBorder="1" applyAlignment="1" applyProtection="1">
      <alignment vertical="top" wrapText="1"/>
      <protection locked="0"/>
    </xf>
    <xf numFmtId="49" fontId="36" fillId="0" borderId="12" xfId="1" applyNumberFormat="1" applyFont="1" applyBorder="1" applyAlignment="1">
      <alignment horizontal="center" vertical="center" wrapText="1"/>
    </xf>
    <xf numFmtId="49" fontId="32" fillId="0" borderId="12" xfId="0" applyNumberFormat="1" applyFont="1" applyBorder="1" applyAlignment="1">
      <alignment horizontal="center" vertical="center" wrapText="1"/>
    </xf>
    <xf numFmtId="49" fontId="30" fillId="0" borderId="12" xfId="0" applyNumberFormat="1" applyFont="1" applyBorder="1" applyAlignment="1" applyProtection="1">
      <alignment horizontal="center" vertical="center" wrapText="1"/>
      <protection locked="0"/>
    </xf>
    <xf numFmtId="49" fontId="28" fillId="0" borderId="24" xfId="1" applyNumberFormat="1" applyFont="1" applyBorder="1" applyAlignment="1">
      <alignment horizontal="left" vertical="top" wrapText="1"/>
    </xf>
    <xf numFmtId="49" fontId="32" fillId="0" borderId="11" xfId="0" applyNumberFormat="1" applyFont="1" applyBorder="1" applyAlignment="1">
      <alignment horizontal="center" vertical="center" wrapText="1"/>
    </xf>
    <xf numFmtId="49" fontId="30" fillId="0" borderId="11" xfId="0" applyNumberFormat="1" applyFont="1" applyBorder="1" applyAlignment="1" applyProtection="1">
      <alignment horizontal="center" vertical="center" wrapText="1"/>
      <protection locked="0"/>
    </xf>
    <xf numFmtId="49" fontId="30" fillId="0" borderId="24" xfId="2" applyNumberFormat="1" applyFont="1" applyFill="1" applyBorder="1" applyAlignment="1">
      <alignment horizontal="center" vertical="center" wrapText="1"/>
    </xf>
    <xf numFmtId="49" fontId="35" fillId="0" borderId="24" xfId="0" applyNumberFormat="1" applyFont="1" applyBorder="1" applyAlignment="1">
      <alignment horizontal="left" vertical="top" wrapText="1"/>
    </xf>
    <xf numFmtId="49" fontId="28" fillId="0" borderId="25" xfId="0" applyNumberFormat="1" applyFont="1" applyBorder="1" applyAlignment="1">
      <alignment horizontal="left" vertical="top" wrapText="1"/>
    </xf>
    <xf numFmtId="49" fontId="30" fillId="0" borderId="31" xfId="0" applyNumberFormat="1" applyFont="1" applyBorder="1" applyAlignment="1">
      <alignment horizontal="center" vertical="center" wrapText="1"/>
    </xf>
    <xf numFmtId="0" fontId="0" fillId="0" borderId="4" xfId="0" applyBorder="1" applyAlignment="1">
      <alignment horizontal="center" vertical="center"/>
    </xf>
    <xf numFmtId="49" fontId="31" fillId="0" borderId="29" xfId="0" applyNumberFormat="1" applyFont="1" applyBorder="1" applyAlignment="1">
      <alignment horizontal="center" vertical="center" wrapText="1"/>
    </xf>
    <xf numFmtId="49" fontId="30" fillId="0" borderId="24" xfId="2" applyNumberFormat="1" applyFont="1" applyBorder="1" applyAlignment="1">
      <alignment horizontal="center" vertical="center" wrapText="1"/>
    </xf>
    <xf numFmtId="49" fontId="33"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30" fillId="0" borderId="35" xfId="2" applyNumberFormat="1" applyFont="1" applyBorder="1" applyAlignment="1">
      <alignment horizontal="center" vertical="center" wrapText="1"/>
    </xf>
    <xf numFmtId="49" fontId="30"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32" fillId="0" borderId="36" xfId="0" applyNumberFormat="1" applyFont="1" applyBorder="1" applyAlignment="1">
      <alignment horizontal="center" vertical="center" wrapText="1"/>
    </xf>
    <xf numFmtId="49" fontId="30" fillId="0" borderId="36" xfId="0" applyNumberFormat="1" applyFont="1" applyBorder="1" applyAlignment="1" applyProtection="1">
      <alignment horizontal="center" vertical="center" wrapText="1"/>
      <protection locked="0"/>
    </xf>
    <xf numFmtId="49" fontId="35" fillId="0" borderId="35" xfId="0" applyNumberFormat="1" applyFont="1" applyBorder="1" applyAlignment="1">
      <alignment horizontal="left" vertical="top" wrapText="1"/>
    </xf>
    <xf numFmtId="49" fontId="27" fillId="0" borderId="35" xfId="1" applyNumberFormat="1" applyFont="1" applyBorder="1" applyAlignment="1" applyProtection="1">
      <alignment horizontal="left" vertical="top" wrapText="1"/>
      <protection locked="0"/>
    </xf>
    <xf numFmtId="49" fontId="27" fillId="0" borderId="38" xfId="1" applyNumberFormat="1" applyFont="1" applyBorder="1" applyAlignment="1" applyProtection="1">
      <alignment horizontal="left" vertical="top" wrapText="1"/>
      <protection locked="0"/>
    </xf>
    <xf numFmtId="49" fontId="30" fillId="0" borderId="35" xfId="2" applyNumberFormat="1" applyFont="1" applyFill="1" applyBorder="1" applyAlignment="1">
      <alignment horizontal="center" vertical="center" wrapText="1"/>
    </xf>
    <xf numFmtId="49" fontId="30" fillId="0" borderId="35" xfId="1" applyNumberFormat="1" applyFont="1" applyBorder="1" applyAlignment="1">
      <alignment vertical="center" wrapText="1"/>
    </xf>
    <xf numFmtId="49" fontId="33" fillId="0" borderId="29"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30" fillId="0" borderId="25" xfId="1" applyNumberFormat="1" applyFont="1" applyBorder="1" applyAlignment="1">
      <alignment horizontal="left" vertical="center" wrapText="1"/>
    </xf>
    <xf numFmtId="49" fontId="27" fillId="0" borderId="24" xfId="1" applyNumberFormat="1" applyFont="1" applyBorder="1" applyAlignment="1">
      <alignment horizontal="left" vertical="top" wrapText="1"/>
    </xf>
    <xf numFmtId="49" fontId="30" fillId="0" borderId="38" xfId="1" applyNumberFormat="1" applyFont="1" applyBorder="1" applyAlignment="1">
      <alignment horizontal="left" vertical="center" wrapText="1"/>
    </xf>
    <xf numFmtId="49" fontId="28" fillId="0" borderId="31" xfId="0" quotePrefix="1" applyNumberFormat="1" applyFont="1" applyBorder="1" applyAlignment="1">
      <alignment horizontal="left" vertical="top" wrapText="1"/>
    </xf>
    <xf numFmtId="49" fontId="28" fillId="0" borderId="35" xfId="0" quotePrefix="1" applyNumberFormat="1" applyFont="1" applyBorder="1" applyAlignment="1">
      <alignment horizontal="left" vertical="top" wrapText="1"/>
    </xf>
    <xf numFmtId="49" fontId="35" fillId="0" borderId="25" xfId="0" quotePrefix="1" applyNumberFormat="1" applyFont="1" applyBorder="1" applyAlignment="1">
      <alignment horizontal="left" vertical="top" wrapText="1"/>
    </xf>
    <xf numFmtId="49" fontId="28" fillId="0" borderId="38" xfId="0" quotePrefix="1" applyNumberFormat="1" applyFont="1" applyBorder="1" applyAlignment="1">
      <alignment horizontal="left" vertical="top" wrapText="1"/>
    </xf>
    <xf numFmtId="49" fontId="33" fillId="0" borderId="24" xfId="1" applyNumberFormat="1" applyFont="1" applyBorder="1" applyAlignment="1">
      <alignment horizontal="center" vertical="center" wrapText="1"/>
    </xf>
    <xf numFmtId="49" fontId="23" fillId="0" borderId="23" xfId="1" applyNumberFormat="1" applyFont="1" applyBorder="1" applyAlignment="1" applyProtection="1">
      <alignment horizontal="center" vertical="center" wrapText="1"/>
      <protection locked="0"/>
    </xf>
    <xf numFmtId="49" fontId="23" fillId="0" borderId="24" xfId="1" applyNumberFormat="1" applyFont="1" applyBorder="1" applyAlignment="1">
      <alignment horizontal="center" vertical="center" wrapText="1"/>
    </xf>
    <xf numFmtId="49" fontId="23" fillId="0" borderId="24" xfId="1" applyNumberFormat="1" applyFont="1" applyBorder="1" applyAlignment="1">
      <alignment wrapText="1"/>
    </xf>
    <xf numFmtId="49" fontId="23" fillId="0" borderId="25" xfId="1" applyNumberFormat="1" applyFont="1" applyBorder="1" applyAlignment="1">
      <alignment wrapText="1"/>
    </xf>
    <xf numFmtId="49" fontId="23" fillId="10" borderId="29" xfId="1" applyNumberFormat="1" applyFont="1" applyFill="1" applyBorder="1" applyAlignment="1">
      <alignment horizontal="center" vertical="center" wrapText="1"/>
    </xf>
    <xf numFmtId="49" fontId="29" fillId="6" borderId="39" xfId="1" applyNumberFormat="1" applyFont="1" applyFill="1" applyBorder="1" applyAlignment="1" applyProtection="1">
      <alignment horizontal="center" vertical="center" wrapText="1"/>
      <protection locked="0"/>
    </xf>
    <xf numFmtId="49" fontId="29" fillId="5" borderId="32" xfId="1" applyNumberFormat="1" applyFont="1" applyFill="1" applyBorder="1" applyAlignment="1" applyProtection="1">
      <alignment horizontal="center" vertical="center" wrapText="1"/>
      <protection locked="0"/>
    </xf>
    <xf numFmtId="49" fontId="29" fillId="7" borderId="33" xfId="1" applyNumberFormat="1" applyFont="1" applyFill="1" applyBorder="1" applyAlignment="1" applyProtection="1">
      <alignment horizontal="center" vertical="center" wrapText="1"/>
      <protection locked="0"/>
    </xf>
    <xf numFmtId="49" fontId="30" fillId="0" borderId="25" xfId="1" applyNumberFormat="1" applyFont="1" applyBorder="1" applyAlignment="1">
      <alignment vertical="center" wrapText="1"/>
    </xf>
    <xf numFmtId="49" fontId="30" fillId="0" borderId="27" xfId="1" applyNumberFormat="1" applyFont="1" applyBorder="1" applyAlignment="1">
      <alignment vertical="center" wrapText="1"/>
    </xf>
    <xf numFmtId="49" fontId="30" fillId="0" borderId="27" xfId="1" applyNumberFormat="1" applyFont="1" applyBorder="1" applyAlignment="1">
      <alignment horizontal="left" vertical="center" wrapText="1"/>
    </xf>
    <xf numFmtId="49" fontId="32" fillId="0" borderId="30" xfId="0" applyNumberFormat="1" applyFont="1" applyBorder="1" applyAlignment="1">
      <alignment horizontal="center" vertical="center" wrapText="1"/>
    </xf>
    <xf numFmtId="49" fontId="30" fillId="0" borderId="30" xfId="0" applyNumberFormat="1" applyFont="1" applyBorder="1" applyAlignment="1">
      <alignment horizontal="center" vertical="center" wrapText="1"/>
    </xf>
    <xf numFmtId="49" fontId="30" fillId="0" borderId="30" xfId="0" applyNumberFormat="1" applyFont="1" applyBorder="1" applyAlignment="1" applyProtection="1">
      <alignment horizontal="center" vertical="center" wrapText="1"/>
      <protection locked="0"/>
    </xf>
    <xf numFmtId="49" fontId="33" fillId="0" borderId="35" xfId="1" applyNumberFormat="1" applyFont="1" applyBorder="1" applyAlignment="1">
      <alignment horizontal="center" vertical="center" wrapText="1"/>
    </xf>
    <xf numFmtId="49" fontId="30" fillId="0" borderId="38" xfId="1" applyNumberFormat="1" applyFont="1" applyBorder="1" applyAlignment="1">
      <alignment vertical="center" wrapText="1"/>
    </xf>
    <xf numFmtId="49" fontId="30" fillId="0" borderId="36" xfId="0" applyNumberFormat="1" applyFont="1" applyBorder="1" applyAlignment="1">
      <alignment horizontal="center" vertical="center" wrapText="1"/>
    </xf>
    <xf numFmtId="49" fontId="28" fillId="0" borderId="35" xfId="0" applyNumberFormat="1" applyFont="1" applyBorder="1" applyAlignment="1">
      <alignment horizontal="left" vertical="top" wrapText="1"/>
    </xf>
    <xf numFmtId="49" fontId="33" fillId="0" borderId="37" xfId="1" applyNumberFormat="1" applyFont="1" applyBorder="1" applyAlignment="1">
      <alignment horizontal="center" vertical="center" wrapText="1"/>
    </xf>
    <xf numFmtId="49" fontId="28" fillId="0" borderId="38" xfId="0" applyNumberFormat="1" applyFont="1" applyBorder="1" applyAlignment="1">
      <alignment horizontal="left" vertical="top" wrapText="1"/>
    </xf>
    <xf numFmtId="49" fontId="33" fillId="0" borderId="35" xfId="1" applyNumberFormat="1" applyFont="1" applyBorder="1" applyAlignment="1">
      <alignment horizontal="left" vertical="center" wrapText="1"/>
    </xf>
    <xf numFmtId="49" fontId="33" fillId="0" borderId="24" xfId="1" applyNumberFormat="1" applyFont="1" applyBorder="1" applyAlignment="1">
      <alignment horizontal="left" vertical="center" wrapText="1"/>
    </xf>
    <xf numFmtId="49" fontId="28" fillId="0" borderId="25" xfId="0" quotePrefix="1" applyNumberFormat="1" applyFont="1" applyBorder="1" applyAlignment="1">
      <alignment horizontal="left" vertical="top" wrapText="1"/>
    </xf>
    <xf numFmtId="49" fontId="28" fillId="0" borderId="36" xfId="0" quotePrefix="1" applyNumberFormat="1" applyFont="1" applyBorder="1" applyAlignment="1">
      <alignment horizontal="left" vertical="top" wrapText="1"/>
    </xf>
    <xf numFmtId="49" fontId="31" fillId="0" borderId="35" xfId="0" quotePrefix="1" applyNumberFormat="1" applyFont="1" applyBorder="1" applyAlignment="1">
      <alignment horizontal="center" vertical="center" wrapText="1"/>
    </xf>
    <xf numFmtId="0" fontId="43" fillId="0" borderId="0" xfId="1" applyFont="1" applyAlignment="1" applyProtection="1">
      <alignment vertical="top" wrapText="1"/>
      <protection locked="0"/>
    </xf>
    <xf numFmtId="1" fontId="8" fillId="2" borderId="17"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0" borderId="17" xfId="0" applyNumberFormat="1" applyFont="1" applyBorder="1" applyAlignment="1">
      <alignment horizontal="center" vertical="center" wrapText="1"/>
    </xf>
    <xf numFmtId="49" fontId="4" fillId="0" borderId="0" xfId="1" applyNumberFormat="1" applyFont="1" applyAlignment="1">
      <alignment horizontal="center" vertical="center" wrapText="1"/>
    </xf>
    <xf numFmtId="49" fontId="4" fillId="0" borderId="0" xfId="1" applyNumberFormat="1" applyFont="1" applyAlignment="1" applyProtection="1">
      <alignment horizontal="center" vertical="center" wrapText="1"/>
      <protection locked="0"/>
    </xf>
    <xf numFmtId="49" fontId="45" fillId="13" borderId="0" xfId="0" applyNumberFormat="1" applyFont="1" applyFill="1" applyAlignment="1">
      <alignment horizontal="center" vertical="center" wrapText="1"/>
    </xf>
    <xf numFmtId="49" fontId="45" fillId="13" borderId="0" xfId="0" quotePrefix="1" applyNumberFormat="1" applyFont="1" applyFill="1" applyAlignment="1">
      <alignment horizontal="center" vertical="center" wrapText="1"/>
    </xf>
    <xf numFmtId="49" fontId="45" fillId="13" borderId="0" xfId="1" applyNumberFormat="1" applyFont="1" applyFill="1" applyAlignment="1" applyProtection="1">
      <alignment horizontal="center" vertical="center" wrapText="1"/>
      <protection locked="0"/>
    </xf>
    <xf numFmtId="0" fontId="37" fillId="13" borderId="0" xfId="1" applyFont="1" applyFill="1" applyAlignment="1" applyProtection="1">
      <alignment horizontal="center" vertical="center" wrapText="1"/>
      <protection locked="0"/>
    </xf>
    <xf numFmtId="49" fontId="47" fillId="13" borderId="0" xfId="1" applyNumberFormat="1" applyFont="1" applyFill="1" applyAlignment="1" applyProtection="1">
      <alignment horizontal="center" vertical="center" wrapText="1"/>
      <protection locked="0"/>
    </xf>
    <xf numFmtId="49" fontId="47" fillId="0" borderId="0" xfId="1" applyNumberFormat="1" applyFont="1" applyAlignment="1" applyProtection="1">
      <alignment horizontal="center" vertical="center" wrapText="1"/>
      <protection locked="0"/>
    </xf>
    <xf numFmtId="1" fontId="8" fillId="5" borderId="17" xfId="0" applyNumberFormat="1" applyFont="1" applyFill="1" applyBorder="1" applyAlignment="1">
      <alignment horizontal="center" vertical="center" wrapText="1"/>
    </xf>
    <xf numFmtId="49" fontId="4" fillId="13" borderId="0" xfId="1" applyNumberFormat="1" applyFont="1" applyFill="1" applyAlignment="1">
      <alignment horizontal="center" vertical="center" wrapText="1"/>
    </xf>
    <xf numFmtId="49" fontId="46" fillId="13" borderId="0" xfId="1" applyNumberFormat="1" applyFont="1" applyFill="1" applyAlignment="1">
      <alignment horizontal="center" vertical="center" wrapText="1"/>
    </xf>
    <xf numFmtId="49" fontId="47" fillId="13" borderId="27" xfId="1" applyNumberFormat="1" applyFont="1" applyFill="1" applyBorder="1" applyAlignment="1" applyProtection="1">
      <alignment horizontal="center" vertical="center" wrapText="1"/>
      <protection locked="0"/>
    </xf>
    <xf numFmtId="49" fontId="47" fillId="13" borderId="29" xfId="1" applyNumberFormat="1" applyFont="1" applyFill="1" applyBorder="1" applyAlignment="1" applyProtection="1">
      <alignment horizontal="center" vertical="center" wrapText="1"/>
      <protection locked="0"/>
    </xf>
    <xf numFmtId="49" fontId="3" fillId="13" borderId="0" xfId="1" applyNumberFormat="1" applyFont="1" applyFill="1" applyAlignment="1">
      <alignment horizontal="center" vertical="center" wrapText="1"/>
    </xf>
    <xf numFmtId="49" fontId="25" fillId="13" borderId="0" xfId="1" applyNumberFormat="1" applyFont="1" applyFill="1" applyAlignment="1" applyProtection="1">
      <alignment horizontal="center" vertical="center" wrapText="1"/>
      <protection locked="0"/>
    </xf>
    <xf numFmtId="49" fontId="25" fillId="13" borderId="0" xfId="2" applyNumberFormat="1" applyFont="1" applyFill="1" applyBorder="1" applyAlignment="1">
      <alignment horizontal="center" vertical="center" wrapText="1"/>
    </xf>
    <xf numFmtId="49" fontId="25" fillId="13"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5" fillId="13" borderId="0" xfId="0" applyNumberFormat="1" applyFont="1" applyFill="1" applyAlignment="1">
      <alignment horizontal="center" vertical="center" wrapText="1"/>
    </xf>
    <xf numFmtId="164" fontId="25" fillId="0" borderId="0" xfId="2" applyFont="1" applyBorder="1" applyAlignment="1">
      <alignment horizontal="center" vertical="center" wrapText="1"/>
    </xf>
    <xf numFmtId="164" fontId="25" fillId="0" borderId="0" xfId="2" applyFont="1" applyFill="1" applyBorder="1" applyAlignment="1">
      <alignment horizontal="center" vertical="center" wrapText="1"/>
    </xf>
    <xf numFmtId="0" fontId="51" fillId="0" borderId="0" xfId="1" applyFont="1" applyAlignment="1" applyProtection="1">
      <alignment horizontal="center" vertical="center" wrapText="1"/>
      <protection locked="0"/>
    </xf>
    <xf numFmtId="1" fontId="8" fillId="5" borderId="8" xfId="6" applyNumberFormat="1" applyFont="1" applyFill="1" applyBorder="1" applyAlignment="1">
      <alignment horizontal="center" vertical="center" wrapText="1"/>
    </xf>
    <xf numFmtId="1" fontId="8" fillId="0" borderId="8" xfId="6" applyNumberFormat="1" applyFont="1" applyBorder="1" applyAlignment="1" applyProtection="1">
      <alignment horizontal="center" vertical="center" wrapText="1"/>
      <protection locked="0"/>
    </xf>
    <xf numFmtId="1" fontId="9" fillId="0" borderId="8" xfId="6"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horizontal="center" vertical="center"/>
    </xf>
    <xf numFmtId="0" fontId="16" fillId="0" borderId="0" xfId="6" applyFont="1" applyAlignment="1">
      <alignment horizontal="center" vertical="center" wrapText="1"/>
    </xf>
    <xf numFmtId="0" fontId="15" fillId="0" borderId="0" xfId="6" applyFont="1" applyAlignment="1">
      <alignment horizontal="center" vertical="center" wrapText="1"/>
    </xf>
    <xf numFmtId="0" fontId="18" fillId="0" borderId="0" xfId="6" applyFont="1" applyAlignment="1">
      <alignment horizontal="center" vertical="center" wrapText="1"/>
    </xf>
    <xf numFmtId="0" fontId="17" fillId="0" borderId="0" xfId="6" quotePrefix="1" applyFont="1" applyAlignment="1">
      <alignment horizontal="center" vertical="center" wrapText="1"/>
    </xf>
    <xf numFmtId="1" fontId="8" fillId="0" borderId="8" xfId="6" applyNumberFormat="1" applyFont="1" applyBorder="1" applyAlignment="1">
      <alignment horizontal="center" vertical="center" wrapText="1"/>
    </xf>
    <xf numFmtId="1" fontId="8" fillId="0" borderId="17" xfId="6" applyNumberFormat="1" applyFont="1" applyBorder="1" applyAlignment="1" applyProtection="1">
      <alignment horizontal="center" vertical="center" wrapText="1"/>
      <protection locked="0"/>
    </xf>
    <xf numFmtId="0" fontId="9" fillId="0" borderId="17" xfId="6" applyFont="1" applyBorder="1" applyAlignment="1">
      <alignment horizontal="center" vertical="center" wrapText="1"/>
    </xf>
    <xf numFmtId="1" fontId="9" fillId="0" borderId="17" xfId="6" applyNumberFormat="1" applyFont="1" applyBorder="1" applyAlignment="1">
      <alignment horizontal="center" vertical="center" wrapText="1"/>
    </xf>
    <xf numFmtId="1" fontId="8" fillId="5" borderId="17" xfId="6" applyNumberFormat="1" applyFont="1" applyFill="1" applyBorder="1" applyAlignment="1">
      <alignment horizontal="center" vertical="center" wrapText="1"/>
    </xf>
    <xf numFmtId="0" fontId="8" fillId="0" borderId="19" xfId="6" applyFont="1" applyBorder="1" applyAlignment="1">
      <alignment horizontal="center" vertical="center"/>
    </xf>
    <xf numFmtId="0" fontId="20" fillId="10" borderId="0" xfId="1" applyFont="1" applyFill="1" applyAlignment="1" applyProtection="1">
      <alignment horizontal="center" vertical="center" wrapText="1"/>
      <protection locked="0"/>
    </xf>
    <xf numFmtId="49" fontId="4" fillId="0" borderId="0" xfId="1" applyNumberFormat="1" applyFont="1" applyAlignment="1" applyProtection="1">
      <alignment horizontal="left" vertical="top" wrapText="1"/>
      <protection locked="0"/>
    </xf>
    <xf numFmtId="0" fontId="20" fillId="10" borderId="13" xfId="1" quotePrefix="1" applyFont="1" applyFill="1" applyBorder="1" applyAlignment="1" applyProtection="1">
      <alignment vertical="center" wrapText="1"/>
      <protection locked="0"/>
    </xf>
    <xf numFmtId="0" fontId="8" fillId="2" borderId="0" xfId="0" applyFont="1" applyFill="1" applyAlignment="1">
      <alignment horizontal="center" vertical="center"/>
    </xf>
    <xf numFmtId="0" fontId="8" fillId="2" borderId="0" xfId="0" applyFont="1" applyFill="1" applyAlignment="1">
      <alignment horizontal="left" vertical="center"/>
    </xf>
    <xf numFmtId="0" fontId="4" fillId="2" borderId="0" xfId="1" applyFont="1" applyFill="1" applyAlignment="1" applyProtection="1">
      <alignment vertical="top" wrapText="1"/>
      <protection locked="0"/>
    </xf>
    <xf numFmtId="1" fontId="8" fillId="2" borderId="17" xfId="0" applyNumberFormat="1" applyFont="1" applyFill="1" applyBorder="1" applyAlignment="1" applyProtection="1">
      <alignment horizontal="center" vertical="center" wrapText="1"/>
      <protection locked="0"/>
    </xf>
    <xf numFmtId="0" fontId="9" fillId="2" borderId="17" xfId="0" applyFont="1" applyFill="1" applyBorder="1" applyAlignment="1">
      <alignment horizontal="center" vertical="center" wrapText="1"/>
    </xf>
    <xf numFmtId="1" fontId="9" fillId="2" borderId="17" xfId="0" applyNumberFormat="1" applyFont="1" applyFill="1" applyBorder="1" applyAlignment="1">
      <alignment horizontal="center" vertical="center" wrapText="1"/>
    </xf>
    <xf numFmtId="0" fontId="8" fillId="2" borderId="19" xfId="0" applyFont="1" applyFill="1" applyBorder="1" applyAlignment="1">
      <alignment horizontal="center" vertical="center"/>
    </xf>
    <xf numFmtId="0" fontId="15" fillId="2" borderId="0" xfId="0" applyFont="1" applyFill="1" applyAlignment="1">
      <alignment horizontal="center" vertical="center" wrapText="1"/>
    </xf>
    <xf numFmtId="49" fontId="30" fillId="0" borderId="0" xfId="1" applyNumberFormat="1" applyFont="1" applyAlignment="1">
      <alignment vertical="center" wrapText="1"/>
    </xf>
    <xf numFmtId="49" fontId="31" fillId="0" borderId="0" xfId="0" applyNumberFormat="1" applyFont="1" applyAlignment="1">
      <alignment horizontal="center" vertical="center" wrapText="1"/>
    </xf>
    <xf numFmtId="49" fontId="33" fillId="0" borderId="0" xfId="1" applyNumberFormat="1" applyFont="1" applyAlignment="1">
      <alignment horizontal="center" vertical="center" wrapText="1"/>
    </xf>
    <xf numFmtId="49" fontId="28" fillId="0" borderId="0" xfId="0" quotePrefix="1" applyNumberFormat="1" applyFont="1" applyAlignment="1">
      <alignment horizontal="left" vertical="top" wrapText="1"/>
    </xf>
    <xf numFmtId="49" fontId="28" fillId="0" borderId="0" xfId="1" applyNumberFormat="1" applyFont="1" applyAlignment="1">
      <alignment horizontal="left" vertical="top" wrapText="1"/>
    </xf>
    <xf numFmtId="0" fontId="37" fillId="0" borderId="0" xfId="1" applyFont="1" applyAlignment="1" applyProtection="1">
      <alignment horizontal="center" vertical="center" wrapText="1"/>
      <protection locked="0"/>
    </xf>
    <xf numFmtId="49" fontId="29" fillId="5" borderId="0" xfId="1" applyNumberFormat="1" applyFont="1" applyFill="1" applyAlignment="1" applyProtection="1">
      <alignment horizontal="center" vertical="center" wrapText="1"/>
      <protection locked="0"/>
    </xf>
    <xf numFmtId="0" fontId="37" fillId="0" borderId="0" xfId="1" applyFont="1" applyAlignment="1" applyProtection="1">
      <alignment vertical="top" wrapText="1"/>
      <protection locked="0"/>
    </xf>
    <xf numFmtId="0" fontId="4" fillId="10" borderId="0" xfId="1" applyFont="1" applyFill="1" applyAlignment="1" applyProtection="1">
      <alignment vertical="top" wrapText="1"/>
      <protection locked="0"/>
    </xf>
    <xf numFmtId="49" fontId="27" fillId="10" borderId="0" xfId="1" applyNumberFormat="1" applyFont="1" applyFill="1" applyAlignment="1" applyProtection="1">
      <alignment horizontal="left" vertical="top" wrapText="1"/>
      <protection locked="0"/>
    </xf>
    <xf numFmtId="49" fontId="23" fillId="10" borderId="0" xfId="1" applyNumberFormat="1" applyFont="1" applyFill="1" applyAlignment="1" applyProtection="1">
      <alignment vertical="top" wrapText="1"/>
      <protection locked="0"/>
    </xf>
    <xf numFmtId="49" fontId="23" fillId="10" borderId="0" xfId="1" applyNumberFormat="1" applyFont="1" applyFill="1" applyAlignment="1" applyProtection="1">
      <alignment vertical="center" wrapText="1"/>
      <protection locked="0"/>
    </xf>
    <xf numFmtId="49" fontId="23" fillId="10" borderId="0" xfId="1" applyNumberFormat="1" applyFont="1" applyFill="1" applyAlignment="1">
      <alignment horizontal="left" vertical="center" wrapText="1"/>
    </xf>
    <xf numFmtId="49" fontId="23" fillId="10" borderId="0" xfId="1" applyNumberFormat="1" applyFont="1" applyFill="1" applyAlignment="1" applyProtection="1">
      <alignment horizontal="center" vertical="center" wrapText="1"/>
      <protection locked="0"/>
    </xf>
    <xf numFmtId="49" fontId="3" fillId="0" borderId="0" xfId="1" applyNumberFormat="1" applyFont="1" applyAlignment="1" applyProtection="1">
      <alignment horizontal="left" vertical="top" wrapText="1"/>
      <protection locked="0"/>
    </xf>
    <xf numFmtId="49" fontId="3" fillId="8" borderId="0" xfId="1" applyNumberFormat="1" applyFont="1" applyFill="1" applyAlignment="1" applyProtection="1">
      <alignment horizontal="left" vertical="top" wrapText="1"/>
      <protection locked="0"/>
    </xf>
    <xf numFmtId="49" fontId="8" fillId="0" borderId="0" xfId="1" applyNumberFormat="1" applyFont="1" applyAlignment="1" applyProtection="1">
      <alignment horizontal="left" vertical="top" wrapText="1"/>
      <protection locked="0"/>
    </xf>
    <xf numFmtId="49" fontId="12" fillId="0" borderId="0" xfId="1" applyNumberFormat="1" applyFont="1" applyAlignment="1">
      <alignment horizontal="left" vertical="top" wrapText="1"/>
    </xf>
    <xf numFmtId="49" fontId="4" fillId="0" borderId="0" xfId="1" applyNumberFormat="1" applyFont="1" applyAlignment="1">
      <alignment horizontal="left" vertical="top" wrapText="1"/>
    </xf>
    <xf numFmtId="49" fontId="4" fillId="0" borderId="0" xfId="0" applyNumberFormat="1" applyFont="1" applyAlignment="1" applyProtection="1">
      <alignment horizontal="left" vertical="top" wrapText="1"/>
      <protection locked="0"/>
    </xf>
    <xf numFmtId="49" fontId="0" fillId="0" borderId="0" xfId="0" applyNumberFormat="1" applyAlignment="1">
      <alignment horizontal="left" vertical="top" wrapText="1"/>
    </xf>
    <xf numFmtId="2" fontId="47" fillId="13" borderId="29" xfId="0" applyNumberFormat="1" applyFont="1" applyFill="1" applyBorder="1" applyAlignment="1" applyProtection="1">
      <alignment horizontal="center" vertical="center" wrapText="1"/>
      <protection locked="0"/>
    </xf>
    <xf numFmtId="2" fontId="47" fillId="13" borderId="27" xfId="0" applyNumberFormat="1" applyFont="1" applyFill="1" applyBorder="1" applyAlignment="1" applyProtection="1">
      <alignment horizontal="center" vertical="center" wrapText="1"/>
      <protection locked="0"/>
    </xf>
    <xf numFmtId="2" fontId="47" fillId="13" borderId="27" xfId="1" applyNumberFormat="1" applyFont="1" applyFill="1" applyBorder="1" applyAlignment="1" applyProtection="1">
      <alignment horizontal="center" vertical="center" wrapText="1"/>
      <protection locked="0"/>
    </xf>
    <xf numFmtId="2" fontId="47" fillId="14" borderId="29" xfId="0" applyNumberFormat="1" applyFont="1" applyFill="1" applyBorder="1" applyAlignment="1" applyProtection="1">
      <alignment horizontal="center" vertical="center" wrapText="1"/>
      <protection locked="0"/>
    </xf>
    <xf numFmtId="2" fontId="47" fillId="14" borderId="27" xfId="0" applyNumberFormat="1" applyFont="1" applyFill="1" applyBorder="1" applyAlignment="1" applyProtection="1">
      <alignment horizontal="center" vertical="center" wrapText="1"/>
      <protection locked="0"/>
    </xf>
    <xf numFmtId="49" fontId="30" fillId="13" borderId="0" xfId="0" applyNumberFormat="1" applyFont="1" applyFill="1" applyAlignment="1">
      <alignment horizontal="center" vertical="center" wrapText="1"/>
    </xf>
    <xf numFmtId="164" fontId="30" fillId="0" borderId="0" xfId="2" applyFont="1" applyFill="1" applyBorder="1" applyAlignment="1">
      <alignment horizontal="center" vertical="center" wrapText="1"/>
    </xf>
    <xf numFmtId="49" fontId="53" fillId="0" borderId="14" xfId="1" applyNumberFormat="1" applyFont="1" applyBorder="1" applyAlignment="1" applyProtection="1">
      <alignment horizontal="left" vertical="top" wrapText="1"/>
      <protection locked="0"/>
    </xf>
    <xf numFmtId="49" fontId="3" fillId="8" borderId="21" xfId="1" applyNumberFormat="1" applyFont="1" applyFill="1" applyBorder="1" applyAlignment="1" applyProtection="1">
      <alignment vertical="top" wrapText="1"/>
      <protection locked="0"/>
    </xf>
    <xf numFmtId="49" fontId="3" fillId="8" borderId="0" xfId="1" applyNumberFormat="1" applyFont="1" applyFill="1" applyAlignment="1" applyProtection="1">
      <alignment vertical="top" wrapText="1"/>
      <protection locked="0"/>
    </xf>
    <xf numFmtId="49" fontId="3" fillId="8" borderId="27" xfId="1" applyNumberFormat="1" applyFont="1" applyFill="1" applyBorder="1" applyAlignment="1" applyProtection="1">
      <alignment vertical="top" wrapText="1"/>
      <protection locked="0"/>
    </xf>
    <xf numFmtId="49" fontId="4" fillId="0" borderId="27" xfId="1" applyNumberFormat="1" applyFont="1" applyBorder="1" applyAlignment="1" applyProtection="1">
      <alignment horizontal="left" vertical="top" wrapText="1"/>
      <protection locked="0"/>
    </xf>
    <xf numFmtId="49" fontId="4" fillId="0" borderId="27" xfId="1" applyNumberFormat="1" applyFont="1" applyBorder="1" applyAlignment="1">
      <alignment horizontal="left" vertical="top" wrapText="1"/>
    </xf>
    <xf numFmtId="49" fontId="4" fillId="0" borderId="27" xfId="0" applyNumberFormat="1" applyFont="1" applyBorder="1" applyAlignment="1" applyProtection="1">
      <alignment horizontal="left" vertical="top" wrapText="1"/>
      <protection locked="0"/>
    </xf>
    <xf numFmtId="49" fontId="4" fillId="0" borderId="41" xfId="1" applyNumberFormat="1" applyFont="1" applyBorder="1" applyAlignment="1" applyProtection="1">
      <alignment horizontal="left" vertical="top" wrapText="1"/>
      <protection locked="0"/>
    </xf>
    <xf numFmtId="49" fontId="4" fillId="0" borderId="42" xfId="1" applyNumberFormat="1" applyFont="1" applyBorder="1" applyAlignment="1" applyProtection="1">
      <alignment horizontal="left" vertical="top" wrapText="1"/>
      <protection locked="0"/>
    </xf>
    <xf numFmtId="0" fontId="43" fillId="0" borderId="24" xfId="1" applyFont="1" applyBorder="1" applyAlignment="1" applyProtection="1">
      <alignment vertical="top" wrapText="1"/>
      <protection locked="0"/>
    </xf>
    <xf numFmtId="0" fontId="43" fillId="0" borderId="25" xfId="1" applyFont="1" applyBorder="1" applyAlignment="1" applyProtection="1">
      <alignment vertical="top" wrapText="1"/>
      <protection locked="0"/>
    </xf>
    <xf numFmtId="49" fontId="3" fillId="8" borderId="18" xfId="1" applyNumberFormat="1" applyFont="1" applyFill="1" applyBorder="1" applyAlignment="1" applyProtection="1">
      <alignment vertical="top" wrapText="1"/>
      <protection locked="0"/>
    </xf>
    <xf numFmtId="49" fontId="3" fillId="8" borderId="22" xfId="1" applyNumberFormat="1" applyFont="1" applyFill="1" applyBorder="1" applyAlignment="1" applyProtection="1">
      <alignment vertical="top" wrapText="1"/>
      <protection locked="0"/>
    </xf>
    <xf numFmtId="49" fontId="3" fillId="8" borderId="33" xfId="1" applyNumberFormat="1" applyFont="1" applyFill="1" applyBorder="1" applyAlignment="1" applyProtection="1">
      <alignment vertical="top" wrapText="1"/>
      <protection locked="0"/>
    </xf>
    <xf numFmtId="0" fontId="44" fillId="0" borderId="24" xfId="0" applyFont="1" applyBorder="1"/>
    <xf numFmtId="0" fontId="44" fillId="0" borderId="25" xfId="0" applyFont="1" applyBorder="1"/>
    <xf numFmtId="0" fontId="44" fillId="0" borderId="0" xfId="0" applyFont="1"/>
    <xf numFmtId="49" fontId="4" fillId="0" borderId="0" xfId="1" applyNumberFormat="1" applyFont="1" applyAlignment="1" applyProtection="1">
      <alignment vertical="top" wrapText="1"/>
      <protection locked="0"/>
    </xf>
    <xf numFmtId="49" fontId="4" fillId="0" borderId="27" xfId="1" applyNumberFormat="1" applyFont="1" applyBorder="1" applyAlignment="1" applyProtection="1">
      <alignment vertical="top" wrapText="1"/>
      <protection locked="0"/>
    </xf>
    <xf numFmtId="49" fontId="12" fillId="0" borderId="0" xfId="1" applyNumberFormat="1" applyFont="1" applyAlignment="1">
      <alignment vertical="top" wrapText="1"/>
    </xf>
    <xf numFmtId="49" fontId="4" fillId="0" borderId="0" xfId="1" applyNumberFormat="1" applyFont="1" applyAlignment="1">
      <alignment vertical="top" wrapText="1"/>
    </xf>
    <xf numFmtId="49" fontId="4" fillId="0" borderId="27" xfId="1" applyNumberFormat="1" applyFont="1" applyBorder="1" applyAlignment="1">
      <alignment vertical="top" wrapText="1"/>
    </xf>
    <xf numFmtId="49" fontId="3" fillId="0" borderId="27" xfId="1" applyNumberFormat="1" applyFont="1" applyBorder="1" applyAlignment="1" applyProtection="1">
      <alignment horizontal="left" vertical="top" wrapText="1"/>
      <protection locked="0"/>
    </xf>
    <xf numFmtId="49" fontId="3" fillId="8" borderId="27" xfId="1" applyNumberFormat="1" applyFont="1" applyFill="1" applyBorder="1" applyAlignment="1" applyProtection="1">
      <alignment horizontal="left" vertical="top" wrapText="1"/>
      <protection locked="0"/>
    </xf>
    <xf numFmtId="2" fontId="29" fillId="11" borderId="11" xfId="1" applyNumberFormat="1" applyFont="1" applyFill="1" applyBorder="1" applyAlignment="1" applyProtection="1">
      <alignment horizontal="center" vertical="center" wrapText="1"/>
      <protection locked="0"/>
    </xf>
    <xf numFmtId="2" fontId="30" fillId="5" borderId="24" xfId="0" applyNumberFormat="1" applyFont="1" applyFill="1" applyBorder="1" applyAlignment="1">
      <alignment horizontal="center" vertical="center" wrapText="1"/>
    </xf>
    <xf numFmtId="2" fontId="4" fillId="0" borderId="0" xfId="1" applyNumberFormat="1" applyFont="1"/>
    <xf numFmtId="2" fontId="30" fillId="5" borderId="12" xfId="0" applyNumberFormat="1" applyFont="1" applyFill="1" applyBorder="1" applyAlignment="1">
      <alignment horizontal="center" vertical="center" wrapText="1"/>
    </xf>
    <xf numFmtId="1" fontId="29" fillId="4" borderId="4" xfId="1" applyNumberFormat="1" applyFont="1" applyFill="1" applyBorder="1" applyAlignment="1">
      <alignment horizontal="center" vertical="center" wrapText="1"/>
    </xf>
    <xf numFmtId="1" fontId="29" fillId="4" borderId="12" xfId="1" applyNumberFormat="1" applyFont="1" applyFill="1" applyBorder="1" applyAlignment="1">
      <alignment horizontal="center" vertical="center" wrapText="1"/>
    </xf>
    <xf numFmtId="1" fontId="29" fillId="4" borderId="11" xfId="1" applyNumberFormat="1" applyFont="1" applyFill="1" applyBorder="1" applyAlignment="1">
      <alignment horizontal="center" vertical="center" wrapText="1"/>
    </xf>
    <xf numFmtId="1" fontId="29" fillId="11" borderId="11" xfId="1" applyNumberFormat="1" applyFont="1" applyFill="1" applyBorder="1" applyAlignment="1" applyProtection="1">
      <alignment horizontal="center" vertical="center" wrapText="1"/>
      <protection locked="0"/>
    </xf>
    <xf numFmtId="1" fontId="36" fillId="0" borderId="12" xfId="1" applyNumberFormat="1" applyFont="1" applyBorder="1" applyAlignment="1">
      <alignment horizontal="center" vertical="center" wrapText="1"/>
    </xf>
    <xf numFmtId="1" fontId="30" fillId="0" borderId="24" xfId="0" applyNumberFormat="1" applyFont="1" applyBorder="1" applyAlignment="1">
      <alignment horizontal="center" vertical="center" wrapText="1"/>
    </xf>
    <xf numFmtId="1" fontId="30" fillId="5" borderId="24" xfId="0" applyNumberFormat="1" applyFont="1" applyFill="1" applyBorder="1" applyAlignment="1">
      <alignment horizontal="center" vertical="center" wrapText="1"/>
    </xf>
    <xf numFmtId="1" fontId="32" fillId="0" borderId="24" xfId="0" applyNumberFormat="1" applyFont="1" applyBorder="1" applyAlignment="1">
      <alignment horizontal="center" vertical="center" wrapText="1"/>
    </xf>
    <xf numFmtId="1" fontId="30" fillId="0" borderId="24" xfId="0" applyNumberFormat="1" applyFont="1" applyBorder="1" applyAlignment="1" applyProtection="1">
      <alignment horizontal="center" vertical="center" wrapText="1"/>
      <protection locked="0"/>
    </xf>
    <xf numFmtId="1" fontId="30" fillId="0" borderId="0" xfId="0" applyNumberFormat="1" applyFont="1" applyAlignment="1">
      <alignment horizontal="center" vertical="center" wrapText="1"/>
    </xf>
    <xf numFmtId="1" fontId="32" fillId="0" borderId="12" xfId="0" applyNumberFormat="1" applyFont="1" applyBorder="1" applyAlignment="1">
      <alignment horizontal="center" vertical="center" wrapText="1"/>
    </xf>
    <xf numFmtId="1" fontId="30" fillId="0" borderId="12" xfId="0" applyNumberFormat="1" applyFont="1" applyBorder="1" applyAlignment="1" applyProtection="1">
      <alignment horizontal="center" vertical="center" wrapText="1"/>
      <protection locked="0"/>
    </xf>
    <xf numFmtId="1" fontId="32" fillId="0" borderId="31" xfId="0" applyNumberFormat="1" applyFont="1" applyBorder="1" applyAlignment="1">
      <alignment horizontal="center" vertical="center" wrapText="1"/>
    </xf>
    <xf numFmtId="1" fontId="30" fillId="0" borderId="31" xfId="0" applyNumberFormat="1" applyFont="1" applyBorder="1" applyAlignment="1" applyProtection="1">
      <alignment horizontal="center" vertical="center" wrapText="1"/>
      <protection locked="0"/>
    </xf>
    <xf numFmtId="1" fontId="32" fillId="0" borderId="7" xfId="0" applyNumberFormat="1" applyFont="1" applyBorder="1" applyAlignment="1">
      <alignment horizontal="center" vertical="center" wrapText="1"/>
    </xf>
    <xf numFmtId="1" fontId="30" fillId="0" borderId="7" xfId="0" applyNumberFormat="1" applyFont="1" applyBorder="1" applyAlignment="1" applyProtection="1">
      <alignment horizontal="center" vertical="center" wrapText="1"/>
      <protection locked="0"/>
    </xf>
    <xf numFmtId="1" fontId="32" fillId="0" borderId="11" xfId="0" applyNumberFormat="1" applyFont="1" applyBorder="1" applyAlignment="1">
      <alignment horizontal="center" vertical="center" wrapText="1"/>
    </xf>
    <xf numFmtId="1" fontId="30" fillId="0" borderId="11" xfId="0" applyNumberFormat="1" applyFont="1" applyBorder="1" applyAlignment="1" applyProtection="1">
      <alignment horizontal="center" vertical="center" wrapText="1"/>
      <protection locked="0"/>
    </xf>
    <xf numFmtId="1" fontId="30" fillId="0" borderId="35" xfId="0" applyNumberFormat="1" applyFont="1" applyBorder="1" applyAlignment="1">
      <alignment horizontal="center" vertical="center" wrapText="1"/>
    </xf>
    <xf numFmtId="1" fontId="32" fillId="0" borderId="36" xfId="0" applyNumberFormat="1" applyFont="1" applyBorder="1" applyAlignment="1">
      <alignment horizontal="center" vertical="center" wrapText="1"/>
    </xf>
    <xf numFmtId="1" fontId="30" fillId="0" borderId="36" xfId="0" applyNumberFormat="1" applyFont="1" applyBorder="1" applyAlignment="1" applyProtection="1">
      <alignment horizontal="center" vertical="center" wrapText="1"/>
      <protection locked="0"/>
    </xf>
    <xf numFmtId="1" fontId="32" fillId="0" borderId="8" xfId="0" applyNumberFormat="1" applyFont="1" applyBorder="1" applyAlignment="1">
      <alignment horizontal="center" vertical="center" wrapText="1"/>
    </xf>
    <xf numFmtId="1" fontId="30" fillId="0" borderId="8" xfId="0" applyNumberFormat="1" applyFont="1" applyBorder="1" applyAlignment="1" applyProtection="1">
      <alignment horizontal="center" vertical="center" wrapText="1"/>
      <protection locked="0"/>
    </xf>
    <xf numFmtId="1" fontId="30" fillId="0" borderId="31" xfId="0" applyNumberFormat="1" applyFont="1" applyBorder="1" applyAlignment="1">
      <alignment horizontal="center" vertical="center" wrapText="1"/>
    </xf>
    <xf numFmtId="1" fontId="32" fillId="0" borderId="30" xfId="0" applyNumberFormat="1" applyFont="1" applyBorder="1" applyAlignment="1">
      <alignment horizontal="center" vertical="center" wrapText="1"/>
    </xf>
    <xf numFmtId="1" fontId="30" fillId="0" borderId="30" xfId="0" applyNumberFormat="1" applyFont="1" applyBorder="1" applyAlignment="1">
      <alignment horizontal="center" vertical="center" wrapText="1"/>
    </xf>
    <xf numFmtId="1" fontId="30" fillId="0" borderId="30" xfId="0" applyNumberFormat="1" applyFont="1" applyBorder="1" applyAlignment="1" applyProtection="1">
      <alignment horizontal="center" vertical="center" wrapText="1"/>
      <protection locked="0"/>
    </xf>
    <xf numFmtId="1" fontId="30" fillId="0" borderId="36" xfId="0" applyNumberFormat="1" applyFont="1" applyBorder="1" applyAlignment="1">
      <alignment horizontal="center" vertical="center" wrapText="1"/>
    </xf>
    <xf numFmtId="1" fontId="4" fillId="0" borderId="0" xfId="1" applyNumberFormat="1" applyFont="1"/>
    <xf numFmtId="1" fontId="10" fillId="0" borderId="0" xfId="1" applyNumberFormat="1" applyFont="1"/>
    <xf numFmtId="1" fontId="10" fillId="0" borderId="0" xfId="1" applyNumberFormat="1" applyFont="1" applyAlignment="1">
      <alignment horizontal="center" vertical="center"/>
    </xf>
    <xf numFmtId="1" fontId="29" fillId="4" borderId="32" xfId="1" applyNumberFormat="1" applyFont="1" applyFill="1" applyBorder="1" applyAlignment="1">
      <alignment horizontal="center" vertical="center" wrapText="1"/>
    </xf>
    <xf numFmtId="1" fontId="30" fillId="0" borderId="23" xfId="0" applyNumberFormat="1" applyFont="1" applyBorder="1" applyAlignment="1">
      <alignment horizontal="center" vertical="center" wrapText="1"/>
    </xf>
    <xf numFmtId="1" fontId="30" fillId="5" borderId="31" xfId="0" applyNumberFormat="1" applyFont="1" applyFill="1" applyBorder="1" applyAlignment="1">
      <alignment horizontal="center" vertical="center" wrapText="1"/>
    </xf>
    <xf numFmtId="1" fontId="30" fillId="0" borderId="29" xfId="0" applyNumberFormat="1" applyFont="1" applyBorder="1" applyAlignment="1">
      <alignment horizontal="center" vertical="center" wrapText="1"/>
    </xf>
    <xf numFmtId="1" fontId="30" fillId="5" borderId="12" xfId="0" applyNumberFormat="1" applyFont="1" applyFill="1" applyBorder="1" applyAlignment="1">
      <alignment horizontal="center" vertical="center" wrapText="1"/>
    </xf>
    <xf numFmtId="1" fontId="30" fillId="0" borderId="34" xfId="0" applyNumberFormat="1" applyFont="1" applyBorder="1" applyAlignment="1">
      <alignment horizontal="center" vertical="center" wrapText="1"/>
    </xf>
    <xf numFmtId="1" fontId="4" fillId="0" borderId="0" xfId="1" applyNumberFormat="1" applyFont="1" applyAlignment="1" applyProtection="1">
      <alignment vertical="top" wrapText="1"/>
      <protection locked="0"/>
    </xf>
    <xf numFmtId="1" fontId="48" fillId="10" borderId="0" xfId="1" applyNumberFormat="1" applyFont="1" applyFill="1" applyAlignment="1" applyProtection="1">
      <alignment horizontal="center" vertical="center" wrapText="1"/>
      <protection locked="0"/>
    </xf>
    <xf numFmtId="1" fontId="48" fillId="8" borderId="22" xfId="1" applyNumberFormat="1" applyFont="1" applyFill="1" applyBorder="1" applyAlignment="1" applyProtection="1">
      <alignment horizontal="left" vertical="center" wrapText="1"/>
      <protection locked="0"/>
    </xf>
    <xf numFmtId="1" fontId="48" fillId="8" borderId="21" xfId="1" applyNumberFormat="1" applyFont="1" applyFill="1" applyBorder="1" applyAlignment="1" applyProtection="1">
      <alignment horizontal="center" vertical="center" wrapText="1"/>
      <protection locked="0"/>
    </xf>
    <xf numFmtId="1" fontId="47" fillId="0" borderId="24" xfId="0" applyNumberFormat="1" applyFont="1" applyBorder="1" applyAlignment="1">
      <alignment horizontal="center" vertical="center" wrapText="1"/>
    </xf>
    <xf numFmtId="1" fontId="47" fillId="0" borderId="0" xfId="0" applyNumberFormat="1" applyFont="1" applyAlignment="1">
      <alignment horizontal="center" vertical="center" wrapText="1"/>
    </xf>
    <xf numFmtId="1" fontId="58" fillId="0" borderId="0" xfId="1" applyNumberFormat="1" applyFont="1"/>
    <xf numFmtId="49" fontId="30" fillId="0" borderId="24" xfId="1" applyNumberFormat="1" applyFont="1" applyBorder="1" applyAlignment="1" applyProtection="1">
      <alignment horizontal="left" vertical="top" wrapText="1"/>
      <protection locked="0"/>
    </xf>
    <xf numFmtId="49" fontId="30" fillId="0" borderId="25" xfId="1" applyNumberFormat="1" applyFont="1" applyBorder="1" applyAlignment="1" applyProtection="1">
      <alignment horizontal="left" vertical="top" wrapText="1"/>
      <protection locked="0"/>
    </xf>
    <xf numFmtId="49" fontId="30" fillId="0" borderId="0" xfId="1" applyNumberFormat="1" applyFont="1" applyAlignment="1" applyProtection="1">
      <alignment horizontal="left" vertical="top" wrapText="1"/>
      <protection locked="0"/>
    </xf>
    <xf numFmtId="49" fontId="33" fillId="0" borderId="0" xfId="1" applyNumberFormat="1" applyFont="1" applyAlignment="1">
      <alignment horizontal="left" vertical="top" wrapText="1"/>
    </xf>
    <xf numFmtId="49" fontId="30" fillId="0" borderId="27" xfId="1" applyNumberFormat="1" applyFont="1" applyBorder="1" applyAlignment="1" applyProtection="1">
      <alignment horizontal="left" vertical="top" wrapText="1"/>
      <protection locked="0"/>
    </xf>
    <xf numFmtId="49" fontId="30" fillId="0" borderId="35" xfId="1" applyNumberFormat="1" applyFont="1" applyBorder="1" applyAlignment="1" applyProtection="1">
      <alignment horizontal="left" vertical="top" wrapText="1"/>
      <protection locked="0"/>
    </xf>
    <xf numFmtId="49" fontId="30" fillId="0" borderId="38" xfId="1" applyNumberFormat="1" applyFont="1" applyBorder="1" applyAlignment="1" applyProtection="1">
      <alignment horizontal="left" vertical="top" wrapText="1"/>
      <protection locked="0"/>
    </xf>
    <xf numFmtId="49" fontId="30" fillId="0" borderId="24" xfId="1" applyNumberFormat="1" applyFont="1" applyBorder="1" applyAlignment="1">
      <alignment horizontal="left" vertical="top" wrapText="1"/>
    </xf>
    <xf numFmtId="49" fontId="30" fillId="0" borderId="0" xfId="1" applyNumberFormat="1" applyFont="1" applyAlignment="1">
      <alignment horizontal="left" vertical="top" wrapText="1"/>
    </xf>
    <xf numFmtId="49" fontId="34" fillId="0" borderId="25" xfId="1" applyNumberFormat="1" applyFont="1" applyBorder="1" applyAlignment="1" applyProtection="1">
      <alignment horizontal="left" vertical="top" wrapText="1"/>
      <protection locked="0"/>
    </xf>
    <xf numFmtId="49" fontId="30" fillId="0" borderId="24" xfId="0" applyNumberFormat="1" applyFont="1" applyBorder="1" applyAlignment="1" applyProtection="1">
      <alignment horizontal="left" vertical="top" wrapText="1"/>
      <protection locked="0"/>
    </xf>
    <xf numFmtId="49" fontId="30" fillId="0" borderId="25" xfId="0" applyNumberFormat="1" applyFont="1" applyBorder="1" applyAlignment="1" applyProtection="1">
      <alignment horizontal="left" vertical="top" wrapText="1"/>
      <protection locked="0"/>
    </xf>
    <xf numFmtId="49" fontId="30" fillId="0" borderId="35" xfId="0" applyNumberFormat="1" applyFont="1" applyBorder="1" applyAlignment="1" applyProtection="1">
      <alignment horizontal="left" vertical="top" wrapText="1"/>
      <protection locked="0"/>
    </xf>
    <xf numFmtId="49" fontId="30" fillId="0" borderId="38" xfId="0" applyNumberFormat="1" applyFont="1" applyBorder="1" applyAlignment="1" applyProtection="1">
      <alignment horizontal="left" vertical="top" wrapText="1"/>
      <protection locked="0"/>
    </xf>
    <xf numFmtId="49" fontId="34" fillId="0" borderId="24" xfId="1" applyNumberFormat="1" applyFont="1" applyBorder="1" applyAlignment="1" applyProtection="1">
      <alignment horizontal="left" vertical="top" wrapText="1"/>
      <protection locked="0"/>
    </xf>
    <xf numFmtId="49" fontId="30" fillId="0" borderId="0" xfId="0" applyNumberFormat="1" applyFont="1" applyAlignment="1" applyProtection="1">
      <alignment horizontal="left" vertical="top" wrapText="1"/>
      <protection locked="0"/>
    </xf>
    <xf numFmtId="0" fontId="4" fillId="0" borderId="2" xfId="1" applyFont="1" applyBorder="1" applyAlignment="1">
      <alignment vertical="center" wrapText="1"/>
    </xf>
    <xf numFmtId="0" fontId="20" fillId="10" borderId="15" xfId="1" quotePrefix="1" applyFont="1" applyFill="1" applyBorder="1" applyAlignment="1" applyProtection="1">
      <alignment horizontal="center" vertical="center" wrapText="1"/>
      <protection locked="0"/>
    </xf>
    <xf numFmtId="49" fontId="0" fillId="0" borderId="0" xfId="0" applyNumberFormat="1"/>
    <xf numFmtId="0" fontId="4" fillId="10" borderId="0" xfId="1" applyFont="1" applyFill="1" applyAlignment="1">
      <alignment horizontal="center" vertical="center"/>
    </xf>
    <xf numFmtId="0" fontId="4" fillId="10" borderId="0" xfId="1" applyFont="1" applyFill="1" applyAlignment="1" applyProtection="1">
      <alignment horizontal="center" vertical="center" wrapText="1"/>
      <protection locked="0"/>
    </xf>
    <xf numFmtId="0" fontId="4" fillId="10" borderId="0" xfId="1" applyFont="1" applyFill="1" applyAlignment="1">
      <alignment horizontal="left" vertical="center"/>
    </xf>
    <xf numFmtId="0" fontId="3" fillId="6" borderId="1" xfId="1" applyFont="1" applyFill="1" applyBorder="1" applyAlignment="1" applyProtection="1">
      <alignment horizontal="center" vertical="center" wrapText="1"/>
      <protection locked="0"/>
    </xf>
    <xf numFmtId="0" fontId="3" fillId="7" borderId="44" xfId="1" applyFont="1" applyFill="1" applyBorder="1" applyAlignment="1" applyProtection="1">
      <alignment horizontal="left" vertical="center" wrapText="1"/>
      <protection locked="0"/>
    </xf>
    <xf numFmtId="0" fontId="4" fillId="0" borderId="27" xfId="1" applyFont="1" applyBorder="1" applyAlignment="1" applyProtection="1">
      <alignment vertical="top" wrapText="1"/>
      <protection locked="0"/>
    </xf>
    <xf numFmtId="0" fontId="20" fillId="10" borderId="29" xfId="1" applyFont="1" applyFill="1" applyBorder="1" applyAlignment="1" applyProtection="1">
      <alignment horizontal="center" vertical="center" wrapText="1"/>
      <protection locked="0"/>
    </xf>
    <xf numFmtId="0" fontId="4" fillId="10" borderId="0" xfId="1" applyFont="1" applyFill="1" applyAlignment="1" applyProtection="1">
      <alignment vertical="center" wrapText="1"/>
      <protection locked="0"/>
    </xf>
    <xf numFmtId="0" fontId="4" fillId="10" borderId="27" xfId="1" applyFont="1" applyFill="1" applyBorder="1" applyAlignment="1" applyProtection="1">
      <alignment vertical="top" wrapText="1"/>
      <protection locked="0"/>
    </xf>
    <xf numFmtId="0" fontId="3" fillId="0" borderId="0" xfId="1" applyFont="1" applyAlignment="1" applyProtection="1">
      <alignment vertical="center" wrapText="1"/>
      <protection locked="0"/>
    </xf>
    <xf numFmtId="0" fontId="5" fillId="4" borderId="45" xfId="1" applyFont="1" applyFill="1" applyBorder="1" applyAlignment="1">
      <alignment horizontal="left" vertical="center" wrapText="1"/>
    </xf>
    <xf numFmtId="49" fontId="53" fillId="8" borderId="0" xfId="1" applyNumberFormat="1" applyFont="1" applyFill="1" applyAlignment="1" applyProtection="1">
      <alignment horizontal="left" vertical="top" wrapText="1"/>
      <protection locked="0"/>
    </xf>
    <xf numFmtId="49" fontId="53" fillId="0" borderId="46" xfId="0" applyNumberFormat="1" applyFont="1" applyBorder="1" applyAlignment="1">
      <alignment horizontal="left" vertical="top" wrapText="1"/>
    </xf>
    <xf numFmtId="0" fontId="8" fillId="0" borderId="47" xfId="6" applyFont="1" applyBorder="1" applyAlignment="1">
      <alignment horizontal="center" vertical="center"/>
    </xf>
    <xf numFmtId="0" fontId="8" fillId="0" borderId="0" xfId="6" applyFont="1" applyAlignment="1">
      <alignment horizontal="center" vertical="center"/>
    </xf>
    <xf numFmtId="49" fontId="23" fillId="0" borderId="0" xfId="1" applyNumberFormat="1" applyFont="1" applyAlignment="1" applyProtection="1">
      <alignment horizontal="left" vertical="top" wrapText="1"/>
      <protection locked="0"/>
    </xf>
    <xf numFmtId="49" fontId="57" fillId="0" borderId="0" xfId="1" applyNumberFormat="1" applyFont="1" applyAlignment="1">
      <alignment horizontal="left" vertical="top" wrapText="1"/>
    </xf>
    <xf numFmtId="49" fontId="57" fillId="0" borderId="27" xfId="0" applyNumberFormat="1" applyFont="1" applyBorder="1" applyAlignment="1">
      <alignment horizontal="left" vertical="top" wrapText="1"/>
    </xf>
    <xf numFmtId="0" fontId="8" fillId="0" borderId="29" xfId="6" applyFont="1" applyBorder="1" applyAlignment="1">
      <alignment horizontal="center" vertical="center"/>
    </xf>
    <xf numFmtId="49" fontId="52" fillId="0" borderId="0" xfId="1" applyNumberFormat="1" applyFont="1" applyAlignment="1">
      <alignment horizontal="left" vertical="top" wrapText="1"/>
    </xf>
    <xf numFmtId="0" fontId="8" fillId="0" borderId="0" xfId="6" applyFont="1" applyAlignment="1">
      <alignment horizontal="center" vertical="center" wrapText="1"/>
    </xf>
    <xf numFmtId="49" fontId="23" fillId="0" borderId="0" xfId="1" applyNumberFormat="1" applyFont="1" applyAlignment="1">
      <alignment horizontal="left" vertical="top" wrapText="1"/>
    </xf>
    <xf numFmtId="0" fontId="8" fillId="0" borderId="43" xfId="6" applyFont="1" applyBorder="1" applyAlignment="1">
      <alignment horizontal="center" vertical="center"/>
    </xf>
    <xf numFmtId="0" fontId="8" fillId="0" borderId="41" xfId="6" applyFont="1" applyBorder="1" applyAlignment="1">
      <alignment horizontal="center" vertical="center"/>
    </xf>
    <xf numFmtId="1" fontId="8" fillId="5" borderId="48" xfId="6" applyNumberFormat="1" applyFont="1" applyFill="1" applyBorder="1" applyAlignment="1">
      <alignment horizontal="center" vertical="center" wrapText="1"/>
    </xf>
    <xf numFmtId="1" fontId="9" fillId="0" borderId="48" xfId="6" applyNumberFormat="1" applyFont="1" applyBorder="1" applyAlignment="1">
      <alignment horizontal="center" vertical="center" wrapText="1"/>
    </xf>
    <xf numFmtId="1" fontId="8" fillId="0" borderId="48" xfId="6" applyNumberFormat="1" applyFont="1" applyBorder="1" applyAlignment="1" applyProtection="1">
      <alignment horizontal="center" vertical="center" wrapText="1"/>
      <protection locked="0"/>
    </xf>
    <xf numFmtId="49" fontId="23" fillId="0" borderId="41" xfId="1" applyNumberFormat="1" applyFont="1" applyBorder="1" applyAlignment="1" applyProtection="1">
      <alignment horizontal="left" vertical="top" wrapText="1"/>
      <protection locked="0"/>
    </xf>
    <xf numFmtId="49" fontId="57" fillId="0" borderId="41" xfId="1" applyNumberFormat="1" applyFont="1" applyBorder="1" applyAlignment="1">
      <alignment horizontal="left" vertical="top" wrapText="1"/>
    </xf>
    <xf numFmtId="49" fontId="57" fillId="0" borderId="42" xfId="0" applyNumberFormat="1" applyFont="1" applyBorder="1" applyAlignment="1">
      <alignment horizontal="left" vertical="top" wrapText="1"/>
    </xf>
    <xf numFmtId="49" fontId="53" fillId="0" borderId="0" xfId="1" applyNumberFormat="1" applyFont="1" applyAlignment="1" applyProtection="1">
      <alignment horizontal="left" vertical="top" wrapText="1"/>
      <protection locked="0"/>
    </xf>
    <xf numFmtId="49" fontId="54" fillId="0" borderId="0" xfId="1" applyNumberFormat="1" applyFont="1" applyAlignment="1">
      <alignment horizontal="left" vertical="top" wrapText="1"/>
    </xf>
    <xf numFmtId="49" fontId="53" fillId="0" borderId="0" xfId="1" applyNumberFormat="1" applyFont="1" applyAlignment="1">
      <alignment horizontal="left" vertical="top" wrapText="1"/>
    </xf>
    <xf numFmtId="49" fontId="53" fillId="0" borderId="41" xfId="1" applyNumberFormat="1" applyFont="1" applyBorder="1" applyAlignment="1" applyProtection="1">
      <alignment horizontal="left" vertical="top" wrapText="1"/>
      <protection locked="0"/>
    </xf>
    <xf numFmtId="0" fontId="4" fillId="10" borderId="29" xfId="1" applyFont="1" applyFill="1" applyBorder="1" applyAlignment="1" applyProtection="1">
      <alignment vertical="top" wrapText="1"/>
      <protection locked="0"/>
    </xf>
    <xf numFmtId="49" fontId="4" fillId="10" borderId="0" xfId="1" applyNumberFormat="1" applyFont="1" applyFill="1" applyAlignment="1" applyProtection="1">
      <alignment horizontal="left" vertical="center" wrapText="1"/>
      <protection locked="0"/>
    </xf>
    <xf numFmtId="49" fontId="4" fillId="10" borderId="0" xfId="1" applyNumberFormat="1" applyFont="1" applyFill="1" applyAlignment="1" applyProtection="1">
      <alignment horizontal="left" vertical="top" wrapText="1"/>
      <protection locked="0"/>
    </xf>
    <xf numFmtId="0" fontId="3" fillId="6" borderId="49" xfId="1" applyFont="1" applyFill="1" applyBorder="1" applyAlignment="1" applyProtection="1">
      <alignment horizontal="center" vertical="center" wrapText="1"/>
      <protection locked="0"/>
    </xf>
    <xf numFmtId="49" fontId="3" fillId="0" borderId="0" xfId="1" applyNumberFormat="1" applyFont="1" applyAlignment="1" applyProtection="1">
      <alignment horizontal="left" vertical="center" wrapText="1"/>
      <protection locked="0"/>
    </xf>
    <xf numFmtId="0" fontId="3" fillId="7" borderId="50" xfId="1" applyFont="1" applyFill="1" applyBorder="1" applyAlignment="1" applyProtection="1">
      <alignment horizontal="left" vertical="center" wrapText="1"/>
      <protection locked="0"/>
    </xf>
    <xf numFmtId="49" fontId="14" fillId="0" borderId="0" xfId="7" applyNumberFormat="1" applyFont="1" applyAlignment="1">
      <alignment horizontal="left" vertical="top" wrapText="1"/>
    </xf>
    <xf numFmtId="49" fontId="56" fillId="8" borderId="0" xfId="1" applyNumberFormat="1" applyFont="1" applyFill="1" applyAlignment="1" applyProtection="1">
      <alignment horizontal="left" vertical="top" wrapText="1"/>
      <protection locked="0"/>
    </xf>
    <xf numFmtId="0" fontId="4" fillId="0" borderId="29" xfId="1" applyFont="1" applyBorder="1" applyAlignment="1">
      <alignment vertical="center" wrapText="1"/>
    </xf>
    <xf numFmtId="49" fontId="1" fillId="0" borderId="0" xfId="7" applyNumberFormat="1" applyAlignment="1">
      <alignment horizontal="left" vertical="top" wrapText="1"/>
    </xf>
    <xf numFmtId="49" fontId="38" fillId="0" borderId="0" xfId="1" applyNumberFormat="1" applyFont="1" applyAlignment="1" applyProtection="1">
      <alignment horizontal="left" vertical="top" wrapText="1"/>
      <protection locked="0"/>
    </xf>
    <xf numFmtId="49" fontId="55" fillId="0" borderId="0" xfId="1" applyNumberFormat="1" applyFont="1" applyAlignment="1">
      <alignment horizontal="left" vertical="top" wrapText="1"/>
    </xf>
    <xf numFmtId="0" fontId="4" fillId="0" borderId="29" xfId="1" applyFont="1" applyBorder="1" applyAlignment="1">
      <alignment horizontal="left" vertical="center" wrapText="1"/>
    </xf>
    <xf numFmtId="49" fontId="4" fillId="0" borderId="0" xfId="1" applyNumberFormat="1" applyFont="1" applyAlignment="1">
      <alignment horizontal="left" wrapText="1"/>
    </xf>
    <xf numFmtId="49" fontId="38" fillId="0" borderId="0" xfId="1" applyNumberFormat="1" applyFont="1" applyAlignment="1">
      <alignment horizontal="left" vertical="top" wrapText="1"/>
    </xf>
    <xf numFmtId="0" fontId="4" fillId="0" borderId="43" xfId="1" applyFont="1" applyBorder="1" applyAlignment="1">
      <alignment vertical="center" wrapText="1"/>
    </xf>
    <xf numFmtId="49" fontId="1" fillId="0" borderId="41" xfId="7" applyNumberFormat="1" applyBorder="1" applyAlignment="1">
      <alignment horizontal="left" vertical="top" wrapText="1"/>
    </xf>
    <xf numFmtId="49" fontId="38" fillId="0" borderId="41" xfId="1" applyNumberFormat="1" applyFont="1" applyBorder="1" applyAlignment="1" applyProtection="1">
      <alignment horizontal="left" vertical="top" wrapText="1"/>
      <protection locked="0"/>
    </xf>
    <xf numFmtId="0" fontId="20" fillId="10" borderId="26" xfId="1" quotePrefix="1" applyFont="1" applyFill="1" applyBorder="1" applyAlignment="1" applyProtection="1">
      <alignment vertical="center" wrapText="1"/>
      <protection locked="0"/>
    </xf>
    <xf numFmtId="0" fontId="41" fillId="12" borderId="40" xfId="5" applyAlignment="1" applyProtection="1">
      <alignment horizontal="center" vertical="center" wrapText="1"/>
      <protection locked="0"/>
    </xf>
    <xf numFmtId="0" fontId="2" fillId="0" borderId="0" xfId="3" applyAlignment="1">
      <alignment wrapText="1"/>
    </xf>
    <xf numFmtId="0" fontId="13" fillId="0" borderId="0" xfId="3" applyFont="1" applyAlignment="1">
      <alignment wrapText="1"/>
    </xf>
    <xf numFmtId="0" fontId="2" fillId="0" borderId="41" xfId="3" applyBorder="1"/>
    <xf numFmtId="0" fontId="7" fillId="0" borderId="12" xfId="1" applyFont="1" applyBorder="1" applyAlignment="1">
      <alignment vertical="center" wrapText="1"/>
    </xf>
    <xf numFmtId="0" fontId="9" fillId="0" borderId="8" xfId="6" applyFont="1" applyBorder="1" applyAlignment="1">
      <alignment horizontal="center" vertical="center" wrapText="1"/>
    </xf>
    <xf numFmtId="1" fontId="9" fillId="0" borderId="3" xfId="6" applyNumberFormat="1" applyFont="1" applyBorder="1" applyAlignment="1">
      <alignment horizontal="center" vertical="center" wrapText="1"/>
    </xf>
    <xf numFmtId="0" fontId="51" fillId="0" borderId="29" xfId="1" applyFont="1" applyBorder="1" applyAlignment="1" applyProtection="1">
      <alignment horizontal="center" vertical="center" wrapText="1"/>
      <protection locked="0"/>
    </xf>
    <xf numFmtId="0" fontId="51" fillId="0" borderId="27" xfId="1" applyFont="1" applyBorder="1" applyAlignment="1" applyProtection="1">
      <alignment horizontal="center" vertical="center" wrapText="1"/>
      <protection locked="0"/>
    </xf>
    <xf numFmtId="49" fontId="29" fillId="4" borderId="51" xfId="1" applyNumberFormat="1" applyFont="1" applyFill="1" applyBorder="1" applyAlignment="1">
      <alignment horizontal="center" vertical="center" wrapText="1"/>
    </xf>
    <xf numFmtId="49" fontId="29" fillId="4" borderId="48" xfId="1" applyNumberFormat="1" applyFont="1" applyFill="1" applyBorder="1" applyAlignment="1">
      <alignment horizontal="center" vertical="center" wrapText="1"/>
    </xf>
    <xf numFmtId="49" fontId="29" fillId="11" borderId="48" xfId="1" applyNumberFormat="1" applyFont="1" applyFill="1" applyBorder="1" applyAlignment="1" applyProtection="1">
      <alignment horizontal="center" vertical="center" wrapText="1"/>
      <protection locked="0"/>
    </xf>
    <xf numFmtId="49" fontId="36" fillId="0" borderId="48" xfId="1" applyNumberFormat="1" applyFont="1" applyBorder="1" applyAlignment="1">
      <alignment horizontal="center" vertical="center" wrapText="1"/>
    </xf>
    <xf numFmtId="49" fontId="30" fillId="0" borderId="35" xfId="1" applyNumberFormat="1" applyFont="1" applyBorder="1" applyAlignment="1">
      <alignment horizontal="left" vertical="top" wrapText="1"/>
    </xf>
    <xf numFmtId="1" fontId="47" fillId="13" borderId="29" xfId="0" applyNumberFormat="1" applyFont="1" applyFill="1" applyBorder="1" applyAlignment="1" applyProtection="1">
      <alignment horizontal="center" vertical="center" wrapText="1"/>
      <protection locked="0"/>
    </xf>
    <xf numFmtId="1" fontId="47" fillId="13" borderId="29" xfId="1" applyNumberFormat="1" applyFont="1" applyFill="1" applyBorder="1" applyAlignment="1" applyProtection="1">
      <alignment horizontal="center" vertical="center" wrapText="1"/>
      <protection locked="0"/>
    </xf>
    <xf numFmtId="0" fontId="62" fillId="0" borderId="0" xfId="1" applyFont="1" applyAlignment="1" applyProtection="1">
      <alignment vertical="top" wrapText="1"/>
      <protection locked="0"/>
    </xf>
    <xf numFmtId="0" fontId="20" fillId="10" borderId="13" xfId="1" applyFont="1" applyFill="1" applyBorder="1" applyAlignment="1" applyProtection="1">
      <alignment horizontal="center" vertical="center" wrapText="1"/>
      <protection locked="0"/>
    </xf>
    <xf numFmtId="0" fontId="20" fillId="10" borderId="13" xfId="1" quotePrefix="1" applyFont="1" applyFill="1" applyBorder="1" applyAlignment="1" applyProtection="1">
      <alignment horizontal="center" vertical="center" wrapText="1"/>
      <protection locked="0"/>
    </xf>
    <xf numFmtId="2" fontId="21" fillId="11" borderId="18" xfId="1" applyNumberFormat="1"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wrapText="1"/>
    </xf>
    <xf numFmtId="0" fontId="20" fillId="10" borderId="0" xfId="1" quotePrefix="1" applyFont="1" applyFill="1" applyAlignment="1" applyProtection="1">
      <alignment horizontal="center" vertical="center" wrapText="1"/>
      <protection locked="0"/>
    </xf>
    <xf numFmtId="1" fontId="48" fillId="8" borderId="0" xfId="1" applyNumberFormat="1" applyFont="1" applyFill="1" applyAlignment="1" applyProtection="1">
      <alignment horizontal="center" vertical="center" wrapText="1"/>
      <protection locked="0"/>
    </xf>
    <xf numFmtId="1" fontId="8" fillId="16" borderId="8" xfId="0" applyNumberFormat="1" applyFont="1" applyFill="1" applyBorder="1" applyAlignment="1">
      <alignment horizontal="center" vertical="center" wrapText="1"/>
    </xf>
    <xf numFmtId="1" fontId="63" fillId="0" borderId="3" xfId="0" applyNumberFormat="1" applyFont="1" applyBorder="1" applyAlignment="1">
      <alignment horizontal="center" vertical="center" wrapText="1"/>
    </xf>
    <xf numFmtId="1" fontId="8" fillId="0" borderId="3" xfId="0" applyNumberFormat="1" applyFont="1" applyBorder="1" applyAlignment="1" applyProtection="1">
      <alignment horizontal="center" vertical="center" wrapText="1"/>
      <protection locked="0"/>
    </xf>
    <xf numFmtId="1" fontId="8" fillId="16" borderId="2" xfId="0" applyNumberFormat="1" applyFont="1" applyFill="1" applyBorder="1" applyAlignment="1">
      <alignment horizontal="center" vertical="center" wrapText="1"/>
    </xf>
    <xf numFmtId="1" fontId="47" fillId="17" borderId="0" xfId="0" applyNumberFormat="1" applyFont="1" applyFill="1" applyAlignment="1">
      <alignment horizontal="center" vertical="center" wrapText="1"/>
    </xf>
    <xf numFmtId="1" fontId="8" fillId="2" borderId="0" xfId="0" applyNumberFormat="1" applyFont="1" applyFill="1" applyAlignment="1">
      <alignment horizontal="center" vertical="center"/>
    </xf>
    <xf numFmtId="1" fontId="8" fillId="0" borderId="0" xfId="0" applyNumberFormat="1" applyFont="1" applyAlignment="1">
      <alignment horizontal="center" vertical="center"/>
    </xf>
    <xf numFmtId="1" fontId="8" fillId="0" borderId="0" xfId="0" applyNumberFormat="1" applyFont="1" applyAlignment="1">
      <alignment horizontal="center" vertical="center" wrapText="1"/>
    </xf>
    <xf numFmtId="1" fontId="8" fillId="0" borderId="19" xfId="0" applyNumberFormat="1" applyFont="1" applyBorder="1" applyAlignment="1">
      <alignment horizontal="center" vertical="center"/>
    </xf>
    <xf numFmtId="1" fontId="29" fillId="11" borderId="48" xfId="1" applyNumberFormat="1" applyFont="1" applyFill="1" applyBorder="1" applyAlignment="1" applyProtection="1">
      <alignment horizontal="center" vertical="center" wrapText="1"/>
      <protection locked="0"/>
    </xf>
    <xf numFmtId="1" fontId="30" fillId="5" borderId="7" xfId="0" applyNumberFormat="1" applyFont="1" applyFill="1" applyBorder="1" applyAlignment="1" applyProtection="1">
      <alignment horizontal="center" vertical="center" wrapText="1"/>
      <protection locked="0"/>
    </xf>
    <xf numFmtId="1" fontId="32" fillId="0" borderId="7" xfId="0" applyNumberFormat="1" applyFont="1" applyBorder="1" applyAlignment="1" applyProtection="1">
      <alignment horizontal="center" vertical="center" wrapText="1"/>
      <protection locked="0"/>
    </xf>
    <xf numFmtId="1" fontId="30" fillId="5" borderId="8" xfId="0" applyNumberFormat="1" applyFont="1" applyFill="1" applyBorder="1" applyAlignment="1" applyProtection="1">
      <alignment horizontal="center" vertical="center" wrapText="1"/>
      <protection locked="0"/>
    </xf>
    <xf numFmtId="1" fontId="30" fillId="15" borderId="8" xfId="0" applyNumberFormat="1" applyFont="1" applyFill="1" applyBorder="1" applyAlignment="1" applyProtection="1">
      <alignment horizontal="center" vertical="center" wrapText="1"/>
      <protection locked="0"/>
    </xf>
    <xf numFmtId="1" fontId="30" fillId="15" borderId="7" xfId="0" applyNumberFormat="1" applyFont="1" applyFill="1" applyBorder="1" applyAlignment="1" applyProtection="1">
      <alignment horizontal="center" vertical="center" wrapText="1"/>
      <protection locked="0"/>
    </xf>
    <xf numFmtId="1" fontId="31" fillId="0" borderId="8" xfId="0" applyNumberFormat="1" applyFont="1" applyBorder="1" applyAlignment="1" applyProtection="1">
      <alignment horizontal="center" vertical="center" wrapText="1"/>
      <protection locked="0"/>
    </xf>
    <xf numFmtId="1" fontId="30" fillId="0" borderId="48" xfId="0" applyNumberFormat="1" applyFont="1" applyBorder="1" applyAlignment="1" applyProtection="1">
      <alignment horizontal="center" vertical="center" wrapText="1"/>
      <protection locked="0"/>
    </xf>
    <xf numFmtId="1" fontId="30" fillId="5" borderId="48" xfId="0" applyNumberFormat="1" applyFont="1" applyFill="1" applyBorder="1" applyAlignment="1" applyProtection="1">
      <alignment horizontal="center" vertical="center" wrapText="1"/>
      <protection locked="0"/>
    </xf>
    <xf numFmtId="1" fontId="30" fillId="0" borderId="52" xfId="0" applyNumberFormat="1" applyFont="1" applyBorder="1" applyAlignment="1" applyProtection="1">
      <alignment horizontal="center" vertical="center" wrapText="1"/>
      <protection locked="0"/>
    </xf>
    <xf numFmtId="1" fontId="30" fillId="5" borderId="52" xfId="0" applyNumberFormat="1" applyFont="1" applyFill="1" applyBorder="1" applyAlignment="1" applyProtection="1">
      <alignment horizontal="center" vertical="center" wrapText="1"/>
      <protection locked="0"/>
    </xf>
    <xf numFmtId="49" fontId="27" fillId="13" borderId="0" xfId="1" applyNumberFormat="1" applyFont="1" applyFill="1" applyAlignment="1" applyProtection="1">
      <alignment horizontal="center" vertical="center" wrapText="1"/>
      <protection locked="0"/>
    </xf>
    <xf numFmtId="0" fontId="27" fillId="13" borderId="0" xfId="1" applyFont="1" applyFill="1" applyAlignment="1" applyProtection="1">
      <alignment horizontal="center" vertical="center" wrapText="1"/>
      <protection locked="0"/>
    </xf>
    <xf numFmtId="0" fontId="64" fillId="0" borderId="0" xfId="8" applyFont="1" applyAlignment="1">
      <alignment horizontal="left" vertical="top"/>
    </xf>
    <xf numFmtId="0" fontId="64" fillId="0" borderId="8" xfId="8" applyFont="1" applyBorder="1" applyAlignment="1">
      <alignment horizontal="left" vertical="top"/>
    </xf>
    <xf numFmtId="0" fontId="65" fillId="0" borderId="0" xfId="8" applyFont="1" applyAlignment="1">
      <alignment horizontal="center" vertical="top"/>
    </xf>
    <xf numFmtId="0" fontId="66" fillId="0" borderId="0" xfId="8" applyFont="1" applyAlignment="1">
      <alignment horizontal="center" vertical="top" wrapText="1"/>
    </xf>
    <xf numFmtId="0" fontId="67" fillId="0" borderId="0" xfId="8" applyFont="1" applyAlignment="1">
      <alignment horizontal="left" vertical="top"/>
    </xf>
    <xf numFmtId="0" fontId="67" fillId="0" borderId="0" xfId="8" applyFont="1" applyAlignment="1">
      <alignment horizontal="left" vertical="top" wrapText="1"/>
    </xf>
    <xf numFmtId="0" fontId="65" fillId="18" borderId="8" xfId="8" applyFont="1" applyFill="1" applyBorder="1" applyAlignment="1">
      <alignment horizontal="center" vertical="top"/>
    </xf>
    <xf numFmtId="0" fontId="65" fillId="19" borderId="8" xfId="8" applyFont="1" applyFill="1" applyBorder="1" applyAlignment="1">
      <alignment horizontal="center" vertical="top"/>
    </xf>
    <xf numFmtId="0" fontId="65" fillId="20" borderId="8" xfId="8" applyFont="1" applyFill="1" applyBorder="1" applyAlignment="1">
      <alignment horizontal="center" vertical="top"/>
    </xf>
    <xf numFmtId="0" fontId="8" fillId="0" borderId="8" xfId="0" applyFont="1" applyBorder="1" applyAlignment="1">
      <alignment horizontal="center" vertical="center"/>
    </xf>
    <xf numFmtId="1" fontId="9" fillId="0" borderId="53" xfId="6" applyNumberFormat="1" applyFont="1" applyBorder="1" applyAlignment="1">
      <alignment horizontal="center" vertical="center" wrapText="1"/>
    </xf>
    <xf numFmtId="1" fontId="9" fillId="0" borderId="1" xfId="6" applyNumberFormat="1" applyFont="1" applyBorder="1" applyAlignment="1">
      <alignment horizontal="center" vertical="center" wrapText="1"/>
    </xf>
    <xf numFmtId="1" fontId="9" fillId="0" borderId="54" xfId="6" applyNumberFormat="1" applyFont="1" applyBorder="1" applyAlignment="1">
      <alignment horizontal="center" vertical="center" wrapText="1"/>
    </xf>
    <xf numFmtId="1" fontId="8" fillId="0" borderId="55" xfId="6" applyNumberFormat="1" applyFont="1" applyBorder="1" applyAlignment="1" applyProtection="1">
      <alignment horizontal="center" vertical="center" wrapText="1"/>
      <protection locked="0"/>
    </xf>
    <xf numFmtId="1" fontId="8" fillId="0" borderId="3" xfId="6" applyNumberFormat="1" applyFont="1" applyBorder="1" applyAlignment="1" applyProtection="1">
      <alignment horizontal="center" vertical="center" wrapText="1"/>
      <protection locked="0"/>
    </xf>
    <xf numFmtId="1" fontId="8" fillId="0" borderId="56" xfId="6" applyNumberFormat="1" applyFont="1" applyBorder="1" applyAlignment="1" applyProtection="1">
      <alignment horizontal="center" vertical="center" wrapText="1"/>
      <protection locked="0"/>
    </xf>
    <xf numFmtId="1" fontId="4" fillId="10" borderId="29" xfId="1" applyNumberFormat="1" applyFont="1" applyFill="1" applyBorder="1" applyAlignment="1" applyProtection="1">
      <alignment vertical="top" wrapText="1"/>
      <protection locked="0"/>
    </xf>
    <xf numFmtId="1" fontId="4" fillId="10" borderId="0" xfId="1" applyNumberFormat="1" applyFont="1" applyFill="1" applyAlignment="1" applyProtection="1">
      <alignment vertical="top" wrapText="1"/>
      <protection locked="0"/>
    </xf>
    <xf numFmtId="1" fontId="5" fillId="4" borderId="45" xfId="1" applyNumberFormat="1" applyFont="1" applyFill="1" applyBorder="1" applyAlignment="1">
      <alignment horizontal="left" vertical="center" wrapText="1"/>
    </xf>
    <xf numFmtId="1" fontId="5" fillId="4" borderId="5" xfId="1" applyNumberFormat="1" applyFont="1" applyFill="1" applyBorder="1" applyAlignment="1">
      <alignment vertical="center" wrapText="1"/>
    </xf>
    <xf numFmtId="1" fontId="5" fillId="4" borderId="6" xfId="1" applyNumberFormat="1" applyFont="1" applyFill="1" applyBorder="1" applyAlignment="1">
      <alignment vertical="center" wrapText="1"/>
    </xf>
    <xf numFmtId="1" fontId="21" fillId="11" borderId="11" xfId="1" applyNumberFormat="1" applyFont="1" applyFill="1" applyBorder="1" applyAlignment="1" applyProtection="1">
      <alignment horizontal="center" vertical="center" wrapText="1"/>
      <protection locked="0"/>
    </xf>
    <xf numFmtId="1" fontId="7" fillId="0" borderId="5" xfId="1" applyNumberFormat="1" applyFont="1" applyBorder="1" applyAlignment="1">
      <alignment vertical="center" wrapText="1"/>
    </xf>
    <xf numFmtId="1" fontId="7" fillId="0" borderId="12" xfId="1" applyNumberFormat="1" applyFont="1" applyBorder="1" applyAlignment="1">
      <alignment vertical="center" wrapText="1"/>
    </xf>
    <xf numFmtId="1" fontId="5" fillId="4" borderId="7" xfId="1" applyNumberFormat="1" applyFont="1" applyFill="1" applyBorder="1" applyAlignment="1">
      <alignment vertical="center" wrapText="1"/>
    </xf>
    <xf numFmtId="1" fontId="8" fillId="0" borderId="47" xfId="6" applyNumberFormat="1" applyFont="1" applyBorder="1" applyAlignment="1">
      <alignment horizontal="center" vertical="center"/>
    </xf>
    <xf numFmtId="1" fontId="8" fillId="0" borderId="19" xfId="6" applyNumberFormat="1" applyFont="1" applyBorder="1" applyAlignment="1">
      <alignment horizontal="center" vertical="center"/>
    </xf>
    <xf numFmtId="1" fontId="8" fillId="0" borderId="0" xfId="6" applyNumberFormat="1" applyFont="1" applyAlignment="1">
      <alignment horizontal="center" vertical="center"/>
    </xf>
    <xf numFmtId="1" fontId="9" fillId="0" borderId="0" xfId="6" applyNumberFormat="1" applyFont="1" applyAlignment="1">
      <alignment horizontal="center" vertical="center" wrapText="1"/>
    </xf>
    <xf numFmtId="1" fontId="8" fillId="0" borderId="29" xfId="6" applyNumberFormat="1" applyFont="1" applyBorder="1" applyAlignment="1">
      <alignment horizontal="center" vertical="center"/>
    </xf>
    <xf numFmtId="1" fontId="8" fillId="0" borderId="0" xfId="6" applyNumberFormat="1" applyFont="1" applyAlignment="1">
      <alignment horizontal="center" vertical="center" wrapText="1"/>
    </xf>
    <xf numFmtId="1" fontId="8" fillId="0" borderId="43" xfId="6" applyNumberFormat="1" applyFont="1" applyBorder="1" applyAlignment="1">
      <alignment horizontal="center" vertical="center"/>
    </xf>
    <xf numFmtId="1" fontId="8" fillId="0" borderId="41" xfId="6" applyNumberFormat="1" applyFont="1" applyBorder="1" applyAlignment="1">
      <alignment horizontal="center" vertical="center"/>
    </xf>
    <xf numFmtId="49" fontId="54" fillId="0" borderId="0" xfId="0" applyNumberFormat="1" applyFont="1" applyAlignment="1">
      <alignment horizontal="left" vertical="top" wrapText="1"/>
    </xf>
    <xf numFmtId="1" fontId="0" fillId="0" borderId="0" xfId="0" applyNumberFormat="1"/>
    <xf numFmtId="49" fontId="23" fillId="10" borderId="0" xfId="1" applyNumberFormat="1" applyFont="1" applyFill="1" applyAlignment="1" applyProtection="1">
      <alignment horizontal="left" vertical="top" wrapText="1"/>
      <protection locked="0"/>
    </xf>
    <xf numFmtId="49" fontId="23" fillId="10" borderId="27" xfId="1" applyNumberFormat="1" applyFont="1" applyFill="1" applyBorder="1" applyAlignment="1" applyProtection="1">
      <alignment horizontal="left" vertical="top" wrapText="1"/>
      <protection locked="0"/>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35" xfId="0" applyFont="1" applyBorder="1" applyAlignment="1">
      <alignment horizontal="left" vertical="top" wrapText="1"/>
    </xf>
    <xf numFmtId="0" fontId="30" fillId="0" borderId="0" xfId="0" applyFont="1" applyAlignment="1">
      <alignment horizontal="left" vertical="top" wrapText="1"/>
    </xf>
    <xf numFmtId="0" fontId="33" fillId="0" borderId="0" xfId="0" applyFont="1" applyAlignment="1">
      <alignment horizontal="left" vertical="top" wrapText="1"/>
    </xf>
    <xf numFmtId="0" fontId="30" fillId="2" borderId="25" xfId="0" applyFont="1" applyFill="1" applyBorder="1" applyAlignment="1">
      <alignment horizontal="left" vertical="top" wrapText="1"/>
    </xf>
    <xf numFmtId="0" fontId="30" fillId="0" borderId="27" xfId="0" applyFont="1" applyBorder="1" applyAlignment="1">
      <alignment horizontal="left" vertical="top" wrapText="1"/>
    </xf>
    <xf numFmtId="0" fontId="4" fillId="0" borderId="0" xfId="1" applyFont="1" applyAlignment="1" applyProtection="1">
      <alignment horizontal="left" vertical="top" wrapText="1"/>
      <protection locked="0"/>
    </xf>
    <xf numFmtId="0" fontId="31" fillId="0" borderId="8" xfId="8" applyFont="1" applyBorder="1" applyAlignment="1">
      <alignment horizontal="left" vertical="top"/>
    </xf>
    <xf numFmtId="0" fontId="31" fillId="0" borderId="8" xfId="8" applyFont="1" applyBorder="1" applyAlignment="1">
      <alignment horizontal="left" vertical="top" wrapText="1"/>
    </xf>
    <xf numFmtId="0" fontId="68" fillId="10" borderId="0" xfId="1" applyFont="1" applyFill="1" applyAlignment="1">
      <alignment horizontal="left" vertical="center"/>
    </xf>
    <xf numFmtId="0" fontId="68" fillId="5" borderId="2" xfId="1" applyFont="1" applyFill="1" applyBorder="1" applyAlignment="1" applyProtection="1">
      <alignment horizontal="left" vertical="center" wrapText="1"/>
      <protection locked="0"/>
    </xf>
    <xf numFmtId="0" fontId="68" fillId="5" borderId="6" xfId="1" applyFont="1" applyFill="1" applyBorder="1" applyAlignment="1" applyProtection="1">
      <alignment horizontal="center" vertical="center" wrapText="1"/>
      <protection locked="0"/>
    </xf>
    <xf numFmtId="0" fontId="69" fillId="0" borderId="12" xfId="6" applyFont="1" applyBorder="1" applyAlignment="1">
      <alignment horizontal="center" vertical="center"/>
    </xf>
    <xf numFmtId="0" fontId="69" fillId="0" borderId="4" xfId="6" applyFont="1" applyBorder="1" applyAlignment="1">
      <alignment horizontal="center" vertical="center"/>
    </xf>
    <xf numFmtId="0" fontId="68" fillId="0" borderId="0" xfId="1" applyFont="1"/>
    <xf numFmtId="1" fontId="4" fillId="0" borderId="0" xfId="1" applyNumberFormat="1" applyFont="1" applyAlignment="1" applyProtection="1">
      <alignment horizontal="center" vertical="center" wrapText="1"/>
      <protection locked="0"/>
    </xf>
    <xf numFmtId="1" fontId="47" fillId="13" borderId="0" xfId="1" applyNumberFormat="1" applyFont="1" applyFill="1" applyAlignment="1" applyProtection="1">
      <alignment horizontal="center" vertical="center" wrapText="1"/>
      <protection locked="0"/>
    </xf>
    <xf numFmtId="1" fontId="47" fillId="13" borderId="43" xfId="1" applyNumberFormat="1" applyFont="1" applyFill="1" applyBorder="1" applyAlignment="1" applyProtection="1">
      <alignment horizontal="center" vertical="center" wrapText="1"/>
      <protection locked="0"/>
    </xf>
    <xf numFmtId="1" fontId="47" fillId="13" borderId="41" xfId="1" applyNumberFormat="1" applyFont="1" applyFill="1" applyBorder="1" applyAlignment="1" applyProtection="1">
      <alignment horizontal="center" vertical="center" wrapText="1"/>
      <protection locked="0"/>
    </xf>
    <xf numFmtId="1" fontId="47" fillId="13" borderId="42" xfId="1" applyNumberFormat="1" applyFont="1" applyFill="1" applyBorder="1" applyAlignment="1" applyProtection="1">
      <alignment horizontal="center" vertical="center" wrapText="1"/>
      <protection locked="0"/>
    </xf>
    <xf numFmtId="1" fontId="51" fillId="0" borderId="23" xfId="1" applyNumberFormat="1" applyFont="1" applyBorder="1" applyAlignment="1" applyProtection="1">
      <alignment horizontal="center" vertical="center" wrapText="1"/>
      <protection locked="0"/>
    </xf>
    <xf numFmtId="1" fontId="51" fillId="0" borderId="24" xfId="1" applyNumberFormat="1" applyFont="1" applyBorder="1" applyAlignment="1" applyProtection="1">
      <alignment horizontal="center" vertical="center" wrapText="1"/>
      <protection locked="0"/>
    </xf>
    <xf numFmtId="1" fontId="51" fillId="0" borderId="25" xfId="1" applyNumberFormat="1" applyFont="1" applyBorder="1" applyAlignment="1" applyProtection="1">
      <alignment horizontal="center" vertical="center" wrapText="1"/>
      <protection locked="0"/>
    </xf>
    <xf numFmtId="1" fontId="51" fillId="0" borderId="0" xfId="1" applyNumberFormat="1" applyFont="1" applyAlignment="1" applyProtection="1">
      <alignment horizontal="center" vertical="center" wrapText="1"/>
      <protection locked="0"/>
    </xf>
    <xf numFmtId="1" fontId="51" fillId="0" borderId="27" xfId="1" applyNumberFormat="1" applyFont="1" applyBorder="1" applyAlignment="1" applyProtection="1">
      <alignment horizontal="center" vertical="center" wrapText="1"/>
      <protection locked="0"/>
    </xf>
    <xf numFmtId="1" fontId="51" fillId="0" borderId="29" xfId="1" applyNumberFormat="1" applyFont="1" applyBorder="1" applyAlignment="1" applyProtection="1">
      <alignment horizontal="center" vertical="center" wrapText="1"/>
      <protection locked="0"/>
    </xf>
    <xf numFmtId="1" fontId="51" fillId="0" borderId="43" xfId="1" applyNumberFormat="1" applyFont="1" applyBorder="1" applyAlignment="1" applyProtection="1">
      <alignment horizontal="center" vertical="center" wrapText="1"/>
      <protection locked="0"/>
    </xf>
    <xf numFmtId="1" fontId="51" fillId="0" borderId="41" xfId="1" applyNumberFormat="1" applyFont="1" applyBorder="1" applyAlignment="1" applyProtection="1">
      <alignment horizontal="center" vertical="center" wrapText="1"/>
      <protection locked="0"/>
    </xf>
    <xf numFmtId="1" fontId="51" fillId="0" borderId="42" xfId="1" applyNumberFormat="1" applyFont="1" applyBorder="1" applyAlignment="1" applyProtection="1">
      <alignment horizontal="center" vertical="center" wrapText="1"/>
      <protection locked="0"/>
    </xf>
    <xf numFmtId="1" fontId="4" fillId="0" borderId="0" xfId="1" applyNumberFormat="1" applyFont="1" applyAlignment="1">
      <alignment horizontal="center" vertical="center" wrapText="1"/>
    </xf>
    <xf numFmtId="49" fontId="51" fillId="0" borderId="8" xfId="1" applyNumberFormat="1" applyFont="1" applyBorder="1" applyAlignment="1">
      <alignment horizontal="center" vertical="center" wrapText="1"/>
    </xf>
    <xf numFmtId="49" fontId="51" fillId="0" borderId="8" xfId="1" applyNumberFormat="1" applyFont="1" applyBorder="1" applyAlignment="1" applyProtection="1">
      <alignment horizontal="center" vertical="center" wrapText="1"/>
      <protection locked="0"/>
    </xf>
    <xf numFmtId="1" fontId="51" fillId="13" borderId="8" xfId="1" applyNumberFormat="1" applyFont="1" applyFill="1" applyBorder="1" applyAlignment="1" applyProtection="1">
      <alignment horizontal="center" vertical="center" wrapText="1"/>
      <protection locked="0"/>
    </xf>
    <xf numFmtId="49" fontId="61" fillId="0" borderId="24" xfId="1" applyNumberFormat="1" applyFont="1" applyBorder="1" applyAlignment="1">
      <alignment wrapText="1"/>
    </xf>
    <xf numFmtId="49" fontId="61" fillId="10" borderId="0" xfId="1" applyNumberFormat="1" applyFont="1" applyFill="1" applyAlignment="1">
      <alignment horizontal="left" vertical="center" wrapText="1"/>
    </xf>
    <xf numFmtId="49" fontId="61" fillId="5" borderId="11" xfId="1" applyNumberFormat="1" applyFont="1" applyFill="1" applyBorder="1" applyAlignment="1" applyProtection="1">
      <alignment horizontal="center" vertical="center" wrapText="1"/>
      <protection locked="0"/>
    </xf>
    <xf numFmtId="49" fontId="60" fillId="8" borderId="24" xfId="0" applyNumberFormat="1" applyFont="1" applyFill="1" applyBorder="1" applyAlignment="1">
      <alignment horizontal="center" vertical="center" wrapText="1"/>
    </xf>
    <xf numFmtId="49" fontId="60" fillId="8" borderId="12" xfId="0" applyNumberFormat="1" applyFont="1" applyFill="1" applyBorder="1" applyAlignment="1">
      <alignment horizontal="center" vertical="center" wrapText="1"/>
    </xf>
    <xf numFmtId="49" fontId="60" fillId="8" borderId="30" xfId="0" applyNumberFormat="1" applyFont="1" applyFill="1" applyBorder="1" applyAlignment="1">
      <alignment horizontal="center" vertical="center" wrapText="1"/>
    </xf>
    <xf numFmtId="49" fontId="60" fillId="8" borderId="36" xfId="0" applyNumberFormat="1" applyFont="1" applyFill="1" applyBorder="1" applyAlignment="1">
      <alignment horizontal="center" vertical="center" wrapText="1"/>
    </xf>
    <xf numFmtId="49" fontId="61" fillId="8" borderId="0" xfId="0" applyNumberFormat="1" applyFont="1" applyFill="1" applyAlignment="1">
      <alignment horizontal="center" vertical="center" wrapText="1"/>
    </xf>
    <xf numFmtId="49" fontId="60" fillId="8" borderId="37" xfId="0" applyNumberFormat="1" applyFont="1" applyFill="1" applyBorder="1" applyAlignment="1">
      <alignment horizontal="center" vertical="center" wrapText="1"/>
    </xf>
    <xf numFmtId="0" fontId="70" fillId="0" borderId="0" xfId="1" applyFont="1"/>
    <xf numFmtId="49" fontId="30" fillId="0" borderId="24" xfId="1" applyNumberFormat="1" applyFont="1" applyBorder="1" applyAlignment="1">
      <alignment horizontal="left" vertical="center" wrapText="1"/>
    </xf>
    <xf numFmtId="1" fontId="30" fillId="5" borderId="0" xfId="0" applyNumberFormat="1" applyFont="1" applyFill="1" applyAlignment="1">
      <alignment horizontal="center" vertical="center" wrapText="1"/>
    </xf>
    <xf numFmtId="1" fontId="32" fillId="0" borderId="0" xfId="0" applyNumberFormat="1" applyFont="1" applyAlignment="1">
      <alignment horizontal="center" vertical="center" wrapText="1"/>
    </xf>
    <xf numFmtId="1" fontId="30" fillId="0" borderId="0" xfId="0" applyNumberFormat="1" applyFont="1" applyAlignment="1" applyProtection="1">
      <alignment horizontal="center" vertical="center" wrapText="1"/>
      <protection locked="0"/>
    </xf>
    <xf numFmtId="0" fontId="59" fillId="0" borderId="0" xfId="0" applyFont="1"/>
    <xf numFmtId="0" fontId="71" fillId="0" borderId="0" xfId="0" applyFont="1"/>
    <xf numFmtId="49" fontId="72" fillId="13" borderId="0" xfId="1" applyNumberFormat="1" applyFont="1" applyFill="1" applyAlignment="1" applyProtection="1">
      <alignment horizontal="left" vertical="top" wrapText="1"/>
      <protection locked="0"/>
    </xf>
    <xf numFmtId="49" fontId="27" fillId="13" borderId="0" xfId="0" applyNumberFormat="1" applyFont="1" applyFill="1" applyAlignment="1">
      <alignment horizontal="left" vertical="top" wrapText="1"/>
    </xf>
    <xf numFmtId="49" fontId="72" fillId="13" borderId="0" xfId="2" applyNumberFormat="1" applyFont="1" applyFill="1" applyBorder="1" applyAlignment="1">
      <alignment horizontal="left" vertical="top" wrapText="1"/>
    </xf>
    <xf numFmtId="49" fontId="72" fillId="13" borderId="0" xfId="1" applyNumberFormat="1" applyFont="1" applyFill="1" applyAlignment="1">
      <alignment horizontal="left" vertical="top" wrapText="1"/>
    </xf>
    <xf numFmtId="164" fontId="72" fillId="0" borderId="0" xfId="2" applyFont="1" applyBorder="1" applyAlignment="1">
      <alignment horizontal="left" vertical="top" wrapText="1"/>
    </xf>
    <xf numFmtId="164" fontId="72" fillId="0" borderId="0" xfId="2" applyFont="1" applyFill="1" applyBorder="1" applyAlignment="1">
      <alignment horizontal="left" vertical="top" wrapText="1"/>
    </xf>
    <xf numFmtId="0" fontId="75" fillId="0" borderId="0" xfId="0" quotePrefix="1" applyFont="1" applyAlignment="1">
      <alignment wrapText="1"/>
    </xf>
    <xf numFmtId="0" fontId="0" fillId="2" borderId="0" xfId="0" applyFill="1"/>
    <xf numFmtId="0" fontId="62" fillId="0" borderId="0" xfId="1" applyFont="1" applyAlignment="1" applyProtection="1">
      <alignment horizontal="center" vertical="center" wrapText="1"/>
      <protection locked="0"/>
    </xf>
    <xf numFmtId="49" fontId="29" fillId="0" borderId="2" xfId="1" applyNumberFormat="1" applyFont="1" applyBorder="1" applyAlignment="1">
      <alignment horizontal="left" vertical="center" wrapText="1"/>
    </xf>
    <xf numFmtId="1" fontId="25" fillId="10" borderId="13" xfId="1" applyNumberFormat="1" applyFont="1" applyFill="1" applyBorder="1" applyAlignment="1" applyProtection="1">
      <alignment horizontal="center" vertical="center" wrapText="1"/>
      <protection locked="0"/>
    </xf>
    <xf numFmtId="0" fontId="5" fillId="0" borderId="11" xfId="1" applyFont="1" applyBorder="1" applyAlignment="1">
      <alignment horizontal="center" vertical="center" wrapText="1"/>
    </xf>
    <xf numFmtId="0" fontId="4" fillId="0" borderId="2" xfId="1" applyFont="1" applyBorder="1" applyAlignment="1">
      <alignment horizontal="left" vertical="center" wrapText="1"/>
    </xf>
    <xf numFmtId="0" fontId="76" fillId="0" borderId="0" xfId="1" applyFont="1" applyAlignment="1">
      <alignment horizontal="center" vertical="center"/>
    </xf>
    <xf numFmtId="0" fontId="76" fillId="0" borderId="0" xfId="1" applyFont="1" applyAlignment="1" applyProtection="1">
      <alignment horizontal="center" vertical="center" wrapText="1"/>
      <protection locked="0"/>
    </xf>
    <xf numFmtId="0" fontId="76" fillId="0" borderId="0" xfId="1" applyFont="1" applyAlignment="1" applyProtection="1">
      <alignment vertical="top" wrapText="1"/>
      <protection locked="0"/>
    </xf>
    <xf numFmtId="1" fontId="8" fillId="0" borderId="11" xfId="6" applyNumberFormat="1" applyFont="1" applyBorder="1" applyAlignment="1">
      <alignment horizontal="center" vertical="center" wrapText="1"/>
    </xf>
    <xf numFmtId="0" fontId="0" fillId="0" borderId="0" xfId="0" pivotButton="1"/>
    <xf numFmtId="49" fontId="24" fillId="0" borderId="23" xfId="1" applyNumberFormat="1" applyFont="1" applyBorder="1" applyAlignment="1">
      <alignment horizontal="center" wrapText="1"/>
    </xf>
    <xf numFmtId="49" fontId="24" fillId="0" borderId="24" xfId="1" applyNumberFormat="1" applyFont="1" applyBorder="1" applyAlignment="1">
      <alignment horizontal="center" wrapText="1"/>
    </xf>
    <xf numFmtId="49" fontId="24" fillId="0" borderId="25" xfId="1" applyNumberFormat="1" applyFont="1" applyBorder="1" applyAlignment="1">
      <alignment horizontal="center" wrapText="1"/>
    </xf>
    <xf numFmtId="49" fontId="25" fillId="10" borderId="26" xfId="1" applyNumberFormat="1" applyFont="1" applyFill="1" applyBorder="1" applyAlignment="1" applyProtection="1">
      <alignment horizontal="center" vertical="center" wrapText="1"/>
      <protection locked="0"/>
    </xf>
    <xf numFmtId="49" fontId="26" fillId="10" borderId="13" xfId="0" applyNumberFormat="1" applyFont="1" applyFill="1" applyBorder="1" applyAlignment="1">
      <alignment horizontal="center" vertical="center" wrapText="1"/>
    </xf>
    <xf numFmtId="49" fontId="25" fillId="10" borderId="13" xfId="1" applyNumberFormat="1" applyFont="1" applyFill="1" applyBorder="1" applyAlignment="1" applyProtection="1">
      <alignment horizontal="center" vertical="center" wrapText="1"/>
      <protection locked="0"/>
    </xf>
    <xf numFmtId="1" fontId="25" fillId="10" borderId="13" xfId="1" applyNumberFormat="1" applyFont="1" applyFill="1" applyBorder="1" applyAlignment="1" applyProtection="1">
      <alignment horizontal="center" vertical="center" wrapText="1"/>
      <protection locked="0"/>
    </xf>
    <xf numFmtId="1" fontId="25" fillId="10" borderId="26" xfId="1" applyNumberFormat="1" applyFont="1" applyFill="1" applyBorder="1" applyAlignment="1" applyProtection="1">
      <alignment horizontal="center" vertical="center" wrapText="1"/>
      <protection locked="0"/>
    </xf>
    <xf numFmtId="49" fontId="29" fillId="3" borderId="1"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vertical="center" wrapText="1"/>
    </xf>
    <xf numFmtId="49" fontId="29" fillId="0" borderId="3" xfId="1" applyNumberFormat="1" applyFont="1" applyBorder="1" applyAlignment="1">
      <alignment vertical="center" wrapText="1"/>
    </xf>
    <xf numFmtId="49" fontId="29" fillId="8" borderId="0" xfId="1" applyNumberFormat="1" applyFont="1" applyFill="1" applyAlignment="1" applyProtection="1">
      <alignment horizontal="center" vertical="center" wrapText="1"/>
      <protection locked="0"/>
    </xf>
    <xf numFmtId="49" fontId="29" fillId="8" borderId="27" xfId="1" applyNumberFormat="1" applyFont="1" applyFill="1" applyBorder="1" applyAlignment="1" applyProtection="1">
      <alignment horizontal="center" vertical="center" wrapText="1"/>
      <protection locked="0"/>
    </xf>
    <xf numFmtId="49" fontId="29" fillId="8" borderId="21"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center" vertical="center" wrapText="1"/>
      <protection locked="0"/>
    </xf>
    <xf numFmtId="1" fontId="29" fillId="3" borderId="2" xfId="1" applyNumberFormat="1" applyFont="1" applyFill="1" applyBorder="1" applyAlignment="1" applyProtection="1">
      <alignment horizontal="center" vertical="center" wrapText="1"/>
      <protection locked="0"/>
    </xf>
    <xf numFmtId="1"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center" vertical="center" wrapText="1"/>
      <protection locked="0"/>
    </xf>
    <xf numFmtId="1" fontId="26" fillId="10" borderId="13" xfId="0" applyNumberFormat="1" applyFont="1" applyFill="1" applyBorder="1" applyAlignment="1">
      <alignment horizontal="center" vertical="center" wrapText="1"/>
    </xf>
    <xf numFmtId="49" fontId="29" fillId="5" borderId="28" xfId="1" applyNumberFormat="1" applyFont="1" applyFill="1" applyBorder="1" applyAlignment="1" applyProtection="1">
      <alignment horizontal="center" vertical="center" wrapText="1"/>
      <protection locked="0"/>
    </xf>
    <xf numFmtId="49" fontId="29" fillId="5" borderId="2" xfId="1" applyNumberFormat="1" applyFont="1" applyFill="1" applyBorder="1" applyAlignment="1" applyProtection="1">
      <alignment horizontal="center" vertical="center" wrapText="1"/>
      <protection locked="0"/>
    </xf>
    <xf numFmtId="49" fontId="29" fillId="5" borderId="3" xfId="1" applyNumberFormat="1" applyFont="1" applyFill="1" applyBorder="1" applyAlignment="1" applyProtection="1">
      <alignment horizontal="center" vertical="center" wrapText="1"/>
      <protection locked="0"/>
    </xf>
    <xf numFmtId="49" fontId="29" fillId="8" borderId="18" xfId="1" applyNumberFormat="1" applyFont="1" applyFill="1" applyBorder="1" applyAlignment="1" applyProtection="1">
      <alignment horizontal="center" vertical="center" wrapText="1"/>
      <protection locked="0"/>
    </xf>
    <xf numFmtId="49" fontId="29" fillId="8" borderId="22" xfId="1" applyNumberFormat="1" applyFont="1" applyFill="1" applyBorder="1" applyAlignment="1" applyProtection="1">
      <alignment horizontal="center" vertical="center" wrapText="1"/>
      <protection locked="0"/>
    </xf>
    <xf numFmtId="49" fontId="29" fillId="3" borderId="28"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horizontal="left" vertical="center" wrapText="1"/>
    </xf>
    <xf numFmtId="49" fontId="29" fillId="0" borderId="3" xfId="1" applyNumberFormat="1" applyFont="1" applyBorder="1" applyAlignment="1">
      <alignment horizontal="left" vertical="center" wrapText="1"/>
    </xf>
    <xf numFmtId="49" fontId="29" fillId="3" borderId="1" xfId="1" applyNumberFormat="1" applyFont="1" applyFill="1" applyBorder="1" applyAlignment="1" applyProtection="1">
      <alignment horizontal="center" vertical="center" wrapText="1"/>
      <protection locked="0"/>
    </xf>
    <xf numFmtId="49" fontId="29" fillId="3" borderId="2" xfId="1" applyNumberFormat="1" applyFont="1" applyFill="1" applyBorder="1" applyAlignment="1" applyProtection="1">
      <alignment horizontal="center" vertical="center" wrapText="1"/>
      <protection locked="0"/>
    </xf>
    <xf numFmtId="49"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left" vertical="center" wrapText="1"/>
      <protection locked="0"/>
    </xf>
    <xf numFmtId="1" fontId="29" fillId="3" borderId="2" xfId="1" applyNumberFormat="1" applyFont="1" applyFill="1" applyBorder="1" applyAlignment="1" applyProtection="1">
      <alignment horizontal="left" vertical="center" wrapText="1"/>
      <protection locked="0"/>
    </xf>
    <xf numFmtId="1" fontId="29" fillId="3" borderId="3" xfId="1" applyNumberFormat="1" applyFont="1" applyFill="1" applyBorder="1" applyAlignment="1" applyProtection="1">
      <alignment horizontal="left" vertical="center" wrapText="1"/>
      <protection locked="0"/>
    </xf>
    <xf numFmtId="49" fontId="29" fillId="8" borderId="33"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left" vertical="center" wrapText="1"/>
      <protection locked="0"/>
    </xf>
    <xf numFmtId="0" fontId="77" fillId="0" borderId="23" xfId="6" applyFont="1" applyBorder="1" applyAlignment="1">
      <alignment horizontal="center"/>
    </xf>
    <xf numFmtId="0" fontId="77" fillId="0" borderId="24" xfId="6" applyFont="1" applyBorder="1" applyAlignment="1">
      <alignment horizontal="center"/>
    </xf>
    <xf numFmtId="0" fontId="77" fillId="0" borderId="25" xfId="6" applyFont="1" applyBorder="1" applyAlignment="1">
      <alignment horizontal="center"/>
    </xf>
    <xf numFmtId="0" fontId="20" fillId="10" borderId="13" xfId="1" applyFont="1" applyFill="1" applyBorder="1" applyAlignment="1" applyProtection="1">
      <alignment horizontal="center" vertical="center" wrapText="1"/>
      <protection locked="0"/>
    </xf>
    <xf numFmtId="0" fontId="3" fillId="3" borderId="28" xfId="1" applyFont="1" applyFill="1" applyBorder="1" applyAlignment="1" applyProtection="1">
      <alignment horizontal="left" vertical="center" wrapText="1"/>
      <protection locked="0"/>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3" fillId="3" borderId="1" xfId="1" applyFont="1" applyFill="1" applyBorder="1" applyAlignment="1" applyProtection="1">
      <alignment horizontal="left" vertical="center" wrapText="1"/>
      <protection locked="0"/>
    </xf>
    <xf numFmtId="0" fontId="4" fillId="0" borderId="2" xfId="1" applyFont="1" applyBorder="1" applyAlignment="1">
      <alignment vertical="center" wrapText="1"/>
    </xf>
    <xf numFmtId="0" fontId="4" fillId="0" borderId="3" xfId="1" applyFont="1" applyBorder="1" applyAlignment="1">
      <alignment vertical="center" wrapText="1"/>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20" fillId="10" borderId="26"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left" vertical="center" wrapText="1"/>
      <protection locked="0"/>
    </xf>
    <xf numFmtId="0" fontId="3" fillId="3" borderId="3" xfId="1" applyFont="1" applyFill="1" applyBorder="1" applyAlignment="1" applyProtection="1">
      <alignment horizontal="left" vertical="center" wrapText="1"/>
      <protection locked="0"/>
    </xf>
    <xf numFmtId="1" fontId="20" fillId="10" borderId="13" xfId="1" applyNumberFormat="1" applyFont="1" applyFill="1" applyBorder="1" applyAlignment="1" applyProtection="1">
      <alignment horizontal="center" vertical="center" wrapText="1"/>
      <protection locked="0"/>
    </xf>
    <xf numFmtId="1" fontId="3" fillId="3" borderId="28"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horizontal="left" vertical="center" wrapText="1"/>
    </xf>
    <xf numFmtId="1" fontId="4" fillId="0" borderId="3" xfId="1" applyNumberFormat="1" applyFont="1" applyBorder="1" applyAlignment="1">
      <alignment horizontal="left" vertical="center" wrapText="1"/>
    </xf>
    <xf numFmtId="1" fontId="3" fillId="3" borderId="1" xfId="1" applyNumberFormat="1" applyFont="1" applyFill="1" applyBorder="1" applyAlignment="1" applyProtection="1">
      <alignment horizontal="center" vertical="center" wrapText="1"/>
      <protection locked="0"/>
    </xf>
    <xf numFmtId="1" fontId="3" fillId="3" borderId="2" xfId="1" applyNumberFormat="1" applyFont="1" applyFill="1" applyBorder="1" applyAlignment="1" applyProtection="1">
      <alignment horizontal="center" vertical="center" wrapText="1"/>
      <protection locked="0"/>
    </xf>
    <xf numFmtId="1" fontId="3" fillId="3" borderId="3" xfId="1" applyNumberFormat="1" applyFont="1" applyFill="1" applyBorder="1" applyAlignment="1" applyProtection="1">
      <alignment horizontal="center" vertical="center" wrapText="1"/>
      <protection locked="0"/>
    </xf>
    <xf numFmtId="1" fontId="3" fillId="3" borderId="1"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vertical="center" wrapText="1"/>
    </xf>
    <xf numFmtId="1" fontId="4" fillId="0" borderId="3" xfId="1" applyNumberFormat="1" applyFont="1" applyBorder="1" applyAlignment="1">
      <alignment vertical="center" wrapText="1"/>
    </xf>
    <xf numFmtId="0" fontId="20" fillId="10" borderId="26" xfId="1" quotePrefix="1" applyFont="1" applyFill="1" applyBorder="1" applyAlignment="1" applyProtection="1">
      <alignment horizontal="center" vertical="center" wrapText="1"/>
      <protection locked="0"/>
    </xf>
    <xf numFmtId="0" fontId="20" fillId="10" borderId="13" xfId="1" quotePrefix="1" applyFont="1" applyFill="1" applyBorder="1" applyAlignment="1" applyProtection="1">
      <alignment horizontal="center" vertical="center" wrapText="1"/>
      <protection locked="0"/>
    </xf>
    <xf numFmtId="0" fontId="76" fillId="0" borderId="0" xfId="1" applyFont="1" applyAlignment="1" applyProtection="1">
      <alignment horizontal="center" vertical="center" wrapText="1"/>
      <protection locked="0"/>
    </xf>
    <xf numFmtId="0" fontId="76" fillId="0" borderId="27" xfId="1" applyFont="1" applyBorder="1" applyAlignment="1" applyProtection="1">
      <alignment horizontal="center" vertical="center" wrapText="1"/>
      <protection locked="0"/>
    </xf>
    <xf numFmtId="0" fontId="76" fillId="0" borderId="23" xfId="1" applyFont="1" applyBorder="1" applyAlignment="1">
      <alignment horizontal="center" wrapText="1"/>
    </xf>
    <xf numFmtId="0" fontId="76" fillId="0" borderId="24" xfId="1" applyFont="1" applyBorder="1" applyAlignment="1">
      <alignment horizontal="center" wrapText="1"/>
    </xf>
    <xf numFmtId="0" fontId="76" fillId="0" borderId="25" xfId="1" applyFont="1" applyBorder="1" applyAlignment="1">
      <alignment horizontal="center" wrapText="1"/>
    </xf>
    <xf numFmtId="0" fontId="76" fillId="0" borderId="23" xfId="1" applyFont="1" applyBorder="1" applyAlignment="1">
      <alignment horizontal="center"/>
    </xf>
    <xf numFmtId="0" fontId="76" fillId="0" borderId="24" xfId="1" applyFont="1" applyBorder="1" applyAlignment="1">
      <alignment horizontal="center"/>
    </xf>
    <xf numFmtId="0" fontId="76" fillId="0" borderId="25" xfId="1" applyFont="1" applyBorder="1" applyAlignment="1">
      <alignment horizontal="center"/>
    </xf>
    <xf numFmtId="0" fontId="3" fillId="9" borderId="15" xfId="1" applyFont="1" applyFill="1" applyBorder="1" applyAlignment="1">
      <alignment horizontal="center" vertical="center" wrapText="1"/>
    </xf>
    <xf numFmtId="0" fontId="3" fillId="9" borderId="13"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44" fillId="0" borderId="0" xfId="0" applyFont="1" applyAlignment="1">
      <alignment horizontal="center"/>
    </xf>
    <xf numFmtId="0" fontId="43" fillId="0" borderId="0" xfId="1" applyFont="1" applyAlignment="1" applyProtection="1">
      <alignment horizontal="center" vertical="top" wrapText="1"/>
      <protection locked="0"/>
    </xf>
    <xf numFmtId="0" fontId="0" fillId="0" borderId="0" xfId="0" applyAlignment="1">
      <alignment horizontal="center"/>
    </xf>
    <xf numFmtId="49" fontId="42" fillId="13" borderId="23" xfId="1" applyNumberFormat="1" applyFont="1" applyFill="1" applyBorder="1" applyAlignment="1" applyProtection="1">
      <alignment horizontal="center" vertical="center" wrapText="1"/>
      <protection locked="0"/>
    </xf>
    <xf numFmtId="49" fontId="42" fillId="13" borderId="24" xfId="1" applyNumberFormat="1" applyFont="1" applyFill="1" applyBorder="1" applyAlignment="1" applyProtection="1">
      <alignment horizontal="center" vertical="center" wrapText="1"/>
      <protection locked="0"/>
    </xf>
    <xf numFmtId="49" fontId="42" fillId="13" borderId="25" xfId="1" applyNumberFormat="1" applyFont="1" applyFill="1" applyBorder="1" applyAlignment="1" applyProtection="1">
      <alignment horizontal="center" vertical="center" wrapText="1"/>
      <protection locked="0"/>
    </xf>
    <xf numFmtId="0" fontId="42" fillId="13" borderId="23" xfId="1" applyFont="1" applyFill="1" applyBorder="1" applyAlignment="1" applyProtection="1">
      <alignment horizontal="center" vertical="top" wrapText="1"/>
      <protection locked="0"/>
    </xf>
    <xf numFmtId="0" fontId="42" fillId="13" borderId="24" xfId="1" applyFont="1" applyFill="1" applyBorder="1" applyAlignment="1" applyProtection="1">
      <alignment horizontal="center" vertical="top" wrapText="1"/>
      <protection locked="0"/>
    </xf>
    <xf numFmtId="49" fontId="48" fillId="13" borderId="23" xfId="1" applyNumberFormat="1" applyFont="1" applyFill="1" applyBorder="1" applyAlignment="1" applyProtection="1">
      <alignment horizontal="center" vertical="center" wrapText="1"/>
      <protection locked="0"/>
    </xf>
    <xf numFmtId="49" fontId="48" fillId="13" borderId="25" xfId="1" applyNumberFormat="1" applyFont="1" applyFill="1" applyBorder="1" applyAlignment="1" applyProtection="1">
      <alignment horizontal="center" vertical="center" wrapText="1"/>
      <protection locked="0"/>
    </xf>
    <xf numFmtId="49" fontId="46" fillId="13" borderId="23" xfId="1" applyNumberFormat="1" applyFont="1" applyFill="1" applyBorder="1" applyAlignment="1" applyProtection="1">
      <alignment horizontal="center" vertical="center" wrapText="1"/>
      <protection locked="0"/>
    </xf>
    <xf numFmtId="49" fontId="46" fillId="13" borderId="25" xfId="1" applyNumberFormat="1" applyFont="1" applyFill="1" applyBorder="1" applyAlignment="1" applyProtection="1">
      <alignment horizontal="center" vertical="center" wrapText="1"/>
      <protection locked="0"/>
    </xf>
    <xf numFmtId="49" fontId="73" fillId="13" borderId="23" xfId="0" applyNumberFormat="1" applyFont="1" applyFill="1" applyBorder="1" applyAlignment="1" applyProtection="1">
      <alignment horizontal="center" vertical="center" wrapText="1"/>
      <protection locked="0"/>
    </xf>
    <xf numFmtId="49" fontId="73" fillId="13" borderId="25" xfId="0" applyNumberFormat="1" applyFont="1" applyFill="1" applyBorder="1" applyAlignment="1" applyProtection="1">
      <alignment horizontal="center" vertical="center" wrapText="1"/>
      <protection locked="0"/>
    </xf>
    <xf numFmtId="49" fontId="42" fillId="13" borderId="23" xfId="1" applyNumberFormat="1" applyFont="1" applyFill="1" applyBorder="1" applyAlignment="1">
      <alignment horizontal="center" vertical="center" wrapText="1"/>
    </xf>
    <xf numFmtId="49" fontId="42" fillId="13" borderId="24" xfId="1" applyNumberFormat="1" applyFont="1" applyFill="1" applyBorder="1" applyAlignment="1">
      <alignment horizontal="center" vertical="center" wrapText="1"/>
    </xf>
    <xf numFmtId="49" fontId="42" fillId="13" borderId="25" xfId="1" applyNumberFormat="1" applyFont="1" applyFill="1" applyBorder="1" applyAlignment="1">
      <alignment horizontal="center" vertical="center" wrapText="1"/>
    </xf>
    <xf numFmtId="49" fontId="42" fillId="13" borderId="34" xfId="1" applyNumberFormat="1" applyFont="1" applyFill="1" applyBorder="1" applyAlignment="1" applyProtection="1">
      <alignment horizontal="center" vertical="center" wrapText="1"/>
      <protection locked="0"/>
    </xf>
    <xf numFmtId="49" fontId="42" fillId="13" borderId="35" xfId="1" applyNumberFormat="1" applyFont="1" applyFill="1" applyBorder="1" applyAlignment="1" applyProtection="1">
      <alignment horizontal="center" vertical="center" wrapText="1"/>
      <protection locked="0"/>
    </xf>
    <xf numFmtId="49" fontId="42" fillId="13" borderId="38" xfId="1" applyNumberFormat="1" applyFont="1" applyFill="1" applyBorder="1" applyAlignment="1" applyProtection="1">
      <alignment horizontal="center" vertical="center" wrapText="1"/>
      <protection locked="0"/>
    </xf>
    <xf numFmtId="49" fontId="74" fillId="13" borderId="23" xfId="0" applyNumberFormat="1" applyFont="1" applyFill="1" applyBorder="1" applyAlignment="1" applyProtection="1">
      <alignment horizontal="center" vertical="center" wrapText="1"/>
      <protection locked="0"/>
    </xf>
    <xf numFmtId="49" fontId="74" fillId="13" borderId="25" xfId="0" applyNumberFormat="1" applyFont="1" applyFill="1" applyBorder="1" applyAlignment="1" applyProtection="1">
      <alignment horizontal="center" vertical="center" wrapText="1"/>
      <protection locked="0"/>
    </xf>
    <xf numFmtId="0" fontId="42" fillId="13" borderId="25" xfId="1" applyFont="1" applyFill="1" applyBorder="1" applyAlignment="1" applyProtection="1">
      <alignment horizontal="center" vertical="top" wrapText="1"/>
      <protection locked="0"/>
    </xf>
    <xf numFmtId="49" fontId="42" fillId="13" borderId="34" xfId="1" applyNumberFormat="1" applyFont="1" applyFill="1" applyBorder="1" applyAlignment="1">
      <alignment horizontal="center" vertical="center" wrapText="1"/>
    </xf>
    <xf numFmtId="49" fontId="42" fillId="13" borderId="35" xfId="1" applyNumberFormat="1" applyFont="1" applyFill="1" applyBorder="1" applyAlignment="1">
      <alignment horizontal="center" vertical="center" wrapText="1"/>
    </xf>
    <xf numFmtId="49" fontId="42" fillId="13" borderId="38" xfId="1" applyNumberFormat="1" applyFont="1" applyFill="1" applyBorder="1" applyAlignment="1">
      <alignment horizontal="center" vertical="center" wrapText="1"/>
    </xf>
    <xf numFmtId="49" fontId="49" fillId="13" borderId="23" xfId="0" applyNumberFormat="1" applyFont="1" applyFill="1" applyBorder="1" applyAlignment="1" applyProtection="1">
      <alignment horizontal="center" vertical="center" wrapText="1"/>
      <protection locked="0"/>
    </xf>
    <xf numFmtId="49" fontId="49" fillId="13" borderId="25" xfId="0" applyNumberFormat="1" applyFont="1" applyFill="1" applyBorder="1" applyAlignment="1" applyProtection="1">
      <alignment horizontal="center" vertical="center" wrapText="1"/>
      <protection locked="0"/>
    </xf>
    <xf numFmtId="49" fontId="50" fillId="13" borderId="23" xfId="0" applyNumberFormat="1" applyFont="1" applyFill="1" applyBorder="1" applyAlignment="1" applyProtection="1">
      <alignment horizontal="center" vertical="center" wrapText="1"/>
      <protection locked="0"/>
    </xf>
    <xf numFmtId="49" fontId="50" fillId="13" borderId="25" xfId="0" applyNumberFormat="1" applyFont="1" applyFill="1" applyBorder="1" applyAlignment="1" applyProtection="1">
      <alignment horizontal="center" vertical="center" wrapText="1"/>
      <protection locked="0"/>
    </xf>
    <xf numFmtId="0" fontId="42" fillId="13" borderId="34" xfId="1" applyFont="1" applyFill="1" applyBorder="1" applyAlignment="1" applyProtection="1">
      <alignment horizontal="center" vertical="top" wrapText="1"/>
      <protection locked="0"/>
    </xf>
    <xf numFmtId="0" fontId="42" fillId="13" borderId="35" xfId="1" applyFont="1" applyFill="1" applyBorder="1" applyAlignment="1" applyProtection="1">
      <alignment horizontal="center" vertical="top" wrapText="1"/>
      <protection locked="0"/>
    </xf>
    <xf numFmtId="0" fontId="42" fillId="13" borderId="38" xfId="1" applyFont="1" applyFill="1" applyBorder="1" applyAlignment="1" applyProtection="1">
      <alignment horizontal="center" vertical="top" wrapText="1"/>
      <protection locked="0"/>
    </xf>
    <xf numFmtId="49" fontId="13" fillId="0" borderId="0" xfId="3" quotePrefix="1" applyNumberFormat="1" applyFont="1" applyFill="1" applyBorder="1"/>
    <xf numFmtId="49" fontId="13" fillId="0" borderId="0" xfId="3" applyNumberFormat="1" applyFont="1" applyFill="1"/>
    <xf numFmtId="49" fontId="78" fillId="0" borderId="0" xfId="0" applyNumberFormat="1" applyFont="1" applyFill="1" applyAlignment="1">
      <alignment horizontal="left" vertical="top"/>
    </xf>
    <xf numFmtId="49" fontId="2" fillId="0" borderId="0" xfId="3" applyNumberFormat="1" applyFont="1" applyFill="1" applyAlignment="1">
      <alignment horizontal="left" vertical="top"/>
    </xf>
    <xf numFmtId="49" fontId="2" fillId="0" borderId="0" xfId="3" applyNumberFormat="1" applyFont="1" applyFill="1"/>
    <xf numFmtId="49" fontId="78" fillId="0" borderId="0" xfId="0" applyNumberFormat="1" applyFont="1" applyFill="1"/>
    <xf numFmtId="49" fontId="2" fillId="0" borderId="0" xfId="3" applyNumberFormat="1" applyFont="1" applyFill="1" applyBorder="1"/>
    <xf numFmtId="49" fontId="79" fillId="0" borderId="0" xfId="0" applyNumberFormat="1" applyFont="1" applyFill="1"/>
    <xf numFmtId="49" fontId="2" fillId="0" borderId="0" xfId="3" applyNumberFormat="1" applyFont="1" applyFill="1" applyAlignment="1">
      <alignment vertical="top"/>
    </xf>
    <xf numFmtId="49" fontId="13" fillId="0" borderId="0" xfId="3" applyNumberFormat="1" applyFont="1" applyFill="1" applyAlignment="1">
      <alignment horizontal="left" vertical="top"/>
    </xf>
    <xf numFmtId="49" fontId="13" fillId="0" borderId="0" xfId="3" quotePrefix="1" applyNumberFormat="1" applyFont="1" applyFill="1" applyAlignment="1">
      <alignment horizontal="left" vertical="top"/>
    </xf>
    <xf numFmtId="49" fontId="79" fillId="0" borderId="0" xfId="0" applyNumberFormat="1" applyFont="1" applyFill="1" applyProtection="1">
      <protection locked="0"/>
    </xf>
    <xf numFmtId="49" fontId="57" fillId="0" borderId="0" xfId="0" applyNumberFormat="1" applyFont="1" applyFill="1" applyBorder="1" applyAlignment="1">
      <alignment horizontal="center" vertical="center"/>
    </xf>
    <xf numFmtId="49" fontId="57" fillId="0" borderId="0" xfId="0" applyNumberFormat="1" applyFont="1" applyFill="1" applyBorder="1" applyAlignment="1">
      <alignment horizontal="center" vertical="center" wrapText="1"/>
    </xf>
    <xf numFmtId="49" fontId="78" fillId="0" borderId="0" xfId="0" applyNumberFormat="1" applyFont="1" applyFill="1" applyProtection="1">
      <protection locked="0"/>
    </xf>
    <xf numFmtId="49" fontId="57" fillId="0" borderId="0" xfId="3" applyNumberFormat="1" applyFont="1" applyFill="1" applyBorder="1" applyAlignment="1">
      <alignment horizontal="center" vertical="center"/>
    </xf>
    <xf numFmtId="49" fontId="80" fillId="0" borderId="0" xfId="1" applyNumberFormat="1" applyFont="1" applyAlignment="1">
      <alignment horizontal="center" vertical="center" wrapText="1"/>
    </xf>
    <xf numFmtId="49" fontId="81" fillId="13" borderId="0" xfId="1" applyNumberFormat="1" applyFont="1" applyFill="1" applyAlignment="1">
      <alignment horizontal="center" vertical="center" wrapText="1"/>
    </xf>
    <xf numFmtId="49" fontId="81" fillId="13" borderId="0" xfId="1" applyNumberFormat="1" applyFont="1" applyFill="1" applyAlignment="1" applyProtection="1">
      <alignment horizontal="center" vertical="center" wrapText="1"/>
      <protection locked="0"/>
    </xf>
    <xf numFmtId="0" fontId="81" fillId="0" borderId="0" xfId="1" applyFont="1" applyAlignment="1" applyProtection="1">
      <alignment horizontal="center" vertical="center" wrapText="1"/>
      <protection locked="0"/>
    </xf>
    <xf numFmtId="49" fontId="80" fillId="0" borderId="0" xfId="1" applyNumberFormat="1" applyFont="1" applyAlignment="1" applyProtection="1">
      <alignment horizontal="center" vertical="center" wrapText="1"/>
      <protection locked="0"/>
    </xf>
  </cellXfs>
  <cellStyles count="9">
    <cellStyle name="Comma 2" xfId="2" xr:uid="{00000000-0005-0000-0000-000000000000}"/>
    <cellStyle name="Normal" xfId="0" builtinId="0"/>
    <cellStyle name="Normal 2" xfId="3" xr:uid="{00000000-0005-0000-0000-000002000000}"/>
    <cellStyle name="Normal 3" xfId="6" xr:uid="{73C84179-C49C-1E44-808E-689BAD560ABA}"/>
    <cellStyle name="Normal 4" xfId="1" xr:uid="{00000000-0005-0000-0000-000003000000}"/>
    <cellStyle name="Normal 5" xfId="7" xr:uid="{24E01335-F926-E944-9395-0CD78046BC24}"/>
    <cellStyle name="Normal 6" xfId="8" xr:uid="{551FD27A-8B87-E94B-BD25-B65E8C3D560F}"/>
    <cellStyle name="Output" xfId="5" builtinId="21"/>
    <cellStyle name="Percent 2" xfId="4" xr:uid="{00000000-0005-0000-0000-000004000000}"/>
  </cellStyles>
  <dxfs count="3413">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3" tint="0.79998168889431442"/>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4" tint="0.59996337778862885"/>
        </patternFill>
      </fill>
    </dxf>
    <dxf>
      <fill>
        <patternFill>
          <bgColor theme="0" tint="-0.499984740745262"/>
        </patternFill>
      </fill>
    </dxf>
    <dxf>
      <fill>
        <patternFill>
          <bgColor theme="0" tint="-0.24994659260841701"/>
        </patternFill>
      </fill>
    </dxf>
    <dxf>
      <fill>
        <patternFill>
          <bgColor rgb="FF7030A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1"/>
        </patternFill>
      </fill>
    </dxf>
    <dxf>
      <fill>
        <patternFill>
          <bgColor indexed="10"/>
        </patternFill>
      </fill>
    </dxf>
    <dxf>
      <fill>
        <patternFill>
          <bgColor indexed="53"/>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rgb="FFFFFF66"/>
        </patternFill>
      </fill>
    </dxf>
    <dxf>
      <fill>
        <patternFill>
          <bgColor indexed="53"/>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3"/>
        </patternFill>
      </fill>
    </dxf>
    <dxf>
      <fill>
        <patternFill>
          <bgColor indexed="10"/>
        </patternFill>
      </fill>
    </dxf>
    <dxf>
      <fill>
        <patternFill>
          <bgColor indexed="53"/>
        </patternFill>
      </fill>
    </dxf>
    <dxf>
      <fill>
        <patternFill>
          <bgColor indexed="51"/>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10"/>
        </patternFill>
      </fill>
    </dxf>
    <dxf>
      <fill>
        <patternFill>
          <bgColor indexed="51"/>
        </patternFill>
      </fill>
    </dxf>
    <dxf>
      <fill>
        <patternFill>
          <bgColor indexed="53"/>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rgb="FFFFFF66"/>
        </patternFill>
      </fill>
    </dxf>
    <dxf>
      <fill>
        <patternFill>
          <bgColor indexed="53"/>
        </patternFill>
      </fill>
    </dxf>
    <dxf>
      <fill>
        <patternFill>
          <bgColor indexed="10"/>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rgb="FFFFFF66"/>
        </patternFill>
      </fill>
    </dxf>
    <dxf>
      <fill>
        <patternFill>
          <bgColor rgb="FFFFFF66"/>
        </patternFill>
      </fill>
    </dxf>
    <dxf>
      <fill>
        <patternFill>
          <bgColor rgb="FFFFFF66"/>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color rgb="FF9C0006"/>
      </font>
      <fill>
        <patternFill>
          <bgColor rgb="FFFFC7CE"/>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rgb="FFFFFF66"/>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rgb="FFFFFF66"/>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10"/>
        </patternFill>
      </fill>
    </dxf>
    <dxf>
      <fill>
        <patternFill>
          <bgColor indexed="51"/>
        </patternFill>
      </fill>
    </dxf>
    <dxf>
      <fill>
        <patternFill>
          <bgColor indexed="53"/>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s>
  <tableStyles count="0" defaultTableStyle="TableStyleMedium2" defaultPivotStyle="PivotStyleLight16"/>
  <colors>
    <mruColors>
      <color rgb="FFFFFF66"/>
      <color rgb="FF99CCFF"/>
      <color rgb="FFCCFFCC"/>
      <color rgb="FFA7FFA7"/>
      <color rgb="FF99FF99"/>
      <color rgb="FFCC0000"/>
      <color rgb="FFFF6600"/>
      <color rgb="FF990000"/>
      <color rgb="FFC25810"/>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b="0"/>
            </a:pPr>
            <a:r>
              <a:rPr lang="en-US"/>
              <a:t>Count of all 'Considerable' ratings across WCVI</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2</c:v>
                </c:pt>
                <c:pt idx="1">
                  <c:v>0</c:v>
                </c:pt>
                <c:pt idx="2">
                  <c:v>1</c:v>
                </c:pt>
                <c:pt idx="3">
                  <c:v>0</c:v>
                </c:pt>
                <c:pt idx="4">
                  <c:v>0</c:v>
                </c:pt>
                <c:pt idx="5">
                  <c:v>0</c:v>
                </c:pt>
                <c:pt idx="6">
                  <c:v>0</c:v>
                </c:pt>
                <c:pt idx="7">
                  <c:v>0</c:v>
                </c:pt>
                <c:pt idx="8">
                  <c:v>1</c:v>
                </c:pt>
                <c:pt idx="9">
                  <c:v>0</c:v>
                </c:pt>
                <c:pt idx="10">
                  <c:v>0</c:v>
                </c:pt>
                <c:pt idx="11">
                  <c:v>0</c:v>
                </c:pt>
                <c:pt idx="12">
                  <c:v>0</c:v>
                </c:pt>
                <c:pt idx="13">
                  <c:v>0</c:v>
                </c:pt>
                <c:pt idx="14">
                  <c:v>2</c:v>
                </c:pt>
                <c:pt idx="15">
                  <c:v>0</c:v>
                </c:pt>
                <c:pt idx="16">
                  <c:v>0</c:v>
                </c:pt>
                <c:pt idx="17">
                  <c:v>0</c:v>
                </c:pt>
                <c:pt idx="18">
                  <c:v>0</c:v>
                </c:pt>
                <c:pt idx="19">
                  <c:v>2</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2</c:v>
                </c:pt>
                <c:pt idx="35">
                  <c:v>0</c:v>
                </c:pt>
                <c:pt idx="36">
                  <c:v>0</c:v>
                </c:pt>
                <c:pt idx="37">
                  <c:v>1</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1</c:v>
                </c:pt>
              </c:numCache>
            </c:numRef>
          </c:val>
          <c:extLst>
            <c:ext xmlns:c16="http://schemas.microsoft.com/office/drawing/2014/chart" uri="{C3380CC4-5D6E-409C-BE32-E72D297353CC}">
              <c16:uniqueId val="{00000000-5DA0-DB4E-80DE-A507D28FF1E3}"/>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1</c:v>
                </c:pt>
                <c:pt idx="1">
                  <c:v>0</c:v>
                </c:pt>
                <c:pt idx="2">
                  <c:v>0</c:v>
                </c:pt>
                <c:pt idx="3">
                  <c:v>0</c:v>
                </c:pt>
                <c:pt idx="4">
                  <c:v>0</c:v>
                </c:pt>
                <c:pt idx="5">
                  <c:v>2</c:v>
                </c:pt>
                <c:pt idx="6">
                  <c:v>0</c:v>
                </c:pt>
                <c:pt idx="7">
                  <c:v>0</c:v>
                </c:pt>
                <c:pt idx="8">
                  <c:v>1</c:v>
                </c:pt>
                <c:pt idx="9">
                  <c:v>0</c:v>
                </c:pt>
                <c:pt idx="10">
                  <c:v>3</c:v>
                </c:pt>
                <c:pt idx="11">
                  <c:v>0</c:v>
                </c:pt>
                <c:pt idx="12">
                  <c:v>0</c:v>
                </c:pt>
                <c:pt idx="13">
                  <c:v>0</c:v>
                </c:pt>
                <c:pt idx="14">
                  <c:v>0</c:v>
                </c:pt>
                <c:pt idx="15">
                  <c:v>2</c:v>
                </c:pt>
                <c:pt idx="16">
                  <c:v>0</c:v>
                </c:pt>
                <c:pt idx="17">
                  <c:v>0</c:v>
                </c:pt>
                <c:pt idx="18">
                  <c:v>0</c:v>
                </c:pt>
                <c:pt idx="19">
                  <c:v>0</c:v>
                </c:pt>
                <c:pt idx="20">
                  <c:v>0</c:v>
                </c:pt>
                <c:pt idx="21">
                  <c:v>2</c:v>
                </c:pt>
                <c:pt idx="22">
                  <c:v>0</c:v>
                </c:pt>
                <c:pt idx="23">
                  <c:v>0</c:v>
                </c:pt>
                <c:pt idx="24">
                  <c:v>0</c:v>
                </c:pt>
                <c:pt idx="25">
                  <c:v>0</c:v>
                </c:pt>
                <c:pt idx="26">
                  <c:v>0</c:v>
                </c:pt>
                <c:pt idx="27">
                  <c:v>0</c:v>
                </c:pt>
                <c:pt idx="28">
                  <c:v>0</c:v>
                </c:pt>
                <c:pt idx="29">
                  <c:v>2</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1</c:v>
                </c:pt>
                <c:pt idx="47">
                  <c:v>0</c:v>
                </c:pt>
                <c:pt idx="48">
                  <c:v>0</c:v>
                </c:pt>
                <c:pt idx="49">
                  <c:v>1</c:v>
                </c:pt>
                <c:pt idx="50">
                  <c:v>0</c:v>
                </c:pt>
                <c:pt idx="51">
                  <c:v>1</c:v>
                </c:pt>
                <c:pt idx="52">
                  <c:v>0</c:v>
                </c:pt>
                <c:pt idx="53">
                  <c:v>0</c:v>
                </c:pt>
                <c:pt idx="54">
                  <c:v>0</c:v>
                </c:pt>
                <c:pt idx="55">
                  <c:v>1</c:v>
                </c:pt>
                <c:pt idx="56">
                  <c:v>1</c:v>
                </c:pt>
                <c:pt idx="57">
                  <c:v>2</c:v>
                </c:pt>
                <c:pt idx="58">
                  <c:v>2</c:v>
                </c:pt>
                <c:pt idx="59">
                  <c:v>0</c:v>
                </c:pt>
                <c:pt idx="60">
                  <c:v>0</c:v>
                </c:pt>
                <c:pt idx="61">
                  <c:v>0</c:v>
                </c:pt>
                <c:pt idx="62">
                  <c:v>0</c:v>
                </c:pt>
                <c:pt idx="63">
                  <c:v>0</c:v>
                </c:pt>
                <c:pt idx="64">
                  <c:v>0</c:v>
                </c:pt>
                <c:pt idx="65">
                  <c:v>0</c:v>
                </c:pt>
                <c:pt idx="66">
                  <c:v>0</c:v>
                </c:pt>
                <c:pt idx="67">
                  <c:v>0</c:v>
                </c:pt>
                <c:pt idx="68">
                  <c:v>1</c:v>
                </c:pt>
                <c:pt idx="69">
                  <c:v>0</c:v>
                </c:pt>
              </c:numCache>
            </c:numRef>
          </c:val>
          <c:extLst>
            <c:ext xmlns:c16="http://schemas.microsoft.com/office/drawing/2014/chart" uri="{C3380CC4-5D6E-409C-BE32-E72D297353CC}">
              <c16:uniqueId val="{00000001-5DA0-DB4E-80DE-A507D28FF1E3}"/>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1</c:v>
                </c:pt>
                <c:pt idx="1">
                  <c:v>0</c:v>
                </c:pt>
                <c:pt idx="2">
                  <c:v>1</c:v>
                </c:pt>
                <c:pt idx="3">
                  <c:v>0</c:v>
                </c:pt>
                <c:pt idx="4">
                  <c:v>0</c:v>
                </c:pt>
                <c:pt idx="5">
                  <c:v>2</c:v>
                </c:pt>
                <c:pt idx="6">
                  <c:v>2</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3</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1</c:v>
                </c:pt>
                <c:pt idx="56">
                  <c:v>1</c:v>
                </c:pt>
                <c:pt idx="57">
                  <c:v>0</c:v>
                </c:pt>
                <c:pt idx="58">
                  <c:v>0</c:v>
                </c:pt>
                <c:pt idx="59">
                  <c:v>0</c:v>
                </c:pt>
                <c:pt idx="60">
                  <c:v>0</c:v>
                </c:pt>
                <c:pt idx="61">
                  <c:v>0</c:v>
                </c:pt>
                <c:pt idx="62">
                  <c:v>0</c:v>
                </c:pt>
                <c:pt idx="63">
                  <c:v>0</c:v>
                </c:pt>
                <c:pt idx="64">
                  <c:v>0</c:v>
                </c:pt>
                <c:pt idx="65">
                  <c:v>0</c:v>
                </c:pt>
                <c:pt idx="66">
                  <c:v>2</c:v>
                </c:pt>
                <c:pt idx="67">
                  <c:v>2</c:v>
                </c:pt>
                <c:pt idx="68">
                  <c:v>2</c:v>
                </c:pt>
                <c:pt idx="69">
                  <c:v>0</c:v>
                </c:pt>
              </c:numCache>
            </c:numRef>
          </c:val>
          <c:extLst>
            <c:ext xmlns:c16="http://schemas.microsoft.com/office/drawing/2014/chart" uri="{C3380CC4-5D6E-409C-BE32-E72D297353CC}">
              <c16:uniqueId val="{00000002-5DA0-DB4E-80DE-A507D28FF1E3}"/>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5DA0-DB4E-80DE-A507D28FF1E3}"/>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5DA0-DB4E-80DE-A507D28FF1E3}"/>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5DA0-DB4E-80DE-A507D28FF1E3}"/>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5DA0-DB4E-80DE-A507D28FF1E3}"/>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Incubation</a:t>
            </a:r>
          </a:p>
          <a:p>
            <a:pPr>
              <a:defRPr/>
            </a:pPr>
            <a:endParaRPr lang="en-US" sz="4000"/>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Graphs!$AY$19:$AY$32</c:f>
              <c:numCache>
                <c:formatCode>General</c:formatCode>
                <c:ptCount val="14"/>
                <c:pt idx="0">
                  <c:v>0</c:v>
                </c:pt>
                <c:pt idx="1">
                  <c:v>0</c:v>
                </c:pt>
                <c:pt idx="2">
                  <c:v>0</c:v>
                </c:pt>
                <c:pt idx="3">
                  <c:v>0</c:v>
                </c:pt>
                <c:pt idx="4">
                  <c:v>3</c:v>
                </c:pt>
                <c:pt idx="5">
                  <c:v>1</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Graphs!$AZ$19:$AZ$32</c:f>
              <c:numCache>
                <c:formatCode>General</c:formatCode>
                <c:ptCount val="14"/>
                <c:pt idx="0">
                  <c:v>5</c:v>
                </c:pt>
                <c:pt idx="1">
                  <c:v>7</c:v>
                </c:pt>
                <c:pt idx="2">
                  <c:v>5</c:v>
                </c:pt>
                <c:pt idx="3">
                  <c:v>0</c:v>
                </c:pt>
                <c:pt idx="4">
                  <c:v>2</c:v>
                </c:pt>
                <c:pt idx="5">
                  <c:v>3</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Graphs!$BA$19:$BA$32</c:f>
              <c:numCache>
                <c:formatCode>General</c:formatCode>
                <c:ptCount val="14"/>
                <c:pt idx="0">
                  <c:v>0</c:v>
                </c:pt>
                <c:pt idx="1">
                  <c:v>0</c:v>
                </c:pt>
                <c:pt idx="2">
                  <c:v>0</c:v>
                </c:pt>
                <c:pt idx="3">
                  <c:v>0</c:v>
                </c:pt>
                <c:pt idx="4">
                  <c:v>2</c:v>
                </c:pt>
                <c:pt idx="5">
                  <c:v>0</c:v>
                </c:pt>
                <c:pt idx="6">
                  <c:v>0</c:v>
                </c:pt>
                <c:pt idx="7">
                  <c:v>0</c:v>
                </c:pt>
                <c:pt idx="8">
                  <c:v>0</c:v>
                </c:pt>
                <c:pt idx="9">
                  <c:v>2</c:v>
                </c:pt>
                <c:pt idx="10">
                  <c:v>0</c:v>
                </c:pt>
                <c:pt idx="11">
                  <c:v>0</c:v>
                </c:pt>
                <c:pt idx="12">
                  <c:v>0</c:v>
                </c:pt>
                <c:pt idx="13">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Graphs!$BB$19:$BB$32</c:f>
              <c:numCache>
                <c:formatCode>General</c:formatCode>
                <c:ptCount val="14"/>
                <c:pt idx="0">
                  <c:v>2</c:v>
                </c:pt>
                <c:pt idx="1">
                  <c:v>0</c:v>
                </c:pt>
                <c:pt idx="2">
                  <c:v>0</c:v>
                </c:pt>
                <c:pt idx="3">
                  <c:v>0</c:v>
                </c:pt>
                <c:pt idx="4">
                  <c:v>0</c:v>
                </c:pt>
                <c:pt idx="5">
                  <c:v>0</c:v>
                </c:pt>
                <c:pt idx="6">
                  <c:v>2</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Graphs!$BC$19:$BC$32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bg1">
                <a:lumMod val="75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Graphs!$AX$19:$AX$32</c:f>
              <c:numCache>
                <c:formatCode>General</c:formatCode>
                <c:ptCount val="14"/>
                <c:pt idx="0">
                  <c:v>0</c:v>
                </c:pt>
                <c:pt idx="1">
                  <c:v>0</c:v>
                </c:pt>
                <c:pt idx="2">
                  <c:v>2</c:v>
                </c:pt>
                <c:pt idx="3">
                  <c:v>0</c:v>
                </c:pt>
                <c:pt idx="4">
                  <c:v>0</c:v>
                </c:pt>
                <c:pt idx="5">
                  <c:v>0</c:v>
                </c:pt>
                <c:pt idx="6">
                  <c:v>0</c:v>
                </c:pt>
                <c:pt idx="7">
                  <c:v>2</c:v>
                </c:pt>
                <c:pt idx="8">
                  <c:v>2</c:v>
                </c:pt>
                <c:pt idx="9">
                  <c:v>0</c:v>
                </c:pt>
                <c:pt idx="10">
                  <c:v>0</c:v>
                </c:pt>
                <c:pt idx="11">
                  <c:v>0</c:v>
                </c:pt>
                <c:pt idx="12">
                  <c:v>0</c:v>
                </c:pt>
                <c:pt idx="13">
                  <c:v>2</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Graphs!$AW$19:$AW$32</c:f>
              <c:numCache>
                <c:formatCode>General</c:formatCode>
                <c:ptCount val="14"/>
                <c:pt idx="0">
                  <c:v>0</c:v>
                </c:pt>
                <c:pt idx="1">
                  <c:v>0</c:v>
                </c:pt>
                <c:pt idx="2">
                  <c:v>0</c:v>
                </c:pt>
                <c:pt idx="3">
                  <c:v>4</c:v>
                </c:pt>
                <c:pt idx="4">
                  <c:v>0</c:v>
                </c:pt>
                <c:pt idx="5">
                  <c:v>0</c:v>
                </c:pt>
                <c:pt idx="6">
                  <c:v>2</c:v>
                </c:pt>
                <c:pt idx="7">
                  <c:v>0</c:v>
                </c:pt>
                <c:pt idx="8">
                  <c:v>0</c:v>
                </c:pt>
                <c:pt idx="9">
                  <c:v>2</c:v>
                </c:pt>
                <c:pt idx="10">
                  <c:v>4</c:v>
                </c:pt>
                <c:pt idx="11">
                  <c:v>4</c:v>
                </c:pt>
                <c:pt idx="12">
                  <c:v>4</c:v>
                </c:pt>
                <c:pt idx="13">
                  <c:v>0</c:v>
                </c:pt>
              </c:numCache>
            </c:numRef>
          </c:val>
          <c:extLst>
            <c:ext xmlns:c16="http://schemas.microsoft.com/office/drawing/2014/chart" uri="{C3380CC4-5D6E-409C-BE32-E72D297353CC}">
              <c16:uniqueId val="{00000001-1B2B-D14E-9BF3-BFE4D6C618CD}"/>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River</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Graphs!$AY$33:$AY$49</c:f>
              <c:numCache>
                <c:formatCode>General</c:formatCode>
                <c:ptCount val="17"/>
                <c:pt idx="0">
                  <c:v>0</c:v>
                </c:pt>
                <c:pt idx="1">
                  <c:v>0</c:v>
                </c:pt>
                <c:pt idx="2">
                  <c:v>4</c:v>
                </c:pt>
                <c:pt idx="3">
                  <c:v>0</c:v>
                </c:pt>
                <c:pt idx="4">
                  <c:v>4</c:v>
                </c:pt>
                <c:pt idx="5">
                  <c:v>0</c:v>
                </c:pt>
                <c:pt idx="6">
                  <c:v>0</c:v>
                </c:pt>
                <c:pt idx="7">
                  <c:v>0</c:v>
                </c:pt>
                <c:pt idx="8">
                  <c:v>1</c:v>
                </c:pt>
                <c:pt idx="9">
                  <c:v>1</c:v>
                </c:pt>
                <c:pt idx="10">
                  <c:v>0</c:v>
                </c:pt>
                <c:pt idx="11">
                  <c:v>0</c:v>
                </c:pt>
                <c:pt idx="12">
                  <c:v>0</c:v>
                </c:pt>
                <c:pt idx="13">
                  <c:v>0</c:v>
                </c:pt>
                <c:pt idx="14">
                  <c:v>0</c:v>
                </c:pt>
                <c:pt idx="15">
                  <c:v>0</c:v>
                </c:pt>
                <c:pt idx="16">
                  <c:v>2</c:v>
                </c:pt>
              </c:numCache>
            </c:numRef>
          </c:val>
          <c:extLst>
            <c:ext xmlns:c16="http://schemas.microsoft.com/office/drawing/2014/chart" uri="{C3380CC4-5D6E-409C-BE32-E72D297353CC}">
              <c16:uniqueId val="{00000000-9C43-C94A-8418-57A0168E8406}"/>
            </c:ext>
          </c:extLst>
        </c:ser>
        <c:ser>
          <c:idx val="2"/>
          <c:order val="1"/>
          <c:tx>
            <c:strRef>
              <c:f>Graphs!$AZ$3</c:f>
              <c:strCache>
                <c:ptCount val="1"/>
                <c:pt idx="0">
                  <c:v>Low</c:v>
                </c:pt>
              </c:strCache>
            </c:strRef>
          </c:tx>
          <c:spPr>
            <a:solidFill>
              <a:schemeClr val="accent6"/>
            </a:solidFill>
          </c:spPr>
          <c:invertIfNegative val="0"/>
          <c:val>
            <c:numRef>
              <c:f>Graphs!$AZ$33:$AZ$49</c:f>
              <c:numCache>
                <c:formatCode>General</c:formatCode>
                <c:ptCount val="17"/>
                <c:pt idx="0">
                  <c:v>0</c:v>
                </c:pt>
                <c:pt idx="1">
                  <c:v>0</c:v>
                </c:pt>
                <c:pt idx="2">
                  <c:v>4</c:v>
                </c:pt>
                <c:pt idx="3">
                  <c:v>0</c:v>
                </c:pt>
                <c:pt idx="4">
                  <c:v>4</c:v>
                </c:pt>
                <c:pt idx="5">
                  <c:v>0</c:v>
                </c:pt>
                <c:pt idx="6">
                  <c:v>0</c:v>
                </c:pt>
                <c:pt idx="7">
                  <c:v>0</c:v>
                </c:pt>
                <c:pt idx="8">
                  <c:v>1</c:v>
                </c:pt>
                <c:pt idx="9">
                  <c:v>3</c:v>
                </c:pt>
                <c:pt idx="10">
                  <c:v>0</c:v>
                </c:pt>
                <c:pt idx="11">
                  <c:v>2</c:v>
                </c:pt>
                <c:pt idx="12">
                  <c:v>2</c:v>
                </c:pt>
                <c:pt idx="13">
                  <c:v>0</c:v>
                </c:pt>
                <c:pt idx="14">
                  <c:v>0</c:v>
                </c:pt>
                <c:pt idx="15">
                  <c:v>0</c:v>
                </c:pt>
                <c:pt idx="16">
                  <c:v>0</c:v>
                </c:pt>
              </c:numCache>
            </c:numRef>
          </c:val>
          <c:extLst>
            <c:ext xmlns:c16="http://schemas.microsoft.com/office/drawing/2014/chart" uri="{C3380CC4-5D6E-409C-BE32-E72D297353CC}">
              <c16:uniqueId val="{00000001-9C43-C94A-8418-57A0168E8406}"/>
            </c:ext>
          </c:extLst>
        </c:ser>
        <c:ser>
          <c:idx val="3"/>
          <c:order val="2"/>
          <c:tx>
            <c:strRef>
              <c:f>Graphs!$BA$3</c:f>
              <c:strCache>
                <c:ptCount val="1"/>
                <c:pt idx="0">
                  <c:v>Moderate</c:v>
                </c:pt>
              </c:strCache>
            </c:strRef>
          </c:tx>
          <c:invertIfNegative val="0"/>
          <c:val>
            <c:numRef>
              <c:f>Graphs!$BA$33:$BA$49</c:f>
              <c:numCache>
                <c:formatCode>General</c:formatCode>
                <c:ptCount val="17"/>
                <c:pt idx="0">
                  <c:v>0</c:v>
                </c:pt>
                <c:pt idx="1">
                  <c:v>0</c:v>
                </c:pt>
                <c:pt idx="2">
                  <c:v>0</c:v>
                </c:pt>
                <c:pt idx="3">
                  <c:v>0</c:v>
                </c:pt>
                <c:pt idx="4">
                  <c:v>0</c:v>
                </c:pt>
                <c:pt idx="5">
                  <c:v>2</c:v>
                </c:pt>
                <c:pt idx="6">
                  <c:v>0</c:v>
                </c:pt>
                <c:pt idx="7">
                  <c:v>0</c:v>
                </c:pt>
                <c:pt idx="8">
                  <c:v>1</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9C43-C94A-8418-57A0168E8406}"/>
            </c:ext>
          </c:extLst>
        </c:ser>
        <c:ser>
          <c:idx val="4"/>
          <c:order val="3"/>
          <c:tx>
            <c:strRef>
              <c:f>Graphs!$BB$3</c:f>
              <c:strCache>
                <c:ptCount val="1"/>
                <c:pt idx="0">
                  <c:v>High</c:v>
                </c:pt>
              </c:strCache>
            </c:strRef>
          </c:tx>
          <c:spPr>
            <a:solidFill>
              <a:schemeClr val="accent2"/>
            </a:solidFill>
          </c:spPr>
          <c:invertIfNegative val="0"/>
          <c:val>
            <c:numRef>
              <c:f>Graphs!$BB$33:$BB$49</c:f>
              <c:numCache>
                <c:formatCode>General</c:formatCode>
                <c:ptCount val="17"/>
                <c:pt idx="0">
                  <c:v>2</c:v>
                </c:pt>
                <c:pt idx="1">
                  <c:v>0</c:v>
                </c:pt>
                <c:pt idx="2">
                  <c:v>0</c:v>
                </c:pt>
                <c:pt idx="3">
                  <c:v>0</c:v>
                </c:pt>
                <c:pt idx="4">
                  <c:v>0</c:v>
                </c:pt>
                <c:pt idx="5">
                  <c:v>0</c:v>
                </c:pt>
                <c:pt idx="6">
                  <c:v>1</c:v>
                </c:pt>
                <c:pt idx="7">
                  <c:v>1</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C43-C94A-8418-57A0168E8406}"/>
            </c:ext>
          </c:extLst>
        </c:ser>
        <c:ser>
          <c:idx val="5"/>
          <c:order val="4"/>
          <c:tx>
            <c:strRef>
              <c:f>Graphs!$BC$3</c:f>
              <c:strCache>
                <c:ptCount val="1"/>
                <c:pt idx="0">
                  <c:v>Very High</c:v>
                </c:pt>
              </c:strCache>
            </c:strRef>
          </c:tx>
          <c:spPr>
            <a:solidFill>
              <a:srgbClr val="C00000"/>
            </a:solidFill>
          </c:spPr>
          <c:invertIfNegative val="0"/>
          <c:val>
            <c:numRef>
              <c:f>Graphs!$BC$33:$BC$49</c:f>
              <c:numCache>
                <c:formatCode>General</c:formatCode>
                <c:ptCount val="17"/>
                <c:pt idx="0">
                  <c:v>0</c:v>
                </c:pt>
                <c:pt idx="1">
                  <c:v>0</c:v>
                </c:pt>
                <c:pt idx="2">
                  <c:v>0</c:v>
                </c:pt>
                <c:pt idx="3">
                  <c:v>0</c:v>
                </c:pt>
                <c:pt idx="4">
                  <c:v>0</c:v>
                </c:pt>
                <c:pt idx="5">
                  <c:v>0</c:v>
                </c:pt>
                <c:pt idx="6">
                  <c:v>3</c:v>
                </c:pt>
                <c:pt idx="7">
                  <c:v>3</c:v>
                </c:pt>
                <c:pt idx="8">
                  <c:v>1</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9C43-C94A-8418-57A0168E8406}"/>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Graphs!$AX$33:$AX$49</c:f>
              <c:numCache>
                <c:formatCode>General</c:formatCode>
                <c:ptCount val="17"/>
                <c:pt idx="0">
                  <c:v>0</c:v>
                </c:pt>
                <c:pt idx="1">
                  <c:v>2</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5-9C43-C94A-8418-57A0168E8406}"/>
            </c:ext>
          </c:extLst>
        </c:ser>
        <c:ser>
          <c:idx val="6"/>
          <c:order val="6"/>
          <c:tx>
            <c:strRef>
              <c:f>Graphs!$AW$3</c:f>
              <c:strCache>
                <c:ptCount val="1"/>
                <c:pt idx="0">
                  <c:v>High Priority Data Gap</c:v>
                </c:pt>
              </c:strCache>
            </c:strRef>
          </c:tx>
          <c:spPr>
            <a:solidFill>
              <a:srgbClr val="7030A0"/>
            </a:solidFill>
          </c:spPr>
          <c:invertIfNegative val="0"/>
          <c:val>
            <c:numRef>
              <c:f>Graphs!$AW$33:$AW$49</c:f>
              <c:numCache>
                <c:formatCode>General</c:formatCode>
                <c:ptCount val="17"/>
                <c:pt idx="0">
                  <c:v>0</c:v>
                </c:pt>
                <c:pt idx="1">
                  <c:v>0</c:v>
                </c:pt>
                <c:pt idx="2">
                  <c:v>0</c:v>
                </c:pt>
                <c:pt idx="3">
                  <c:v>4</c:v>
                </c:pt>
                <c:pt idx="4">
                  <c:v>0</c:v>
                </c:pt>
                <c:pt idx="5">
                  <c:v>2</c:v>
                </c:pt>
                <c:pt idx="6">
                  <c:v>0</c:v>
                </c:pt>
                <c:pt idx="7">
                  <c:v>0</c:v>
                </c:pt>
                <c:pt idx="8">
                  <c:v>0</c:v>
                </c:pt>
                <c:pt idx="9">
                  <c:v>0</c:v>
                </c:pt>
                <c:pt idx="10">
                  <c:v>0</c:v>
                </c:pt>
                <c:pt idx="11">
                  <c:v>2</c:v>
                </c:pt>
                <c:pt idx="12">
                  <c:v>4</c:v>
                </c:pt>
                <c:pt idx="13">
                  <c:v>4</c:v>
                </c:pt>
                <c:pt idx="14">
                  <c:v>4</c:v>
                </c:pt>
                <c:pt idx="15">
                  <c:v>4</c:v>
                </c:pt>
                <c:pt idx="16">
                  <c:v>0</c:v>
                </c:pt>
              </c:numCache>
            </c:numRef>
          </c:val>
          <c:extLst>
            <c:ext xmlns:c16="http://schemas.microsoft.com/office/drawing/2014/chart" uri="{C3380CC4-5D6E-409C-BE32-E72D297353CC}">
              <c16:uniqueId val="{00000001-53AD-B24A-8E70-C577782BBE2E}"/>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Estuary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Graphs!$AY$50:$AY$69</c:f>
              <c:numCache>
                <c:formatCode>General</c:formatCode>
                <c:ptCount val="20"/>
                <c:pt idx="0">
                  <c:v>2</c:v>
                </c:pt>
                <c:pt idx="1">
                  <c:v>2</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Graphs!$AZ$50:$AZ$69</c:f>
              <c:numCache>
                <c:formatCode>General</c:formatCode>
                <c:ptCount val="20"/>
                <c:pt idx="0">
                  <c:v>4</c:v>
                </c:pt>
                <c:pt idx="1">
                  <c:v>4</c:v>
                </c:pt>
                <c:pt idx="2">
                  <c:v>0</c:v>
                </c:pt>
                <c:pt idx="3">
                  <c:v>0</c:v>
                </c:pt>
                <c:pt idx="4">
                  <c:v>0</c:v>
                </c:pt>
                <c:pt idx="5">
                  <c:v>0</c:v>
                </c:pt>
                <c:pt idx="6">
                  <c:v>4</c:v>
                </c:pt>
                <c:pt idx="7">
                  <c:v>2</c:v>
                </c:pt>
                <c:pt idx="8">
                  <c:v>2</c:v>
                </c:pt>
                <c:pt idx="9">
                  <c:v>0</c:v>
                </c:pt>
                <c:pt idx="10">
                  <c:v>0</c:v>
                </c:pt>
                <c:pt idx="11">
                  <c:v>0</c:v>
                </c:pt>
                <c:pt idx="12">
                  <c:v>0</c:v>
                </c:pt>
                <c:pt idx="13">
                  <c:v>0</c:v>
                </c:pt>
                <c:pt idx="14">
                  <c:v>0</c:v>
                </c:pt>
                <c:pt idx="15">
                  <c:v>0</c:v>
                </c:pt>
                <c:pt idx="16">
                  <c:v>0</c:v>
                </c:pt>
                <c:pt idx="17">
                  <c:v>0</c:v>
                </c:pt>
                <c:pt idx="18">
                  <c:v>2</c:v>
                </c:pt>
                <c:pt idx="19">
                  <c:v>0</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Graphs!$BA$50:$BA$69</c:f>
              <c:numCache>
                <c:formatCode>General</c:formatCode>
                <c:ptCount val="2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Graphs!$BB$50:$BB$69</c:f>
              <c:numCache>
                <c:formatCode>General</c:formatCode>
                <c:ptCount val="20"/>
                <c:pt idx="0">
                  <c:v>1</c:v>
                </c:pt>
                <c:pt idx="1">
                  <c:v>0</c:v>
                </c:pt>
                <c:pt idx="2">
                  <c:v>0</c:v>
                </c:pt>
                <c:pt idx="3">
                  <c:v>1</c:v>
                </c:pt>
                <c:pt idx="4">
                  <c:v>0</c:v>
                </c:pt>
                <c:pt idx="5">
                  <c:v>1</c:v>
                </c:pt>
                <c:pt idx="6">
                  <c:v>0</c:v>
                </c:pt>
                <c:pt idx="7">
                  <c:v>0</c:v>
                </c:pt>
                <c:pt idx="8">
                  <c:v>0</c:v>
                </c:pt>
                <c:pt idx="9">
                  <c:v>1</c:v>
                </c:pt>
                <c:pt idx="10">
                  <c:v>1</c:v>
                </c:pt>
                <c:pt idx="11">
                  <c:v>2</c:v>
                </c:pt>
                <c:pt idx="12">
                  <c:v>2</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Graphs!$BC$50:$BC$69</c:f>
              <c:numCache>
                <c:formatCode>General</c:formatCode>
                <c:ptCount val="20"/>
                <c:pt idx="0">
                  <c:v>0</c:v>
                </c:pt>
                <c:pt idx="1">
                  <c:v>0</c:v>
                </c:pt>
                <c:pt idx="2">
                  <c:v>0</c:v>
                </c:pt>
                <c:pt idx="3">
                  <c:v>1</c:v>
                </c:pt>
                <c:pt idx="4">
                  <c:v>0</c:v>
                </c:pt>
                <c:pt idx="5">
                  <c:v>0</c:v>
                </c:pt>
                <c:pt idx="6">
                  <c:v>0</c:v>
                </c:pt>
                <c:pt idx="7">
                  <c:v>0</c:v>
                </c:pt>
                <c:pt idx="8">
                  <c:v>0</c:v>
                </c:pt>
                <c:pt idx="9">
                  <c:v>1</c:v>
                </c:pt>
                <c:pt idx="10">
                  <c:v>1</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Graphs!$AW$50:$AW$69</c:f>
              <c:numCache>
                <c:formatCode>General</c:formatCode>
                <c:ptCount val="20"/>
                <c:pt idx="0">
                  <c:v>0</c:v>
                </c:pt>
                <c:pt idx="1">
                  <c:v>0</c:v>
                </c:pt>
                <c:pt idx="2">
                  <c:v>4</c:v>
                </c:pt>
                <c:pt idx="3">
                  <c:v>0</c:v>
                </c:pt>
                <c:pt idx="4">
                  <c:v>4</c:v>
                </c:pt>
                <c:pt idx="5">
                  <c:v>2</c:v>
                </c:pt>
                <c:pt idx="6">
                  <c:v>2</c:v>
                </c:pt>
                <c:pt idx="7">
                  <c:v>2</c:v>
                </c:pt>
                <c:pt idx="8">
                  <c:v>2</c:v>
                </c:pt>
                <c:pt idx="9">
                  <c:v>2</c:v>
                </c:pt>
                <c:pt idx="10">
                  <c:v>2</c:v>
                </c:pt>
                <c:pt idx="11">
                  <c:v>2</c:v>
                </c:pt>
                <c:pt idx="12">
                  <c:v>2</c:v>
                </c:pt>
                <c:pt idx="13">
                  <c:v>4</c:v>
                </c:pt>
                <c:pt idx="14">
                  <c:v>4</c:v>
                </c:pt>
                <c:pt idx="15">
                  <c:v>4</c:v>
                </c:pt>
                <c:pt idx="16">
                  <c:v>4</c:v>
                </c:pt>
                <c:pt idx="17">
                  <c:v>4</c:v>
                </c:pt>
                <c:pt idx="18">
                  <c:v>0</c:v>
                </c:pt>
                <c:pt idx="19">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Graphs!$AX$50:$AX$69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3A1A-1F4C-B947-CD1533E7CBCC}"/>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baseline="0"/>
              <a:t>Genetic/ Hatchery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Graphs!$D$70:$D$73</c:f>
              <c:numCache>
                <c:formatCode>@</c:formatCode>
                <c:ptCount val="4"/>
                <c:pt idx="0">
                  <c:v>67</c:v>
                </c:pt>
                <c:pt idx="1">
                  <c:v>68</c:v>
                </c:pt>
                <c:pt idx="2">
                  <c:v>69</c:v>
                </c:pt>
                <c:pt idx="3">
                  <c:v>70</c:v>
                </c:pt>
              </c:numCache>
            </c:numRef>
          </c:cat>
          <c:val>
            <c:numRef>
              <c:f>Graphs!$AY$70:$AY$73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Graphs!$D$70:$D$73</c:f>
              <c:numCache>
                <c:formatCode>@</c:formatCode>
                <c:ptCount val="4"/>
                <c:pt idx="0">
                  <c:v>67</c:v>
                </c:pt>
                <c:pt idx="1">
                  <c:v>68</c:v>
                </c:pt>
                <c:pt idx="2">
                  <c:v>69</c:v>
                </c:pt>
                <c:pt idx="3">
                  <c:v>70</c:v>
                </c:pt>
              </c:numCache>
            </c:numRef>
          </c:cat>
          <c:val>
            <c:numRef>
              <c:f>Graphs!$AZ$70:$AZ$73</c:f>
              <c:numCache>
                <c:formatCode>General</c:formatCode>
                <c:ptCount val="4"/>
                <c:pt idx="0">
                  <c:v>0</c:v>
                </c:pt>
                <c:pt idx="1">
                  <c:v>1</c:v>
                </c:pt>
                <c:pt idx="2">
                  <c:v>0</c:v>
                </c:pt>
                <c:pt idx="3">
                  <c:v>3</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Graphs!$D$70:$D$73</c:f>
              <c:numCache>
                <c:formatCode>@</c:formatCode>
                <c:ptCount val="4"/>
                <c:pt idx="0">
                  <c:v>67</c:v>
                </c:pt>
                <c:pt idx="1">
                  <c:v>68</c:v>
                </c:pt>
                <c:pt idx="2">
                  <c:v>69</c:v>
                </c:pt>
                <c:pt idx="3">
                  <c:v>70</c:v>
                </c:pt>
              </c:numCache>
            </c:numRef>
          </c:cat>
          <c:val>
            <c:numRef>
              <c:f>Graphs!$BA$70:$BA$73</c:f>
              <c:numCache>
                <c:formatCode>General</c:formatCode>
                <c:ptCount val="4"/>
                <c:pt idx="0">
                  <c:v>0</c:v>
                </c:pt>
                <c:pt idx="1">
                  <c:v>1</c:v>
                </c:pt>
                <c:pt idx="2">
                  <c:v>1</c:v>
                </c:pt>
                <c:pt idx="3">
                  <c:v>1</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Graphs!$D$70:$D$73</c:f>
              <c:numCache>
                <c:formatCode>@</c:formatCode>
                <c:ptCount val="4"/>
                <c:pt idx="0">
                  <c:v>67</c:v>
                </c:pt>
                <c:pt idx="1">
                  <c:v>68</c:v>
                </c:pt>
                <c:pt idx="2">
                  <c:v>69</c:v>
                </c:pt>
                <c:pt idx="3">
                  <c:v>70</c:v>
                </c:pt>
              </c:numCache>
            </c:numRef>
          </c:cat>
          <c:val>
            <c:numRef>
              <c:f>Graphs!$BB$70:$BB$73</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Graphs!$D$70:$D$73</c:f>
              <c:numCache>
                <c:formatCode>@</c:formatCode>
                <c:ptCount val="4"/>
                <c:pt idx="0">
                  <c:v>67</c:v>
                </c:pt>
                <c:pt idx="1">
                  <c:v>68</c:v>
                </c:pt>
                <c:pt idx="2">
                  <c:v>69</c:v>
                </c:pt>
                <c:pt idx="3">
                  <c:v>70</c:v>
                </c:pt>
              </c:numCache>
            </c:numRef>
          </c:cat>
          <c:val>
            <c:numRef>
              <c:f>Graphs!$BC$70:$BC$73</c:f>
              <c:numCache>
                <c:formatCode>General</c:formatCode>
                <c:ptCount val="4"/>
                <c:pt idx="0">
                  <c:v>2</c:v>
                </c:pt>
                <c:pt idx="1">
                  <c:v>2</c:v>
                </c:pt>
                <c:pt idx="2">
                  <c:v>2</c:v>
                </c:pt>
                <c:pt idx="3">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Graphs!$D$70:$D$73</c:f>
              <c:numCache>
                <c:formatCode>@</c:formatCode>
                <c:ptCount val="4"/>
                <c:pt idx="0">
                  <c:v>67</c:v>
                </c:pt>
                <c:pt idx="1">
                  <c:v>68</c:v>
                </c:pt>
                <c:pt idx="2">
                  <c:v>69</c:v>
                </c:pt>
                <c:pt idx="3">
                  <c:v>70</c:v>
                </c:pt>
              </c:numCache>
            </c:numRef>
          </c:cat>
          <c:val>
            <c:numRef>
              <c:f>Graphs!$AX$70:$AX$73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Graphs!$AW$70:$AW$73</c:f>
              <c:numCache>
                <c:formatCode>General</c:formatCode>
                <c:ptCount val="4"/>
                <c:pt idx="0">
                  <c:v>2</c:v>
                </c:pt>
                <c:pt idx="1">
                  <c:v>0</c:v>
                </c:pt>
                <c:pt idx="2">
                  <c:v>0</c:v>
                </c:pt>
                <c:pt idx="3">
                  <c:v>0</c:v>
                </c:pt>
              </c:numCache>
            </c:numRef>
          </c:val>
          <c:extLst>
            <c:ext xmlns:c16="http://schemas.microsoft.com/office/drawing/2014/chart" uri="{C3380CC4-5D6E-409C-BE32-E72D297353CC}">
              <c16:uniqueId val="{00000001-719D-914A-9DC9-7B861EE2D44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0</c:v>
                </c:pt>
                <c:pt idx="1">
                  <c:v>2</c:v>
                </c:pt>
                <c:pt idx="2">
                  <c:v>2</c:v>
                </c:pt>
                <c:pt idx="3">
                  <c:v>0</c:v>
                </c:pt>
                <c:pt idx="4">
                  <c:v>2</c:v>
                </c:pt>
                <c:pt idx="5">
                  <c:v>0</c:v>
                </c:pt>
                <c:pt idx="6">
                  <c:v>0</c:v>
                </c:pt>
                <c:pt idx="7">
                  <c:v>1</c:v>
                </c:pt>
                <c:pt idx="8">
                  <c:v>2</c:v>
                </c:pt>
                <c:pt idx="9">
                  <c:v>2</c:v>
                </c:pt>
                <c:pt idx="10">
                  <c:v>1</c:v>
                </c:pt>
                <c:pt idx="11">
                  <c:v>2</c:v>
                </c:pt>
                <c:pt idx="12">
                  <c:v>0</c:v>
                </c:pt>
                <c:pt idx="13">
                  <c:v>0</c:v>
                </c:pt>
                <c:pt idx="14">
                  <c:v>0</c:v>
                </c:pt>
                <c:pt idx="15">
                  <c:v>0</c:v>
                </c:pt>
                <c:pt idx="16">
                  <c:v>0</c:v>
                </c:pt>
                <c:pt idx="17">
                  <c:v>0</c:v>
                </c:pt>
                <c:pt idx="18">
                  <c:v>0</c:v>
                </c:pt>
                <c:pt idx="19">
                  <c:v>3</c:v>
                </c:pt>
                <c:pt idx="20">
                  <c:v>1</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1</c:v>
                </c:pt>
                <c:pt idx="39">
                  <c:v>0</c:v>
                </c:pt>
                <c:pt idx="40">
                  <c:v>0</c:v>
                </c:pt>
                <c:pt idx="41">
                  <c:v>0</c:v>
                </c:pt>
                <c:pt idx="42">
                  <c:v>0</c:v>
                </c:pt>
                <c:pt idx="43">
                  <c:v>0</c:v>
                </c:pt>
                <c:pt idx="44">
                  <c:v>0</c:v>
                </c:pt>
                <c:pt idx="45">
                  <c:v>2</c:v>
                </c:pt>
                <c:pt idx="46">
                  <c:v>2</c:v>
                </c:pt>
                <c:pt idx="47">
                  <c:v>2</c:v>
                </c:pt>
                <c:pt idx="48">
                  <c:v>0</c:v>
                </c:pt>
                <c:pt idx="49">
                  <c:v>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5632-CE4F-8BC0-AA8DD5BAD6EB}"/>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0</c:v>
                </c:pt>
                <c:pt idx="1">
                  <c:v>3</c:v>
                </c:pt>
                <c:pt idx="2">
                  <c:v>3</c:v>
                </c:pt>
                <c:pt idx="3">
                  <c:v>0</c:v>
                </c:pt>
                <c:pt idx="4">
                  <c:v>2</c:v>
                </c:pt>
                <c:pt idx="5">
                  <c:v>0</c:v>
                </c:pt>
                <c:pt idx="6">
                  <c:v>0</c:v>
                </c:pt>
                <c:pt idx="7">
                  <c:v>3</c:v>
                </c:pt>
                <c:pt idx="8">
                  <c:v>2</c:v>
                </c:pt>
                <c:pt idx="9">
                  <c:v>2</c:v>
                </c:pt>
                <c:pt idx="10">
                  <c:v>1</c:v>
                </c:pt>
                <c:pt idx="11">
                  <c:v>0</c:v>
                </c:pt>
                <c:pt idx="12">
                  <c:v>0</c:v>
                </c:pt>
                <c:pt idx="13">
                  <c:v>0</c:v>
                </c:pt>
                <c:pt idx="14">
                  <c:v>0</c:v>
                </c:pt>
                <c:pt idx="15">
                  <c:v>5</c:v>
                </c:pt>
                <c:pt idx="16">
                  <c:v>7</c:v>
                </c:pt>
                <c:pt idx="17">
                  <c:v>5</c:v>
                </c:pt>
                <c:pt idx="18">
                  <c:v>0</c:v>
                </c:pt>
                <c:pt idx="19">
                  <c:v>2</c:v>
                </c:pt>
                <c:pt idx="20">
                  <c:v>3</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3</c:v>
                </c:pt>
                <c:pt idx="39">
                  <c:v>0</c:v>
                </c:pt>
                <c:pt idx="40">
                  <c:v>2</c:v>
                </c:pt>
                <c:pt idx="41">
                  <c:v>2</c:v>
                </c:pt>
                <c:pt idx="42">
                  <c:v>0</c:v>
                </c:pt>
                <c:pt idx="43">
                  <c:v>0</c:v>
                </c:pt>
                <c:pt idx="44">
                  <c:v>0</c:v>
                </c:pt>
                <c:pt idx="45">
                  <c:v>0</c:v>
                </c:pt>
                <c:pt idx="46">
                  <c:v>4</c:v>
                </c:pt>
                <c:pt idx="47">
                  <c:v>4</c:v>
                </c:pt>
                <c:pt idx="48">
                  <c:v>0</c:v>
                </c:pt>
                <c:pt idx="49">
                  <c:v>0</c:v>
                </c:pt>
                <c:pt idx="50">
                  <c:v>0</c:v>
                </c:pt>
                <c:pt idx="51">
                  <c:v>0</c:v>
                </c:pt>
                <c:pt idx="52">
                  <c:v>4</c:v>
                </c:pt>
                <c:pt idx="53">
                  <c:v>2</c:v>
                </c:pt>
                <c:pt idx="54">
                  <c:v>2</c:v>
                </c:pt>
                <c:pt idx="55">
                  <c:v>0</c:v>
                </c:pt>
                <c:pt idx="56">
                  <c:v>0</c:v>
                </c:pt>
                <c:pt idx="57">
                  <c:v>0</c:v>
                </c:pt>
                <c:pt idx="58">
                  <c:v>0</c:v>
                </c:pt>
                <c:pt idx="59">
                  <c:v>0</c:v>
                </c:pt>
                <c:pt idx="60">
                  <c:v>0</c:v>
                </c:pt>
                <c:pt idx="61">
                  <c:v>0</c:v>
                </c:pt>
                <c:pt idx="62">
                  <c:v>0</c:v>
                </c:pt>
                <c:pt idx="63">
                  <c:v>0</c:v>
                </c:pt>
                <c:pt idx="64">
                  <c:v>2</c:v>
                </c:pt>
                <c:pt idx="65">
                  <c:v>0</c:v>
                </c:pt>
                <c:pt idx="66">
                  <c:v>0</c:v>
                </c:pt>
                <c:pt idx="67">
                  <c:v>1</c:v>
                </c:pt>
                <c:pt idx="68">
                  <c:v>0</c:v>
                </c:pt>
                <c:pt idx="69">
                  <c:v>3</c:v>
                </c:pt>
              </c:numCache>
            </c:numRef>
          </c:val>
          <c:extLst>
            <c:ext xmlns:c16="http://schemas.microsoft.com/office/drawing/2014/chart" uri="{C3380CC4-5D6E-409C-BE32-E72D297353CC}">
              <c16:uniqueId val="{00000001-5632-CE4F-8BC0-AA8DD5BAD6EB}"/>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2</c:v>
                </c:pt>
                <c:pt idx="1">
                  <c:v>0</c:v>
                </c:pt>
                <c:pt idx="2">
                  <c:v>1</c:v>
                </c:pt>
                <c:pt idx="3">
                  <c:v>0</c:v>
                </c:pt>
                <c:pt idx="4">
                  <c:v>0</c:v>
                </c:pt>
                <c:pt idx="5">
                  <c:v>0</c:v>
                </c:pt>
                <c:pt idx="6">
                  <c:v>0</c:v>
                </c:pt>
                <c:pt idx="7">
                  <c:v>0</c:v>
                </c:pt>
                <c:pt idx="8">
                  <c:v>1</c:v>
                </c:pt>
                <c:pt idx="9">
                  <c:v>0</c:v>
                </c:pt>
                <c:pt idx="10">
                  <c:v>0</c:v>
                </c:pt>
                <c:pt idx="11">
                  <c:v>0</c:v>
                </c:pt>
                <c:pt idx="12">
                  <c:v>0</c:v>
                </c:pt>
                <c:pt idx="13">
                  <c:v>0</c:v>
                </c:pt>
                <c:pt idx="14">
                  <c:v>2</c:v>
                </c:pt>
                <c:pt idx="15">
                  <c:v>0</c:v>
                </c:pt>
                <c:pt idx="16">
                  <c:v>0</c:v>
                </c:pt>
                <c:pt idx="17">
                  <c:v>0</c:v>
                </c:pt>
                <c:pt idx="18">
                  <c:v>0</c:v>
                </c:pt>
                <c:pt idx="19">
                  <c:v>2</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2</c:v>
                </c:pt>
                <c:pt idx="35">
                  <c:v>0</c:v>
                </c:pt>
                <c:pt idx="36">
                  <c:v>0</c:v>
                </c:pt>
                <c:pt idx="37">
                  <c:v>1</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1</c:v>
                </c:pt>
              </c:numCache>
            </c:numRef>
          </c:val>
          <c:extLst>
            <c:ext xmlns:c16="http://schemas.microsoft.com/office/drawing/2014/chart" uri="{C3380CC4-5D6E-409C-BE32-E72D297353CC}">
              <c16:uniqueId val="{00000002-5632-CE4F-8BC0-AA8DD5BAD6EB}"/>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1</c:v>
                </c:pt>
                <c:pt idx="1">
                  <c:v>0</c:v>
                </c:pt>
                <c:pt idx="2">
                  <c:v>0</c:v>
                </c:pt>
                <c:pt idx="3">
                  <c:v>0</c:v>
                </c:pt>
                <c:pt idx="4">
                  <c:v>0</c:v>
                </c:pt>
                <c:pt idx="5">
                  <c:v>2</c:v>
                </c:pt>
                <c:pt idx="6">
                  <c:v>0</c:v>
                </c:pt>
                <c:pt idx="7">
                  <c:v>0</c:v>
                </c:pt>
                <c:pt idx="8">
                  <c:v>1</c:v>
                </c:pt>
                <c:pt idx="9">
                  <c:v>0</c:v>
                </c:pt>
                <c:pt idx="10">
                  <c:v>3</c:v>
                </c:pt>
                <c:pt idx="11">
                  <c:v>0</c:v>
                </c:pt>
                <c:pt idx="12">
                  <c:v>0</c:v>
                </c:pt>
                <c:pt idx="13">
                  <c:v>0</c:v>
                </c:pt>
                <c:pt idx="14">
                  <c:v>0</c:v>
                </c:pt>
                <c:pt idx="15">
                  <c:v>2</c:v>
                </c:pt>
                <c:pt idx="16">
                  <c:v>0</c:v>
                </c:pt>
                <c:pt idx="17">
                  <c:v>0</c:v>
                </c:pt>
                <c:pt idx="18">
                  <c:v>0</c:v>
                </c:pt>
                <c:pt idx="19">
                  <c:v>0</c:v>
                </c:pt>
                <c:pt idx="20">
                  <c:v>0</c:v>
                </c:pt>
                <c:pt idx="21">
                  <c:v>2</c:v>
                </c:pt>
                <c:pt idx="22">
                  <c:v>0</c:v>
                </c:pt>
                <c:pt idx="23">
                  <c:v>0</c:v>
                </c:pt>
                <c:pt idx="24">
                  <c:v>0</c:v>
                </c:pt>
                <c:pt idx="25">
                  <c:v>0</c:v>
                </c:pt>
                <c:pt idx="26">
                  <c:v>0</c:v>
                </c:pt>
                <c:pt idx="27">
                  <c:v>0</c:v>
                </c:pt>
                <c:pt idx="28">
                  <c:v>0</c:v>
                </c:pt>
                <c:pt idx="29">
                  <c:v>2</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1</c:v>
                </c:pt>
                <c:pt idx="47">
                  <c:v>0</c:v>
                </c:pt>
                <c:pt idx="48">
                  <c:v>0</c:v>
                </c:pt>
                <c:pt idx="49">
                  <c:v>1</c:v>
                </c:pt>
                <c:pt idx="50">
                  <c:v>0</c:v>
                </c:pt>
                <c:pt idx="51">
                  <c:v>1</c:v>
                </c:pt>
                <c:pt idx="52">
                  <c:v>0</c:v>
                </c:pt>
                <c:pt idx="53">
                  <c:v>0</c:v>
                </c:pt>
                <c:pt idx="54">
                  <c:v>0</c:v>
                </c:pt>
                <c:pt idx="55">
                  <c:v>1</c:v>
                </c:pt>
                <c:pt idx="56">
                  <c:v>1</c:v>
                </c:pt>
                <c:pt idx="57">
                  <c:v>2</c:v>
                </c:pt>
                <c:pt idx="58">
                  <c:v>2</c:v>
                </c:pt>
                <c:pt idx="59">
                  <c:v>0</c:v>
                </c:pt>
                <c:pt idx="60">
                  <c:v>0</c:v>
                </c:pt>
                <c:pt idx="61">
                  <c:v>0</c:v>
                </c:pt>
                <c:pt idx="62">
                  <c:v>0</c:v>
                </c:pt>
                <c:pt idx="63">
                  <c:v>0</c:v>
                </c:pt>
                <c:pt idx="64">
                  <c:v>0</c:v>
                </c:pt>
                <c:pt idx="65">
                  <c:v>0</c:v>
                </c:pt>
                <c:pt idx="66">
                  <c:v>0</c:v>
                </c:pt>
                <c:pt idx="67">
                  <c:v>0</c:v>
                </c:pt>
                <c:pt idx="68">
                  <c:v>1</c:v>
                </c:pt>
                <c:pt idx="69">
                  <c:v>0</c:v>
                </c:pt>
              </c:numCache>
            </c:numRef>
          </c:val>
          <c:extLst>
            <c:ext xmlns:c16="http://schemas.microsoft.com/office/drawing/2014/chart" uri="{C3380CC4-5D6E-409C-BE32-E72D297353CC}">
              <c16:uniqueId val="{00000003-5632-CE4F-8BC0-AA8DD5BAD6EB}"/>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1</c:v>
                </c:pt>
                <c:pt idx="1">
                  <c:v>0</c:v>
                </c:pt>
                <c:pt idx="2">
                  <c:v>1</c:v>
                </c:pt>
                <c:pt idx="3">
                  <c:v>0</c:v>
                </c:pt>
                <c:pt idx="4">
                  <c:v>0</c:v>
                </c:pt>
                <c:pt idx="5">
                  <c:v>2</c:v>
                </c:pt>
                <c:pt idx="6">
                  <c:v>2</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3</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1</c:v>
                </c:pt>
                <c:pt idx="56">
                  <c:v>1</c:v>
                </c:pt>
                <c:pt idx="57">
                  <c:v>0</c:v>
                </c:pt>
                <c:pt idx="58">
                  <c:v>0</c:v>
                </c:pt>
                <c:pt idx="59">
                  <c:v>0</c:v>
                </c:pt>
                <c:pt idx="60">
                  <c:v>0</c:v>
                </c:pt>
                <c:pt idx="61">
                  <c:v>0</c:v>
                </c:pt>
                <c:pt idx="62">
                  <c:v>0</c:v>
                </c:pt>
                <c:pt idx="63">
                  <c:v>0</c:v>
                </c:pt>
                <c:pt idx="64">
                  <c:v>0</c:v>
                </c:pt>
                <c:pt idx="65">
                  <c:v>0</c:v>
                </c:pt>
                <c:pt idx="66">
                  <c:v>2</c:v>
                </c:pt>
                <c:pt idx="67">
                  <c:v>2</c:v>
                </c:pt>
                <c:pt idx="68">
                  <c:v>2</c:v>
                </c:pt>
                <c:pt idx="69">
                  <c:v>0</c:v>
                </c:pt>
              </c:numCache>
            </c:numRef>
          </c:val>
          <c:extLst>
            <c:ext xmlns:c16="http://schemas.microsoft.com/office/drawing/2014/chart" uri="{C3380CC4-5D6E-409C-BE32-E72D297353CC}">
              <c16:uniqueId val="{00000004-5632-CE4F-8BC0-AA8DD5BAD6EB}"/>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0</c:v>
                </c:pt>
                <c:pt idx="1">
                  <c:v>0</c:v>
                </c:pt>
                <c:pt idx="2">
                  <c:v>0</c:v>
                </c:pt>
                <c:pt idx="3">
                  <c:v>2</c:v>
                </c:pt>
                <c:pt idx="4">
                  <c:v>2</c:v>
                </c:pt>
                <c:pt idx="5">
                  <c:v>0</c:v>
                </c:pt>
                <c:pt idx="6">
                  <c:v>0</c:v>
                </c:pt>
                <c:pt idx="7">
                  <c:v>0</c:v>
                </c:pt>
                <c:pt idx="8">
                  <c:v>0</c:v>
                </c:pt>
                <c:pt idx="9">
                  <c:v>0</c:v>
                </c:pt>
                <c:pt idx="10">
                  <c:v>0</c:v>
                </c:pt>
                <c:pt idx="11">
                  <c:v>0</c:v>
                </c:pt>
                <c:pt idx="12">
                  <c:v>2</c:v>
                </c:pt>
                <c:pt idx="13">
                  <c:v>2</c:v>
                </c:pt>
                <c:pt idx="14">
                  <c:v>0</c:v>
                </c:pt>
                <c:pt idx="15">
                  <c:v>0</c:v>
                </c:pt>
                <c:pt idx="16">
                  <c:v>0</c:v>
                </c:pt>
                <c:pt idx="17">
                  <c:v>2</c:v>
                </c:pt>
                <c:pt idx="18">
                  <c:v>0</c:v>
                </c:pt>
                <c:pt idx="19">
                  <c:v>0</c:v>
                </c:pt>
                <c:pt idx="20">
                  <c:v>0</c:v>
                </c:pt>
                <c:pt idx="21">
                  <c:v>0</c:v>
                </c:pt>
                <c:pt idx="22">
                  <c:v>2</c:v>
                </c:pt>
                <c:pt idx="23">
                  <c:v>2</c:v>
                </c:pt>
                <c:pt idx="24">
                  <c:v>0</c:v>
                </c:pt>
                <c:pt idx="25">
                  <c:v>0</c:v>
                </c:pt>
                <c:pt idx="26">
                  <c:v>0</c:v>
                </c:pt>
                <c:pt idx="27">
                  <c:v>0</c:v>
                </c:pt>
                <c:pt idx="28">
                  <c:v>2</c:v>
                </c:pt>
                <c:pt idx="29">
                  <c:v>0</c:v>
                </c:pt>
                <c:pt idx="30">
                  <c:v>2</c:v>
                </c:pt>
                <c:pt idx="31">
                  <c:v>0</c:v>
                </c:pt>
                <c:pt idx="32">
                  <c:v>0</c:v>
                </c:pt>
                <c:pt idx="33">
                  <c:v>0</c:v>
                </c:pt>
                <c:pt idx="34">
                  <c:v>0</c:v>
                </c:pt>
                <c:pt idx="35">
                  <c:v>0</c:v>
                </c:pt>
                <c:pt idx="36">
                  <c:v>0</c:v>
                </c:pt>
                <c:pt idx="37">
                  <c:v>0</c:v>
                </c:pt>
                <c:pt idx="38">
                  <c:v>0</c:v>
                </c:pt>
                <c:pt idx="39">
                  <c:v>2</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5-5632-CE4F-8BC0-AA8DD5BAD6EB}"/>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0</c:v>
                </c:pt>
                <c:pt idx="1">
                  <c:v>2</c:v>
                </c:pt>
                <c:pt idx="2">
                  <c:v>0</c:v>
                </c:pt>
                <c:pt idx="3">
                  <c:v>0</c:v>
                </c:pt>
                <c:pt idx="4">
                  <c:v>0</c:v>
                </c:pt>
                <c:pt idx="5">
                  <c:v>0</c:v>
                </c:pt>
                <c:pt idx="6">
                  <c:v>0</c:v>
                </c:pt>
                <c:pt idx="7">
                  <c:v>0</c:v>
                </c:pt>
                <c:pt idx="8">
                  <c:v>0</c:v>
                </c:pt>
                <c:pt idx="9">
                  <c:v>2</c:v>
                </c:pt>
                <c:pt idx="10">
                  <c:v>1</c:v>
                </c:pt>
                <c:pt idx="11">
                  <c:v>0</c:v>
                </c:pt>
                <c:pt idx="12">
                  <c:v>0</c:v>
                </c:pt>
                <c:pt idx="13">
                  <c:v>0</c:v>
                </c:pt>
                <c:pt idx="14">
                  <c:v>0</c:v>
                </c:pt>
                <c:pt idx="15">
                  <c:v>0</c:v>
                </c:pt>
                <c:pt idx="16">
                  <c:v>0</c:v>
                </c:pt>
                <c:pt idx="17">
                  <c:v>0</c:v>
                </c:pt>
                <c:pt idx="18">
                  <c:v>4</c:v>
                </c:pt>
                <c:pt idx="19">
                  <c:v>0</c:v>
                </c:pt>
                <c:pt idx="20">
                  <c:v>0</c:v>
                </c:pt>
                <c:pt idx="21">
                  <c:v>2</c:v>
                </c:pt>
                <c:pt idx="22">
                  <c:v>0</c:v>
                </c:pt>
                <c:pt idx="23">
                  <c:v>0</c:v>
                </c:pt>
                <c:pt idx="24">
                  <c:v>2</c:v>
                </c:pt>
                <c:pt idx="25">
                  <c:v>4</c:v>
                </c:pt>
                <c:pt idx="26">
                  <c:v>4</c:v>
                </c:pt>
                <c:pt idx="27">
                  <c:v>4</c:v>
                </c:pt>
                <c:pt idx="28">
                  <c:v>0</c:v>
                </c:pt>
                <c:pt idx="29">
                  <c:v>0</c:v>
                </c:pt>
                <c:pt idx="30">
                  <c:v>0</c:v>
                </c:pt>
                <c:pt idx="31">
                  <c:v>0</c:v>
                </c:pt>
                <c:pt idx="32">
                  <c:v>4</c:v>
                </c:pt>
                <c:pt idx="33">
                  <c:v>0</c:v>
                </c:pt>
                <c:pt idx="34">
                  <c:v>2</c:v>
                </c:pt>
                <c:pt idx="35">
                  <c:v>0</c:v>
                </c:pt>
                <c:pt idx="36">
                  <c:v>0</c:v>
                </c:pt>
                <c:pt idx="37">
                  <c:v>0</c:v>
                </c:pt>
                <c:pt idx="38">
                  <c:v>0</c:v>
                </c:pt>
                <c:pt idx="39">
                  <c:v>0</c:v>
                </c:pt>
                <c:pt idx="40">
                  <c:v>2</c:v>
                </c:pt>
                <c:pt idx="41">
                  <c:v>4</c:v>
                </c:pt>
                <c:pt idx="42">
                  <c:v>4</c:v>
                </c:pt>
                <c:pt idx="43">
                  <c:v>4</c:v>
                </c:pt>
                <c:pt idx="44">
                  <c:v>4</c:v>
                </c:pt>
                <c:pt idx="45">
                  <c:v>0</c:v>
                </c:pt>
                <c:pt idx="46">
                  <c:v>0</c:v>
                </c:pt>
                <c:pt idx="47">
                  <c:v>0</c:v>
                </c:pt>
                <c:pt idx="48">
                  <c:v>4</c:v>
                </c:pt>
                <c:pt idx="49">
                  <c:v>0</c:v>
                </c:pt>
                <c:pt idx="50">
                  <c:v>4</c:v>
                </c:pt>
                <c:pt idx="51">
                  <c:v>2</c:v>
                </c:pt>
                <c:pt idx="52">
                  <c:v>2</c:v>
                </c:pt>
                <c:pt idx="53">
                  <c:v>2</c:v>
                </c:pt>
                <c:pt idx="54">
                  <c:v>2</c:v>
                </c:pt>
                <c:pt idx="55">
                  <c:v>2</c:v>
                </c:pt>
                <c:pt idx="56">
                  <c:v>2</c:v>
                </c:pt>
                <c:pt idx="57">
                  <c:v>2</c:v>
                </c:pt>
                <c:pt idx="58">
                  <c:v>2</c:v>
                </c:pt>
                <c:pt idx="59">
                  <c:v>4</c:v>
                </c:pt>
                <c:pt idx="60">
                  <c:v>4</c:v>
                </c:pt>
                <c:pt idx="61">
                  <c:v>4</c:v>
                </c:pt>
                <c:pt idx="62">
                  <c:v>4</c:v>
                </c:pt>
                <c:pt idx="63">
                  <c:v>4</c:v>
                </c:pt>
                <c:pt idx="64">
                  <c:v>0</c:v>
                </c:pt>
                <c:pt idx="65">
                  <c:v>2</c:v>
                </c:pt>
                <c:pt idx="66">
                  <c:v>2</c:v>
                </c:pt>
                <c:pt idx="67">
                  <c:v>0</c:v>
                </c:pt>
                <c:pt idx="68">
                  <c:v>0</c:v>
                </c:pt>
                <c:pt idx="69">
                  <c:v>0</c:v>
                </c:pt>
              </c:numCache>
            </c:numRef>
          </c:val>
          <c:extLst>
            <c:ext xmlns:c16="http://schemas.microsoft.com/office/drawing/2014/chart" uri="{C3380CC4-5D6E-409C-BE32-E72D297353CC}">
              <c16:uniqueId val="{00000006-5632-CE4F-8BC0-AA8DD5BAD6E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1"/>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Graphs!$H$171</c:f>
              <c:strCache>
                <c:ptCount val="1"/>
                <c:pt idx="0">
                  <c:v>Area 23</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D36E-B546-9512-A483BA630A1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36E-B546-9512-A483BA630A1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D36E-B546-9512-A483BA630A1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D36E-B546-9512-A483BA630A1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D36E-B546-9512-A483BA630A1F}"/>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7-D36E-B546-9512-A483BA630A1F}"/>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8-D36E-B546-9512-A483BA630A1F}"/>
              </c:ext>
            </c:extLst>
          </c:dPt>
          <c:val>
            <c:numRef>
              <c:f>Graphs!$H$172:$H$178</c:f>
              <c:numCache>
                <c:formatCode>0</c:formatCode>
                <c:ptCount val="7"/>
                <c:pt idx="0">
                  <c:v>20</c:v>
                </c:pt>
                <c:pt idx="1">
                  <c:v>78</c:v>
                </c:pt>
                <c:pt idx="2">
                  <c:v>26</c:v>
                </c:pt>
                <c:pt idx="3">
                  <c:v>32</c:v>
                </c:pt>
                <c:pt idx="4">
                  <c:v>18</c:v>
                </c:pt>
                <c:pt idx="5">
                  <c:v>24</c:v>
                </c:pt>
                <c:pt idx="6">
                  <c:v>24</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D36E-B546-9512-A483BA630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24</a:t>
            </a:r>
          </a:p>
        </c:rich>
      </c:tx>
      <c:overlay val="0"/>
      <c:spPr>
        <a:noFill/>
        <a:ln>
          <a:noFill/>
        </a:ln>
        <a:effectLst/>
      </c:spPr>
    </c:title>
    <c:autoTitleDeleted val="0"/>
    <c:plotArea>
      <c:layout/>
      <c:pieChart>
        <c:varyColors val="1"/>
        <c:ser>
          <c:idx val="1"/>
          <c:order val="0"/>
          <c:tx>
            <c:strRef>
              <c:f>Graphs!$I$171</c:f>
              <c:strCache>
                <c:ptCount val="1"/>
                <c:pt idx="0">
                  <c:v>Area 24</c:v>
                </c:pt>
              </c:strCache>
            </c:strRef>
          </c:tx>
          <c:dPt>
            <c:idx val="0"/>
            <c:bubble3D val="0"/>
            <c:spPr>
              <a:solidFill>
                <a:schemeClr val="bg1">
                  <a:lumMod val="75000"/>
                </a:schemeClr>
              </a:solidFill>
            </c:spPr>
            <c:extLst>
              <c:ext xmlns:c16="http://schemas.microsoft.com/office/drawing/2014/chart" uri="{C3380CC4-5D6E-409C-BE32-E72D297353CC}">
                <c16:uniqueId val="{00000021-B33B-734D-8277-910F7D5FCE7C}"/>
              </c:ext>
            </c:extLst>
          </c:dPt>
          <c:dPt>
            <c:idx val="1"/>
            <c:bubble3D val="0"/>
            <c:explosion val="2"/>
            <c:spPr>
              <a:solidFill>
                <a:srgbClr val="7030A0"/>
              </a:solidFill>
            </c:spPr>
            <c:extLst>
              <c:ext xmlns:c16="http://schemas.microsoft.com/office/drawing/2014/chart" uri="{C3380CC4-5D6E-409C-BE32-E72D297353CC}">
                <c16:uniqueId val="{00000022-B33B-734D-8277-910F7D5FCE7C}"/>
              </c:ext>
            </c:extLst>
          </c:dPt>
          <c:dPt>
            <c:idx val="2"/>
            <c:bubble3D val="0"/>
            <c:spPr>
              <a:solidFill>
                <a:schemeClr val="accent6">
                  <a:lumMod val="60000"/>
                  <a:lumOff val="40000"/>
                </a:schemeClr>
              </a:solidFill>
            </c:spPr>
            <c:extLst>
              <c:ext xmlns:c16="http://schemas.microsoft.com/office/drawing/2014/chart" uri="{C3380CC4-5D6E-409C-BE32-E72D297353CC}">
                <c16:uniqueId val="{00000023-B33B-734D-8277-910F7D5FCE7C}"/>
              </c:ext>
            </c:extLst>
          </c:dPt>
          <c:dPt>
            <c:idx val="3"/>
            <c:bubble3D val="0"/>
            <c:spPr>
              <a:solidFill>
                <a:schemeClr val="accent6"/>
              </a:solidFill>
            </c:spPr>
            <c:extLst>
              <c:ext xmlns:c16="http://schemas.microsoft.com/office/drawing/2014/chart" uri="{C3380CC4-5D6E-409C-BE32-E72D297353CC}">
                <c16:uniqueId val="{00000024-B33B-734D-8277-910F7D5FCE7C}"/>
              </c:ext>
            </c:extLst>
          </c:dPt>
          <c:dPt>
            <c:idx val="4"/>
            <c:bubble3D val="0"/>
            <c:spPr>
              <a:solidFill>
                <a:schemeClr val="accent4"/>
              </a:solidFill>
            </c:spPr>
            <c:extLst>
              <c:ext xmlns:c16="http://schemas.microsoft.com/office/drawing/2014/chart" uri="{C3380CC4-5D6E-409C-BE32-E72D297353CC}">
                <c16:uniqueId val="{00000025-B33B-734D-8277-910F7D5FCE7C}"/>
              </c:ext>
            </c:extLst>
          </c:dPt>
          <c:dPt>
            <c:idx val="5"/>
            <c:bubble3D val="0"/>
            <c:spPr>
              <a:solidFill>
                <a:schemeClr val="accent2"/>
              </a:solidFill>
            </c:spPr>
            <c:extLst>
              <c:ext xmlns:c16="http://schemas.microsoft.com/office/drawing/2014/chart" uri="{C3380CC4-5D6E-409C-BE32-E72D297353CC}">
                <c16:uniqueId val="{00000026-B33B-734D-8277-910F7D5FCE7C}"/>
              </c:ext>
            </c:extLst>
          </c:dPt>
          <c:dPt>
            <c:idx val="6"/>
            <c:bubble3D val="0"/>
            <c:spPr>
              <a:solidFill>
                <a:srgbClr val="C00000"/>
              </a:solidFill>
            </c:spPr>
            <c:extLst>
              <c:ext xmlns:c16="http://schemas.microsoft.com/office/drawing/2014/chart" uri="{C3380CC4-5D6E-409C-BE32-E72D297353CC}">
                <c16:uniqueId val="{00000027-B33B-734D-8277-910F7D5FCE7C}"/>
              </c:ext>
            </c:extLst>
          </c:dPt>
          <c:dLbls>
            <c:delete val="1"/>
          </c:dLbls>
          <c:val>
            <c:numRef>
              <c:f>Graphs!$I$172:$I$178</c:f>
              <c:numCache>
                <c:formatCode>0</c:formatCode>
                <c:ptCount val="7"/>
                <c:pt idx="0">
                  <c:v>0</c:v>
                </c:pt>
                <c:pt idx="1">
                  <c:v>0</c:v>
                </c:pt>
                <c:pt idx="2">
                  <c:v>7</c:v>
                </c:pt>
                <c:pt idx="3">
                  <c:v>23</c:v>
                </c:pt>
                <c:pt idx="4">
                  <c:v>0</c:v>
                </c:pt>
                <c:pt idx="5">
                  <c:v>1</c:v>
                </c:pt>
                <c:pt idx="6">
                  <c:v>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20-B33B-734D-8277-910F7D5FCE7C}"/>
            </c:ext>
          </c:extLst>
        </c:ser>
        <c:dLbls>
          <c:showLegendKey val="0"/>
          <c:showVal val="0"/>
          <c:showCatName val="1"/>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25</a:t>
            </a:r>
          </a:p>
        </c:rich>
      </c:tx>
      <c:overlay val="0"/>
      <c:spPr>
        <a:noFill/>
        <a:ln>
          <a:noFill/>
        </a:ln>
        <a:effectLst/>
      </c:spPr>
    </c:title>
    <c:autoTitleDeleted val="0"/>
    <c:plotArea>
      <c:layout/>
      <c:pieChart>
        <c:varyColors val="1"/>
        <c:ser>
          <c:idx val="1"/>
          <c:order val="0"/>
          <c:tx>
            <c:strRef>
              <c:f>Graphs!$J$171</c:f>
              <c:strCache>
                <c:ptCount val="1"/>
                <c:pt idx="0">
                  <c:v>Area 25</c:v>
                </c:pt>
              </c:strCache>
            </c:strRef>
          </c:tx>
          <c:dPt>
            <c:idx val="0"/>
            <c:bubble3D val="0"/>
            <c:spPr>
              <a:solidFill>
                <a:schemeClr val="bg1">
                  <a:lumMod val="75000"/>
                </a:schemeClr>
              </a:solidFill>
            </c:spPr>
            <c:extLst>
              <c:ext xmlns:c16="http://schemas.microsoft.com/office/drawing/2014/chart" uri="{C3380CC4-5D6E-409C-BE32-E72D297353CC}">
                <c16:uniqueId val="{00000011-3D89-2445-B257-BB329C9ACF34}"/>
              </c:ext>
            </c:extLst>
          </c:dPt>
          <c:dPt>
            <c:idx val="1"/>
            <c:bubble3D val="0"/>
            <c:spPr>
              <a:solidFill>
                <a:srgbClr val="7030A0"/>
              </a:solidFill>
            </c:spPr>
            <c:extLst>
              <c:ext xmlns:c16="http://schemas.microsoft.com/office/drawing/2014/chart" uri="{C3380CC4-5D6E-409C-BE32-E72D297353CC}">
                <c16:uniqueId val="{00000012-3D89-2445-B257-BB329C9ACF34}"/>
              </c:ext>
            </c:extLst>
          </c:dPt>
          <c:dPt>
            <c:idx val="2"/>
            <c:bubble3D val="0"/>
            <c:spPr>
              <a:solidFill>
                <a:schemeClr val="accent6">
                  <a:lumMod val="60000"/>
                  <a:lumOff val="40000"/>
                </a:schemeClr>
              </a:solidFill>
            </c:spPr>
            <c:extLst>
              <c:ext xmlns:c16="http://schemas.microsoft.com/office/drawing/2014/chart" uri="{C3380CC4-5D6E-409C-BE32-E72D297353CC}">
                <c16:uniqueId val="{00000013-3D89-2445-B257-BB329C9ACF34}"/>
              </c:ext>
            </c:extLst>
          </c:dPt>
          <c:dPt>
            <c:idx val="3"/>
            <c:bubble3D val="0"/>
            <c:spPr>
              <a:solidFill>
                <a:schemeClr val="accent6"/>
              </a:solidFill>
            </c:spPr>
            <c:extLst>
              <c:ext xmlns:c16="http://schemas.microsoft.com/office/drawing/2014/chart" uri="{C3380CC4-5D6E-409C-BE32-E72D297353CC}">
                <c16:uniqueId val="{00000014-3D89-2445-B257-BB329C9ACF34}"/>
              </c:ext>
            </c:extLst>
          </c:dPt>
          <c:dPt>
            <c:idx val="4"/>
            <c:bubble3D val="0"/>
            <c:spPr>
              <a:solidFill>
                <a:schemeClr val="accent4"/>
              </a:solidFill>
            </c:spPr>
            <c:extLst>
              <c:ext xmlns:c16="http://schemas.microsoft.com/office/drawing/2014/chart" uri="{C3380CC4-5D6E-409C-BE32-E72D297353CC}">
                <c16:uniqueId val="{00000015-3D89-2445-B257-BB329C9ACF34}"/>
              </c:ext>
            </c:extLst>
          </c:dPt>
          <c:dPt>
            <c:idx val="5"/>
            <c:bubble3D val="0"/>
            <c:spPr>
              <a:solidFill>
                <a:schemeClr val="accent2"/>
              </a:solidFill>
            </c:spPr>
            <c:extLst>
              <c:ext xmlns:c16="http://schemas.microsoft.com/office/drawing/2014/chart" uri="{C3380CC4-5D6E-409C-BE32-E72D297353CC}">
                <c16:uniqueId val="{00000016-3D89-2445-B257-BB329C9ACF34}"/>
              </c:ext>
            </c:extLst>
          </c:dPt>
          <c:dPt>
            <c:idx val="6"/>
            <c:bubble3D val="0"/>
            <c:spPr>
              <a:solidFill>
                <a:srgbClr val="C00000"/>
              </a:solidFill>
            </c:spPr>
            <c:extLst>
              <c:ext xmlns:c16="http://schemas.microsoft.com/office/drawing/2014/chart" uri="{C3380CC4-5D6E-409C-BE32-E72D297353CC}">
                <c16:uniqueId val="{00000017-3D89-2445-B257-BB329C9ACF34}"/>
              </c:ext>
            </c:extLst>
          </c:dPt>
          <c:val>
            <c:numRef>
              <c:f>Graphs!$J$172:$J$178</c:f>
              <c:numCache>
                <c:formatCode>0</c:formatCode>
                <c:ptCount val="7"/>
                <c:pt idx="0">
                  <c:v>0</c:v>
                </c:pt>
                <c:pt idx="1">
                  <c:v>0</c:v>
                </c:pt>
                <c:pt idx="2">
                  <c:v>2</c:v>
                </c:pt>
                <c:pt idx="3">
                  <c:v>21</c:v>
                </c:pt>
                <c:pt idx="4">
                  <c:v>0</c:v>
                </c:pt>
                <c:pt idx="5">
                  <c:v>0</c:v>
                </c:pt>
                <c:pt idx="6">
                  <c:v>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3D89-2445-B257-BB329C9ACF34}"/>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26</a:t>
            </a:r>
          </a:p>
        </c:rich>
      </c:tx>
      <c:overlay val="0"/>
      <c:spPr>
        <a:noFill/>
        <a:ln>
          <a:noFill/>
        </a:ln>
        <a:effectLst/>
      </c:spPr>
    </c:title>
    <c:autoTitleDeleted val="0"/>
    <c:plotArea>
      <c:layout/>
      <c:pieChart>
        <c:varyColors val="1"/>
        <c:ser>
          <c:idx val="1"/>
          <c:order val="0"/>
          <c:tx>
            <c:strRef>
              <c:f>Graphs!$K$171</c:f>
              <c:strCache>
                <c:ptCount val="1"/>
                <c:pt idx="0">
                  <c:v>Area 26</c:v>
                </c:pt>
              </c:strCache>
            </c:strRef>
          </c:tx>
          <c:dPt>
            <c:idx val="0"/>
            <c:bubble3D val="0"/>
            <c:spPr>
              <a:solidFill>
                <a:schemeClr val="bg1">
                  <a:lumMod val="75000"/>
                </a:schemeClr>
              </a:solidFill>
            </c:spPr>
            <c:extLst>
              <c:ext xmlns:c16="http://schemas.microsoft.com/office/drawing/2014/chart" uri="{C3380CC4-5D6E-409C-BE32-E72D297353CC}">
                <c16:uniqueId val="{00000011-24C9-374B-AA3A-903566D96CC0}"/>
              </c:ext>
            </c:extLst>
          </c:dPt>
          <c:dPt>
            <c:idx val="1"/>
            <c:bubble3D val="0"/>
            <c:spPr>
              <a:solidFill>
                <a:srgbClr val="7030A0"/>
              </a:solidFill>
            </c:spPr>
            <c:extLst>
              <c:ext xmlns:c16="http://schemas.microsoft.com/office/drawing/2014/chart" uri="{C3380CC4-5D6E-409C-BE32-E72D297353CC}">
                <c16:uniqueId val="{00000012-24C9-374B-AA3A-903566D96CC0}"/>
              </c:ext>
            </c:extLst>
          </c:dPt>
          <c:dPt>
            <c:idx val="2"/>
            <c:bubble3D val="0"/>
            <c:spPr>
              <a:solidFill>
                <a:schemeClr val="accent6">
                  <a:lumMod val="60000"/>
                  <a:lumOff val="40000"/>
                </a:schemeClr>
              </a:solidFill>
            </c:spPr>
            <c:extLst>
              <c:ext xmlns:c16="http://schemas.microsoft.com/office/drawing/2014/chart" uri="{C3380CC4-5D6E-409C-BE32-E72D297353CC}">
                <c16:uniqueId val="{00000013-24C9-374B-AA3A-903566D96CC0}"/>
              </c:ext>
            </c:extLst>
          </c:dPt>
          <c:dPt>
            <c:idx val="3"/>
            <c:bubble3D val="0"/>
            <c:spPr>
              <a:solidFill>
                <a:schemeClr val="accent6"/>
              </a:solidFill>
            </c:spPr>
            <c:extLst>
              <c:ext xmlns:c16="http://schemas.microsoft.com/office/drawing/2014/chart" uri="{C3380CC4-5D6E-409C-BE32-E72D297353CC}">
                <c16:uniqueId val="{00000017-24C9-374B-AA3A-903566D96CC0}"/>
              </c:ext>
            </c:extLst>
          </c:dPt>
          <c:dPt>
            <c:idx val="4"/>
            <c:bubble3D val="0"/>
            <c:spPr>
              <a:solidFill>
                <a:schemeClr val="accent4"/>
              </a:solidFill>
            </c:spPr>
            <c:extLst>
              <c:ext xmlns:c16="http://schemas.microsoft.com/office/drawing/2014/chart" uri="{C3380CC4-5D6E-409C-BE32-E72D297353CC}">
                <c16:uniqueId val="{00000016-24C9-374B-AA3A-903566D96CC0}"/>
              </c:ext>
            </c:extLst>
          </c:dPt>
          <c:dPt>
            <c:idx val="5"/>
            <c:bubble3D val="0"/>
            <c:spPr>
              <a:solidFill>
                <a:schemeClr val="accent2"/>
              </a:solidFill>
            </c:spPr>
            <c:extLst>
              <c:ext xmlns:c16="http://schemas.microsoft.com/office/drawing/2014/chart" uri="{C3380CC4-5D6E-409C-BE32-E72D297353CC}">
                <c16:uniqueId val="{00000015-24C9-374B-AA3A-903566D96CC0}"/>
              </c:ext>
            </c:extLst>
          </c:dPt>
          <c:dPt>
            <c:idx val="6"/>
            <c:bubble3D val="0"/>
            <c:spPr>
              <a:solidFill>
                <a:srgbClr val="C00000"/>
              </a:solidFill>
            </c:spPr>
            <c:extLst>
              <c:ext xmlns:c16="http://schemas.microsoft.com/office/drawing/2014/chart" uri="{C3380CC4-5D6E-409C-BE32-E72D297353CC}">
                <c16:uniqueId val="{00000014-24C9-374B-AA3A-903566D96CC0}"/>
              </c:ext>
            </c:extLst>
          </c:dPt>
          <c:val>
            <c:numRef>
              <c:f>Graphs!$K$172:$K$178</c:f>
              <c:numCache>
                <c:formatCode>0</c:formatCode>
                <c:ptCount val="7"/>
                <c:pt idx="0">
                  <c:v>0</c:v>
                </c:pt>
                <c:pt idx="1">
                  <c:v>0</c:v>
                </c:pt>
                <c:pt idx="2">
                  <c:v>1</c:v>
                </c:pt>
                <c:pt idx="3">
                  <c:v>0</c:v>
                </c:pt>
                <c:pt idx="4">
                  <c:v>0</c:v>
                </c:pt>
                <c:pt idx="5">
                  <c:v>0</c:v>
                </c:pt>
                <c:pt idx="6">
                  <c:v>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24C9-374B-AA3A-903566D96CC0}"/>
            </c:ext>
          </c:extLst>
        </c:ser>
        <c:dLbls>
          <c:showLegendKey val="0"/>
          <c:showVal val="0"/>
          <c:showCatName val="0"/>
          <c:showSerName val="0"/>
          <c:showPercent val="0"/>
          <c:showBubbleSize val="0"/>
          <c:showLeaderLines val="1"/>
        </c:dLbls>
        <c:firstSliceAng val="0"/>
      </c:pieChart>
      <c:spPr>
        <a:ln>
          <a:noFill/>
        </a:ln>
      </c:spPr>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1"/>
                </a:solidFill>
                <a:latin typeface="Arial" panose="020B0604020202020204" pitchFamily="34" charset="0"/>
                <a:cs typeface="Arial" panose="020B0604020202020204" pitchFamily="34" charset="0"/>
              </a:rPr>
              <a:t>Sarita River</a:t>
            </a:r>
          </a:p>
        </c:rich>
      </c:tx>
      <c:layout>
        <c:manualLayout>
          <c:xMode val="edge"/>
          <c:yMode val="edge"/>
          <c:x val="0.42470216045418779"/>
          <c:y val="1.02845402026155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669648878828052E-2"/>
          <c:y val="4.8163461538461537E-2"/>
          <c:w val="0.93056241842649612"/>
          <c:h val="0.90968450938824952"/>
        </c:manualLayout>
      </c:layout>
      <c:pieChart>
        <c:varyColors val="1"/>
        <c:ser>
          <c:idx val="0"/>
          <c:order val="0"/>
          <c:dPt>
            <c:idx val="0"/>
            <c:bubble3D val="0"/>
            <c:spPr>
              <a:solidFill>
                <a:schemeClr val="bg1">
                  <a:lumMod val="75000"/>
                </a:schemeClr>
              </a:solidFill>
              <a:ln w="19050">
                <a:noFill/>
              </a:ln>
              <a:effectLst/>
            </c:spPr>
            <c:extLst>
              <c:ext xmlns:c16="http://schemas.microsoft.com/office/drawing/2014/chart" uri="{C3380CC4-5D6E-409C-BE32-E72D297353CC}">
                <c16:uniqueId val="{00000001-FD58-6144-B57F-C39720629387}"/>
              </c:ext>
            </c:extLst>
          </c:dPt>
          <c:dPt>
            <c:idx val="1"/>
            <c:bubble3D val="0"/>
            <c:spPr>
              <a:solidFill>
                <a:srgbClr val="7030A0"/>
              </a:solidFill>
              <a:ln w="19050">
                <a:noFill/>
              </a:ln>
              <a:effectLst/>
            </c:spPr>
            <c:extLst>
              <c:ext xmlns:c16="http://schemas.microsoft.com/office/drawing/2014/chart" uri="{C3380CC4-5D6E-409C-BE32-E72D297353CC}">
                <c16:uniqueId val="{00000003-FD58-6144-B57F-C39720629387}"/>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D58-6144-B57F-C39720629387}"/>
              </c:ext>
            </c:extLst>
          </c:dPt>
          <c:dPt>
            <c:idx val="3"/>
            <c:bubble3D val="0"/>
            <c:spPr>
              <a:solidFill>
                <a:schemeClr val="accent6"/>
              </a:solidFill>
              <a:ln w="19050">
                <a:noFill/>
              </a:ln>
              <a:effectLst/>
            </c:spPr>
            <c:extLst>
              <c:ext xmlns:c16="http://schemas.microsoft.com/office/drawing/2014/chart" uri="{C3380CC4-5D6E-409C-BE32-E72D297353CC}">
                <c16:uniqueId val="{00000007-FD58-6144-B57F-C39720629387}"/>
              </c:ext>
            </c:extLst>
          </c:dPt>
          <c:dPt>
            <c:idx val="4"/>
            <c:bubble3D val="0"/>
            <c:spPr>
              <a:solidFill>
                <a:schemeClr val="accent4"/>
              </a:solidFill>
              <a:ln w="19050">
                <a:noFill/>
              </a:ln>
              <a:effectLst/>
            </c:spPr>
            <c:extLst>
              <c:ext xmlns:c16="http://schemas.microsoft.com/office/drawing/2014/chart" uri="{C3380CC4-5D6E-409C-BE32-E72D297353CC}">
                <c16:uniqueId val="{00000009-FD58-6144-B57F-C39720629387}"/>
              </c:ext>
            </c:extLst>
          </c:dPt>
          <c:dPt>
            <c:idx val="5"/>
            <c:bubble3D val="0"/>
            <c:spPr>
              <a:solidFill>
                <a:schemeClr val="accent2"/>
              </a:solidFill>
              <a:ln w="19050">
                <a:noFill/>
              </a:ln>
              <a:effectLst/>
            </c:spPr>
            <c:extLst>
              <c:ext xmlns:c16="http://schemas.microsoft.com/office/drawing/2014/chart" uri="{C3380CC4-5D6E-409C-BE32-E72D297353CC}">
                <c16:uniqueId val="{0000000B-FD58-6144-B57F-C3972062938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3DAE-3147-BC14-F9C4B4382F48}"/>
              </c:ext>
            </c:extLst>
          </c:dPt>
          <c:cat>
            <c:strRef>
              <c:f>Graphs!$F$189:$L$189</c:f>
              <c:strCache>
                <c:ptCount val="7"/>
                <c:pt idx="0">
                  <c:v>Low Priority Data Gap</c:v>
                </c:pt>
                <c:pt idx="1">
                  <c:v>High Priority Data Gap</c:v>
                </c:pt>
                <c:pt idx="2">
                  <c:v>Very Low</c:v>
                </c:pt>
                <c:pt idx="3">
                  <c:v>Low</c:v>
                </c:pt>
                <c:pt idx="4">
                  <c:v>Moderate</c:v>
                </c:pt>
                <c:pt idx="5">
                  <c:v>High</c:v>
                </c:pt>
                <c:pt idx="6">
                  <c:v>Very High</c:v>
                </c:pt>
              </c:strCache>
            </c:strRef>
          </c:cat>
          <c:val>
            <c:numRef>
              <c:f>Graphs!$F$190:$L$190</c:f>
              <c:numCache>
                <c:formatCode>General</c:formatCode>
                <c:ptCount val="7"/>
                <c:pt idx="0">
                  <c:v>20</c:v>
                </c:pt>
                <c:pt idx="1">
                  <c:v>38</c:v>
                </c:pt>
                <c:pt idx="2">
                  <c:v>16</c:v>
                </c:pt>
                <c:pt idx="3">
                  <c:v>23</c:v>
                </c:pt>
                <c:pt idx="4">
                  <c:v>15</c:v>
                </c:pt>
                <c:pt idx="5">
                  <c:v>18</c:v>
                </c:pt>
                <c:pt idx="6">
                  <c:v>10</c:v>
                </c:pt>
              </c:numCache>
            </c:numRef>
          </c:val>
          <c:extLst>
            <c:ext xmlns:c16="http://schemas.microsoft.com/office/drawing/2014/chart" uri="{C3380CC4-5D6E-409C-BE32-E72D297353CC}">
              <c16:uniqueId val="{0000000C-FD58-6144-B57F-C3972062938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7385186785683286E-2"/>
          <c:y val="0.95432208532651885"/>
          <c:w val="0.96812089984757066"/>
          <c:h val="4.51426437014009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Graphs!$I$88:$I$157</c:f>
              <c:numCache>
                <c:formatCode>0</c:formatCode>
                <c:ptCount val="70"/>
                <c:pt idx="0">
                  <c:v>2</c:v>
                </c:pt>
                <c:pt idx="1">
                  <c:v>0</c:v>
                </c:pt>
                <c:pt idx="2">
                  <c:v>1</c:v>
                </c:pt>
                <c:pt idx="3">
                  <c:v>0</c:v>
                </c:pt>
                <c:pt idx="4">
                  <c:v>0</c:v>
                </c:pt>
                <c:pt idx="5">
                  <c:v>0</c:v>
                </c:pt>
                <c:pt idx="6">
                  <c:v>0</c:v>
                </c:pt>
                <c:pt idx="7">
                  <c:v>0</c:v>
                </c:pt>
                <c:pt idx="8">
                  <c:v>1</c:v>
                </c:pt>
                <c:pt idx="9">
                  <c:v>0</c:v>
                </c:pt>
                <c:pt idx="10">
                  <c:v>0</c:v>
                </c:pt>
                <c:pt idx="11">
                  <c:v>0</c:v>
                </c:pt>
                <c:pt idx="12">
                  <c:v>0</c:v>
                </c:pt>
                <c:pt idx="13">
                  <c:v>0</c:v>
                </c:pt>
                <c:pt idx="14">
                  <c:v>2</c:v>
                </c:pt>
                <c:pt idx="15">
                  <c:v>0</c:v>
                </c:pt>
                <c:pt idx="16">
                  <c:v>0</c:v>
                </c:pt>
                <c:pt idx="17">
                  <c:v>0</c:v>
                </c:pt>
                <c:pt idx="18">
                  <c:v>0</c:v>
                </c:pt>
                <c:pt idx="19">
                  <c:v>2</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2</c:v>
                </c:pt>
                <c:pt idx="35">
                  <c:v>0</c:v>
                </c:pt>
                <c:pt idx="36">
                  <c:v>0</c:v>
                </c:pt>
                <c:pt idx="37">
                  <c:v>1</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1</c:v>
                </c:pt>
              </c:numCache>
            </c:numRef>
          </c:val>
          <c:extLst>
            <c:ext xmlns:c16="http://schemas.microsoft.com/office/drawing/2014/chart" uri="{C3380CC4-5D6E-409C-BE32-E72D297353CC}">
              <c16:uniqueId val="{00000000-896A-234E-80E4-4138C0DB2B37}"/>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Graphs!$J$88:$J$157</c:f>
              <c:numCache>
                <c:formatCode>0</c:formatCode>
                <c:ptCount val="70"/>
                <c:pt idx="0">
                  <c:v>1</c:v>
                </c:pt>
                <c:pt idx="1">
                  <c:v>0</c:v>
                </c:pt>
                <c:pt idx="2">
                  <c:v>0</c:v>
                </c:pt>
                <c:pt idx="3">
                  <c:v>0</c:v>
                </c:pt>
                <c:pt idx="4">
                  <c:v>0</c:v>
                </c:pt>
                <c:pt idx="5">
                  <c:v>2</c:v>
                </c:pt>
                <c:pt idx="6">
                  <c:v>0</c:v>
                </c:pt>
                <c:pt idx="7">
                  <c:v>0</c:v>
                </c:pt>
                <c:pt idx="8">
                  <c:v>1</c:v>
                </c:pt>
                <c:pt idx="9">
                  <c:v>0</c:v>
                </c:pt>
                <c:pt idx="10">
                  <c:v>2</c:v>
                </c:pt>
                <c:pt idx="11">
                  <c:v>0</c:v>
                </c:pt>
                <c:pt idx="12">
                  <c:v>0</c:v>
                </c:pt>
                <c:pt idx="13">
                  <c:v>0</c:v>
                </c:pt>
                <c:pt idx="14">
                  <c:v>0</c:v>
                </c:pt>
                <c:pt idx="15">
                  <c:v>2</c:v>
                </c:pt>
                <c:pt idx="16">
                  <c:v>0</c:v>
                </c:pt>
                <c:pt idx="17">
                  <c:v>0</c:v>
                </c:pt>
                <c:pt idx="18">
                  <c:v>0</c:v>
                </c:pt>
                <c:pt idx="19">
                  <c:v>0</c:v>
                </c:pt>
                <c:pt idx="20">
                  <c:v>0</c:v>
                </c:pt>
                <c:pt idx="21">
                  <c:v>2</c:v>
                </c:pt>
                <c:pt idx="22">
                  <c:v>0</c:v>
                </c:pt>
                <c:pt idx="23">
                  <c:v>0</c:v>
                </c:pt>
                <c:pt idx="24">
                  <c:v>0</c:v>
                </c:pt>
                <c:pt idx="25">
                  <c:v>0</c:v>
                </c:pt>
                <c:pt idx="26">
                  <c:v>0</c:v>
                </c:pt>
                <c:pt idx="27">
                  <c:v>0</c:v>
                </c:pt>
                <c:pt idx="28">
                  <c:v>0</c:v>
                </c:pt>
                <c:pt idx="29">
                  <c:v>2</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1</c:v>
                </c:pt>
                <c:pt idx="47">
                  <c:v>0</c:v>
                </c:pt>
                <c:pt idx="48">
                  <c:v>0</c:v>
                </c:pt>
                <c:pt idx="49">
                  <c:v>1</c:v>
                </c:pt>
                <c:pt idx="50">
                  <c:v>0</c:v>
                </c:pt>
                <c:pt idx="51">
                  <c:v>1</c:v>
                </c:pt>
                <c:pt idx="52">
                  <c:v>0</c:v>
                </c:pt>
                <c:pt idx="53">
                  <c:v>0</c:v>
                </c:pt>
                <c:pt idx="54">
                  <c:v>0</c:v>
                </c:pt>
                <c:pt idx="55">
                  <c:v>1</c:v>
                </c:pt>
                <c:pt idx="56">
                  <c:v>1</c:v>
                </c:pt>
                <c:pt idx="57">
                  <c:v>2</c:v>
                </c:pt>
                <c:pt idx="58">
                  <c:v>2</c:v>
                </c:pt>
                <c:pt idx="59">
                  <c:v>0</c:v>
                </c:pt>
                <c:pt idx="60">
                  <c:v>0</c:v>
                </c:pt>
                <c:pt idx="61">
                  <c:v>0</c:v>
                </c:pt>
                <c:pt idx="62">
                  <c:v>0</c:v>
                </c:pt>
                <c:pt idx="63">
                  <c:v>0</c:v>
                </c:pt>
                <c:pt idx="64">
                  <c:v>0</c:v>
                </c:pt>
                <c:pt idx="65">
                  <c:v>0</c:v>
                </c:pt>
                <c:pt idx="66">
                  <c:v>0</c:v>
                </c:pt>
                <c:pt idx="67">
                  <c:v>0</c:v>
                </c:pt>
                <c:pt idx="68">
                  <c:v>1</c:v>
                </c:pt>
                <c:pt idx="69">
                  <c:v>0</c:v>
                </c:pt>
              </c:numCache>
            </c:numRef>
          </c:val>
          <c:extLst>
            <c:ext xmlns:c16="http://schemas.microsoft.com/office/drawing/2014/chart" uri="{C3380CC4-5D6E-409C-BE32-E72D297353CC}">
              <c16:uniqueId val="{00000001-896A-234E-80E4-4138C0DB2B37}"/>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Graphs!$K$88:$K$157</c:f>
              <c:numCache>
                <c:formatCode>0</c:formatCode>
                <c:ptCount val="70"/>
                <c:pt idx="0">
                  <c:v>1</c:v>
                </c:pt>
                <c:pt idx="1">
                  <c:v>0</c:v>
                </c:pt>
                <c:pt idx="2">
                  <c:v>1</c:v>
                </c:pt>
                <c:pt idx="3">
                  <c:v>0</c:v>
                </c:pt>
                <c:pt idx="4">
                  <c:v>0</c:v>
                </c:pt>
                <c:pt idx="5">
                  <c:v>2</c:v>
                </c:pt>
                <c:pt idx="6">
                  <c:v>2</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3</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1</c:v>
                </c:pt>
                <c:pt idx="56">
                  <c:v>1</c:v>
                </c:pt>
                <c:pt idx="57">
                  <c:v>0</c:v>
                </c:pt>
                <c:pt idx="58">
                  <c:v>0</c:v>
                </c:pt>
                <c:pt idx="59">
                  <c:v>0</c:v>
                </c:pt>
                <c:pt idx="60">
                  <c:v>0</c:v>
                </c:pt>
                <c:pt idx="61">
                  <c:v>0</c:v>
                </c:pt>
                <c:pt idx="62">
                  <c:v>0</c:v>
                </c:pt>
                <c:pt idx="63">
                  <c:v>0</c:v>
                </c:pt>
                <c:pt idx="64">
                  <c:v>0</c:v>
                </c:pt>
                <c:pt idx="65">
                  <c:v>0</c:v>
                </c:pt>
                <c:pt idx="66">
                  <c:v>2</c:v>
                </c:pt>
                <c:pt idx="67">
                  <c:v>2</c:v>
                </c:pt>
                <c:pt idx="68">
                  <c:v>2</c:v>
                </c:pt>
                <c:pt idx="69">
                  <c:v>0</c:v>
                </c:pt>
              </c:numCache>
            </c:numRef>
          </c:val>
          <c:extLst>
            <c:ext xmlns:c16="http://schemas.microsoft.com/office/drawing/2014/chart" uri="{C3380CC4-5D6E-409C-BE32-E72D297353CC}">
              <c16:uniqueId val="{00000002-896A-234E-80E4-4138C0DB2B3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96A-234E-80E4-4138C0DB2B37}"/>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96A-234E-80E4-4138C0DB2B37}"/>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96A-234E-80E4-4138C0DB2B37}"/>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96A-234E-80E4-4138C0DB2B3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3"/>
          <c:order val="0"/>
          <c:tx>
            <c:strRef>
              <c:f>SummaryTab!$AZ$3</c:f>
              <c:strCache>
                <c:ptCount val="1"/>
                <c:pt idx="0">
                  <c:v>Moderate</c:v>
                </c:pt>
              </c:strCache>
            </c:strRef>
          </c:tx>
          <c:spPr>
            <a:solidFill>
              <a:srgbClr val="FFC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SummaryTab!$AZ$4:$AZ$73</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4E-AAF2-464F-8C53-2A5E71EB6902}"/>
            </c:ext>
          </c:extLst>
        </c:ser>
        <c:ser>
          <c:idx val="4"/>
          <c:order val="1"/>
          <c:tx>
            <c:strRef>
              <c:f>SummaryTab!$BA$3</c:f>
              <c:strCache>
                <c:ptCount val="1"/>
                <c:pt idx="0">
                  <c:v>High</c:v>
                </c:pt>
              </c:strCache>
            </c:strRef>
          </c:tx>
          <c:spPr>
            <a:solidFill>
              <a:schemeClr val="accent2"/>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SummaryTab!$BA$4:$BA$73</c:f>
              <c:numCache>
                <c:formatCode>General</c:formatCode>
                <c:ptCount val="7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4F-AAF2-464F-8C53-2A5E71EB6902}"/>
            </c:ext>
          </c:extLst>
        </c:ser>
        <c:ser>
          <c:idx val="5"/>
          <c:order val="2"/>
          <c:tx>
            <c:strRef>
              <c:f>SummaryTab!$BB$3</c:f>
              <c:strCache>
                <c:ptCount val="1"/>
                <c:pt idx="0">
                  <c:v>Very High</c:v>
                </c:pt>
              </c:strCache>
            </c:strRef>
          </c:tx>
          <c:spPr>
            <a:solidFill>
              <a:srgbClr val="C00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SummaryTab!$BB$4:$BB$73</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50-AAF2-464F-8C53-2A5E71EB690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cap="rnd">
              <a:solidFill>
                <a:schemeClr val="tx1"/>
              </a:solidFill>
              <a:round/>
            </a:ln>
            <a:effectLst/>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D9-AAF2-464F-8C53-2A5E71EB6902}"/>
            </c:ext>
          </c:extLst>
        </c:ser>
        <c:ser>
          <c:idx val="7"/>
          <c:order val="4"/>
          <c:tx>
            <c:v>Incubation</c:v>
          </c:tx>
          <c:spPr>
            <a:ln w="63500" cap="rnd">
              <a:solidFill>
                <a:schemeClr val="tx1"/>
              </a:solidFill>
              <a:round/>
            </a:ln>
            <a:effectLst/>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DA-AAF2-464F-8C53-2A5E71EB6902}"/>
            </c:ext>
          </c:extLst>
        </c:ser>
        <c:ser>
          <c:idx val="8"/>
          <c:order val="5"/>
          <c:tx>
            <c:v>Early Rearing</c:v>
          </c:tx>
          <c:spPr>
            <a:ln w="63500" cap="rnd">
              <a:solidFill>
                <a:schemeClr val="tx1"/>
              </a:solidFill>
              <a:round/>
            </a:ln>
            <a:effectLst/>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DB-AAF2-464F-8C53-2A5E71EB6902}"/>
            </c:ext>
          </c:extLst>
        </c:ser>
        <c:ser>
          <c:idx val="9"/>
          <c:order val="6"/>
          <c:tx>
            <c:v>Estuary Rearing</c:v>
          </c:tx>
          <c:spPr>
            <a:ln w="63500" cap="rnd">
              <a:solidFill>
                <a:schemeClr val="tx1"/>
              </a:solidFill>
              <a:round/>
            </a:ln>
            <a:effectLst/>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DC-AAF2-464F-8C53-2A5E71EB690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2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SummaryTab!$J$88:$J$157</c:f>
              <c:numCache>
                <c:formatCode>General</c:formatCode>
                <c:ptCount val="70"/>
                <c:pt idx="0">
                  <c:v>0</c:v>
                </c:pt>
                <c:pt idx="1">
                  <c:v>0</c:v>
                </c:pt>
                <c:pt idx="2">
                  <c:v>1</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numCache>
            </c:numRef>
          </c:val>
          <c:extLst>
            <c:ext xmlns:c16="http://schemas.microsoft.com/office/drawing/2014/chart" uri="{C3380CC4-5D6E-409C-BE32-E72D297353CC}">
              <c16:uniqueId val="{00000000-49C2-8F48-991B-0BEFEE69EBE7}"/>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SummaryTab!$K$88:$K$157</c:f>
              <c:numCache>
                <c:formatCode>General</c:formatCode>
                <c:ptCount val="70"/>
                <c:pt idx="0">
                  <c:v>1</c:v>
                </c:pt>
                <c:pt idx="1">
                  <c:v>0</c:v>
                </c:pt>
                <c:pt idx="2">
                  <c:v>0</c:v>
                </c:pt>
                <c:pt idx="3">
                  <c:v>0</c:v>
                </c:pt>
                <c:pt idx="4">
                  <c:v>0</c:v>
                </c:pt>
                <c:pt idx="5">
                  <c:v>0</c:v>
                </c:pt>
                <c:pt idx="6">
                  <c:v>0</c:v>
                </c:pt>
                <c:pt idx="7">
                  <c:v>0</c:v>
                </c:pt>
                <c:pt idx="8">
                  <c:v>1</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49C2-8F48-991B-0BEFEE69EBE7}"/>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SummaryTab!$L$88:$L$157</c:f>
              <c:numCache>
                <c:formatCode>General</c:formatCode>
                <c:ptCount val="70"/>
                <c:pt idx="0">
                  <c:v>1</c:v>
                </c:pt>
                <c:pt idx="1">
                  <c:v>0</c:v>
                </c:pt>
                <c:pt idx="2">
                  <c:v>1</c:v>
                </c:pt>
                <c:pt idx="3">
                  <c:v>0</c:v>
                </c:pt>
                <c:pt idx="4">
                  <c:v>0</c:v>
                </c:pt>
                <c:pt idx="5">
                  <c:v>2</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2</c:v>
                </c:pt>
                <c:pt idx="67">
                  <c:v>2</c:v>
                </c:pt>
                <c:pt idx="68">
                  <c:v>2</c:v>
                </c:pt>
                <c:pt idx="69">
                  <c:v>0</c:v>
                </c:pt>
              </c:numCache>
            </c:numRef>
          </c:val>
          <c:extLst>
            <c:ext xmlns:c16="http://schemas.microsoft.com/office/drawing/2014/chart" uri="{C3380CC4-5D6E-409C-BE32-E72D297353CC}">
              <c16:uniqueId val="{00000002-49C2-8F48-991B-0BEFEE69EBE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49C2-8F48-991B-0BEFEE69EBE7}"/>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49C2-8F48-991B-0BEFEE69EBE7}"/>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49C2-8F48-991B-0BEFEE69EBE7}"/>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49C2-8F48-991B-0BEFEE69EBE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SummaryTab!$P$88:$P$157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22A9-A042-BFA8-AC457A6E1A0F}"/>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SummaryTab!$Q$88:$Q$157</c:f>
              <c:numCache>
                <c:formatCode>General</c:formatCode>
                <c:ptCount val="7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22A9-A042-BFA8-AC457A6E1A0F}"/>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SummaryTab!$R$88:$R$157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22A9-A042-BFA8-AC457A6E1A0F}"/>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22A9-A042-BFA8-AC457A6E1A0F}"/>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22A9-A042-BFA8-AC457A6E1A0F}"/>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22A9-A042-BFA8-AC457A6E1A0F}"/>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22A9-A042-BFA8-AC457A6E1A0F}"/>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SummaryTab!$V$88:$V$157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6C8F-3645-ADCC-202E2BC365A4}"/>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SummaryTab!$W$88:$W$157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6C8F-3645-ADCC-202E2BC365A4}"/>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SummaryTab!$X$88:$X$157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6C8F-3645-ADCC-202E2BC365A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6C8F-3645-ADCC-202E2BC365A4}"/>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6C8F-3645-ADCC-202E2BC365A4}"/>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6C8F-3645-ADCC-202E2BC365A4}"/>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6C8F-3645-ADCC-202E2BC365A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SummaryTab!$AB$88:$AB$157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5CF4-9246-8C51-BB506889B1AE}"/>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SummaryTab!$AC$88:$AC$157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5CF4-9246-8C51-BB506889B1AE}"/>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SummaryTab!$AD$88:$AD$157</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5CF4-9246-8C51-BB506889B1A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5CF4-9246-8C51-BB506889B1AE}"/>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5CF4-9246-8C51-BB506889B1AE}"/>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5CF4-9246-8C51-BB506889B1AE}"/>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5CF4-9246-8C51-BB506889B1A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Graphs!$P$88:$P$157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EFFB-894A-AB5C-40B5EF323CC4}"/>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Graphs!$Q$88:$Q$157</c:f>
              <c:numCache>
                <c:formatCode>0</c:formatCode>
                <c:ptCount val="7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EFFB-894A-AB5C-40B5EF323CC4}"/>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Graphs!$R$88:$R$157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EFFB-894A-AB5C-40B5EF323CC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FFB-894A-AB5C-40B5EF323CC4}"/>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FFB-894A-AB5C-40B5EF323CC4}"/>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FFB-894A-AB5C-40B5EF323CC4}"/>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FFB-894A-AB5C-40B5EF323CC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Graphs!$W$88:$W$157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8A90-4A4D-90E9-CB1890E98D82}"/>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Graphs!$X$88:$X$157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8A90-4A4D-90E9-CB1890E98D82}"/>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Graphs!$Y$88:$Y$157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8A90-4A4D-90E9-CB1890E98D8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A90-4A4D-90E9-CB1890E98D82}"/>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A90-4A4D-90E9-CB1890E98D82}"/>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A90-4A4D-90E9-CB1890E98D82}"/>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A90-4A4D-90E9-CB1890E98D8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Graphs!$AD$88:$AD$157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0B46-544A-B290-821A1723B536}"/>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Graphs!$AE$88:$AE$157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0B46-544A-B290-821A1723B536}"/>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Graphs!$AF$88:$AF$157</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2-0B46-544A-B290-821A1723B536}"/>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0B46-544A-B290-821A1723B536}"/>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0B46-544A-B290-821A1723B536}"/>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0B46-544A-B290-821A1723B536}"/>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0B46-544A-B290-821A1723B536}"/>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r>
              <a:rPr lang="en-US"/>
              <a:t>Count of 'High' and 'Low' Priority Data Gap ratings across WCVI</a:t>
            </a:r>
          </a:p>
        </c:rich>
      </c:tx>
      <c:overlay val="0"/>
      <c:spPr>
        <a:noFill/>
        <a:ln>
          <a:noFill/>
        </a:ln>
        <a:effectLst/>
      </c:spPr>
      <c:txPr>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76804433429175E-2"/>
          <c:y val="3.7548652953034334E-2"/>
          <c:w val="0.97865715081322424"/>
          <c:h val="0.90381863955772801"/>
        </c:manualLayout>
      </c:layout>
      <c:barChart>
        <c:barDir val="col"/>
        <c:grouping val="stacked"/>
        <c:varyColors val="0"/>
        <c:ser>
          <c:idx val="3"/>
          <c:order val="0"/>
          <c:tx>
            <c:strRef>
              <c:f>Graphs!$AX$3</c:f>
              <c:strCache>
                <c:ptCount val="1"/>
                <c:pt idx="0">
                  <c:v>Low Priority Data Gap</c:v>
                </c:pt>
              </c:strCache>
            </c:strRef>
          </c:tx>
          <c:spPr>
            <a:solidFill>
              <a:schemeClr val="bg1">
                <a:lumMod val="75000"/>
              </a:schemeClr>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Graphs!$AX$4:$AX$73</c:f>
              <c:numCache>
                <c:formatCode>General</c:formatCode>
                <c:ptCount val="70"/>
                <c:pt idx="0">
                  <c:v>0</c:v>
                </c:pt>
                <c:pt idx="1">
                  <c:v>0</c:v>
                </c:pt>
                <c:pt idx="2">
                  <c:v>0</c:v>
                </c:pt>
                <c:pt idx="3">
                  <c:v>2</c:v>
                </c:pt>
                <c:pt idx="4">
                  <c:v>2</c:v>
                </c:pt>
                <c:pt idx="5">
                  <c:v>0</c:v>
                </c:pt>
                <c:pt idx="6">
                  <c:v>0</c:v>
                </c:pt>
                <c:pt idx="7">
                  <c:v>0</c:v>
                </c:pt>
                <c:pt idx="8">
                  <c:v>0</c:v>
                </c:pt>
                <c:pt idx="9">
                  <c:v>0</c:v>
                </c:pt>
                <c:pt idx="10">
                  <c:v>0</c:v>
                </c:pt>
                <c:pt idx="11">
                  <c:v>0</c:v>
                </c:pt>
                <c:pt idx="12">
                  <c:v>2</c:v>
                </c:pt>
                <c:pt idx="13">
                  <c:v>2</c:v>
                </c:pt>
                <c:pt idx="14">
                  <c:v>0</c:v>
                </c:pt>
                <c:pt idx="15">
                  <c:v>0</c:v>
                </c:pt>
                <c:pt idx="16">
                  <c:v>0</c:v>
                </c:pt>
                <c:pt idx="17">
                  <c:v>2</c:v>
                </c:pt>
                <c:pt idx="18">
                  <c:v>0</c:v>
                </c:pt>
                <c:pt idx="19">
                  <c:v>0</c:v>
                </c:pt>
                <c:pt idx="20">
                  <c:v>0</c:v>
                </c:pt>
                <c:pt idx="21">
                  <c:v>0</c:v>
                </c:pt>
                <c:pt idx="22">
                  <c:v>2</c:v>
                </c:pt>
                <c:pt idx="23">
                  <c:v>2</c:v>
                </c:pt>
                <c:pt idx="24">
                  <c:v>0</c:v>
                </c:pt>
                <c:pt idx="25">
                  <c:v>0</c:v>
                </c:pt>
                <c:pt idx="26">
                  <c:v>0</c:v>
                </c:pt>
                <c:pt idx="27">
                  <c:v>0</c:v>
                </c:pt>
                <c:pt idx="28">
                  <c:v>2</c:v>
                </c:pt>
                <c:pt idx="29">
                  <c:v>0</c:v>
                </c:pt>
                <c:pt idx="30">
                  <c:v>2</c:v>
                </c:pt>
                <c:pt idx="31">
                  <c:v>0</c:v>
                </c:pt>
                <c:pt idx="32">
                  <c:v>0</c:v>
                </c:pt>
                <c:pt idx="33">
                  <c:v>0</c:v>
                </c:pt>
                <c:pt idx="34">
                  <c:v>0</c:v>
                </c:pt>
                <c:pt idx="35">
                  <c:v>0</c:v>
                </c:pt>
                <c:pt idx="36">
                  <c:v>0</c:v>
                </c:pt>
                <c:pt idx="37">
                  <c:v>0</c:v>
                </c:pt>
                <c:pt idx="38">
                  <c:v>0</c:v>
                </c:pt>
                <c:pt idx="39">
                  <c:v>2</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ED8C-8B47-A2A2-CF51DA656459}"/>
            </c:ext>
          </c:extLst>
        </c:ser>
        <c:ser>
          <c:idx val="0"/>
          <c:order val="1"/>
          <c:tx>
            <c:strRef>
              <c:f>Graphs!$AW$3</c:f>
              <c:strCache>
                <c:ptCount val="1"/>
                <c:pt idx="0">
                  <c:v>High Priority Data Gap</c:v>
                </c:pt>
              </c:strCache>
            </c:strRef>
          </c:tx>
          <c:spPr>
            <a:solidFill>
              <a:srgbClr val="7030A0"/>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Graphs!$AW$4:$AW$73</c:f>
              <c:numCache>
                <c:formatCode>General</c:formatCode>
                <c:ptCount val="70"/>
                <c:pt idx="0">
                  <c:v>0</c:v>
                </c:pt>
                <c:pt idx="1">
                  <c:v>2</c:v>
                </c:pt>
                <c:pt idx="2">
                  <c:v>0</c:v>
                </c:pt>
                <c:pt idx="3">
                  <c:v>0</c:v>
                </c:pt>
                <c:pt idx="4">
                  <c:v>0</c:v>
                </c:pt>
                <c:pt idx="5">
                  <c:v>0</c:v>
                </c:pt>
                <c:pt idx="6">
                  <c:v>0</c:v>
                </c:pt>
                <c:pt idx="7">
                  <c:v>0</c:v>
                </c:pt>
                <c:pt idx="8">
                  <c:v>0</c:v>
                </c:pt>
                <c:pt idx="9">
                  <c:v>2</c:v>
                </c:pt>
                <c:pt idx="10">
                  <c:v>1</c:v>
                </c:pt>
                <c:pt idx="11">
                  <c:v>0</c:v>
                </c:pt>
                <c:pt idx="12">
                  <c:v>0</c:v>
                </c:pt>
                <c:pt idx="13">
                  <c:v>0</c:v>
                </c:pt>
                <c:pt idx="14">
                  <c:v>0</c:v>
                </c:pt>
                <c:pt idx="15">
                  <c:v>0</c:v>
                </c:pt>
                <c:pt idx="16">
                  <c:v>0</c:v>
                </c:pt>
                <c:pt idx="17">
                  <c:v>0</c:v>
                </c:pt>
                <c:pt idx="18">
                  <c:v>4</c:v>
                </c:pt>
                <c:pt idx="19">
                  <c:v>0</c:v>
                </c:pt>
                <c:pt idx="20">
                  <c:v>0</c:v>
                </c:pt>
                <c:pt idx="21">
                  <c:v>2</c:v>
                </c:pt>
                <c:pt idx="22">
                  <c:v>0</c:v>
                </c:pt>
                <c:pt idx="23">
                  <c:v>0</c:v>
                </c:pt>
                <c:pt idx="24">
                  <c:v>2</c:v>
                </c:pt>
                <c:pt idx="25">
                  <c:v>4</c:v>
                </c:pt>
                <c:pt idx="26">
                  <c:v>4</c:v>
                </c:pt>
                <c:pt idx="27">
                  <c:v>4</c:v>
                </c:pt>
                <c:pt idx="28">
                  <c:v>0</c:v>
                </c:pt>
                <c:pt idx="29">
                  <c:v>0</c:v>
                </c:pt>
                <c:pt idx="30">
                  <c:v>0</c:v>
                </c:pt>
                <c:pt idx="31">
                  <c:v>0</c:v>
                </c:pt>
                <c:pt idx="32">
                  <c:v>4</c:v>
                </c:pt>
                <c:pt idx="33">
                  <c:v>0</c:v>
                </c:pt>
                <c:pt idx="34">
                  <c:v>2</c:v>
                </c:pt>
                <c:pt idx="35">
                  <c:v>0</c:v>
                </c:pt>
                <c:pt idx="36">
                  <c:v>0</c:v>
                </c:pt>
                <c:pt idx="37">
                  <c:v>0</c:v>
                </c:pt>
                <c:pt idx="38">
                  <c:v>0</c:v>
                </c:pt>
                <c:pt idx="39">
                  <c:v>0</c:v>
                </c:pt>
                <c:pt idx="40">
                  <c:v>2</c:v>
                </c:pt>
                <c:pt idx="41">
                  <c:v>4</c:v>
                </c:pt>
                <c:pt idx="42">
                  <c:v>4</c:v>
                </c:pt>
                <c:pt idx="43">
                  <c:v>4</c:v>
                </c:pt>
                <c:pt idx="44">
                  <c:v>4</c:v>
                </c:pt>
                <c:pt idx="45">
                  <c:v>0</c:v>
                </c:pt>
                <c:pt idx="46">
                  <c:v>0</c:v>
                </c:pt>
                <c:pt idx="47">
                  <c:v>0</c:v>
                </c:pt>
                <c:pt idx="48">
                  <c:v>4</c:v>
                </c:pt>
                <c:pt idx="49">
                  <c:v>0</c:v>
                </c:pt>
                <c:pt idx="50">
                  <c:v>4</c:v>
                </c:pt>
                <c:pt idx="51">
                  <c:v>2</c:v>
                </c:pt>
                <c:pt idx="52">
                  <c:v>2</c:v>
                </c:pt>
                <c:pt idx="53">
                  <c:v>2</c:v>
                </c:pt>
                <c:pt idx="54">
                  <c:v>2</c:v>
                </c:pt>
                <c:pt idx="55">
                  <c:v>2</c:v>
                </c:pt>
                <c:pt idx="56">
                  <c:v>2</c:v>
                </c:pt>
                <c:pt idx="57">
                  <c:v>2</c:v>
                </c:pt>
                <c:pt idx="58">
                  <c:v>2</c:v>
                </c:pt>
                <c:pt idx="59">
                  <c:v>4</c:v>
                </c:pt>
                <c:pt idx="60">
                  <c:v>4</c:v>
                </c:pt>
                <c:pt idx="61">
                  <c:v>4</c:v>
                </c:pt>
                <c:pt idx="62">
                  <c:v>4</c:v>
                </c:pt>
                <c:pt idx="63">
                  <c:v>4</c:v>
                </c:pt>
                <c:pt idx="64">
                  <c:v>0</c:v>
                </c:pt>
                <c:pt idx="65">
                  <c:v>2</c:v>
                </c:pt>
                <c:pt idx="66">
                  <c:v>2</c:v>
                </c:pt>
                <c:pt idx="67">
                  <c:v>0</c:v>
                </c:pt>
                <c:pt idx="68">
                  <c:v>0</c:v>
                </c:pt>
                <c:pt idx="69">
                  <c:v>0</c:v>
                </c:pt>
              </c:numCache>
            </c:numRef>
          </c:val>
          <c:extLst>
            <c:ext xmlns:c16="http://schemas.microsoft.com/office/drawing/2014/chart" uri="{C3380CC4-5D6E-409C-BE32-E72D297353CC}">
              <c16:uniqueId val="{00000001-48F3-7241-B5A8-9A55170F3EB5}"/>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cap="rnd">
              <a:solidFill>
                <a:schemeClr val="tx1"/>
              </a:solidFill>
              <a:round/>
            </a:ln>
            <a:effectLst/>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D8C-8B47-A2A2-CF51DA656459}"/>
            </c:ext>
          </c:extLst>
        </c:ser>
        <c:ser>
          <c:idx val="7"/>
          <c:order val="3"/>
          <c:tx>
            <c:v>Incubation</c:v>
          </c:tx>
          <c:spPr>
            <a:ln w="63500" cap="rnd">
              <a:solidFill>
                <a:schemeClr val="tx1"/>
              </a:solidFill>
              <a:round/>
            </a:ln>
            <a:effectLst/>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D8C-8B47-A2A2-CF51DA656459}"/>
            </c:ext>
          </c:extLst>
        </c:ser>
        <c:ser>
          <c:idx val="8"/>
          <c:order val="4"/>
          <c:tx>
            <c:v>Early Rearing</c:v>
          </c:tx>
          <c:spPr>
            <a:ln w="63500" cap="rnd">
              <a:solidFill>
                <a:schemeClr val="tx1"/>
              </a:solidFill>
              <a:round/>
            </a:ln>
            <a:effectLst/>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D8C-8B47-A2A2-CF51DA656459}"/>
            </c:ext>
          </c:extLst>
        </c:ser>
        <c:ser>
          <c:idx val="9"/>
          <c:order val="5"/>
          <c:tx>
            <c:v>Estuary Rearing</c:v>
          </c:tx>
          <c:spPr>
            <a:ln w="28575" cap="rnd">
              <a:solidFill>
                <a:schemeClr val="tx1"/>
              </a:solidFill>
              <a:round/>
            </a:ln>
            <a:effectLst/>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D8C-8B47-A2A2-CF51DA656459}"/>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38376552521086527"/>
          <c:y val="0.98025171636362507"/>
          <c:w val="0.24102627230245757"/>
          <c:h val="1.974828363637495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a:pPr>
            <a:r>
              <a:rPr lang="en-US"/>
              <a:t>Count of all 'Very Low' and 'Low' ratings across WCVI</a:t>
            </a:r>
          </a:p>
        </c:rich>
      </c:tx>
      <c:overlay val="0"/>
    </c:title>
    <c:autoTitleDeleted val="0"/>
    <c:plotArea>
      <c:layout>
        <c:manualLayout>
          <c:layoutTarget val="inner"/>
          <c:xMode val="edge"/>
          <c:yMode val="edge"/>
          <c:x val="1.6567560454210952E-2"/>
          <c:y val="1.6070743632293487E-2"/>
          <c:w val="0.97800564498802001"/>
          <c:h val="0.936409894307766"/>
        </c:manualLayout>
      </c:layout>
      <c:barChart>
        <c:barDir val="col"/>
        <c:grouping val="stacked"/>
        <c:varyColors val="0"/>
        <c:ser>
          <c:idx val="3"/>
          <c:order val="0"/>
          <c:tx>
            <c:strRef>
              <c:f>Graphs!$AY$3</c:f>
              <c:strCache>
                <c:ptCount val="1"/>
                <c:pt idx="0">
                  <c:v>Very Low</c:v>
                </c:pt>
              </c:strCache>
            </c:strRef>
          </c:tx>
          <c:spPr>
            <a:solidFill>
              <a:schemeClr val="accent6">
                <a:lumMod val="40000"/>
                <a:lumOff val="60000"/>
              </a:schemeClr>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Graphs!$AY$4:$AY$73</c:f>
              <c:numCache>
                <c:formatCode>General</c:formatCode>
                <c:ptCount val="70"/>
                <c:pt idx="0">
                  <c:v>0</c:v>
                </c:pt>
                <c:pt idx="1">
                  <c:v>2</c:v>
                </c:pt>
                <c:pt idx="2">
                  <c:v>2</c:v>
                </c:pt>
                <c:pt idx="3">
                  <c:v>0</c:v>
                </c:pt>
                <c:pt idx="4">
                  <c:v>2</c:v>
                </c:pt>
                <c:pt idx="5">
                  <c:v>0</c:v>
                </c:pt>
                <c:pt idx="6">
                  <c:v>0</c:v>
                </c:pt>
                <c:pt idx="7">
                  <c:v>1</c:v>
                </c:pt>
                <c:pt idx="8">
                  <c:v>2</c:v>
                </c:pt>
                <c:pt idx="9">
                  <c:v>2</c:v>
                </c:pt>
                <c:pt idx="10">
                  <c:v>1</c:v>
                </c:pt>
                <c:pt idx="11">
                  <c:v>2</c:v>
                </c:pt>
                <c:pt idx="12">
                  <c:v>0</c:v>
                </c:pt>
                <c:pt idx="13">
                  <c:v>0</c:v>
                </c:pt>
                <c:pt idx="14">
                  <c:v>0</c:v>
                </c:pt>
                <c:pt idx="15">
                  <c:v>0</c:v>
                </c:pt>
                <c:pt idx="16">
                  <c:v>0</c:v>
                </c:pt>
                <c:pt idx="17">
                  <c:v>0</c:v>
                </c:pt>
                <c:pt idx="18">
                  <c:v>0</c:v>
                </c:pt>
                <c:pt idx="19">
                  <c:v>3</c:v>
                </c:pt>
                <c:pt idx="20">
                  <c:v>1</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1</c:v>
                </c:pt>
                <c:pt idx="39">
                  <c:v>0</c:v>
                </c:pt>
                <c:pt idx="40">
                  <c:v>0</c:v>
                </c:pt>
                <c:pt idx="41">
                  <c:v>0</c:v>
                </c:pt>
                <c:pt idx="42">
                  <c:v>0</c:v>
                </c:pt>
                <c:pt idx="43">
                  <c:v>0</c:v>
                </c:pt>
                <c:pt idx="44">
                  <c:v>0</c:v>
                </c:pt>
                <c:pt idx="45">
                  <c:v>2</c:v>
                </c:pt>
                <c:pt idx="46">
                  <c:v>2</c:v>
                </c:pt>
                <c:pt idx="47">
                  <c:v>2</c:v>
                </c:pt>
                <c:pt idx="48">
                  <c:v>0</c:v>
                </c:pt>
                <c:pt idx="49">
                  <c:v>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0-4102-9A47-B9EC-C6CD272EC1BE}"/>
            </c:ext>
          </c:extLst>
        </c:ser>
        <c:ser>
          <c:idx val="4"/>
          <c:order val="1"/>
          <c:tx>
            <c:strRef>
              <c:f>Graphs!$AZ$3</c:f>
              <c:strCache>
                <c:ptCount val="1"/>
                <c:pt idx="0">
                  <c:v>Low</c:v>
                </c:pt>
              </c:strCache>
            </c:strRef>
          </c:tx>
          <c:spPr>
            <a:solidFill>
              <a:schemeClr val="accent6"/>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Graphs!$AZ$4:$AZ$73</c:f>
              <c:numCache>
                <c:formatCode>General</c:formatCode>
                <c:ptCount val="70"/>
                <c:pt idx="0">
                  <c:v>0</c:v>
                </c:pt>
                <c:pt idx="1">
                  <c:v>3</c:v>
                </c:pt>
                <c:pt idx="2">
                  <c:v>3</c:v>
                </c:pt>
                <c:pt idx="3">
                  <c:v>0</c:v>
                </c:pt>
                <c:pt idx="4">
                  <c:v>2</c:v>
                </c:pt>
                <c:pt idx="5">
                  <c:v>0</c:v>
                </c:pt>
                <c:pt idx="6">
                  <c:v>0</c:v>
                </c:pt>
                <c:pt idx="7">
                  <c:v>3</c:v>
                </c:pt>
                <c:pt idx="8">
                  <c:v>2</c:v>
                </c:pt>
                <c:pt idx="9">
                  <c:v>2</c:v>
                </c:pt>
                <c:pt idx="10">
                  <c:v>1</c:v>
                </c:pt>
                <c:pt idx="11">
                  <c:v>0</c:v>
                </c:pt>
                <c:pt idx="12">
                  <c:v>0</c:v>
                </c:pt>
                <c:pt idx="13">
                  <c:v>0</c:v>
                </c:pt>
                <c:pt idx="14">
                  <c:v>0</c:v>
                </c:pt>
                <c:pt idx="15">
                  <c:v>5</c:v>
                </c:pt>
                <c:pt idx="16">
                  <c:v>7</c:v>
                </c:pt>
                <c:pt idx="17">
                  <c:v>5</c:v>
                </c:pt>
                <c:pt idx="18">
                  <c:v>0</c:v>
                </c:pt>
                <c:pt idx="19">
                  <c:v>2</c:v>
                </c:pt>
                <c:pt idx="20">
                  <c:v>3</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3</c:v>
                </c:pt>
                <c:pt idx="39">
                  <c:v>0</c:v>
                </c:pt>
                <c:pt idx="40">
                  <c:v>2</c:v>
                </c:pt>
                <c:pt idx="41">
                  <c:v>2</c:v>
                </c:pt>
                <c:pt idx="42">
                  <c:v>0</c:v>
                </c:pt>
                <c:pt idx="43">
                  <c:v>0</c:v>
                </c:pt>
                <c:pt idx="44">
                  <c:v>0</c:v>
                </c:pt>
                <c:pt idx="45">
                  <c:v>0</c:v>
                </c:pt>
                <c:pt idx="46">
                  <c:v>4</c:v>
                </c:pt>
                <c:pt idx="47">
                  <c:v>4</c:v>
                </c:pt>
                <c:pt idx="48">
                  <c:v>0</c:v>
                </c:pt>
                <c:pt idx="49">
                  <c:v>0</c:v>
                </c:pt>
                <c:pt idx="50">
                  <c:v>0</c:v>
                </c:pt>
                <c:pt idx="51">
                  <c:v>0</c:v>
                </c:pt>
                <c:pt idx="52">
                  <c:v>4</c:v>
                </c:pt>
                <c:pt idx="53">
                  <c:v>2</c:v>
                </c:pt>
                <c:pt idx="54">
                  <c:v>2</c:v>
                </c:pt>
                <c:pt idx="55">
                  <c:v>0</c:v>
                </c:pt>
                <c:pt idx="56">
                  <c:v>0</c:v>
                </c:pt>
                <c:pt idx="57">
                  <c:v>0</c:v>
                </c:pt>
                <c:pt idx="58">
                  <c:v>0</c:v>
                </c:pt>
                <c:pt idx="59">
                  <c:v>0</c:v>
                </c:pt>
                <c:pt idx="60">
                  <c:v>0</c:v>
                </c:pt>
                <c:pt idx="61">
                  <c:v>0</c:v>
                </c:pt>
                <c:pt idx="62">
                  <c:v>0</c:v>
                </c:pt>
                <c:pt idx="63">
                  <c:v>0</c:v>
                </c:pt>
                <c:pt idx="64">
                  <c:v>2</c:v>
                </c:pt>
                <c:pt idx="65">
                  <c:v>0</c:v>
                </c:pt>
                <c:pt idx="66">
                  <c:v>0</c:v>
                </c:pt>
                <c:pt idx="67">
                  <c:v>1</c:v>
                </c:pt>
                <c:pt idx="68">
                  <c:v>0</c:v>
                </c:pt>
                <c:pt idx="69">
                  <c:v>3</c:v>
                </c:pt>
              </c:numCache>
            </c:numRef>
          </c:val>
          <c:extLst>
            <c:ext xmlns:c16="http://schemas.microsoft.com/office/drawing/2014/chart" uri="{C3380CC4-5D6E-409C-BE32-E72D297353CC}">
              <c16:uniqueId val="{00000001-4102-9A47-B9EC-C6CD272EC1B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4102-9A47-B9EC-C6CD272EC1BE}"/>
            </c:ext>
          </c:extLst>
        </c:ser>
        <c:ser>
          <c:idx val="7"/>
          <c:order val="3"/>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4102-9A47-B9EC-C6CD272EC1BE}"/>
            </c:ext>
          </c:extLst>
        </c:ser>
        <c:ser>
          <c:idx val="8"/>
          <c:order val="4"/>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4102-9A47-B9EC-C6CD272EC1BE}"/>
            </c:ext>
          </c:extLst>
        </c:ser>
        <c:ser>
          <c:idx val="9"/>
          <c:order val="5"/>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4102-9A47-B9EC-C6CD272EC1B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2"/>
        <c:delete val="1"/>
      </c:legendEntry>
      <c:legendEntry>
        <c:idx val="3"/>
        <c:delete val="1"/>
      </c:legendEntry>
      <c:legendEntry>
        <c:idx val="4"/>
        <c:delete val="1"/>
      </c:legendEntry>
      <c:legendEntry>
        <c:idx val="5"/>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0</c:v>
                </c:pt>
                <c:pt idx="1">
                  <c:v>2</c:v>
                </c:pt>
                <c:pt idx="2">
                  <c:v>2</c:v>
                </c:pt>
                <c:pt idx="3">
                  <c:v>0</c:v>
                </c:pt>
                <c:pt idx="4">
                  <c:v>2</c:v>
                </c:pt>
                <c:pt idx="5">
                  <c:v>0</c:v>
                </c:pt>
                <c:pt idx="6">
                  <c:v>0</c:v>
                </c:pt>
                <c:pt idx="7">
                  <c:v>1</c:v>
                </c:pt>
                <c:pt idx="8">
                  <c:v>2</c:v>
                </c:pt>
                <c:pt idx="9">
                  <c:v>2</c:v>
                </c:pt>
                <c:pt idx="10">
                  <c:v>1</c:v>
                </c:pt>
                <c:pt idx="11">
                  <c:v>2</c:v>
                </c:pt>
                <c:pt idx="12">
                  <c:v>0</c:v>
                </c:pt>
                <c:pt idx="13">
                  <c:v>0</c:v>
                </c:pt>
                <c:pt idx="14">
                  <c:v>0</c:v>
                </c:pt>
                <c:pt idx="15">
                  <c:v>0</c:v>
                </c:pt>
                <c:pt idx="16">
                  <c:v>0</c:v>
                </c:pt>
                <c:pt idx="17">
                  <c:v>0</c:v>
                </c:pt>
                <c:pt idx="18">
                  <c:v>0</c:v>
                </c:pt>
                <c:pt idx="19">
                  <c:v>3</c:v>
                </c:pt>
                <c:pt idx="20">
                  <c:v>1</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1</c:v>
                </c:pt>
                <c:pt idx="39">
                  <c:v>0</c:v>
                </c:pt>
                <c:pt idx="40">
                  <c:v>0</c:v>
                </c:pt>
                <c:pt idx="41">
                  <c:v>0</c:v>
                </c:pt>
                <c:pt idx="42">
                  <c:v>0</c:v>
                </c:pt>
                <c:pt idx="43">
                  <c:v>0</c:v>
                </c:pt>
                <c:pt idx="44">
                  <c:v>0</c:v>
                </c:pt>
                <c:pt idx="45">
                  <c:v>2</c:v>
                </c:pt>
                <c:pt idx="46">
                  <c:v>2</c:v>
                </c:pt>
                <c:pt idx="47">
                  <c:v>2</c:v>
                </c:pt>
                <c:pt idx="48">
                  <c:v>0</c:v>
                </c:pt>
                <c:pt idx="49">
                  <c:v>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B-E6A0-6D43-9F6D-C83E63665581}"/>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0</c:v>
                </c:pt>
                <c:pt idx="1">
                  <c:v>3</c:v>
                </c:pt>
                <c:pt idx="2">
                  <c:v>3</c:v>
                </c:pt>
                <c:pt idx="3">
                  <c:v>0</c:v>
                </c:pt>
                <c:pt idx="4">
                  <c:v>2</c:v>
                </c:pt>
                <c:pt idx="5">
                  <c:v>0</c:v>
                </c:pt>
                <c:pt idx="6">
                  <c:v>0</c:v>
                </c:pt>
                <c:pt idx="7">
                  <c:v>3</c:v>
                </c:pt>
                <c:pt idx="8">
                  <c:v>2</c:v>
                </c:pt>
                <c:pt idx="9">
                  <c:v>2</c:v>
                </c:pt>
                <c:pt idx="10">
                  <c:v>1</c:v>
                </c:pt>
                <c:pt idx="11">
                  <c:v>0</c:v>
                </c:pt>
                <c:pt idx="12">
                  <c:v>0</c:v>
                </c:pt>
                <c:pt idx="13">
                  <c:v>0</c:v>
                </c:pt>
                <c:pt idx="14">
                  <c:v>0</c:v>
                </c:pt>
                <c:pt idx="15">
                  <c:v>5</c:v>
                </c:pt>
                <c:pt idx="16">
                  <c:v>7</c:v>
                </c:pt>
                <c:pt idx="17">
                  <c:v>5</c:v>
                </c:pt>
                <c:pt idx="18">
                  <c:v>0</c:v>
                </c:pt>
                <c:pt idx="19">
                  <c:v>2</c:v>
                </c:pt>
                <c:pt idx="20">
                  <c:v>3</c:v>
                </c:pt>
                <c:pt idx="21">
                  <c:v>0</c:v>
                </c:pt>
                <c:pt idx="22">
                  <c:v>0</c:v>
                </c:pt>
                <c:pt idx="23">
                  <c:v>0</c:v>
                </c:pt>
                <c:pt idx="24">
                  <c:v>0</c:v>
                </c:pt>
                <c:pt idx="25">
                  <c:v>0</c:v>
                </c:pt>
                <c:pt idx="26">
                  <c:v>0</c:v>
                </c:pt>
                <c:pt idx="27">
                  <c:v>0</c:v>
                </c:pt>
                <c:pt idx="28">
                  <c:v>0</c:v>
                </c:pt>
                <c:pt idx="29">
                  <c:v>0</c:v>
                </c:pt>
                <c:pt idx="30">
                  <c:v>0</c:v>
                </c:pt>
                <c:pt idx="31">
                  <c:v>4</c:v>
                </c:pt>
                <c:pt idx="32">
                  <c:v>0</c:v>
                </c:pt>
                <c:pt idx="33">
                  <c:v>4</c:v>
                </c:pt>
                <c:pt idx="34">
                  <c:v>0</c:v>
                </c:pt>
                <c:pt idx="35">
                  <c:v>0</c:v>
                </c:pt>
                <c:pt idx="36">
                  <c:v>0</c:v>
                </c:pt>
                <c:pt idx="37">
                  <c:v>1</c:v>
                </c:pt>
                <c:pt idx="38">
                  <c:v>3</c:v>
                </c:pt>
                <c:pt idx="39">
                  <c:v>0</c:v>
                </c:pt>
                <c:pt idx="40">
                  <c:v>2</c:v>
                </c:pt>
                <c:pt idx="41">
                  <c:v>2</c:v>
                </c:pt>
                <c:pt idx="42">
                  <c:v>0</c:v>
                </c:pt>
                <c:pt idx="43">
                  <c:v>0</c:v>
                </c:pt>
                <c:pt idx="44">
                  <c:v>0</c:v>
                </c:pt>
                <c:pt idx="45">
                  <c:v>0</c:v>
                </c:pt>
                <c:pt idx="46">
                  <c:v>4</c:v>
                </c:pt>
                <c:pt idx="47">
                  <c:v>4</c:v>
                </c:pt>
                <c:pt idx="48">
                  <c:v>0</c:v>
                </c:pt>
                <c:pt idx="49">
                  <c:v>0</c:v>
                </c:pt>
                <c:pt idx="50">
                  <c:v>0</c:v>
                </c:pt>
                <c:pt idx="51">
                  <c:v>0</c:v>
                </c:pt>
                <c:pt idx="52">
                  <c:v>4</c:v>
                </c:pt>
                <c:pt idx="53">
                  <c:v>2</c:v>
                </c:pt>
                <c:pt idx="54">
                  <c:v>2</c:v>
                </c:pt>
                <c:pt idx="55">
                  <c:v>0</c:v>
                </c:pt>
                <c:pt idx="56">
                  <c:v>0</c:v>
                </c:pt>
                <c:pt idx="57">
                  <c:v>0</c:v>
                </c:pt>
                <c:pt idx="58">
                  <c:v>0</c:v>
                </c:pt>
                <c:pt idx="59">
                  <c:v>0</c:v>
                </c:pt>
                <c:pt idx="60">
                  <c:v>0</c:v>
                </c:pt>
                <c:pt idx="61">
                  <c:v>0</c:v>
                </c:pt>
                <c:pt idx="62">
                  <c:v>0</c:v>
                </c:pt>
                <c:pt idx="63">
                  <c:v>0</c:v>
                </c:pt>
                <c:pt idx="64">
                  <c:v>2</c:v>
                </c:pt>
                <c:pt idx="65">
                  <c:v>0</c:v>
                </c:pt>
                <c:pt idx="66">
                  <c:v>0</c:v>
                </c:pt>
                <c:pt idx="67">
                  <c:v>1</c:v>
                </c:pt>
                <c:pt idx="68">
                  <c:v>0</c:v>
                </c:pt>
                <c:pt idx="69">
                  <c:v>3</c:v>
                </c:pt>
              </c:numCache>
            </c:numRef>
          </c:val>
          <c:extLst>
            <c:ext xmlns:c16="http://schemas.microsoft.com/office/drawing/2014/chart" uri="{C3380CC4-5D6E-409C-BE32-E72D297353CC}">
              <c16:uniqueId val="{0000000C-E6A0-6D43-9F6D-C83E63665581}"/>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2</c:v>
                </c:pt>
                <c:pt idx="1">
                  <c:v>0</c:v>
                </c:pt>
                <c:pt idx="2">
                  <c:v>1</c:v>
                </c:pt>
                <c:pt idx="3">
                  <c:v>0</c:v>
                </c:pt>
                <c:pt idx="4">
                  <c:v>0</c:v>
                </c:pt>
                <c:pt idx="5">
                  <c:v>0</c:v>
                </c:pt>
                <c:pt idx="6">
                  <c:v>0</c:v>
                </c:pt>
                <c:pt idx="7">
                  <c:v>0</c:v>
                </c:pt>
                <c:pt idx="8">
                  <c:v>1</c:v>
                </c:pt>
                <c:pt idx="9">
                  <c:v>0</c:v>
                </c:pt>
                <c:pt idx="10">
                  <c:v>0</c:v>
                </c:pt>
                <c:pt idx="11">
                  <c:v>0</c:v>
                </c:pt>
                <c:pt idx="12">
                  <c:v>0</c:v>
                </c:pt>
                <c:pt idx="13">
                  <c:v>0</c:v>
                </c:pt>
                <c:pt idx="14">
                  <c:v>2</c:v>
                </c:pt>
                <c:pt idx="15">
                  <c:v>0</c:v>
                </c:pt>
                <c:pt idx="16">
                  <c:v>0</c:v>
                </c:pt>
                <c:pt idx="17">
                  <c:v>0</c:v>
                </c:pt>
                <c:pt idx="18">
                  <c:v>0</c:v>
                </c:pt>
                <c:pt idx="19">
                  <c:v>2</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2</c:v>
                </c:pt>
                <c:pt idx="35">
                  <c:v>0</c:v>
                </c:pt>
                <c:pt idx="36">
                  <c:v>0</c:v>
                </c:pt>
                <c:pt idx="37">
                  <c:v>1</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1</c:v>
                </c:pt>
              </c:numCache>
            </c:numRef>
          </c:val>
          <c:extLst>
            <c:ext xmlns:c16="http://schemas.microsoft.com/office/drawing/2014/chart" uri="{C3380CC4-5D6E-409C-BE32-E72D297353CC}">
              <c16:uniqueId val="{00000000-E6A0-6D43-9F6D-C83E63665581}"/>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1</c:v>
                </c:pt>
                <c:pt idx="1">
                  <c:v>0</c:v>
                </c:pt>
                <c:pt idx="2">
                  <c:v>0</c:v>
                </c:pt>
                <c:pt idx="3">
                  <c:v>0</c:v>
                </c:pt>
                <c:pt idx="4">
                  <c:v>0</c:v>
                </c:pt>
                <c:pt idx="5">
                  <c:v>2</c:v>
                </c:pt>
                <c:pt idx="6">
                  <c:v>0</c:v>
                </c:pt>
                <c:pt idx="7">
                  <c:v>0</c:v>
                </c:pt>
                <c:pt idx="8">
                  <c:v>1</c:v>
                </c:pt>
                <c:pt idx="9">
                  <c:v>0</c:v>
                </c:pt>
                <c:pt idx="10">
                  <c:v>3</c:v>
                </c:pt>
                <c:pt idx="11">
                  <c:v>0</c:v>
                </c:pt>
                <c:pt idx="12">
                  <c:v>0</c:v>
                </c:pt>
                <c:pt idx="13">
                  <c:v>0</c:v>
                </c:pt>
                <c:pt idx="14">
                  <c:v>0</c:v>
                </c:pt>
                <c:pt idx="15">
                  <c:v>2</c:v>
                </c:pt>
                <c:pt idx="16">
                  <c:v>0</c:v>
                </c:pt>
                <c:pt idx="17">
                  <c:v>0</c:v>
                </c:pt>
                <c:pt idx="18">
                  <c:v>0</c:v>
                </c:pt>
                <c:pt idx="19">
                  <c:v>0</c:v>
                </c:pt>
                <c:pt idx="20">
                  <c:v>0</c:v>
                </c:pt>
                <c:pt idx="21">
                  <c:v>2</c:v>
                </c:pt>
                <c:pt idx="22">
                  <c:v>0</c:v>
                </c:pt>
                <c:pt idx="23">
                  <c:v>0</c:v>
                </c:pt>
                <c:pt idx="24">
                  <c:v>0</c:v>
                </c:pt>
                <c:pt idx="25">
                  <c:v>0</c:v>
                </c:pt>
                <c:pt idx="26">
                  <c:v>0</c:v>
                </c:pt>
                <c:pt idx="27">
                  <c:v>0</c:v>
                </c:pt>
                <c:pt idx="28">
                  <c:v>0</c:v>
                </c:pt>
                <c:pt idx="29">
                  <c:v>2</c:v>
                </c:pt>
                <c:pt idx="30">
                  <c:v>0</c:v>
                </c:pt>
                <c:pt idx="31">
                  <c:v>0</c:v>
                </c:pt>
                <c:pt idx="32">
                  <c:v>0</c:v>
                </c:pt>
                <c:pt idx="33">
                  <c:v>0</c:v>
                </c:pt>
                <c:pt idx="34">
                  <c:v>0</c:v>
                </c:pt>
                <c:pt idx="35">
                  <c:v>1</c:v>
                </c:pt>
                <c:pt idx="36">
                  <c:v>1</c:v>
                </c:pt>
                <c:pt idx="37">
                  <c:v>0</c:v>
                </c:pt>
                <c:pt idx="38">
                  <c:v>0</c:v>
                </c:pt>
                <c:pt idx="39">
                  <c:v>0</c:v>
                </c:pt>
                <c:pt idx="40">
                  <c:v>0</c:v>
                </c:pt>
                <c:pt idx="41">
                  <c:v>0</c:v>
                </c:pt>
                <c:pt idx="42">
                  <c:v>0</c:v>
                </c:pt>
                <c:pt idx="43">
                  <c:v>0</c:v>
                </c:pt>
                <c:pt idx="44">
                  <c:v>0</c:v>
                </c:pt>
                <c:pt idx="45">
                  <c:v>0</c:v>
                </c:pt>
                <c:pt idx="46">
                  <c:v>1</c:v>
                </c:pt>
                <c:pt idx="47">
                  <c:v>0</c:v>
                </c:pt>
                <c:pt idx="48">
                  <c:v>0</c:v>
                </c:pt>
                <c:pt idx="49">
                  <c:v>1</c:v>
                </c:pt>
                <c:pt idx="50">
                  <c:v>0</c:v>
                </c:pt>
                <c:pt idx="51">
                  <c:v>1</c:v>
                </c:pt>
                <c:pt idx="52">
                  <c:v>0</c:v>
                </c:pt>
                <c:pt idx="53">
                  <c:v>0</c:v>
                </c:pt>
                <c:pt idx="54">
                  <c:v>0</c:v>
                </c:pt>
                <c:pt idx="55">
                  <c:v>1</c:v>
                </c:pt>
                <c:pt idx="56">
                  <c:v>1</c:v>
                </c:pt>
                <c:pt idx="57">
                  <c:v>2</c:v>
                </c:pt>
                <c:pt idx="58">
                  <c:v>2</c:v>
                </c:pt>
                <c:pt idx="59">
                  <c:v>0</c:v>
                </c:pt>
                <c:pt idx="60">
                  <c:v>0</c:v>
                </c:pt>
                <c:pt idx="61">
                  <c:v>0</c:v>
                </c:pt>
                <c:pt idx="62">
                  <c:v>0</c:v>
                </c:pt>
                <c:pt idx="63">
                  <c:v>0</c:v>
                </c:pt>
                <c:pt idx="64">
                  <c:v>0</c:v>
                </c:pt>
                <c:pt idx="65">
                  <c:v>0</c:v>
                </c:pt>
                <c:pt idx="66">
                  <c:v>0</c:v>
                </c:pt>
                <c:pt idx="67">
                  <c:v>0</c:v>
                </c:pt>
                <c:pt idx="68">
                  <c:v>1</c:v>
                </c:pt>
                <c:pt idx="69">
                  <c:v>0</c:v>
                </c:pt>
              </c:numCache>
            </c:numRef>
          </c:val>
          <c:extLst>
            <c:ext xmlns:c16="http://schemas.microsoft.com/office/drawing/2014/chart" uri="{C3380CC4-5D6E-409C-BE32-E72D297353CC}">
              <c16:uniqueId val="{00000001-E6A0-6D43-9F6D-C83E63665581}"/>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1</c:v>
                </c:pt>
                <c:pt idx="1">
                  <c:v>0</c:v>
                </c:pt>
                <c:pt idx="2">
                  <c:v>1</c:v>
                </c:pt>
                <c:pt idx="3">
                  <c:v>0</c:v>
                </c:pt>
                <c:pt idx="4">
                  <c:v>0</c:v>
                </c:pt>
                <c:pt idx="5">
                  <c:v>2</c:v>
                </c:pt>
                <c:pt idx="6">
                  <c:v>2</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3</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1</c:v>
                </c:pt>
                <c:pt idx="56">
                  <c:v>1</c:v>
                </c:pt>
                <c:pt idx="57">
                  <c:v>0</c:v>
                </c:pt>
                <c:pt idx="58">
                  <c:v>0</c:v>
                </c:pt>
                <c:pt idx="59">
                  <c:v>0</c:v>
                </c:pt>
                <c:pt idx="60">
                  <c:v>0</c:v>
                </c:pt>
                <c:pt idx="61">
                  <c:v>0</c:v>
                </c:pt>
                <c:pt idx="62">
                  <c:v>0</c:v>
                </c:pt>
                <c:pt idx="63">
                  <c:v>0</c:v>
                </c:pt>
                <c:pt idx="64">
                  <c:v>0</c:v>
                </c:pt>
                <c:pt idx="65">
                  <c:v>0</c:v>
                </c:pt>
                <c:pt idx="66">
                  <c:v>2</c:v>
                </c:pt>
                <c:pt idx="67">
                  <c:v>2</c:v>
                </c:pt>
                <c:pt idx="68">
                  <c:v>2</c:v>
                </c:pt>
                <c:pt idx="69">
                  <c:v>0</c:v>
                </c:pt>
              </c:numCache>
            </c:numRef>
          </c:val>
          <c:extLst>
            <c:ext xmlns:c16="http://schemas.microsoft.com/office/drawing/2014/chart" uri="{C3380CC4-5D6E-409C-BE32-E72D297353CC}">
              <c16:uniqueId val="{00000002-E6A0-6D43-9F6D-C83E63665581}"/>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0</c:v>
                </c:pt>
                <c:pt idx="1">
                  <c:v>0</c:v>
                </c:pt>
                <c:pt idx="2">
                  <c:v>0</c:v>
                </c:pt>
                <c:pt idx="3">
                  <c:v>2</c:v>
                </c:pt>
                <c:pt idx="4">
                  <c:v>2</c:v>
                </c:pt>
                <c:pt idx="5">
                  <c:v>0</c:v>
                </c:pt>
                <c:pt idx="6">
                  <c:v>0</c:v>
                </c:pt>
                <c:pt idx="7">
                  <c:v>0</c:v>
                </c:pt>
                <c:pt idx="8">
                  <c:v>0</c:v>
                </c:pt>
                <c:pt idx="9">
                  <c:v>0</c:v>
                </c:pt>
                <c:pt idx="10">
                  <c:v>0</c:v>
                </c:pt>
                <c:pt idx="11">
                  <c:v>0</c:v>
                </c:pt>
                <c:pt idx="12">
                  <c:v>2</c:v>
                </c:pt>
                <c:pt idx="13">
                  <c:v>2</c:v>
                </c:pt>
                <c:pt idx="14">
                  <c:v>0</c:v>
                </c:pt>
                <c:pt idx="15">
                  <c:v>0</c:v>
                </c:pt>
                <c:pt idx="16">
                  <c:v>0</c:v>
                </c:pt>
                <c:pt idx="17">
                  <c:v>2</c:v>
                </c:pt>
                <c:pt idx="18">
                  <c:v>0</c:v>
                </c:pt>
                <c:pt idx="19">
                  <c:v>0</c:v>
                </c:pt>
                <c:pt idx="20">
                  <c:v>0</c:v>
                </c:pt>
                <c:pt idx="21">
                  <c:v>0</c:v>
                </c:pt>
                <c:pt idx="22">
                  <c:v>2</c:v>
                </c:pt>
                <c:pt idx="23">
                  <c:v>2</c:v>
                </c:pt>
                <c:pt idx="24">
                  <c:v>0</c:v>
                </c:pt>
                <c:pt idx="25">
                  <c:v>0</c:v>
                </c:pt>
                <c:pt idx="26">
                  <c:v>0</c:v>
                </c:pt>
                <c:pt idx="27">
                  <c:v>0</c:v>
                </c:pt>
                <c:pt idx="28">
                  <c:v>2</c:v>
                </c:pt>
                <c:pt idx="29">
                  <c:v>0</c:v>
                </c:pt>
                <c:pt idx="30">
                  <c:v>2</c:v>
                </c:pt>
                <c:pt idx="31">
                  <c:v>0</c:v>
                </c:pt>
                <c:pt idx="32">
                  <c:v>0</c:v>
                </c:pt>
                <c:pt idx="33">
                  <c:v>0</c:v>
                </c:pt>
                <c:pt idx="34">
                  <c:v>0</c:v>
                </c:pt>
                <c:pt idx="35">
                  <c:v>0</c:v>
                </c:pt>
                <c:pt idx="36">
                  <c:v>0</c:v>
                </c:pt>
                <c:pt idx="37">
                  <c:v>0</c:v>
                </c:pt>
                <c:pt idx="38">
                  <c:v>0</c:v>
                </c:pt>
                <c:pt idx="39">
                  <c:v>2</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D-E6A0-6D43-9F6D-C83E63665581}"/>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0</c:v>
                </c:pt>
                <c:pt idx="1">
                  <c:v>2</c:v>
                </c:pt>
                <c:pt idx="2">
                  <c:v>0</c:v>
                </c:pt>
                <c:pt idx="3">
                  <c:v>0</c:v>
                </c:pt>
                <c:pt idx="4">
                  <c:v>0</c:v>
                </c:pt>
                <c:pt idx="5">
                  <c:v>0</c:v>
                </c:pt>
                <c:pt idx="6">
                  <c:v>0</c:v>
                </c:pt>
                <c:pt idx="7">
                  <c:v>0</c:v>
                </c:pt>
                <c:pt idx="8">
                  <c:v>0</c:v>
                </c:pt>
                <c:pt idx="9">
                  <c:v>2</c:v>
                </c:pt>
                <c:pt idx="10">
                  <c:v>1</c:v>
                </c:pt>
                <c:pt idx="11">
                  <c:v>0</c:v>
                </c:pt>
                <c:pt idx="12">
                  <c:v>0</c:v>
                </c:pt>
                <c:pt idx="13">
                  <c:v>0</c:v>
                </c:pt>
                <c:pt idx="14">
                  <c:v>0</c:v>
                </c:pt>
                <c:pt idx="15">
                  <c:v>0</c:v>
                </c:pt>
                <c:pt idx="16">
                  <c:v>0</c:v>
                </c:pt>
                <c:pt idx="17">
                  <c:v>0</c:v>
                </c:pt>
                <c:pt idx="18">
                  <c:v>4</c:v>
                </c:pt>
                <c:pt idx="19">
                  <c:v>0</c:v>
                </c:pt>
                <c:pt idx="20">
                  <c:v>0</c:v>
                </c:pt>
                <c:pt idx="21">
                  <c:v>2</c:v>
                </c:pt>
                <c:pt idx="22">
                  <c:v>0</c:v>
                </c:pt>
                <c:pt idx="23">
                  <c:v>0</c:v>
                </c:pt>
                <c:pt idx="24">
                  <c:v>2</c:v>
                </c:pt>
                <c:pt idx="25">
                  <c:v>4</c:v>
                </c:pt>
                <c:pt idx="26">
                  <c:v>4</c:v>
                </c:pt>
                <c:pt idx="27">
                  <c:v>4</c:v>
                </c:pt>
                <c:pt idx="28">
                  <c:v>0</c:v>
                </c:pt>
                <c:pt idx="29">
                  <c:v>0</c:v>
                </c:pt>
                <c:pt idx="30">
                  <c:v>0</c:v>
                </c:pt>
                <c:pt idx="31">
                  <c:v>0</c:v>
                </c:pt>
                <c:pt idx="32">
                  <c:v>4</c:v>
                </c:pt>
                <c:pt idx="33">
                  <c:v>0</c:v>
                </c:pt>
                <c:pt idx="34">
                  <c:v>2</c:v>
                </c:pt>
                <c:pt idx="35">
                  <c:v>0</c:v>
                </c:pt>
                <c:pt idx="36">
                  <c:v>0</c:v>
                </c:pt>
                <c:pt idx="37">
                  <c:v>0</c:v>
                </c:pt>
                <c:pt idx="38">
                  <c:v>0</c:v>
                </c:pt>
                <c:pt idx="39">
                  <c:v>0</c:v>
                </c:pt>
                <c:pt idx="40">
                  <c:v>2</c:v>
                </c:pt>
                <c:pt idx="41">
                  <c:v>4</c:v>
                </c:pt>
                <c:pt idx="42">
                  <c:v>4</c:v>
                </c:pt>
                <c:pt idx="43">
                  <c:v>4</c:v>
                </c:pt>
                <c:pt idx="44">
                  <c:v>4</c:v>
                </c:pt>
                <c:pt idx="45">
                  <c:v>0</c:v>
                </c:pt>
                <c:pt idx="46">
                  <c:v>0</c:v>
                </c:pt>
                <c:pt idx="47">
                  <c:v>0</c:v>
                </c:pt>
                <c:pt idx="48">
                  <c:v>4</c:v>
                </c:pt>
                <c:pt idx="49">
                  <c:v>0</c:v>
                </c:pt>
                <c:pt idx="50">
                  <c:v>4</c:v>
                </c:pt>
                <c:pt idx="51">
                  <c:v>2</c:v>
                </c:pt>
                <c:pt idx="52">
                  <c:v>2</c:v>
                </c:pt>
                <c:pt idx="53">
                  <c:v>2</c:v>
                </c:pt>
                <c:pt idx="54">
                  <c:v>2</c:v>
                </c:pt>
                <c:pt idx="55">
                  <c:v>2</c:v>
                </c:pt>
                <c:pt idx="56">
                  <c:v>2</c:v>
                </c:pt>
                <c:pt idx="57">
                  <c:v>2</c:v>
                </c:pt>
                <c:pt idx="58">
                  <c:v>2</c:v>
                </c:pt>
                <c:pt idx="59">
                  <c:v>4</c:v>
                </c:pt>
                <c:pt idx="60">
                  <c:v>4</c:v>
                </c:pt>
                <c:pt idx="61">
                  <c:v>4</c:v>
                </c:pt>
                <c:pt idx="62">
                  <c:v>4</c:v>
                </c:pt>
                <c:pt idx="63">
                  <c:v>4</c:v>
                </c:pt>
                <c:pt idx="64">
                  <c:v>0</c:v>
                </c:pt>
                <c:pt idx="65">
                  <c:v>2</c:v>
                </c:pt>
                <c:pt idx="66">
                  <c:v>2</c:v>
                </c:pt>
                <c:pt idx="67">
                  <c:v>0</c:v>
                </c:pt>
                <c:pt idx="68">
                  <c:v>0</c:v>
                </c:pt>
                <c:pt idx="69">
                  <c:v>0</c:v>
                </c:pt>
              </c:numCache>
            </c:numRef>
          </c:val>
          <c:extLst>
            <c:ext xmlns:c16="http://schemas.microsoft.com/office/drawing/2014/chart" uri="{C3380CC4-5D6E-409C-BE32-E72D297353CC}">
              <c16:uniqueId val="{00000001-8A66-EB40-88F1-3ABE7E79D20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Terminal Migration</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Graphs!$AY$4:$AY$18</c:f>
              <c:numCache>
                <c:formatCode>General</c:formatCode>
                <c:ptCount val="15"/>
                <c:pt idx="0">
                  <c:v>0</c:v>
                </c:pt>
                <c:pt idx="1">
                  <c:v>2</c:v>
                </c:pt>
                <c:pt idx="2">
                  <c:v>2</c:v>
                </c:pt>
                <c:pt idx="3">
                  <c:v>0</c:v>
                </c:pt>
                <c:pt idx="4">
                  <c:v>2</c:v>
                </c:pt>
                <c:pt idx="5">
                  <c:v>0</c:v>
                </c:pt>
                <c:pt idx="6">
                  <c:v>0</c:v>
                </c:pt>
                <c:pt idx="7">
                  <c:v>1</c:v>
                </c:pt>
                <c:pt idx="8">
                  <c:v>2</c:v>
                </c:pt>
                <c:pt idx="9">
                  <c:v>2</c:v>
                </c:pt>
                <c:pt idx="10">
                  <c:v>1</c:v>
                </c:pt>
                <c:pt idx="11">
                  <c:v>2</c:v>
                </c:pt>
                <c:pt idx="12">
                  <c:v>0</c:v>
                </c:pt>
                <c:pt idx="13">
                  <c:v>0</c:v>
                </c:pt>
                <c:pt idx="14">
                  <c:v>0</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Graphs!$AZ$4:$AZ$18</c:f>
              <c:numCache>
                <c:formatCode>General</c:formatCode>
                <c:ptCount val="15"/>
                <c:pt idx="0">
                  <c:v>0</c:v>
                </c:pt>
                <c:pt idx="1">
                  <c:v>3</c:v>
                </c:pt>
                <c:pt idx="2">
                  <c:v>3</c:v>
                </c:pt>
                <c:pt idx="3">
                  <c:v>0</c:v>
                </c:pt>
                <c:pt idx="4">
                  <c:v>2</c:v>
                </c:pt>
                <c:pt idx="5">
                  <c:v>0</c:v>
                </c:pt>
                <c:pt idx="6">
                  <c:v>0</c:v>
                </c:pt>
                <c:pt idx="7">
                  <c:v>3</c:v>
                </c:pt>
                <c:pt idx="8">
                  <c:v>2</c:v>
                </c:pt>
                <c:pt idx="9">
                  <c:v>2</c:v>
                </c:pt>
                <c:pt idx="10">
                  <c:v>1</c:v>
                </c:pt>
                <c:pt idx="11">
                  <c:v>0</c:v>
                </c:pt>
                <c:pt idx="12">
                  <c:v>0</c:v>
                </c:pt>
                <c:pt idx="13">
                  <c:v>0</c:v>
                </c:pt>
                <c:pt idx="14">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spPr>
            <a:solidFill>
              <a:schemeClr val="accent4"/>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Graphs!$BA$4:$BA$18</c:f>
              <c:numCache>
                <c:formatCode>General</c:formatCode>
                <c:ptCount val="15"/>
                <c:pt idx="0">
                  <c:v>2</c:v>
                </c:pt>
                <c:pt idx="1">
                  <c:v>0</c:v>
                </c:pt>
                <c:pt idx="2">
                  <c:v>1</c:v>
                </c:pt>
                <c:pt idx="3">
                  <c:v>0</c:v>
                </c:pt>
                <c:pt idx="4">
                  <c:v>0</c:v>
                </c:pt>
                <c:pt idx="5">
                  <c:v>0</c:v>
                </c:pt>
                <c:pt idx="6">
                  <c:v>0</c:v>
                </c:pt>
                <c:pt idx="7">
                  <c:v>0</c:v>
                </c:pt>
                <c:pt idx="8">
                  <c:v>1</c:v>
                </c:pt>
                <c:pt idx="9">
                  <c:v>0</c:v>
                </c:pt>
                <c:pt idx="10">
                  <c:v>0</c:v>
                </c:pt>
                <c:pt idx="11">
                  <c:v>0</c:v>
                </c:pt>
                <c:pt idx="12">
                  <c:v>0</c:v>
                </c:pt>
                <c:pt idx="13">
                  <c:v>0</c:v>
                </c:pt>
                <c:pt idx="14">
                  <c:v>2</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Graphs!$BB$4:$BB$18</c:f>
              <c:numCache>
                <c:formatCode>General</c:formatCode>
                <c:ptCount val="15"/>
                <c:pt idx="0">
                  <c:v>1</c:v>
                </c:pt>
                <c:pt idx="1">
                  <c:v>0</c:v>
                </c:pt>
                <c:pt idx="2">
                  <c:v>0</c:v>
                </c:pt>
                <c:pt idx="3">
                  <c:v>0</c:v>
                </c:pt>
                <c:pt idx="4">
                  <c:v>0</c:v>
                </c:pt>
                <c:pt idx="5">
                  <c:v>2</c:v>
                </c:pt>
                <c:pt idx="6">
                  <c:v>0</c:v>
                </c:pt>
                <c:pt idx="7">
                  <c:v>0</c:v>
                </c:pt>
                <c:pt idx="8">
                  <c:v>1</c:v>
                </c:pt>
                <c:pt idx="9">
                  <c:v>0</c:v>
                </c:pt>
                <c:pt idx="10">
                  <c:v>3</c:v>
                </c:pt>
                <c:pt idx="11">
                  <c:v>0</c:v>
                </c:pt>
                <c:pt idx="12">
                  <c:v>0</c:v>
                </c:pt>
                <c:pt idx="13">
                  <c:v>0</c:v>
                </c:pt>
                <c:pt idx="14">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Graphs!$BC$4:$BC$18</c:f>
              <c:numCache>
                <c:formatCode>General</c:formatCode>
                <c:ptCount val="15"/>
                <c:pt idx="0">
                  <c:v>1</c:v>
                </c:pt>
                <c:pt idx="1">
                  <c:v>0</c:v>
                </c:pt>
                <c:pt idx="2">
                  <c:v>1</c:v>
                </c:pt>
                <c:pt idx="3">
                  <c:v>0</c:v>
                </c:pt>
                <c:pt idx="4">
                  <c:v>0</c:v>
                </c:pt>
                <c:pt idx="5">
                  <c:v>2</c:v>
                </c:pt>
                <c:pt idx="6">
                  <c:v>2</c:v>
                </c:pt>
                <c:pt idx="7">
                  <c:v>0</c:v>
                </c:pt>
                <c:pt idx="8">
                  <c:v>0</c:v>
                </c:pt>
                <c:pt idx="9">
                  <c:v>0</c:v>
                </c:pt>
                <c:pt idx="10">
                  <c:v>2</c:v>
                </c:pt>
                <c:pt idx="11">
                  <c:v>0</c:v>
                </c:pt>
                <c:pt idx="12">
                  <c:v>0</c:v>
                </c:pt>
                <c:pt idx="13">
                  <c:v>0</c:v>
                </c:pt>
                <c:pt idx="14">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accent3">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Graphs!$AX$4:$AX$18</c:f>
              <c:numCache>
                <c:formatCode>General</c:formatCode>
                <c:ptCount val="15"/>
                <c:pt idx="0">
                  <c:v>0</c:v>
                </c:pt>
                <c:pt idx="1">
                  <c:v>0</c:v>
                </c:pt>
                <c:pt idx="2">
                  <c:v>0</c:v>
                </c:pt>
                <c:pt idx="3">
                  <c:v>2</c:v>
                </c:pt>
                <c:pt idx="4">
                  <c:v>2</c:v>
                </c:pt>
                <c:pt idx="5">
                  <c:v>0</c:v>
                </c:pt>
                <c:pt idx="6">
                  <c:v>0</c:v>
                </c:pt>
                <c:pt idx="7">
                  <c:v>0</c:v>
                </c:pt>
                <c:pt idx="8">
                  <c:v>0</c:v>
                </c:pt>
                <c:pt idx="9">
                  <c:v>0</c:v>
                </c:pt>
                <c:pt idx="10">
                  <c:v>0</c:v>
                </c:pt>
                <c:pt idx="11">
                  <c:v>0</c:v>
                </c:pt>
                <c:pt idx="12">
                  <c:v>2</c:v>
                </c:pt>
                <c:pt idx="13">
                  <c:v>2</c:v>
                </c:pt>
                <c:pt idx="14">
                  <c:v>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Graphs!$AW$4:$AW$18</c:f>
              <c:numCache>
                <c:formatCode>General</c:formatCode>
                <c:ptCount val="15"/>
                <c:pt idx="0">
                  <c:v>0</c:v>
                </c:pt>
                <c:pt idx="1">
                  <c:v>2</c:v>
                </c:pt>
                <c:pt idx="2">
                  <c:v>0</c:v>
                </c:pt>
                <c:pt idx="3">
                  <c:v>0</c:v>
                </c:pt>
                <c:pt idx="4">
                  <c:v>0</c:v>
                </c:pt>
                <c:pt idx="5">
                  <c:v>0</c:v>
                </c:pt>
                <c:pt idx="6">
                  <c:v>0</c:v>
                </c:pt>
                <c:pt idx="7">
                  <c:v>0</c:v>
                </c:pt>
                <c:pt idx="8">
                  <c:v>0</c:v>
                </c:pt>
                <c:pt idx="9">
                  <c:v>2</c:v>
                </c:pt>
                <c:pt idx="10">
                  <c:v>1</c:v>
                </c:pt>
                <c:pt idx="11">
                  <c:v>0</c:v>
                </c:pt>
                <c:pt idx="12">
                  <c:v>0</c:v>
                </c:pt>
                <c:pt idx="13">
                  <c:v>0</c:v>
                </c:pt>
                <c:pt idx="14">
                  <c:v>0</c:v>
                </c:pt>
              </c:numCache>
            </c:numRef>
          </c:val>
          <c:extLst>
            <c:ext xmlns:c16="http://schemas.microsoft.com/office/drawing/2014/chart" uri="{C3380CC4-5D6E-409C-BE32-E72D297353CC}">
              <c16:uniqueId val="{00000001-6967-144D-AE0F-6342FC5D05A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15</xdr:row>
      <xdr:rowOff>76200</xdr:rowOff>
    </xdr:from>
    <xdr:to>
      <xdr:col>5</xdr:col>
      <xdr:colOff>0</xdr:colOff>
      <xdr:row>28</xdr:row>
      <xdr:rowOff>28569</xdr:rowOff>
    </xdr:to>
    <mc:AlternateContent xmlns:mc="http://schemas.openxmlformats.org/markup-compatibility/2006" xmlns:a14="http://schemas.microsoft.com/office/drawing/2010/main">
      <mc:Choice Requires="a14">
        <xdr:graphicFrame macro="">
          <xdr:nvGraphicFramePr>
            <xdr:cNvPr id="6" name="FR">
              <a:extLst>
                <a:ext uri="{FF2B5EF4-FFF2-40B4-BE49-F238E27FC236}">
                  <a16:creationId xmlns:a16="http://schemas.microsoft.com/office/drawing/2014/main" id="{0D101801-C183-EA1F-1CED-F8EE5AE49928}"/>
                </a:ext>
              </a:extLst>
            </xdr:cNvPr>
            <xdr:cNvGraphicFramePr/>
          </xdr:nvGraphicFramePr>
          <xdr:xfrm>
            <a:off x="0" y="0"/>
            <a:ext cx="0" cy="0"/>
          </xdr:xfrm>
          <a:graphic>
            <a:graphicData uri="http://schemas.microsoft.com/office/drawing/2010/slicer">
              <sle:slicer xmlns:sle="http://schemas.microsoft.com/office/drawing/2010/slicer" name="FR"/>
            </a:graphicData>
          </a:graphic>
        </xdr:graphicFrame>
      </mc:Choice>
      <mc:Fallback xmlns="">
        <xdr:sp macro="" textlink="">
          <xdr:nvSpPr>
            <xdr:cNvPr id="0" name=""/>
            <xdr:cNvSpPr>
              <a:spLocks noTextEdit="1"/>
            </xdr:cNvSpPr>
          </xdr:nvSpPr>
          <xdr:spPr>
            <a:xfrm>
              <a:off x="2832100" y="293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584200</xdr:colOff>
      <xdr:row>1</xdr:row>
      <xdr:rowOff>177800</xdr:rowOff>
    </xdr:from>
    <xdr:to>
      <xdr:col>5</xdr:col>
      <xdr:colOff>12700</xdr:colOff>
      <xdr:row>14</xdr:row>
      <xdr:rowOff>130169</xdr:rowOff>
    </xdr:to>
    <mc:AlternateContent xmlns:mc="http://schemas.openxmlformats.org/markup-compatibility/2006" xmlns:a14="http://schemas.microsoft.com/office/drawing/2010/main">
      <mc:Choice Requires="a14">
        <xdr:graphicFrame macro="">
          <xdr:nvGraphicFramePr>
            <xdr:cNvPr id="7" name="CR 1">
              <a:extLst>
                <a:ext uri="{FF2B5EF4-FFF2-40B4-BE49-F238E27FC236}">
                  <a16:creationId xmlns:a16="http://schemas.microsoft.com/office/drawing/2014/main" id="{99E9A0E7-3C95-50FB-5890-E637BC6BE41C}"/>
                </a:ext>
              </a:extLst>
            </xdr:cNvPr>
            <xdr:cNvGraphicFramePr/>
          </xdr:nvGraphicFramePr>
          <xdr:xfrm>
            <a:off x="0" y="0"/>
            <a:ext cx="0" cy="0"/>
          </xdr:xfrm>
          <a:graphic>
            <a:graphicData uri="http://schemas.microsoft.com/office/drawing/2010/slicer">
              <sle:slicer xmlns:sle="http://schemas.microsoft.com/office/drawing/2010/slicer" name="CR 1"/>
            </a:graphicData>
          </a:graphic>
        </xdr:graphicFrame>
      </mc:Choice>
      <mc:Fallback xmlns="">
        <xdr:sp macro="" textlink="">
          <xdr:nvSpPr>
            <xdr:cNvPr id="0" name=""/>
            <xdr:cNvSpPr>
              <a:spLocks noTextEdit="1"/>
            </xdr:cNvSpPr>
          </xdr:nvSpPr>
          <xdr:spPr>
            <a:xfrm>
              <a:off x="2844800" y="368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592665</xdr:colOff>
      <xdr:row>1</xdr:row>
      <xdr:rowOff>730250</xdr:rowOff>
    </xdr:from>
    <xdr:to>
      <xdr:col>118</xdr:col>
      <xdr:colOff>317500</xdr:colOff>
      <xdr:row>23</xdr:row>
      <xdr:rowOff>825500</xdr:rowOff>
    </xdr:to>
    <xdr:graphicFrame macro="">
      <xdr:nvGraphicFramePr>
        <xdr:cNvPr id="2" name="Chart 1">
          <a:extLst>
            <a:ext uri="{FF2B5EF4-FFF2-40B4-BE49-F238E27FC236}">
              <a16:creationId xmlns:a16="http://schemas.microsoft.com/office/drawing/2014/main" i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1540933</xdr:colOff>
      <xdr:row>85</xdr:row>
      <xdr:rowOff>110067</xdr:rowOff>
    </xdr:from>
    <xdr:to>
      <xdr:col>61</xdr:col>
      <xdr:colOff>762000</xdr:colOff>
      <xdr:row>95</xdr:row>
      <xdr:rowOff>973667</xdr:rowOff>
    </xdr:to>
    <xdr:graphicFrame macro="">
      <xdr:nvGraphicFramePr>
        <xdr:cNvPr id="11" name="Chart 2">
          <a:extLst>
            <a:ext uri="{FF2B5EF4-FFF2-40B4-BE49-F238E27FC236}">
              <a16:creationId xmlns:a16="http://schemas.microsoft.com/office/drawing/2014/main" id="{EEF29861-2CA4-084A-B710-D6C81E18B198}"/>
            </a:ext>
            <a:ext uri="{147F2762-F138-4A5C-976F-8EAC2B608ADB}">
              <a16:predDERef xmlns:a16="http://schemas.microsoft.com/office/drawing/2014/main" pre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1574800</xdr:colOff>
      <xdr:row>96</xdr:row>
      <xdr:rowOff>50800</xdr:rowOff>
    </xdr:from>
    <xdr:to>
      <xdr:col>61</xdr:col>
      <xdr:colOff>846667</xdr:colOff>
      <xdr:row>111</xdr:row>
      <xdr:rowOff>101600</xdr:rowOff>
    </xdr:to>
    <xdr:graphicFrame macro="">
      <xdr:nvGraphicFramePr>
        <xdr:cNvPr id="20" name="Chart 3">
          <a:extLst>
            <a:ext uri="{FF2B5EF4-FFF2-40B4-BE49-F238E27FC236}">
              <a16:creationId xmlns:a16="http://schemas.microsoft.com/office/drawing/2014/main" id="{333657DD-F9FB-0B46-914A-ECA62ACE5AF5}"/>
            </a:ext>
            <a:ext uri="{147F2762-F138-4A5C-976F-8EAC2B608ADB}">
              <a16:predDERef xmlns:a16="http://schemas.microsoft.com/office/drawing/2014/main" pred="{EEF29861-2CA4-084A-B710-D6C81E18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112</xdr:row>
      <xdr:rowOff>0</xdr:rowOff>
    </xdr:from>
    <xdr:to>
      <xdr:col>62</xdr:col>
      <xdr:colOff>42333</xdr:colOff>
      <xdr:row>132</xdr:row>
      <xdr:rowOff>406400</xdr:rowOff>
    </xdr:to>
    <xdr:graphicFrame macro="">
      <xdr:nvGraphicFramePr>
        <xdr:cNvPr id="7" name="Chart 4">
          <a:extLst>
            <a:ext uri="{FF2B5EF4-FFF2-40B4-BE49-F238E27FC236}">
              <a16:creationId xmlns:a16="http://schemas.microsoft.com/office/drawing/2014/main" id="{25C84F65-4DBF-CE43-9F33-C5F5D174D55E}"/>
            </a:ext>
            <a:ext uri="{147F2762-F138-4A5C-976F-8EAC2B608ADB}">
              <a16:predDERef xmlns:a16="http://schemas.microsoft.com/office/drawing/2014/main" pred="{333657DD-F9FB-0B46-914A-ECA62ACE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42332</xdr:colOff>
      <xdr:row>132</xdr:row>
      <xdr:rowOff>1439333</xdr:rowOff>
    </xdr:from>
    <xdr:to>
      <xdr:col>62</xdr:col>
      <xdr:colOff>296332</xdr:colOff>
      <xdr:row>146</xdr:row>
      <xdr:rowOff>567266</xdr:rowOff>
    </xdr:to>
    <xdr:graphicFrame macro="">
      <xdr:nvGraphicFramePr>
        <xdr:cNvPr id="19" name="Chart 5">
          <a:extLst>
            <a:ext uri="{FF2B5EF4-FFF2-40B4-BE49-F238E27FC236}">
              <a16:creationId xmlns:a16="http://schemas.microsoft.com/office/drawing/2014/main" id="{47274DCC-8AA9-6742-A016-1D9710B4A3AD}"/>
            </a:ext>
            <a:ext uri="{147F2762-F138-4A5C-976F-8EAC2B608ADB}">
              <a16:predDERef xmlns:a16="http://schemas.microsoft.com/office/drawing/2014/main" pred="{25C84F65-4DBF-CE43-9F33-C5F5D174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444500</xdr:colOff>
      <xdr:row>47</xdr:row>
      <xdr:rowOff>571499</xdr:rowOff>
    </xdr:from>
    <xdr:to>
      <xdr:col>118</xdr:col>
      <xdr:colOff>169335</xdr:colOff>
      <xdr:row>70</xdr:row>
      <xdr:rowOff>973666</xdr:rowOff>
    </xdr:to>
    <xdr:graphicFrame macro="">
      <xdr:nvGraphicFramePr>
        <xdr:cNvPr id="3" name="Chart 7">
          <a:extLst>
            <a:ext uri="{FF2B5EF4-FFF2-40B4-BE49-F238E27FC236}">
              <a16:creationId xmlns:a16="http://schemas.microsoft.com/office/drawing/2014/main" id="{EC03E489-EC04-A345-AB43-ADED49478775}"/>
            </a:ext>
            <a:ext uri="{147F2762-F138-4A5C-976F-8EAC2B608ADB}">
              <a16:predDERef xmlns:a16="http://schemas.microsoft.com/office/drawing/2014/main" pred="{47274DCC-8AA9-6742-A016-1D9710B4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508000</xdr:colOff>
      <xdr:row>24</xdr:row>
      <xdr:rowOff>444500</xdr:rowOff>
    </xdr:from>
    <xdr:to>
      <xdr:col>118</xdr:col>
      <xdr:colOff>232835</xdr:colOff>
      <xdr:row>46</xdr:row>
      <xdr:rowOff>539750</xdr:rowOff>
    </xdr:to>
    <xdr:graphicFrame macro="">
      <xdr:nvGraphicFramePr>
        <xdr:cNvPr id="9" name="Chart 8">
          <a:extLst>
            <a:ext uri="{FF2B5EF4-FFF2-40B4-BE49-F238E27FC236}">
              <a16:creationId xmlns:a16="http://schemas.microsoft.com/office/drawing/2014/main" id="{23B96A5A-5962-9E49-A38E-FA50A5F33D03}"/>
            </a:ext>
            <a:ext uri="{147F2762-F138-4A5C-976F-8EAC2B608ADB}">
              <a16:predDERef xmlns:a16="http://schemas.microsoft.com/office/drawing/2014/main" pred="{EC03E489-EC04-A345-AB43-ADED4947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64</xdr:col>
      <xdr:colOff>317500</xdr:colOff>
      <xdr:row>71</xdr:row>
      <xdr:rowOff>889000</xdr:rowOff>
    </xdr:from>
    <xdr:to>
      <xdr:col>118</xdr:col>
      <xdr:colOff>42335</xdr:colOff>
      <xdr:row>97</xdr:row>
      <xdr:rowOff>603250</xdr:rowOff>
    </xdr:to>
    <xdr:graphicFrame macro="">
      <xdr:nvGraphicFramePr>
        <xdr:cNvPr id="21" name="Chart 9">
          <a:extLst>
            <a:ext uri="{FF2B5EF4-FFF2-40B4-BE49-F238E27FC236}">
              <a16:creationId xmlns:a16="http://schemas.microsoft.com/office/drawing/2014/main" id="{73415122-5391-7A4A-B3E9-734366109818}"/>
            </a:ext>
            <a:ext uri="{147F2762-F138-4A5C-976F-8EAC2B608ADB}">
              <a16:predDERef xmlns:a16="http://schemas.microsoft.com/office/drawing/2014/main" pred="{23B96A5A-5962-9E49-A38E-FA50A5F3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124</xdr:col>
      <xdr:colOff>296334</xdr:colOff>
      <xdr:row>2</xdr:row>
      <xdr:rowOff>634998</xdr:rowOff>
    </xdr:from>
    <xdr:to>
      <xdr:col>157</xdr:col>
      <xdr:colOff>107952</xdr:colOff>
      <xdr:row>18</xdr:row>
      <xdr:rowOff>643465</xdr:rowOff>
    </xdr:to>
    <xdr:graphicFrame macro="">
      <xdr:nvGraphicFramePr>
        <xdr:cNvPr id="26" name="Chart 12">
          <a:extLst>
            <a:ext uri="{FF2B5EF4-FFF2-40B4-BE49-F238E27FC236}">
              <a16:creationId xmlns:a16="http://schemas.microsoft.com/office/drawing/2014/main" id="{85B64220-80F6-4A4A-9DB6-FECF67100AA0}"/>
            </a:ext>
            <a:ext uri="{147F2762-F138-4A5C-976F-8EAC2B608ADB}">
              <a16:predDERef xmlns:a16="http://schemas.microsoft.com/office/drawing/2014/main" pred="{73415122-5391-7A4A-B3E9-734366109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338667</xdr:colOff>
      <xdr:row>19</xdr:row>
      <xdr:rowOff>931333</xdr:rowOff>
    </xdr:from>
    <xdr:to>
      <xdr:col>156</xdr:col>
      <xdr:colOff>677334</xdr:colOff>
      <xdr:row>37</xdr:row>
      <xdr:rowOff>592667</xdr:rowOff>
    </xdr:to>
    <xdr:graphicFrame macro="">
      <xdr:nvGraphicFramePr>
        <xdr:cNvPr id="14" name="Chart 13">
          <a:extLst>
            <a:ext uri="{FF2B5EF4-FFF2-40B4-BE49-F238E27FC236}">
              <a16:creationId xmlns:a16="http://schemas.microsoft.com/office/drawing/2014/main" id="{272ADC6A-38C4-554F-82B5-94A46F38AECB}"/>
            </a:ext>
            <a:ext uri="{147F2762-F138-4A5C-976F-8EAC2B608ADB}">
              <a16:predDERef xmlns:a16="http://schemas.microsoft.com/office/drawing/2014/main" pred="{85B64220-80F6-4A4A-9DB6-FECF6710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124</xdr:col>
      <xdr:colOff>381000</xdr:colOff>
      <xdr:row>40</xdr:row>
      <xdr:rowOff>423333</xdr:rowOff>
    </xdr:from>
    <xdr:to>
      <xdr:col>156</xdr:col>
      <xdr:colOff>376768</xdr:colOff>
      <xdr:row>55</xdr:row>
      <xdr:rowOff>436033</xdr:rowOff>
    </xdr:to>
    <xdr:graphicFrame macro="">
      <xdr:nvGraphicFramePr>
        <xdr:cNvPr id="15" name="Chart 14">
          <a:extLst>
            <a:ext uri="{FF2B5EF4-FFF2-40B4-BE49-F238E27FC236}">
              <a16:creationId xmlns:a16="http://schemas.microsoft.com/office/drawing/2014/main" id="{084F9DC1-E6E9-A046-9080-9F056CD74023}"/>
            </a:ext>
            <a:ext uri="{147F2762-F138-4A5C-976F-8EAC2B608ADB}">
              <a16:predDERef xmlns:a16="http://schemas.microsoft.com/office/drawing/2014/main" pred="{272ADC6A-38C4-554F-82B5-94A46F38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124</xdr:col>
      <xdr:colOff>423334</xdr:colOff>
      <xdr:row>56</xdr:row>
      <xdr:rowOff>380999</xdr:rowOff>
    </xdr:from>
    <xdr:to>
      <xdr:col>156</xdr:col>
      <xdr:colOff>635000</xdr:colOff>
      <xdr:row>70</xdr:row>
      <xdr:rowOff>931333</xdr:rowOff>
    </xdr:to>
    <xdr:graphicFrame macro="">
      <xdr:nvGraphicFramePr>
        <xdr:cNvPr id="16" name="Chart 15">
          <a:extLst>
            <a:ext uri="{FF2B5EF4-FFF2-40B4-BE49-F238E27FC236}">
              <a16:creationId xmlns:a16="http://schemas.microsoft.com/office/drawing/2014/main" id="{0EE05413-3D15-324F-A056-ABCC56728DC3}"/>
            </a:ext>
            <a:ext uri="{147F2762-F138-4A5C-976F-8EAC2B608ADB}">
              <a16:predDERef xmlns:a16="http://schemas.microsoft.com/office/drawing/2014/main" pred="{084F9DC1-E6E9-A046-9080-9F056CD74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124</xdr:col>
      <xdr:colOff>296333</xdr:colOff>
      <xdr:row>74</xdr:row>
      <xdr:rowOff>0</xdr:rowOff>
    </xdr:from>
    <xdr:to>
      <xdr:col>156</xdr:col>
      <xdr:colOff>465667</xdr:colOff>
      <xdr:row>92</xdr:row>
      <xdr:rowOff>1227665</xdr:rowOff>
    </xdr:to>
    <xdr:graphicFrame macro="">
      <xdr:nvGraphicFramePr>
        <xdr:cNvPr id="17" name="Chart 16">
          <a:extLst>
            <a:ext uri="{FF2B5EF4-FFF2-40B4-BE49-F238E27FC236}">
              <a16:creationId xmlns:a16="http://schemas.microsoft.com/office/drawing/2014/main" id="{DCD48D48-6DC8-3E40-9047-78EB87457CF3}"/>
            </a:ext>
            <a:ext uri="{147F2762-F138-4A5C-976F-8EAC2B608ADB}">
              <a16:predDERef xmlns:a16="http://schemas.microsoft.com/office/drawing/2014/main" pred="{0EE05413-3D15-324F-A056-ABCC56728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66</xdr:col>
      <xdr:colOff>0</xdr:colOff>
      <xdr:row>98</xdr:row>
      <xdr:rowOff>0</xdr:rowOff>
    </xdr:from>
    <xdr:to>
      <xdr:col>119</xdr:col>
      <xdr:colOff>444502</xdr:colOff>
      <xdr:row>109</xdr:row>
      <xdr:rowOff>592666</xdr:rowOff>
    </xdr:to>
    <xdr:graphicFrame macro="">
      <xdr:nvGraphicFramePr>
        <xdr:cNvPr id="22" name="Chart 9">
          <a:extLst>
            <a:ext uri="{FF2B5EF4-FFF2-40B4-BE49-F238E27FC236}">
              <a16:creationId xmlns:a16="http://schemas.microsoft.com/office/drawing/2014/main" id="{0C2B414D-A1BD-8E45-A2F1-9BF8F8E5C960}"/>
            </a:ext>
            <a:ext uri="{147F2762-F138-4A5C-976F-8EAC2B608ADB}">
              <a16:predDERef xmlns:a16="http://schemas.microsoft.com/office/drawing/2014/main" pred="{DCD48D48-6DC8-3E40-9047-78EB87457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502477</xdr:colOff>
      <xdr:row>170</xdr:row>
      <xdr:rowOff>616226</xdr:rowOff>
    </xdr:from>
    <xdr:to>
      <xdr:col>18</xdr:col>
      <xdr:colOff>469347</xdr:colOff>
      <xdr:row>184</xdr:row>
      <xdr:rowOff>193261</xdr:rowOff>
    </xdr:to>
    <xdr:graphicFrame macro="">
      <xdr:nvGraphicFramePr>
        <xdr:cNvPr id="6" name="Chart 5">
          <a:extLst>
            <a:ext uri="{FF2B5EF4-FFF2-40B4-BE49-F238E27FC236}">
              <a16:creationId xmlns:a16="http://schemas.microsoft.com/office/drawing/2014/main" id="{D9AB0D7E-2F3E-D34B-AF1C-74EC0D48CE13}"/>
            </a:ext>
            <a:ext uri="{147F2762-F138-4A5C-976F-8EAC2B608ADB}">
              <a16:predDERef xmlns:a16="http://schemas.microsoft.com/office/drawing/2014/main" pred="{0C2B414D-A1BD-8E45-A2F1-9BF8F8E5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495125</xdr:colOff>
      <xdr:row>184</xdr:row>
      <xdr:rowOff>199572</xdr:rowOff>
    </xdr:from>
    <xdr:to>
      <xdr:col>28</xdr:col>
      <xdr:colOff>1445221</xdr:colOff>
      <xdr:row>207</xdr:row>
      <xdr:rowOff>266463</xdr:rowOff>
    </xdr:to>
    <xdr:graphicFrame macro="">
      <xdr:nvGraphicFramePr>
        <xdr:cNvPr id="24" name="Chart 23">
          <a:extLst>
            <a:ext uri="{FF2B5EF4-FFF2-40B4-BE49-F238E27FC236}">
              <a16:creationId xmlns:a16="http://schemas.microsoft.com/office/drawing/2014/main" id="{725BDA8F-E3C1-7349-A4CF-783BE31FE1A0}"/>
            </a:ext>
            <a:ext uri="{147F2762-F138-4A5C-976F-8EAC2B608ADB}">
              <a16:predDERef xmlns:a16="http://schemas.microsoft.com/office/drawing/2014/main" pred="{D9AB0D7E-2F3E-D34B-AF1C-74EC0D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1378857</xdr:colOff>
      <xdr:row>170</xdr:row>
      <xdr:rowOff>562428</xdr:rowOff>
    </xdr:from>
    <xdr:to>
      <xdr:col>23</xdr:col>
      <xdr:colOff>1345728</xdr:colOff>
      <xdr:row>184</xdr:row>
      <xdr:rowOff>139463</xdr:rowOff>
    </xdr:to>
    <xdr:graphicFrame macro="">
      <xdr:nvGraphicFramePr>
        <xdr:cNvPr id="25" name="Chart 24">
          <a:extLst>
            <a:ext uri="{FF2B5EF4-FFF2-40B4-BE49-F238E27FC236}">
              <a16:creationId xmlns:a16="http://schemas.microsoft.com/office/drawing/2014/main" id="{3792F6A8-BC1B-5648-B420-3A5BCE39564C}"/>
            </a:ext>
            <a:ext uri="{147F2762-F138-4A5C-976F-8EAC2B608ADB}">
              <a16:predDERef xmlns:a16="http://schemas.microsoft.com/office/drawing/2014/main" pred="{725BDA8F-E3C1-7349-A4CF-783BE31F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141111</xdr:colOff>
      <xdr:row>187</xdr:row>
      <xdr:rowOff>395111</xdr:rowOff>
    </xdr:from>
    <xdr:to>
      <xdr:col>25</xdr:col>
      <xdr:colOff>942553</xdr:colOff>
      <xdr:row>211</xdr:row>
      <xdr:rowOff>208002</xdr:rowOff>
    </xdr:to>
    <xdr:graphicFrame macro="">
      <xdr:nvGraphicFramePr>
        <xdr:cNvPr id="27" name="Chart 26">
          <a:extLst>
            <a:ext uri="{FF2B5EF4-FFF2-40B4-BE49-F238E27FC236}">
              <a16:creationId xmlns:a16="http://schemas.microsoft.com/office/drawing/2014/main" id="{7522E871-CB39-7748-834E-5F787513C69E}"/>
            </a:ext>
            <a:ext uri="{147F2762-F138-4A5C-976F-8EAC2B608ADB}">
              <a16:predDERef xmlns:a16="http://schemas.microsoft.com/office/drawing/2014/main" pred="{3792F6A8-BC1B-5648-B420-3A5BCE39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0</xdr:colOff>
      <xdr:row>187</xdr:row>
      <xdr:rowOff>122903</xdr:rowOff>
    </xdr:from>
    <xdr:to>
      <xdr:col>20</xdr:col>
      <xdr:colOff>330200</xdr:colOff>
      <xdr:row>217</xdr:row>
      <xdr:rowOff>177800</xdr:rowOff>
    </xdr:to>
    <xdr:graphicFrame macro="">
      <xdr:nvGraphicFramePr>
        <xdr:cNvPr id="28" name="Chart 11">
          <a:extLst>
            <a:ext uri="{FF2B5EF4-FFF2-40B4-BE49-F238E27FC236}">
              <a16:creationId xmlns:a16="http://schemas.microsoft.com/office/drawing/2014/main" id="{5FE6EED5-C07F-804D-8F00-3A951684A8ED}"/>
            </a:ext>
            <a:ext uri="{147F2762-F138-4A5C-976F-8EAC2B608ADB}">
              <a16:predDERef xmlns:a16="http://schemas.microsoft.com/office/drawing/2014/main" pred="{7522E871-CB39-7748-834E-5F787513C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67</xdr:col>
      <xdr:colOff>18895</xdr:colOff>
      <xdr:row>3</xdr:row>
      <xdr:rowOff>609522</xdr:rowOff>
    </xdr:from>
    <xdr:to>
      <xdr:col>75</xdr:col>
      <xdr:colOff>402683</xdr:colOff>
      <xdr:row>4</xdr:row>
      <xdr:rowOff>485698</xdr:rowOff>
    </xdr:to>
    <xdr:sp macro="" textlink="">
      <xdr:nvSpPr>
        <xdr:cNvPr id="18" name="TextBox 17">
          <a:extLst>
            <a:ext uri="{FF2B5EF4-FFF2-40B4-BE49-F238E27FC236}">
              <a16:creationId xmlns:a16="http://schemas.microsoft.com/office/drawing/2014/main" id="{82C796F9-8A98-8564-E265-61F184A9E7AD}"/>
            </a:ext>
            <a:ext uri="{147F2762-F138-4A5C-976F-8EAC2B608ADB}">
              <a16:predDERef xmlns:a16="http://schemas.microsoft.com/office/drawing/2014/main" pred="{5FE6EED5-C07F-804D-8F00-3A951684A8ED}"/>
            </a:ext>
          </a:extLst>
        </xdr:cNvPr>
        <xdr:cNvSpPr txBox="1"/>
      </xdr:nvSpPr>
      <xdr:spPr>
        <a:xfrm>
          <a:off x="117385480" y="3738059"/>
          <a:ext cx="6083301"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TERMINAL MIGRATION</a:t>
          </a:r>
        </a:p>
      </xdr:txBody>
    </xdr:sp>
    <xdr:clientData/>
  </xdr:twoCellAnchor>
  <xdr:twoCellAnchor>
    <xdr:from>
      <xdr:col>89</xdr:col>
      <xdr:colOff>16418</xdr:colOff>
      <xdr:row>3</xdr:row>
      <xdr:rowOff>668995</xdr:rowOff>
    </xdr:from>
    <xdr:to>
      <xdr:col>98</xdr:col>
      <xdr:colOff>0</xdr:colOff>
      <xdr:row>4</xdr:row>
      <xdr:rowOff>545171</xdr:rowOff>
    </xdr:to>
    <xdr:sp macro="" textlink="">
      <xdr:nvSpPr>
        <xdr:cNvPr id="4" name="TextBox 3">
          <a:extLst>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xdr:cNvPr>
        <xdr:cNvSpPr txBox="1"/>
      </xdr:nvSpPr>
      <xdr:spPr>
        <a:xfrm>
          <a:off x="133056662" y="3797532"/>
          <a:ext cx="6395533"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FRESHWATER</a:t>
          </a:r>
          <a:r>
            <a:rPr lang="en-US" sz="4800" baseline="0">
              <a:latin typeface="+mn-lt"/>
              <a:ea typeface="+mn-lt"/>
              <a:cs typeface="+mn-lt"/>
            </a:rPr>
            <a:t> REARING</a:t>
          </a:r>
          <a:endParaRPr lang="en-US" sz="4800">
            <a:latin typeface="+mn-lt"/>
            <a:ea typeface="+mn-lt"/>
            <a:cs typeface="+mn-lt"/>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0.7393</cdr:x>
      <cdr:y>0.09405</cdr:y>
    </cdr:from>
    <cdr:to>
      <cdr:x>0.87086</cdr:x>
      <cdr:y>0.134</cdr:y>
    </cdr:to>
    <cdr:sp macro="" textlink="">
      <cdr:nvSpPr>
        <cdr:cNvPr id="2" name="TextBox 3">
          <a:extLst xmlns:a="http://schemas.openxmlformats.org/drawingml/2006/main">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cdr:cNvPr>
        <cdr:cNvSpPr txBox="1"/>
      </cdr:nvSpPr>
      <cdr:spPr>
        <a:xfrm xmlns:a="http://schemas.openxmlformats.org/drawingml/2006/main">
          <a:off x="28238604" y="2188117"/>
          <a:ext cx="5025072"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ESTUARY</a:t>
          </a:r>
          <a:r>
            <a:rPr lang="en-US" sz="4800" baseline="0">
              <a:latin typeface="+mn-lt"/>
              <a:ea typeface="+mn-lt"/>
              <a:cs typeface="+mn-lt"/>
            </a:rPr>
            <a:t> REARING</a:t>
          </a:r>
          <a:endParaRPr lang="en-US" sz="4800">
            <a:latin typeface="+mn-lt"/>
            <a:ea typeface="+mn-lt"/>
            <a:cs typeface="+mn-lt"/>
          </a:endParaRPr>
        </a:p>
      </cdr:txBody>
    </cdr:sp>
  </cdr:relSizeAnchor>
  <cdr:relSizeAnchor xmlns:cdr="http://schemas.openxmlformats.org/drawingml/2006/chartDrawing">
    <cdr:from>
      <cdr:x>0.27237</cdr:x>
      <cdr:y>0.09006</cdr:y>
    </cdr:from>
    <cdr:to>
      <cdr:x>0.36888</cdr:x>
      <cdr:y>0.13</cdr:y>
    </cdr:to>
    <cdr:sp macro="" textlink="">
      <cdr:nvSpPr>
        <cdr:cNvPr id="3" name="TextBox 3">
          <a:extLst xmlns:a="http://schemas.openxmlformats.org/drawingml/2006/main">
            <a:ext uri="{FF2B5EF4-FFF2-40B4-BE49-F238E27FC236}">
              <a16:creationId xmlns:a16="http://schemas.microsoft.com/office/drawing/2014/main" id="{E6F4C6FA-8FFA-0911-B7AF-10323CB91365}"/>
            </a:ext>
            <a:ext uri="{147F2762-F138-4A5C-976F-8EAC2B608ADB}">
              <a16:predDERef xmlns:a16="http://schemas.microsoft.com/office/drawing/2014/main" pred="{5FE6EED5-C07F-804D-8F00-3A951684A8ED}"/>
            </a:ext>
          </a:extLst>
        </cdr:cNvPr>
        <cdr:cNvSpPr txBox="1"/>
      </cdr:nvSpPr>
      <cdr:spPr>
        <a:xfrm xmlns:a="http://schemas.openxmlformats.org/drawingml/2006/main">
          <a:off x="10403676" y="2095191"/>
          <a:ext cx="3686098"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INCUBATION</a:t>
          </a:r>
        </a:p>
      </cdr:txBody>
    </cdr:sp>
  </cdr:relSizeAnchor>
  <cdr:relSizeAnchor xmlns:cdr="http://schemas.openxmlformats.org/drawingml/2006/chartDrawing">
    <cdr:from>
      <cdr:x>0.94303</cdr:x>
      <cdr:y>0.07674</cdr:y>
    </cdr:from>
    <cdr:to>
      <cdr:x>1</cdr:x>
      <cdr:y>0.17631</cdr:y>
    </cdr:to>
    <cdr:sp macro="" textlink="">
      <cdr:nvSpPr>
        <cdr:cNvPr id="4" name="TextBox 3">
          <a:extLst xmlns:a="http://schemas.openxmlformats.org/drawingml/2006/main">
            <a:ext uri="{FF2B5EF4-FFF2-40B4-BE49-F238E27FC236}">
              <a16:creationId xmlns:a16="http://schemas.microsoft.com/office/drawing/2014/main" id="{9E1A57C0-33F8-12C9-8947-47329F1E2B98}"/>
            </a:ext>
            <a:ext uri="{147F2762-F138-4A5C-976F-8EAC2B608ADB}">
              <a16:predDERef xmlns:a16="http://schemas.microsoft.com/office/drawing/2014/main" pred="{5FE6EED5-C07F-804D-8F00-3A951684A8ED}"/>
            </a:ext>
          </a:extLst>
        </cdr:cNvPr>
        <cdr:cNvSpPr txBox="1"/>
      </cdr:nvSpPr>
      <cdr:spPr>
        <a:xfrm xmlns:a="http://schemas.openxmlformats.org/drawingml/2006/main">
          <a:off x="36020505" y="1785433"/>
          <a:ext cx="2176038" cy="231651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2800">
              <a:latin typeface="+mn-lt"/>
              <a:ea typeface="+mn-lt"/>
              <a:cs typeface="+mn-lt"/>
            </a:rPr>
            <a:t>BIOLOGICAL</a:t>
          </a:r>
          <a:r>
            <a:rPr lang="en-US" sz="2800" baseline="0">
              <a:latin typeface="+mn-lt"/>
              <a:ea typeface="+mn-lt"/>
              <a:cs typeface="+mn-lt"/>
            </a:rPr>
            <a:t> CHARACTERISTICS</a:t>
          </a:r>
          <a:endParaRPr lang="en-US" sz="2800">
            <a:latin typeface="+mn-lt"/>
            <a:ea typeface="+mn-lt"/>
            <a:cs typeface="+mn-l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1021444</xdr:colOff>
      <xdr:row>1</xdr:row>
      <xdr:rowOff>171451</xdr:rowOff>
    </xdr:from>
    <xdr:to>
      <xdr:col>19</xdr:col>
      <xdr:colOff>0</xdr:colOff>
      <xdr:row>2</xdr:row>
      <xdr:rowOff>913510</xdr:rowOff>
    </xdr:to>
    <xdr:sp macro="" textlink="">
      <xdr:nvSpPr>
        <xdr:cNvPr id="2" name="TextBox 1">
          <a:extLst>
            <a:ext uri="{FF2B5EF4-FFF2-40B4-BE49-F238E27FC236}">
              <a16:creationId xmlns:a16="http://schemas.microsoft.com/office/drawing/2014/main" id="{5843CFDA-5A4A-3A4D-AA3E-7FAFD22CCE34}"/>
            </a:ext>
          </a:extLst>
        </xdr:cNvPr>
        <xdr:cNvSpPr txBox="1"/>
      </xdr:nvSpPr>
      <xdr:spPr>
        <a:xfrm>
          <a:off x="13431795" y="2488644"/>
          <a:ext cx="7890837" cy="2881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latin typeface="Arial" panose="020B0604020202020204" pitchFamily="34" charset="0"/>
              <a:cs typeface="Arial" panose="020B0604020202020204" pitchFamily="34" charset="0"/>
            </a:rPr>
            <a:t>Legend</a:t>
          </a:r>
        </a:p>
        <a:p>
          <a:r>
            <a:rPr lang="en-US" sz="2400">
              <a:latin typeface="Arial" panose="020B0604020202020204" pitchFamily="34" charset="0"/>
              <a:cs typeface="Arial" panose="020B0604020202020204" pitchFamily="34" charset="0"/>
            </a:rPr>
            <a:t>Pre-rated:</a:t>
          </a:r>
        </a:p>
        <a:p>
          <a:r>
            <a:rPr lang="en-US" sz="2400">
              <a:latin typeface="Arial" panose="020B0604020202020204" pitchFamily="34" charset="0"/>
              <a:cs typeface="Arial" panose="020B0604020202020204" pitchFamily="34" charset="0"/>
            </a:rPr>
            <a:t> </a:t>
          </a:r>
        </a:p>
        <a:p>
          <a:r>
            <a:rPr lang="en-US" sz="2400">
              <a:latin typeface="Arial" panose="020B0604020202020204" pitchFamily="34" charset="0"/>
              <a:cs typeface="Arial" panose="020B0604020202020204" pitchFamily="34" charset="0"/>
            </a:rPr>
            <a:t>Low</a:t>
          </a:r>
          <a:r>
            <a:rPr lang="en-US" sz="2400" baseline="0">
              <a:latin typeface="Arial" panose="020B0604020202020204" pitchFamily="34" charset="0"/>
              <a:cs typeface="Arial" panose="020B0604020202020204" pitchFamily="34" charset="0"/>
            </a:rPr>
            <a:t> Risk:</a:t>
          </a:r>
        </a:p>
        <a:p>
          <a:endParaRPr lang="en-US" sz="2400" baseline="0">
            <a:latin typeface="Arial" panose="020B0604020202020204" pitchFamily="34" charset="0"/>
            <a:cs typeface="Arial" panose="020B0604020202020204" pitchFamily="34" charset="0"/>
          </a:endParaRPr>
        </a:p>
        <a:p>
          <a:r>
            <a:rPr lang="en-US" sz="2400" baseline="0">
              <a:latin typeface="Arial" panose="020B0604020202020204" pitchFamily="34" charset="0"/>
              <a:cs typeface="Arial" panose="020B0604020202020204" pitchFamily="34" charset="0"/>
            </a:rPr>
            <a:t>Data deficent: </a:t>
          </a:r>
          <a:endParaRPr lang="en-US" sz="2400">
            <a:latin typeface="Arial" panose="020B0604020202020204" pitchFamily="34" charset="0"/>
            <a:cs typeface="Arial" panose="020B0604020202020204" pitchFamily="34" charset="0"/>
          </a:endParaRPr>
        </a:p>
      </xdr:txBody>
    </xdr:sp>
    <xdr:clientData/>
  </xdr:twoCellAnchor>
  <xdr:twoCellAnchor>
    <xdr:from>
      <xdr:col>5</xdr:col>
      <xdr:colOff>1514929</xdr:colOff>
      <xdr:row>0</xdr:row>
      <xdr:rowOff>430892</xdr:rowOff>
    </xdr:from>
    <xdr:to>
      <xdr:col>6</xdr:col>
      <xdr:colOff>771071</xdr:colOff>
      <xdr:row>0</xdr:row>
      <xdr:rowOff>603249</xdr:rowOff>
    </xdr:to>
    <xdr:sp macro="" textlink="">
      <xdr:nvSpPr>
        <xdr:cNvPr id="3" name="Rectangle 2">
          <a:extLst>
            <a:ext uri="{FF2B5EF4-FFF2-40B4-BE49-F238E27FC236}">
              <a16:creationId xmlns:a16="http://schemas.microsoft.com/office/drawing/2014/main" id="{A81BF4D9-0BF3-334E-847F-8FFA81C0BDAC}"/>
            </a:ext>
          </a:extLst>
        </xdr:cNvPr>
        <xdr:cNvSpPr/>
      </xdr:nvSpPr>
      <xdr:spPr>
        <a:xfrm>
          <a:off x="10874829" y="253092"/>
          <a:ext cx="830942" cy="725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370974</xdr:colOff>
      <xdr:row>1</xdr:row>
      <xdr:rowOff>1231396</xdr:rowOff>
    </xdr:from>
    <xdr:to>
      <xdr:col>12</xdr:col>
      <xdr:colOff>155965</xdr:colOff>
      <xdr:row>1</xdr:row>
      <xdr:rowOff>1648771</xdr:rowOff>
    </xdr:to>
    <xdr:sp macro="" textlink="">
      <xdr:nvSpPr>
        <xdr:cNvPr id="4" name="Rectangle 3">
          <a:extLst>
            <a:ext uri="{FF2B5EF4-FFF2-40B4-BE49-F238E27FC236}">
              <a16:creationId xmlns:a16="http://schemas.microsoft.com/office/drawing/2014/main" id="{3D702D2B-4573-B446-9086-A75812678B67}"/>
            </a:ext>
            <a:ext uri="{147F2762-F138-4A5C-976F-8EAC2B608ADB}">
              <a16:predDERef xmlns:a16="http://schemas.microsoft.com/office/drawing/2014/main" pred="{369323B2-5CD3-E74E-B0DE-525D6C17466F}"/>
            </a:ext>
          </a:extLst>
        </xdr:cNvPr>
        <xdr:cNvSpPr/>
      </xdr:nvSpPr>
      <xdr:spPr>
        <a:xfrm flipV="1">
          <a:off x="15009395" y="3548589"/>
          <a:ext cx="1790254" cy="4173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411971</xdr:colOff>
      <xdr:row>1</xdr:row>
      <xdr:rowOff>537129</xdr:rowOff>
    </xdr:from>
    <xdr:to>
      <xdr:col>12</xdr:col>
      <xdr:colOff>196962</xdr:colOff>
      <xdr:row>1</xdr:row>
      <xdr:rowOff>954504</xdr:rowOff>
    </xdr:to>
    <xdr:sp macro="" textlink="">
      <xdr:nvSpPr>
        <xdr:cNvPr id="6" name="Rectangle 5">
          <a:extLst>
            <a:ext uri="{FF2B5EF4-FFF2-40B4-BE49-F238E27FC236}">
              <a16:creationId xmlns:a16="http://schemas.microsoft.com/office/drawing/2014/main" id="{6425396F-4885-5A4D-AAD8-BEC9013F12BE}"/>
            </a:ext>
            <a:ext uri="{147F2762-F138-4A5C-976F-8EAC2B608ADB}">
              <a16:predDERef xmlns:a16="http://schemas.microsoft.com/office/drawing/2014/main" pred="{369323B2-5CD3-E74E-B0DE-525D6C17466F}"/>
            </a:ext>
          </a:extLst>
        </xdr:cNvPr>
        <xdr:cNvSpPr/>
      </xdr:nvSpPr>
      <xdr:spPr>
        <a:xfrm flipV="1">
          <a:off x="15050392" y="2854322"/>
          <a:ext cx="1790254" cy="417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228202</xdr:colOff>
      <xdr:row>1</xdr:row>
      <xdr:rowOff>1871579</xdr:rowOff>
    </xdr:from>
    <xdr:to>
      <xdr:col>13</xdr:col>
      <xdr:colOff>13193</xdr:colOff>
      <xdr:row>2</xdr:row>
      <xdr:rowOff>150007</xdr:rowOff>
    </xdr:to>
    <xdr:sp macro="" textlink="">
      <xdr:nvSpPr>
        <xdr:cNvPr id="7" name="Rectangle 6">
          <a:extLst>
            <a:ext uri="{FF2B5EF4-FFF2-40B4-BE49-F238E27FC236}">
              <a16:creationId xmlns:a16="http://schemas.microsoft.com/office/drawing/2014/main" id="{F389DC58-4877-5F4A-BE67-442F3EB8F162}"/>
            </a:ext>
            <a:ext uri="{147F2762-F138-4A5C-976F-8EAC2B608ADB}">
              <a16:predDERef xmlns:a16="http://schemas.microsoft.com/office/drawing/2014/main" pred="{369323B2-5CD3-E74E-B0DE-525D6C17466F}"/>
            </a:ext>
          </a:extLst>
        </xdr:cNvPr>
        <xdr:cNvSpPr/>
      </xdr:nvSpPr>
      <xdr:spPr>
        <a:xfrm flipV="1">
          <a:off x="15535044" y="4188772"/>
          <a:ext cx="1790254" cy="41737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58</xdr:col>
      <xdr:colOff>275165</xdr:colOff>
      <xdr:row>4</xdr:row>
      <xdr:rowOff>762000</xdr:rowOff>
    </xdr:from>
    <xdr:to>
      <xdr:col>108</xdr:col>
      <xdr:colOff>370416</xdr:colOff>
      <xdr:row>23</xdr:row>
      <xdr:rowOff>338667</xdr:rowOff>
    </xdr:to>
    <xdr:graphicFrame macro="">
      <xdr:nvGraphicFramePr>
        <xdr:cNvPr id="15" name="Chart 14">
          <a:extLst>
            <a:ext uri="{FF2B5EF4-FFF2-40B4-BE49-F238E27FC236}">
              <a16:creationId xmlns:a16="http://schemas.microsoft.com/office/drawing/2014/main" id="{2B199F08-AC46-0948-9A3A-CBEDFBBF0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1498600</xdr:colOff>
      <xdr:row>85</xdr:row>
      <xdr:rowOff>152400</xdr:rowOff>
    </xdr:from>
    <xdr:to>
      <xdr:col>52</xdr:col>
      <xdr:colOff>0</xdr:colOff>
      <xdr:row>95</xdr:row>
      <xdr:rowOff>1016000</xdr:rowOff>
    </xdr:to>
    <xdr:graphicFrame macro="">
      <xdr:nvGraphicFramePr>
        <xdr:cNvPr id="3" name="Chart 2">
          <a:extLst>
            <a:ext uri="{FF2B5EF4-FFF2-40B4-BE49-F238E27FC236}">
              <a16:creationId xmlns:a16="http://schemas.microsoft.com/office/drawing/2014/main" id="{0A5BD9F1-CE36-A14D-B9D7-778C9AC8D89E}"/>
            </a:ext>
            <a:ext uri="{147F2762-F138-4A5C-976F-8EAC2B608ADB}">
              <a16:predDERef xmlns:a16="http://schemas.microsoft.com/office/drawing/2014/main" pred="{2B199F08-AC46-0948-9A3A-CBEDFBBF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1574800</xdr:colOff>
      <xdr:row>96</xdr:row>
      <xdr:rowOff>50800</xdr:rowOff>
    </xdr:from>
    <xdr:to>
      <xdr:col>52</xdr:col>
      <xdr:colOff>76200</xdr:colOff>
      <xdr:row>111</xdr:row>
      <xdr:rowOff>101600</xdr:rowOff>
    </xdr:to>
    <xdr:graphicFrame macro="">
      <xdr:nvGraphicFramePr>
        <xdr:cNvPr id="4" name="Chart 3">
          <a:extLst>
            <a:ext uri="{FF2B5EF4-FFF2-40B4-BE49-F238E27FC236}">
              <a16:creationId xmlns:a16="http://schemas.microsoft.com/office/drawing/2014/main" id="{0B7B9C8E-FF1B-1A40-A643-29D2C20F3D96}"/>
            </a:ext>
            <a:ext uri="{147F2762-F138-4A5C-976F-8EAC2B608ADB}">
              <a16:predDERef xmlns:a16="http://schemas.microsoft.com/office/drawing/2014/main" pred="{0A5BD9F1-CE36-A14D-B9D7-778C9AC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112</xdr:row>
      <xdr:rowOff>0</xdr:rowOff>
    </xdr:from>
    <xdr:to>
      <xdr:col>52</xdr:col>
      <xdr:colOff>101600</xdr:colOff>
      <xdr:row>132</xdr:row>
      <xdr:rowOff>406400</xdr:rowOff>
    </xdr:to>
    <xdr:graphicFrame macro="">
      <xdr:nvGraphicFramePr>
        <xdr:cNvPr id="5" name="Chart 4">
          <a:extLst>
            <a:ext uri="{FF2B5EF4-FFF2-40B4-BE49-F238E27FC236}">
              <a16:creationId xmlns:a16="http://schemas.microsoft.com/office/drawing/2014/main" id="{6EBEBEAA-AD6B-DB42-A2C7-B36C867C13E6}"/>
            </a:ext>
            <a:ext uri="{147F2762-F138-4A5C-976F-8EAC2B608ADB}">
              <a16:predDERef xmlns:a16="http://schemas.microsoft.com/office/drawing/2014/main" pred="{0B7B9C8E-FF1B-1A40-A643-29D2C20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133</xdr:row>
      <xdr:rowOff>0</xdr:rowOff>
    </xdr:from>
    <xdr:to>
      <xdr:col>52</xdr:col>
      <xdr:colOff>101600</xdr:colOff>
      <xdr:row>146</xdr:row>
      <xdr:rowOff>990600</xdr:rowOff>
    </xdr:to>
    <xdr:graphicFrame macro="">
      <xdr:nvGraphicFramePr>
        <xdr:cNvPr id="7" name="Chart 6">
          <a:extLst>
            <a:ext uri="{FF2B5EF4-FFF2-40B4-BE49-F238E27FC236}">
              <a16:creationId xmlns:a16="http://schemas.microsoft.com/office/drawing/2014/main" id="{8E64EE0F-C77E-4443-8FB0-A78EB98F1079}"/>
            </a:ext>
            <a:ext uri="{147F2762-F138-4A5C-976F-8EAC2B608ADB}">
              <a16:predDERef xmlns:a16="http://schemas.microsoft.com/office/drawing/2014/main" pred="{6EBEBEAA-AD6B-DB42-A2C7-B36C867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lj/Desktop/Weil_RAMS%20Work/Life%20History%20Model%20_%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stage model (Cowichan)"/>
      <sheetName val="lifestage model (Cowichan 2)"/>
      <sheetName val="Lifestage Model (new)"/>
      <sheetName val="Sheet1"/>
      <sheetName val="Lifestage Model (original)"/>
      <sheetName val="Punnett Square"/>
      <sheetName val="RiskAssessment-Main"/>
      <sheetName val="parameters"/>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8.367643287034" createdVersion="8" refreshedVersion="8" minRefreshableVersion="3" recordCount="1541" xr:uid="{524F344F-1D6C-AE40-AB04-35715787CAB6}">
  <cacheSource type="worksheet">
    <worksheetSource ref="T1:AD1048576" sheet="Wateshed Data Cleaned"/>
  </cacheSource>
  <cacheFields count="12">
    <cacheField name="A" numFmtId="0">
      <sharedItems containsString="0" containsBlank="1" containsNumber="1" containsInteger="1" minValue="23" maxValue="26" count="5">
        <n v="23"/>
        <n v="24"/>
        <n v="25"/>
        <n v="26"/>
        <m/>
      </sharedItems>
    </cacheField>
    <cacheField name="W" numFmtId="0">
      <sharedItems containsBlank="1" count="23">
        <s v="Nahmint"/>
        <s v="Toquaht"/>
        <s v="Somass"/>
        <s v="Sarita"/>
        <s v="Megin"/>
        <s v="Moyeha"/>
        <s v="Cypre"/>
        <s v="Bedwell"/>
        <s v="Tranquil"/>
        <s v="Lower Kennedy"/>
        <s v="Upper Kennedy"/>
        <s v="Sand"/>
        <s v="Clayoquot"/>
        <s v="Muriel"/>
        <s v="Tahsis"/>
        <s v="Leiner"/>
        <s v="Tsowwin"/>
        <s v="Sucwoa"/>
        <s v="Canton"/>
        <s v="Conuma"/>
        <s v="Artlish"/>
        <s v="Kaouk"/>
        <m/>
      </sharedItems>
    </cacheField>
    <cacheField name="LF_Name" numFmtId="0">
      <sharedItems containsBlank="1"/>
    </cacheField>
    <cacheField name="LF" numFmtId="1">
      <sharedItems containsString="0" containsBlank="1" containsNumber="1" containsInteger="1" minValue="1" maxValue="70" count="7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m/>
      </sharedItems>
    </cacheField>
    <cacheField name="CI" numFmtId="0">
      <sharedItems containsBlank="1" containsMixedTypes="1" containsNumber="1" containsInteger="1" minValue="-1" maxValue="5"/>
    </cacheField>
    <cacheField name="CL" numFmtId="0">
      <sharedItems containsString="0" containsBlank="1" containsNumber="1" containsInteger="1" minValue="0" maxValue="5"/>
    </cacheField>
    <cacheField name="CV" numFmtId="0">
      <sharedItems containsString="0" containsBlank="1" containsNumber="1" containsInteger="1" minValue="-1" maxValue="25"/>
    </cacheField>
    <cacheField name="FV" numFmtId="0">
      <sharedItems containsBlank="1"/>
    </cacheField>
    <cacheField name="CR" numFmtId="0">
      <sharedItems containsString="0" containsBlank="1" containsNumber="1" containsInteger="1" minValue="-1" maxValue="5" count="8">
        <n v="3"/>
        <n v="2"/>
        <n v="0"/>
        <n v="5"/>
        <n v="1"/>
        <n v="-1"/>
        <n v="4"/>
        <m/>
      </sharedItems>
    </cacheField>
    <cacheField name="FR" numFmtId="0">
      <sharedItems containsString="0" containsBlank="1" containsNumber="1" containsInteger="1" minValue="-1" maxValue="5" count="8">
        <n v="4"/>
        <n v="2"/>
        <n v="5"/>
        <n v="0"/>
        <n v="-1"/>
        <n v="1"/>
        <n v="3"/>
        <m/>
      </sharedItems>
    </cacheField>
    <cacheField name="TR" numFmtId="0">
      <sharedItems containsString="0" containsBlank="1" containsNumber="1" containsInteger="1" minValue="0" maxValue="25"/>
    </cacheField>
    <cacheField name="Average Current Risk" numFmtId="0" formula=" IF(CR=0,&quot;&quot;,CR)" databaseField="0"/>
  </cacheFields>
  <extLst>
    <ext xmlns:x14="http://schemas.microsoft.com/office/spreadsheetml/2009/9/main" uri="{725AE2AE-9491-48be-B2B4-4EB974FC3084}">
      <x14:pivotCacheDefinition pivotCacheId="155835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1">
  <r>
    <x v="0"/>
    <x v="0"/>
    <s v="LF1: Mortality or fitness reduction due to predation from pinnipeds or other aquatic species"/>
    <x v="0"/>
    <n v="4"/>
    <n v="3"/>
    <n v="12"/>
    <s v="34"/>
    <x v="0"/>
    <x v="0"/>
    <n v="12"/>
  </r>
  <r>
    <x v="0"/>
    <x v="0"/>
    <s v="LF2:  Mortality or fitness reduction increased exposure to terrestrial predation"/>
    <x v="1"/>
    <n v="2"/>
    <n v="2"/>
    <n v="4"/>
    <s v="23"/>
    <x v="1"/>
    <x v="1"/>
    <n v="4"/>
  </r>
  <r>
    <x v="0"/>
    <x v="0"/>
    <s v="LF3: Mortality or fitness reduction as a result of stress due to anthropogenic activity (non fishing)"/>
    <x v="2"/>
    <n v="2"/>
    <n v="4"/>
    <n v="8"/>
    <s v="35"/>
    <x v="0"/>
    <x v="2"/>
    <n v="15"/>
  </r>
  <r>
    <x v="0"/>
    <x v="0"/>
    <s v="LF4: Mortality or fitness reduction as a result of disease, parasites, or pathogens"/>
    <x v="3"/>
    <n v="0"/>
    <n v="0"/>
    <n v="0"/>
    <s v="0"/>
    <x v="2"/>
    <x v="3"/>
    <n v="0"/>
  </r>
  <r>
    <x v="0"/>
    <x v="0"/>
    <s v="LF5: Mortality or fitness reduction due to competition with invasive species"/>
    <x v="4"/>
    <n v="2"/>
    <n v="2"/>
    <n v="4"/>
    <s v="23"/>
    <x v="1"/>
    <x v="1"/>
    <n v="4"/>
  </r>
  <r>
    <x v="0"/>
    <x v="0"/>
    <s v="LF6: Limited or delayed access due to physical migration barriers and/or lack of safe migration routes (including lack of cover and complexity)"/>
    <x v="5"/>
    <n v="5"/>
    <n v="5"/>
    <n v="25"/>
    <s v="54"/>
    <x v="3"/>
    <x v="2"/>
    <n v="25"/>
  </r>
  <r>
    <x v="0"/>
    <x v="0"/>
    <s v="LF7: Pre-spawn mortality or fitness reduction due to poor quality of spawning habitat"/>
    <x v="6"/>
    <n v="0"/>
    <n v="1"/>
    <n v="0"/>
    <s v="0"/>
    <x v="2"/>
    <x v="3"/>
    <n v="0"/>
  </r>
  <r>
    <x v="0"/>
    <x v="0"/>
    <s v="LF8: Pre-spawn mortality or fitness reduction due to reduced quantity of spawning habitat"/>
    <x v="7"/>
    <n v="1"/>
    <n v="1"/>
    <n v="1"/>
    <s v="14"/>
    <x v="4"/>
    <x v="1"/>
    <n v="2"/>
  </r>
  <r>
    <x v="0"/>
    <x v="0"/>
    <s v="LF9: Mortality or fitness reduction due to fishing"/>
    <x v="8"/>
    <n v="2"/>
    <n v="4"/>
    <n v="8"/>
    <s v="34"/>
    <x v="0"/>
    <x v="0"/>
    <n v="12"/>
  </r>
  <r>
    <x v="0"/>
    <x v="0"/>
    <s v="LF10: Mortality or fitness reduction of wild fish due to competition with hatchery fish or aquaculture escapees for spawning locations or mates "/>
    <x v="9"/>
    <n v="-1"/>
    <n v="1"/>
    <n v="-1"/>
    <s v="-1-1"/>
    <x v="5"/>
    <x v="4"/>
    <n v="1"/>
  </r>
  <r>
    <x v="0"/>
    <x v="0"/>
    <s v="LF11: Mortality or fitness reduction due to unfavourable water temperatures"/>
    <x v="10"/>
    <n v="2"/>
    <n v="5"/>
    <n v="10"/>
    <s v="34"/>
    <x v="0"/>
    <x v="0"/>
    <n v="12"/>
  </r>
  <r>
    <x v="0"/>
    <x v="0"/>
    <s v="LF12: Mortality or fitness reduction as a result of low dissolved oxygen"/>
    <x v="11"/>
    <n v="0"/>
    <n v="0"/>
    <n v="0"/>
    <s v="0"/>
    <x v="2"/>
    <x v="3"/>
    <n v="0"/>
  </r>
  <r>
    <x v="0"/>
    <x v="0"/>
    <s v="LF13: Mortality or fitness reduction as a result of poor pH levels"/>
    <x v="12"/>
    <n v="0"/>
    <n v="0"/>
    <n v="0"/>
    <s v="0"/>
    <x v="2"/>
    <x v="3"/>
    <n v="0"/>
  </r>
  <r>
    <x v="0"/>
    <x v="0"/>
    <s v="LF14: Mortality or fitness reduction as a result of changes to salinity"/>
    <x v="13"/>
    <n v="0"/>
    <n v="0"/>
    <n v="0"/>
    <s v="0"/>
    <x v="2"/>
    <x v="3"/>
    <n v="0"/>
  </r>
  <r>
    <x v="0"/>
    <x v="0"/>
    <s v="LF15: Mortality or fitness reduction due to deleterious substances"/>
    <x v="14"/>
    <n v="0"/>
    <n v="0"/>
    <n v="0"/>
    <s v="0"/>
    <x v="2"/>
    <x v="3"/>
    <n v="0"/>
  </r>
  <r>
    <x v="0"/>
    <x v="0"/>
    <s v="LF16: Mortality due to elevated levels of predation of eggs and alevin "/>
    <x v="15"/>
    <n v="0"/>
    <n v="0"/>
    <n v="0"/>
    <s v="0"/>
    <x v="2"/>
    <x v="3"/>
    <n v="0"/>
  </r>
  <r>
    <x v="0"/>
    <x v="0"/>
    <s v="LF17: Mortality or fitness reduction due to predation by or presence of invasive species"/>
    <x v="16"/>
    <n v="0"/>
    <n v="0"/>
    <n v="0"/>
    <s v="0"/>
    <x v="2"/>
    <x v="3"/>
    <n v="0"/>
  </r>
  <r>
    <x v="0"/>
    <x v="0"/>
    <s v="LF18: Mortality due to redd disturbance by humans"/>
    <x v="17"/>
    <n v="0"/>
    <n v="0"/>
    <n v="0"/>
    <s v="0"/>
    <x v="2"/>
    <x v="3"/>
    <n v="0"/>
  </r>
  <r>
    <x v="0"/>
    <x v="0"/>
    <s v="LF19: Mortality or fitness reduction due to early alevin emergence"/>
    <x v="18"/>
    <n v="-1"/>
    <n v="1"/>
    <n v="-1"/>
    <s v="-1-1"/>
    <x v="5"/>
    <x v="4"/>
    <n v="1"/>
  </r>
  <r>
    <x v="0"/>
    <x v="0"/>
    <s v="LF20: Mortality or fitness reduction due to redd overspawn"/>
    <x v="19"/>
    <n v="1"/>
    <n v="1"/>
    <n v="1"/>
    <s v="13"/>
    <x v="4"/>
    <x v="5"/>
    <n v="1"/>
  </r>
  <r>
    <x v="0"/>
    <x v="0"/>
    <s v="LF21: Mortality or fitness reduction due to dewatered redds at low flows"/>
    <x v="20"/>
    <n v="1"/>
    <n v="1"/>
    <n v="1"/>
    <s v="14"/>
    <x v="4"/>
    <x v="1"/>
    <n v="2"/>
  </r>
  <r>
    <x v="0"/>
    <x v="0"/>
    <s v="LF22: Mortality or fitness reduction resulting from frequent and higher peak flows causing redd scour"/>
    <x v="21"/>
    <n v="-1"/>
    <n v="1"/>
    <n v="-1"/>
    <s v="-1-1"/>
    <x v="5"/>
    <x v="4"/>
    <n v="1"/>
  </r>
  <r>
    <x v="0"/>
    <x v="0"/>
    <s v="LF23: Mortality of eggs during incubation due to variable lake water levels"/>
    <x v="22"/>
    <n v="0"/>
    <n v="0"/>
    <n v="0"/>
    <s v="0"/>
    <x v="2"/>
    <x v="3"/>
    <n v="0"/>
  </r>
  <r>
    <x v="0"/>
    <x v="0"/>
    <s v="LF24: Mortality of eggs due to lack of groundwater upwelling on lakeshore"/>
    <x v="23"/>
    <n v="0"/>
    <n v="0"/>
    <n v="0"/>
    <s v="0"/>
    <x v="2"/>
    <x v="3"/>
    <n v="0"/>
  </r>
  <r>
    <x v="0"/>
    <x v="0"/>
    <s v="LF25: Mortality or fitness reduction due to lower quality spawning gravel"/>
    <x v="24"/>
    <n v="-1"/>
    <n v="1"/>
    <n v="-1"/>
    <s v="-1-1"/>
    <x v="5"/>
    <x v="4"/>
    <n v="1"/>
  </r>
  <r>
    <x v="0"/>
    <x v="0"/>
    <s v="LF26: Mortality or fitness reduction due to unfavourable water temperatures"/>
    <x v="25"/>
    <n v="-1"/>
    <n v="1"/>
    <n v="-1"/>
    <s v="-1-1"/>
    <x v="5"/>
    <x v="4"/>
    <n v="1"/>
  </r>
  <r>
    <x v="0"/>
    <x v="0"/>
    <s v="LF27: Mortality or fitness reduction as a result of low dissolved oxygen"/>
    <x v="26"/>
    <n v="-1"/>
    <n v="1"/>
    <n v="-1"/>
    <s v="-1-1"/>
    <x v="5"/>
    <x v="4"/>
    <n v="1"/>
  </r>
  <r>
    <x v="0"/>
    <x v="0"/>
    <s v="LF28: Mortality or fitness reduction as a result of poor pH levels"/>
    <x v="27"/>
    <n v="-1"/>
    <n v="1"/>
    <n v="-1"/>
    <s v="-1-1"/>
    <x v="5"/>
    <x v="4"/>
    <n v="1"/>
  </r>
  <r>
    <x v="0"/>
    <x v="0"/>
    <s v="LF29: Mortality or fitness reduction due to deleterious substances"/>
    <x v="28"/>
    <n v="0"/>
    <n v="0"/>
    <n v="0"/>
    <s v="0"/>
    <x v="2"/>
    <x v="3"/>
    <n v="0"/>
  </r>
  <r>
    <x v="0"/>
    <x v="0"/>
    <s v="LF30: Mortality or fitness reduction as a result of elevated predation"/>
    <x v="29"/>
    <n v="0"/>
    <n v="0"/>
    <n v="0"/>
    <s v="0"/>
    <x v="2"/>
    <x v="3"/>
    <n v="0"/>
  </r>
  <r>
    <x v="0"/>
    <x v="0"/>
    <s v="LF31: Mortality or fitness reduction due to elevated predation as a result of enhancement of predatory fish species"/>
    <x v="30"/>
    <n v="0"/>
    <n v="0"/>
    <n v="0"/>
    <s v="0"/>
    <x v="2"/>
    <x v="3"/>
    <n v="0"/>
  </r>
  <r>
    <x v="0"/>
    <x v="0"/>
    <s v="LF32: Mortality or fitness reduction as a result of stress due to anthropogenic activity"/>
    <x v="31"/>
    <n v="1"/>
    <n v="1"/>
    <n v="1"/>
    <s v="13"/>
    <x v="4"/>
    <x v="5"/>
    <n v="1"/>
  </r>
  <r>
    <x v="0"/>
    <x v="0"/>
    <s v="LF33: Mortality or fitness reduction as a result of disease, parasites, or pathogens"/>
    <x v="32"/>
    <n v="-1"/>
    <n v="1"/>
    <n v="-1"/>
    <s v="-1-1"/>
    <x v="5"/>
    <x v="4"/>
    <n v="1"/>
  </r>
  <r>
    <x v="0"/>
    <x v="0"/>
    <s v="LF34: Mortality or fitness reduction due to competition from invasive species "/>
    <x v="33"/>
    <n v="1"/>
    <n v="1"/>
    <n v="1"/>
    <s v="13"/>
    <x v="4"/>
    <x v="5"/>
    <n v="1"/>
  </r>
  <r>
    <x v="0"/>
    <x v="0"/>
    <s v="LF35: Mortality or fitness reduction as a result of lack of access to appropriate food"/>
    <x v="34"/>
    <n v="-1"/>
    <n v="1"/>
    <n v="-1"/>
    <s v="-1-1"/>
    <x v="5"/>
    <x v="4"/>
    <n v="1"/>
  </r>
  <r>
    <x v="0"/>
    <x v="0"/>
    <s v="LF36: Mortality or fitness reduction as a result of decreased quality of rearing habitat"/>
    <x v="35"/>
    <n v="4"/>
    <n v="3"/>
    <n v="12"/>
    <s v="34"/>
    <x v="0"/>
    <x v="0"/>
    <n v="12"/>
  </r>
  <r>
    <x v="0"/>
    <x v="0"/>
    <s v="LF37: Mortality or fitness reduction as a result of decreased quantity of rearing habitat"/>
    <x v="36"/>
    <n v="4"/>
    <n v="3"/>
    <n v="12"/>
    <s v="34"/>
    <x v="0"/>
    <x v="0"/>
    <n v="12"/>
  </r>
  <r>
    <x v="0"/>
    <x v="0"/>
    <s v="LF38: Mortality or fitness reduction as a result of decreased access to or quality of floodplain habitat"/>
    <x v="37"/>
    <n v="1"/>
    <n v="1"/>
    <n v="1"/>
    <s v="14"/>
    <x v="4"/>
    <x v="1"/>
    <n v="2"/>
  </r>
  <r>
    <x v="0"/>
    <x v="0"/>
    <s v="LF39: Mortality or fitness reduction from stranding in rearing habitat"/>
    <x v="38"/>
    <n v="1"/>
    <n v="1"/>
    <n v="1"/>
    <s v="14"/>
    <x v="4"/>
    <x v="1"/>
    <n v="2"/>
  </r>
  <r>
    <x v="0"/>
    <x v="0"/>
    <s v="LF40: Mortality or fitness reduction due to frequent and higher peak flows causing flushing"/>
    <x v="39"/>
    <n v="0"/>
    <n v="0"/>
    <n v="0"/>
    <s v="0"/>
    <x v="2"/>
    <x v="3"/>
    <n v="0"/>
  </r>
  <r>
    <x v="0"/>
    <x v="0"/>
    <s v="LF41: Mortality or fitness reduction as a result of competition with hatchery fry"/>
    <x v="40"/>
    <n v="-1"/>
    <n v="1"/>
    <n v="-1"/>
    <s v="-1-1"/>
    <x v="5"/>
    <x v="4"/>
    <n v="1"/>
  </r>
  <r>
    <x v="0"/>
    <x v="0"/>
    <s v="LF42: Mortality or fitness reduction due to unfavourable water temperatures"/>
    <x v="41"/>
    <n v="-1"/>
    <n v="1"/>
    <n v="-1"/>
    <s v="-1-1"/>
    <x v="5"/>
    <x v="4"/>
    <n v="1"/>
  </r>
  <r>
    <x v="0"/>
    <x v="0"/>
    <s v="LF43: Mortality or fitness reduction as a result of low dissolved oxygen"/>
    <x v="42"/>
    <n v="-1"/>
    <n v="1"/>
    <n v="-1"/>
    <s v="-1-1"/>
    <x v="5"/>
    <x v="4"/>
    <n v="1"/>
  </r>
  <r>
    <x v="0"/>
    <x v="0"/>
    <s v="LF44: Mortality or fitness reduction as a result of poor pH levels"/>
    <x v="43"/>
    <n v="-1"/>
    <n v="1"/>
    <n v="-1"/>
    <s v="-1-1"/>
    <x v="5"/>
    <x v="4"/>
    <n v="1"/>
  </r>
  <r>
    <x v="0"/>
    <x v="0"/>
    <s v="LF45: Mortality or fitness reduction as a result of deleterious substances"/>
    <x v="44"/>
    <n v="-1"/>
    <n v="1"/>
    <n v="-1"/>
    <s v="-1-1"/>
    <x v="5"/>
    <x v="4"/>
    <n v="1"/>
  </r>
  <r>
    <x v="0"/>
    <x v="0"/>
    <s v="LF46: Mortality or fitness reduction due to ingestion of microplastics in lake environments"/>
    <x v="45"/>
    <n v="0"/>
    <n v="0"/>
    <n v="0"/>
    <s v="0"/>
    <x v="2"/>
    <x v="3"/>
    <n v="0"/>
  </r>
  <r>
    <x v="0"/>
    <x v="0"/>
    <s v="LF47: Mortality or fitness reduction due to elevated predation"/>
    <x v="46"/>
    <n v="0"/>
    <n v="0"/>
    <n v="0"/>
    <s v="0"/>
    <x v="2"/>
    <x v="3"/>
    <n v="0"/>
  </r>
  <r>
    <x v="0"/>
    <x v="0"/>
    <s v="LF48: Mortality or fitness reduction due to predation by invasive species"/>
    <x v="47"/>
    <n v="0"/>
    <n v="0"/>
    <n v="0"/>
    <s v="0"/>
    <x v="2"/>
    <x v="3"/>
    <n v="0"/>
  </r>
  <r>
    <x v="0"/>
    <x v="0"/>
    <s v="LF49: Mortality or fitness reduction due to inter- and intra-specific competition"/>
    <x v="48"/>
    <n v="-1"/>
    <n v="1"/>
    <n v="-1"/>
    <s v="-1-1"/>
    <x v="5"/>
    <x v="4"/>
    <n v="1"/>
  </r>
  <r>
    <x v="0"/>
    <x v="0"/>
    <s v="LF50: Mortality or fitness reduction as a result of stress due to anthropogenic activity"/>
    <x v="49"/>
    <n v="3"/>
    <n v="3"/>
    <n v="9"/>
    <s v="34"/>
    <x v="0"/>
    <x v="0"/>
    <n v="12"/>
  </r>
  <r>
    <x v="0"/>
    <x v="0"/>
    <s v="LF51: Mortality or fitness reduction as a result of disease, parasites, or pathogens"/>
    <x v="50"/>
    <n v="-1"/>
    <n v="1"/>
    <n v="-1"/>
    <s v="-1-1"/>
    <x v="5"/>
    <x v="4"/>
    <n v="1"/>
  </r>
  <r>
    <x v="0"/>
    <x v="0"/>
    <s v="LF52: Mortality or fitness reduction as a result of lack of access to appropriate food"/>
    <x v="51"/>
    <n v="-1"/>
    <n v="1"/>
    <n v="-1"/>
    <s v="-1-1"/>
    <x v="5"/>
    <x v="4"/>
    <n v="1"/>
  </r>
  <r>
    <x v="0"/>
    <x v="0"/>
    <s v="LF53: Mortality or fitness reduction due to increased frequency and magnitude of algal blooms"/>
    <x v="52"/>
    <n v="-1"/>
    <n v="1"/>
    <n v="-1"/>
    <s v="-1-1"/>
    <x v="5"/>
    <x v="4"/>
    <n v="1"/>
  </r>
  <r>
    <x v="0"/>
    <x v="0"/>
    <s v="LF54: Mortality or fitness reduction due to reduction in quality of beach habitat"/>
    <x v="53"/>
    <n v="-1"/>
    <n v="1"/>
    <n v="-1"/>
    <s v="-1-1"/>
    <x v="5"/>
    <x v="4"/>
    <n v="1"/>
  </r>
  <r>
    <x v="0"/>
    <x v="0"/>
    <s v="LF55: Mortality or fitness reduction due to loss in quantity of beach habitat loss "/>
    <x v="54"/>
    <n v="-1"/>
    <n v="1"/>
    <n v="-1"/>
    <s v="-1-1"/>
    <x v="5"/>
    <x v="4"/>
    <n v="1"/>
  </r>
  <r>
    <x v="0"/>
    <x v="0"/>
    <s v="LF56: Mortality or fitness reduction due to reduction in quality channel habitat"/>
    <x v="55"/>
    <n v="-1"/>
    <n v="1"/>
    <n v="-1"/>
    <s v="-1-1"/>
    <x v="5"/>
    <x v="4"/>
    <n v="1"/>
  </r>
  <r>
    <x v="0"/>
    <x v="0"/>
    <s v="LF57: Mortality or fitness reduction due to reduction in quantity channel habitat "/>
    <x v="56"/>
    <n v="-1"/>
    <n v="1"/>
    <n v="-1"/>
    <s v="-1-1"/>
    <x v="5"/>
    <x v="4"/>
    <n v="1"/>
  </r>
  <r>
    <x v="0"/>
    <x v="0"/>
    <s v="LF58: Mortality or fitness reduction due to reduction in quality of vegetation habitat "/>
    <x v="57"/>
    <n v="-1"/>
    <n v="1"/>
    <n v="-1"/>
    <s v="-1-1"/>
    <x v="5"/>
    <x v="4"/>
    <n v="1"/>
  </r>
  <r>
    <x v="0"/>
    <x v="0"/>
    <s v="LF59: Mortality or fitness reduction due to reduction in quantity of vegetation habitat "/>
    <x v="58"/>
    <n v="-1"/>
    <n v="1"/>
    <n v="-1"/>
    <s v="-1-1"/>
    <x v="5"/>
    <x v="4"/>
    <n v="1"/>
  </r>
  <r>
    <x v="0"/>
    <x v="0"/>
    <s v="LF60: Mortality or fitness reduction due to competition with hatchery fish"/>
    <x v="59"/>
    <n v="-1"/>
    <n v="1"/>
    <n v="-1"/>
    <s v="-1-1"/>
    <x v="5"/>
    <x v="4"/>
    <n v="1"/>
  </r>
  <r>
    <x v="0"/>
    <x v="0"/>
    <s v="LF61: Mortality or fitness reduction due to unfavourable water temperatures"/>
    <x v="60"/>
    <n v="-1"/>
    <n v="1"/>
    <n v="-1"/>
    <s v="-1-1"/>
    <x v="5"/>
    <x v="4"/>
    <n v="1"/>
  </r>
  <r>
    <x v="0"/>
    <x v="0"/>
    <s v="LF62: Mortality or fitness reduction as a result of low dissolved oxygen"/>
    <x v="61"/>
    <n v="-1"/>
    <n v="1"/>
    <n v="-1"/>
    <s v="-1-1"/>
    <x v="5"/>
    <x v="4"/>
    <n v="1"/>
  </r>
  <r>
    <x v="0"/>
    <x v="0"/>
    <s v="LF63: Mortality or fitness reduction as a result of poor pH levels"/>
    <x v="62"/>
    <n v="-1"/>
    <n v="1"/>
    <n v="-1"/>
    <s v="-1-1"/>
    <x v="5"/>
    <x v="4"/>
    <n v="1"/>
  </r>
  <r>
    <x v="0"/>
    <x v="0"/>
    <s v="LF64: Mortality or fitness reduction due to increases in salinity"/>
    <x v="63"/>
    <n v="-1"/>
    <n v="1"/>
    <n v="-1"/>
    <s v="-1-1"/>
    <x v="5"/>
    <x v="4"/>
    <n v="1"/>
  </r>
  <r>
    <x v="0"/>
    <x v="0"/>
    <s v="LF65: Mortality or fitness reduction due to deleterious substances"/>
    <x v="64"/>
    <n v="0"/>
    <n v="0"/>
    <n v="0"/>
    <s v="0"/>
    <x v="2"/>
    <x v="3"/>
    <n v="0"/>
  </r>
  <r>
    <x v="0"/>
    <x v="0"/>
    <s v="LF66: Mortality or fitness reduction due to ingestion of microplastics "/>
    <x v="65"/>
    <n v="0"/>
    <n v="0"/>
    <n v="0"/>
    <s v="0"/>
    <x v="2"/>
    <x v="3"/>
    <n v="0"/>
  </r>
  <r>
    <x v="0"/>
    <x v="0"/>
    <s v="LF67: Mortality or fitness reduction due changes in biological characteristics such as fecundity, maturation rate, sex ratios, size at age, etc"/>
    <x v="66"/>
    <n v="5"/>
    <n v="5"/>
    <n v="25"/>
    <s v="55"/>
    <x v="3"/>
    <x v="2"/>
    <n v="25"/>
  </r>
  <r>
    <x v="0"/>
    <x v="0"/>
    <s v="LF68: Mortality or fitness reduction due to a reduction in natural (wild) genetic influence. This is measured by the stray rate (pHOSstray) into the system, or by the frequency and magnitude of direct transplanting."/>
    <x v="67"/>
    <n v="4"/>
    <n v="5"/>
    <n v="20"/>
    <s v="55"/>
    <x v="3"/>
    <x v="2"/>
    <n v="25"/>
  </r>
  <r>
    <x v="0"/>
    <x v="0"/>
    <s v="LF69: Mortality or fitness reduction as a result of rearing in a hatchery environment leading to maladaptation to the wild environment. This is measured in a reduction in PNI."/>
    <x v="68"/>
    <n v="4"/>
    <n v="5"/>
    <n v="20"/>
    <s v="55"/>
    <x v="3"/>
    <x v="2"/>
    <n v="25"/>
  </r>
  <r>
    <x v="0"/>
    <x v="0"/>
    <s v="LF70: Mortality or fitness reduction due to negative effects of small population size - including inbreeding depression and gene flow"/>
    <x v="69"/>
    <n v="2"/>
    <n v="2"/>
    <n v="4"/>
    <s v="24"/>
    <x v="1"/>
    <x v="6"/>
    <n v="6"/>
  </r>
  <r>
    <x v="0"/>
    <x v="1"/>
    <s v="LF1: Mortality or fitness reduction due to predation from pinnipeds or other aquatic species"/>
    <x v="0"/>
    <n v="2"/>
    <n v="2"/>
    <n v="4"/>
    <s v="22"/>
    <x v="1"/>
    <x v="5"/>
    <n v="2"/>
  </r>
  <r>
    <x v="0"/>
    <x v="1"/>
    <s v="LF2:  Mortality or fitness reduction increased exposure to terrestrial predation"/>
    <x v="1"/>
    <n v="0"/>
    <n v="0"/>
    <n v="0"/>
    <s v="0"/>
    <x v="2"/>
    <x v="3"/>
    <n v="0"/>
  </r>
  <r>
    <x v="0"/>
    <x v="1"/>
    <s v="LF3: Mortality or fitness reduction as a result of stress due to anthropogenic activity (non fishing)"/>
    <x v="2"/>
    <n v="1"/>
    <n v="3"/>
    <n v="3"/>
    <s v="15"/>
    <x v="4"/>
    <x v="6"/>
    <n v="3"/>
  </r>
  <r>
    <x v="0"/>
    <x v="1"/>
    <s v="LF4: Mortality or fitness reduction as a result of disease, parasites, or pathogens"/>
    <x v="3"/>
    <n v="0"/>
    <n v="0"/>
    <n v="0"/>
    <s v="0"/>
    <x v="2"/>
    <x v="3"/>
    <n v="0"/>
  </r>
  <r>
    <x v="0"/>
    <x v="1"/>
    <s v="LF5: Mortality or fitness reduction due to competition with invasive species"/>
    <x v="4"/>
    <n v="0"/>
    <n v="0"/>
    <n v="0"/>
    <s v="0"/>
    <x v="2"/>
    <x v="3"/>
    <n v="0"/>
  </r>
  <r>
    <x v="0"/>
    <x v="1"/>
    <s v="LF6: Limited or delayed access due to physical migration barriers and/or lack of safe migration routes (including lack of cover and complexity)"/>
    <x v="5"/>
    <n v="4"/>
    <n v="2"/>
    <n v="8"/>
    <s v="34"/>
    <x v="0"/>
    <x v="0"/>
    <n v="12"/>
  </r>
  <r>
    <x v="0"/>
    <x v="1"/>
    <s v="LF7: Pre-spawn mortality or fitness reduction due to poor quality of spawning habitat"/>
    <x v="6"/>
    <n v="3"/>
    <n v="3"/>
    <n v="9"/>
    <s v="35"/>
    <x v="0"/>
    <x v="2"/>
    <n v="15"/>
  </r>
  <r>
    <x v="0"/>
    <x v="1"/>
    <s v="LF8: Pre-spawn mortality or fitness reduction due to reduced quantity of spawning habitat"/>
    <x v="7"/>
    <n v="3"/>
    <n v="3"/>
    <n v="9"/>
    <s v="35"/>
    <x v="0"/>
    <x v="2"/>
    <n v="15"/>
  </r>
  <r>
    <x v="0"/>
    <x v="1"/>
    <s v="LF9: Mortality or fitness reduction due to fishing"/>
    <x v="8"/>
    <n v="4"/>
    <n v="5"/>
    <n v="20"/>
    <s v="54"/>
    <x v="3"/>
    <x v="2"/>
    <n v="25"/>
  </r>
  <r>
    <x v="0"/>
    <x v="1"/>
    <s v="LF10: Mortality or fitness reduction of wild fish due to competition with hatchery fish or aquaculture escapees for spawning locations or mates "/>
    <x v="9"/>
    <n v="-1"/>
    <n v="1"/>
    <n v="-1"/>
    <s v="-1-1"/>
    <x v="5"/>
    <x v="4"/>
    <n v="1"/>
  </r>
  <r>
    <x v="0"/>
    <x v="1"/>
    <s v="LF11: Mortality or fitness reduction due to unfavourable water temperatures"/>
    <x v="10"/>
    <s v="-1"/>
    <n v="1"/>
    <n v="-1"/>
    <s v="-1-1"/>
    <x v="5"/>
    <x v="4"/>
    <n v="1"/>
  </r>
  <r>
    <x v="0"/>
    <x v="1"/>
    <s v="LF12: Mortality or fitness reduction as a result of low dissolved oxygen"/>
    <x v="11"/>
    <n v="0"/>
    <n v="0"/>
    <n v="0"/>
    <s v="0"/>
    <x v="2"/>
    <x v="3"/>
    <n v="0"/>
  </r>
  <r>
    <x v="0"/>
    <x v="1"/>
    <s v="LF13: Mortality or fitness reduction as a result of poor pH levels"/>
    <x v="12"/>
    <n v="0"/>
    <n v="0"/>
    <n v="0"/>
    <s v="0"/>
    <x v="2"/>
    <x v="3"/>
    <n v="0"/>
  </r>
  <r>
    <x v="0"/>
    <x v="1"/>
    <s v="LF14: Mortality or fitness reduction as a result of changes to salinity"/>
    <x v="13"/>
    <n v="0"/>
    <n v="0"/>
    <n v="0"/>
    <s v="0"/>
    <x v="2"/>
    <x v="3"/>
    <n v="0"/>
  </r>
  <r>
    <x v="0"/>
    <x v="1"/>
    <s v="LF15: Mortality or fitness reduction due to deleterious substances"/>
    <x v="14"/>
    <n v="0"/>
    <n v="0"/>
    <n v="0"/>
    <s v="0"/>
    <x v="2"/>
    <x v="3"/>
    <n v="0"/>
  </r>
  <r>
    <x v="0"/>
    <x v="1"/>
    <s v="LF16: Mortality due to elevated levels of predation of eggs and alevin "/>
    <x v="15"/>
    <n v="0"/>
    <n v="0"/>
    <n v="0"/>
    <s v="0"/>
    <x v="2"/>
    <x v="3"/>
    <n v="0"/>
  </r>
  <r>
    <x v="0"/>
    <x v="1"/>
    <s v="LF17: Mortality or fitness reduction due to predation by or presence of invasive species"/>
    <x v="16"/>
    <n v="1"/>
    <n v="1"/>
    <n v="1"/>
    <s v="13"/>
    <x v="4"/>
    <x v="5"/>
    <n v="1"/>
  </r>
  <r>
    <x v="0"/>
    <x v="1"/>
    <s v="LF18: Mortality due to redd disturbance by humans"/>
    <x v="17"/>
    <n v="0"/>
    <n v="0"/>
    <n v="0"/>
    <s v="0"/>
    <x v="2"/>
    <x v="3"/>
    <n v="0"/>
  </r>
  <r>
    <x v="0"/>
    <x v="1"/>
    <s v="LF19: Mortality or fitness reduction due to early alevin emergence"/>
    <x v="18"/>
    <n v="-1"/>
    <n v="1"/>
    <n v="-1"/>
    <s v="-1-1"/>
    <x v="5"/>
    <x v="4"/>
    <n v="1"/>
  </r>
  <r>
    <x v="0"/>
    <x v="1"/>
    <s v="LF20: Mortality or fitness reduction due to redd overspawn"/>
    <x v="19"/>
    <n v="1"/>
    <n v="1"/>
    <n v="1"/>
    <s v="13"/>
    <x v="4"/>
    <x v="5"/>
    <n v="1"/>
  </r>
  <r>
    <x v="0"/>
    <x v="1"/>
    <s v="LF21: Mortality or fitness reduction due to dewatered redds at low flows"/>
    <x v="20"/>
    <n v="1"/>
    <n v="1"/>
    <n v="1"/>
    <s v="13"/>
    <x v="4"/>
    <x v="5"/>
    <n v="1"/>
  </r>
  <r>
    <x v="0"/>
    <x v="1"/>
    <s v="LF22: Mortality or fitness reduction resulting from frequent and higher peak flows causing redd scour"/>
    <x v="21"/>
    <n v="-1"/>
    <n v="1"/>
    <n v="-1"/>
    <s v="-1-1"/>
    <x v="5"/>
    <x v="4"/>
    <n v="1"/>
  </r>
  <r>
    <x v="0"/>
    <x v="1"/>
    <s v="LF23: Mortality of eggs during incubation due to variable lake water levels"/>
    <x v="22"/>
    <n v="0"/>
    <n v="0"/>
    <n v="0"/>
    <s v="0"/>
    <x v="2"/>
    <x v="3"/>
    <n v="0"/>
  </r>
  <r>
    <x v="0"/>
    <x v="1"/>
    <s v="LF24: Mortality of eggs due to lack of groundwater upwelling on lakeshore"/>
    <x v="23"/>
    <n v="0"/>
    <n v="0"/>
    <n v="0"/>
    <s v="0"/>
    <x v="2"/>
    <x v="3"/>
    <n v="0"/>
  </r>
  <r>
    <x v="0"/>
    <x v="1"/>
    <s v="LF25: Mortality or fitness reduction due to lower quality spawning gravel"/>
    <x v="24"/>
    <n v="5"/>
    <n v="2"/>
    <n v="10"/>
    <s v="34"/>
    <x v="0"/>
    <x v="0"/>
    <n v="12"/>
  </r>
  <r>
    <x v="0"/>
    <x v="1"/>
    <s v="LF26: Mortality or fitness reduction due to unfavourable water temperatures"/>
    <x v="25"/>
    <n v="-1"/>
    <n v="1"/>
    <n v="-1"/>
    <s v="-1-1"/>
    <x v="5"/>
    <x v="4"/>
    <n v="1"/>
  </r>
  <r>
    <x v="0"/>
    <x v="1"/>
    <s v="LF27: Mortality or fitness reduction as a result of low dissolved oxygen"/>
    <x v="26"/>
    <n v="0"/>
    <n v="0"/>
    <n v="0"/>
    <s v="0"/>
    <x v="2"/>
    <x v="3"/>
    <n v="0"/>
  </r>
  <r>
    <x v="0"/>
    <x v="1"/>
    <s v="LF28: Mortality or fitness reduction as a result of poor pH levels"/>
    <x v="27"/>
    <n v="0"/>
    <n v="0"/>
    <n v="0"/>
    <s v="0"/>
    <x v="2"/>
    <x v="3"/>
    <n v="0"/>
  </r>
  <r>
    <x v="0"/>
    <x v="1"/>
    <s v="LF29: Mortality or fitness reduction due to deleterious substances"/>
    <x v="28"/>
    <n v="0"/>
    <n v="0"/>
    <n v="0"/>
    <s v="0"/>
    <x v="2"/>
    <x v="3"/>
    <n v="0"/>
  </r>
  <r>
    <x v="0"/>
    <x v="1"/>
    <s v="LF30: Mortality or fitness reduction as a result of elevated predation"/>
    <x v="29"/>
    <n v="0"/>
    <n v="0"/>
    <n v="0"/>
    <s v="0"/>
    <x v="2"/>
    <x v="3"/>
    <n v="0"/>
  </r>
  <r>
    <x v="0"/>
    <x v="1"/>
    <s v="LF31: Mortality or fitness reduction due to elevated predation as a result of enhancement of predatory fish species"/>
    <x v="30"/>
    <n v="0"/>
    <n v="0"/>
    <n v="0"/>
    <s v="0"/>
    <x v="2"/>
    <x v="3"/>
    <n v="0"/>
  </r>
  <r>
    <x v="0"/>
    <x v="1"/>
    <s v="LF32: Mortality or fitness reduction as a result of stress due to anthropogenic activity"/>
    <x v="31"/>
    <n v="1"/>
    <n v="1"/>
    <n v="1"/>
    <s v="13"/>
    <x v="4"/>
    <x v="5"/>
    <n v="1"/>
  </r>
  <r>
    <x v="0"/>
    <x v="1"/>
    <s v="LF33: Mortality or fitness reduction as a result of disease, parasites, or pathogens"/>
    <x v="32"/>
    <n v="-1"/>
    <n v="1"/>
    <n v="-1"/>
    <s v="-1-1"/>
    <x v="5"/>
    <x v="4"/>
    <n v="1"/>
  </r>
  <r>
    <x v="0"/>
    <x v="1"/>
    <s v="LF34: Mortality or fitness reduction due to competition from invasive species "/>
    <x v="33"/>
    <n v="1"/>
    <n v="1"/>
    <n v="1"/>
    <s v="13"/>
    <x v="4"/>
    <x v="5"/>
    <n v="1"/>
  </r>
  <r>
    <x v="0"/>
    <x v="1"/>
    <s v="LF35: Mortality or fitness reduction as a result of lack of access to appropriate food"/>
    <x v="34"/>
    <n v="-1"/>
    <n v="1"/>
    <n v="-1"/>
    <s v="-1-1"/>
    <x v="5"/>
    <x v="4"/>
    <n v="1"/>
  </r>
  <r>
    <x v="0"/>
    <x v="1"/>
    <s v="LF36: Mortality or fitness reduction as a result of decreased quality of rearing habitat"/>
    <x v="35"/>
    <n v="3"/>
    <n v="3"/>
    <n v="9"/>
    <s v="34"/>
    <x v="0"/>
    <x v="0"/>
    <n v="12"/>
  </r>
  <r>
    <x v="0"/>
    <x v="1"/>
    <s v="LF37: Mortality or fitness reduction as a result of decreased quantity of rearing habitat"/>
    <x v="36"/>
    <n v="3"/>
    <n v="3"/>
    <n v="9"/>
    <s v="34"/>
    <x v="0"/>
    <x v="0"/>
    <n v="12"/>
  </r>
  <r>
    <x v="0"/>
    <x v="1"/>
    <s v="LF38: Mortality or fitness reduction as a result of decreased access to or quality of floodplain habitat"/>
    <x v="37"/>
    <n v="4"/>
    <n v="4"/>
    <n v="16"/>
    <s v="44"/>
    <x v="6"/>
    <x v="2"/>
    <n v="20"/>
  </r>
  <r>
    <x v="0"/>
    <x v="1"/>
    <s v="LF39: Mortality or fitness reduction from stranding in rearing habitat"/>
    <x v="38"/>
    <n v="1"/>
    <n v="1"/>
    <n v="1"/>
    <s v="14"/>
    <x v="4"/>
    <x v="1"/>
    <n v="2"/>
  </r>
  <r>
    <x v="0"/>
    <x v="1"/>
    <s v="LF40: Mortality or fitness reduction due to frequent and higher peak flows causing flushing"/>
    <x v="39"/>
    <n v="0"/>
    <n v="0"/>
    <n v="0"/>
    <s v="0"/>
    <x v="2"/>
    <x v="3"/>
    <n v="0"/>
  </r>
  <r>
    <x v="0"/>
    <x v="1"/>
    <s v="LF41: Mortality or fitness reduction as a result of competition with hatchery fry"/>
    <x v="40"/>
    <n v="-1"/>
    <n v="1"/>
    <n v="-1"/>
    <s v="-1-1"/>
    <x v="5"/>
    <x v="4"/>
    <n v="1"/>
  </r>
  <r>
    <x v="0"/>
    <x v="1"/>
    <s v="LF42: Mortality or fitness reduction due to unfavourable water temperatures"/>
    <x v="41"/>
    <n v="-1"/>
    <n v="1"/>
    <n v="-1"/>
    <s v="-1-1"/>
    <x v="5"/>
    <x v="4"/>
    <n v="1"/>
  </r>
  <r>
    <x v="0"/>
    <x v="1"/>
    <s v="LF43: Mortality or fitness reduction as a result of low dissolved oxygen"/>
    <x v="42"/>
    <n v="-1"/>
    <n v="1"/>
    <n v="-1"/>
    <s v="-1-1"/>
    <x v="5"/>
    <x v="4"/>
    <n v="1"/>
  </r>
  <r>
    <x v="0"/>
    <x v="1"/>
    <s v="LF44: Mortality or fitness reduction as a result of poor pH levels"/>
    <x v="43"/>
    <n v="-1"/>
    <n v="1"/>
    <n v="-1"/>
    <s v="-1-1"/>
    <x v="5"/>
    <x v="4"/>
    <n v="1"/>
  </r>
  <r>
    <x v="0"/>
    <x v="1"/>
    <s v="LF45: Mortality or fitness reduction as a result of deleterious substances"/>
    <x v="44"/>
    <n v="-1"/>
    <n v="1"/>
    <n v="-1"/>
    <s v="-1-1"/>
    <x v="5"/>
    <x v="4"/>
    <n v="1"/>
  </r>
  <r>
    <x v="0"/>
    <x v="1"/>
    <s v="LF46: Mortality or fitness reduction due to ingestion of microplastics in lake environments"/>
    <x v="45"/>
    <n v="0"/>
    <n v="0"/>
    <n v="0"/>
    <s v="0"/>
    <x v="2"/>
    <x v="3"/>
    <n v="0"/>
  </r>
  <r>
    <x v="0"/>
    <x v="1"/>
    <s v="LF47: Mortality or fitness reduction due to elevated predation"/>
    <x v="46"/>
    <n v="0"/>
    <n v="0"/>
    <n v="0"/>
    <s v="0"/>
    <x v="2"/>
    <x v="3"/>
    <n v="0"/>
  </r>
  <r>
    <x v="0"/>
    <x v="1"/>
    <s v="LF48: Mortality or fitness reduction due to predation by invasive species"/>
    <x v="47"/>
    <n v="0"/>
    <n v="0"/>
    <n v="0"/>
    <s v="0"/>
    <x v="2"/>
    <x v="3"/>
    <n v="0"/>
  </r>
  <r>
    <x v="0"/>
    <x v="1"/>
    <s v="LF49: Mortality or fitness reduction due to inter- and intra-specific competition"/>
    <x v="48"/>
    <n v="-1"/>
    <n v="1"/>
    <n v="-1"/>
    <s v="-1-1"/>
    <x v="5"/>
    <x v="4"/>
    <n v="1"/>
  </r>
  <r>
    <x v="0"/>
    <x v="1"/>
    <s v="LF50: Mortality or fitness reduction as a result of stress due to anthropogenic activity"/>
    <x v="49"/>
    <n v="3"/>
    <n v="3"/>
    <n v="9"/>
    <s v="34"/>
    <x v="0"/>
    <x v="0"/>
    <n v="12"/>
  </r>
  <r>
    <x v="0"/>
    <x v="1"/>
    <s v="LF51: Mortality or fitness reduction as a result of disease, parasites, or pathogens"/>
    <x v="50"/>
    <n v="-1"/>
    <n v="1"/>
    <n v="-1"/>
    <s v="-1-1"/>
    <x v="5"/>
    <x v="4"/>
    <n v="1"/>
  </r>
  <r>
    <x v="0"/>
    <x v="1"/>
    <s v="LF52: Mortality or fitness reduction as a result of lack of access to appropriate food"/>
    <x v="51"/>
    <n v="-1"/>
    <n v="1"/>
    <n v="-1"/>
    <s v="-1-1"/>
    <x v="5"/>
    <x v="4"/>
    <n v="1"/>
  </r>
  <r>
    <x v="0"/>
    <x v="1"/>
    <s v="LF53: Mortality or fitness reduction due to increased frequency and magnitude of algal blooms"/>
    <x v="52"/>
    <n v="-1"/>
    <n v="1"/>
    <n v="-1"/>
    <s v="-1-1"/>
    <x v="5"/>
    <x v="4"/>
    <n v="1"/>
  </r>
  <r>
    <x v="0"/>
    <x v="1"/>
    <s v="LF54: Mortality or fitness reduction due to reduction in quality of beach habitat"/>
    <x v="53"/>
    <n v="-1"/>
    <n v="1"/>
    <n v="-1"/>
    <s v="-1-1"/>
    <x v="5"/>
    <x v="4"/>
    <n v="1"/>
  </r>
  <r>
    <x v="0"/>
    <x v="1"/>
    <s v="LF55: Mortality or fitness reduction due to loss in quantity of beach habitat loss "/>
    <x v="54"/>
    <n v="-1"/>
    <n v="1"/>
    <n v="-1"/>
    <s v="-1-1"/>
    <x v="5"/>
    <x v="4"/>
    <n v="1"/>
  </r>
  <r>
    <x v="0"/>
    <x v="1"/>
    <s v="LF56: Mortality or fitness reduction due to reduction in quality channel habitat"/>
    <x v="55"/>
    <n v="-1"/>
    <n v="1"/>
    <n v="-1"/>
    <s v="-1-1"/>
    <x v="5"/>
    <x v="4"/>
    <n v="1"/>
  </r>
  <r>
    <x v="0"/>
    <x v="1"/>
    <s v="LF57: Mortality or fitness reduction due to reduction in quantity channel habitat "/>
    <x v="56"/>
    <n v="-1"/>
    <n v="1"/>
    <n v="-1"/>
    <s v="-1-1"/>
    <x v="5"/>
    <x v="4"/>
    <n v="1"/>
  </r>
  <r>
    <x v="0"/>
    <x v="1"/>
    <s v="LF58: Mortality or fitness reduction due to reduction in quality of vegetation habitat "/>
    <x v="57"/>
    <n v="-1"/>
    <n v="1"/>
    <n v="-1"/>
    <s v="-1-1"/>
    <x v="5"/>
    <x v="4"/>
    <n v="1"/>
  </r>
  <r>
    <x v="0"/>
    <x v="1"/>
    <s v="LF59: Mortality or fitness reduction due to reduction in quantity of vegetation habitat "/>
    <x v="58"/>
    <n v="-1"/>
    <n v="1"/>
    <n v="-1"/>
    <s v="-1-1"/>
    <x v="5"/>
    <x v="4"/>
    <n v="1"/>
  </r>
  <r>
    <x v="0"/>
    <x v="1"/>
    <s v="LF60: Mortality or fitness reduction due to competition with hatchery fish"/>
    <x v="59"/>
    <n v="-1"/>
    <n v="1"/>
    <n v="-1"/>
    <s v="-1-1"/>
    <x v="5"/>
    <x v="4"/>
    <n v="1"/>
  </r>
  <r>
    <x v="0"/>
    <x v="1"/>
    <s v="LF61: Mortality or fitness reduction due to unfavourable water temperatures"/>
    <x v="60"/>
    <n v="-1"/>
    <n v="1"/>
    <n v="-1"/>
    <s v="-1-1"/>
    <x v="5"/>
    <x v="4"/>
    <n v="1"/>
  </r>
  <r>
    <x v="0"/>
    <x v="1"/>
    <s v="LF62: Mortality or fitness reduction as a result of low dissolved oxygen"/>
    <x v="61"/>
    <n v="-1"/>
    <n v="1"/>
    <n v="-1"/>
    <s v="-1-1"/>
    <x v="5"/>
    <x v="4"/>
    <n v="1"/>
  </r>
  <r>
    <x v="0"/>
    <x v="1"/>
    <s v="LF63: Mortality or fitness reduction as a result of poor pH levels"/>
    <x v="62"/>
    <n v="-1"/>
    <n v="1"/>
    <n v="-1"/>
    <s v="-1-1"/>
    <x v="5"/>
    <x v="4"/>
    <n v="1"/>
  </r>
  <r>
    <x v="0"/>
    <x v="1"/>
    <s v="LF64: Mortality or fitness reduction due to increases in salinity"/>
    <x v="63"/>
    <n v="-1"/>
    <n v="1"/>
    <n v="-1"/>
    <s v="-1-1"/>
    <x v="5"/>
    <x v="4"/>
    <n v="1"/>
  </r>
  <r>
    <x v="0"/>
    <x v="1"/>
    <s v="LF65: Mortality or fitness reduction due to deleterious substances"/>
    <x v="64"/>
    <n v="0"/>
    <n v="0"/>
    <n v="0"/>
    <s v="0"/>
    <x v="2"/>
    <x v="3"/>
    <n v="0"/>
  </r>
  <r>
    <x v="0"/>
    <x v="1"/>
    <s v="LF66: Mortality or fitness reduction due to ingestion of microplastics "/>
    <x v="65"/>
    <n v="0"/>
    <n v="0"/>
    <n v="0"/>
    <s v="0"/>
    <x v="2"/>
    <x v="3"/>
    <n v="0"/>
  </r>
  <r>
    <x v="0"/>
    <x v="1"/>
    <s v="LF67: Mortality or fitness reduction due changes in biological characteristics such as fecundity, maturation rate, sex ratios, size at age, etc"/>
    <x v="66"/>
    <n v="0"/>
    <n v="0"/>
    <n v="0"/>
    <s v="0"/>
    <x v="2"/>
    <x v="3"/>
    <n v="0"/>
  </r>
  <r>
    <x v="0"/>
    <x v="1"/>
    <s v="LF68: Mortality or fitness reduction due to a reduction in natural (wild) genetic influence. This is measured by the stray rate (pHOSstray) into the system, or by the frequency and magnitude of direct transplanting."/>
    <x v="67"/>
    <n v="4"/>
    <n v="5"/>
    <n v="20"/>
    <s v="53"/>
    <x v="3"/>
    <x v="2"/>
    <n v="25"/>
  </r>
  <r>
    <x v="0"/>
    <x v="1"/>
    <s v="LF69: Mortality or fitness reduction as a result of rearing in a hatchery environment leading to maladaptation to the wild environment. This is measured in a reduction in PNI."/>
    <x v="68"/>
    <n v="4"/>
    <n v="5"/>
    <n v="20"/>
    <s v="53"/>
    <x v="3"/>
    <x v="2"/>
    <n v="25"/>
  </r>
  <r>
    <x v="0"/>
    <x v="1"/>
    <s v="LF70: Mortality or fitness reduction due to negative effects of small population size - including inbreeding depression and gene flow"/>
    <x v="69"/>
    <n v="2"/>
    <n v="2"/>
    <n v="4"/>
    <s v="24"/>
    <x v="1"/>
    <x v="6"/>
    <n v="6"/>
  </r>
  <r>
    <x v="0"/>
    <x v="2"/>
    <s v="LF1: Mortality or fitness reduction due to predation from pinnipeds or other aquatic species"/>
    <x v="0"/>
    <n v="0"/>
    <n v="0"/>
    <n v="0"/>
    <s v="0"/>
    <x v="2"/>
    <x v="3"/>
    <n v="0"/>
  </r>
  <r>
    <x v="0"/>
    <x v="2"/>
    <s v="LF2:  Mortality or fitness reduction increased exposure to terrestrial predation"/>
    <x v="1"/>
    <n v="0"/>
    <n v="0"/>
    <n v="0"/>
    <s v="0"/>
    <x v="2"/>
    <x v="3"/>
    <n v="0"/>
  </r>
  <r>
    <x v="0"/>
    <x v="2"/>
    <s v="LF3: Mortality or fitness reduction as a result of stress due to anthropogenic activity (non fishing)"/>
    <x v="2"/>
    <n v="1"/>
    <n v="2"/>
    <n v="2"/>
    <s v="13"/>
    <x v="4"/>
    <x v="5"/>
    <n v="1"/>
  </r>
  <r>
    <x v="0"/>
    <x v="2"/>
    <s v="LF4: Mortality or fitness reduction as a result of disease, parasites, or pathogens"/>
    <x v="3"/>
    <n v="0"/>
    <n v="0"/>
    <n v="0"/>
    <s v="0"/>
    <x v="2"/>
    <x v="3"/>
    <n v="0"/>
  </r>
  <r>
    <x v="0"/>
    <x v="2"/>
    <s v="LF5: Mortality or fitness reduction due to competition with invasive species"/>
    <x v="4"/>
    <n v="0"/>
    <n v="0"/>
    <n v="0"/>
    <s v="0"/>
    <x v="2"/>
    <x v="3"/>
    <n v="0"/>
  </r>
  <r>
    <x v="0"/>
    <x v="2"/>
    <s v="LF6: Limited or delayed access due to physical migration barriers and/or lack of safe migration routes (including lack of cover and complexity)"/>
    <x v="5"/>
    <n v="0"/>
    <n v="0"/>
    <n v="0"/>
    <s v="0"/>
    <x v="2"/>
    <x v="3"/>
    <n v="0"/>
  </r>
  <r>
    <x v="0"/>
    <x v="2"/>
    <s v="LF7: Pre-spawn mortality or fitness reduction due to poor quality of spawning habitat"/>
    <x v="6"/>
    <n v="2"/>
    <n v="3"/>
    <n v="6"/>
    <s v="24"/>
    <x v="1"/>
    <x v="6"/>
    <n v="6"/>
  </r>
  <r>
    <x v="0"/>
    <x v="2"/>
    <s v="LF8: Pre-spawn mortality or fitness reduction due to reduced quantity of spawning habitat"/>
    <x v="7"/>
    <n v="4"/>
    <n v="1"/>
    <n v="4"/>
    <s v="24"/>
    <x v="1"/>
    <x v="6"/>
    <n v="6"/>
  </r>
  <r>
    <x v="0"/>
    <x v="2"/>
    <s v="LF9: Mortality or fitness reduction due to fishing"/>
    <x v="8"/>
    <n v="2"/>
    <n v="5"/>
    <n v="10"/>
    <s v="34"/>
    <x v="0"/>
    <x v="0"/>
    <n v="12"/>
  </r>
  <r>
    <x v="0"/>
    <x v="2"/>
    <s v="LF10: Mortality or fitness reduction of wild fish due to competition with hatchery fish or aquaculture escapees for spawning locations or mates "/>
    <x v="9"/>
    <n v="-1"/>
    <n v="1"/>
    <n v="-1"/>
    <s v="-1-1"/>
    <x v="5"/>
    <x v="4"/>
    <n v="1"/>
  </r>
  <r>
    <x v="0"/>
    <x v="2"/>
    <s v="LF11: Mortality or fitness reduction due to unfavourable water temperatures"/>
    <x v="10"/>
    <n v="4"/>
    <n v="4"/>
    <n v="16"/>
    <s v="44"/>
    <x v="6"/>
    <x v="2"/>
    <n v="20"/>
  </r>
  <r>
    <x v="0"/>
    <x v="2"/>
    <s v="LF12: Mortality or fitness reduction as a result of low dissolved oxygen"/>
    <x v="11"/>
    <n v="3"/>
    <n v="2"/>
    <n v="6"/>
    <s v="24"/>
    <x v="1"/>
    <x v="6"/>
    <n v="6"/>
  </r>
  <r>
    <x v="0"/>
    <x v="2"/>
    <s v="LF13: Mortality or fitness reduction as a result of poor pH levels"/>
    <x v="12"/>
    <n v="0"/>
    <n v="0"/>
    <n v="0"/>
    <s v="0"/>
    <x v="2"/>
    <x v="3"/>
    <n v="0"/>
  </r>
  <r>
    <x v="0"/>
    <x v="2"/>
    <s v="LF14: Mortality or fitness reduction as a result of changes to salinity"/>
    <x v="13"/>
    <n v="0"/>
    <n v="0"/>
    <n v="0"/>
    <s v="0"/>
    <x v="2"/>
    <x v="3"/>
    <n v="0"/>
  </r>
  <r>
    <x v="0"/>
    <x v="2"/>
    <s v="LF15: Mortality or fitness reduction due to deleterious substances"/>
    <x v="14"/>
    <n v="1"/>
    <n v="1"/>
    <n v="1"/>
    <s v="13"/>
    <x v="4"/>
    <x v="5"/>
    <n v="1"/>
  </r>
  <r>
    <x v="0"/>
    <x v="2"/>
    <s v="LF16: Mortality due to elevated levels of predation of eggs and alevin "/>
    <x v="15"/>
    <n v="0"/>
    <n v="0"/>
    <n v="0"/>
    <s v="0"/>
    <x v="2"/>
    <x v="3"/>
    <n v="0"/>
  </r>
  <r>
    <x v="0"/>
    <x v="2"/>
    <s v="LF17: Mortality or fitness reduction due to predation by or presence of invasive species"/>
    <x v="16"/>
    <n v="0"/>
    <n v="0"/>
    <n v="0"/>
    <s v="0"/>
    <x v="2"/>
    <x v="3"/>
    <n v="0"/>
  </r>
  <r>
    <x v="0"/>
    <x v="2"/>
    <s v="LF18: Mortality due to redd disturbance by humans"/>
    <x v="17"/>
    <n v="0"/>
    <n v="0"/>
    <n v="0"/>
    <s v="0"/>
    <x v="2"/>
    <x v="3"/>
    <n v="0"/>
  </r>
  <r>
    <x v="0"/>
    <x v="2"/>
    <s v="LF19: Mortality or fitness reduction due to early alevin emergence"/>
    <x v="18"/>
    <n v="1"/>
    <n v="1"/>
    <n v="1"/>
    <s v="14"/>
    <x v="4"/>
    <x v="1"/>
    <n v="2"/>
  </r>
  <r>
    <x v="0"/>
    <x v="2"/>
    <s v="LF20: Mortality or fitness reduction due to redd overspawn"/>
    <x v="19"/>
    <n v="-1"/>
    <n v="1"/>
    <n v="-1"/>
    <s v="-1-1"/>
    <x v="5"/>
    <x v="4"/>
    <n v="1"/>
  </r>
  <r>
    <x v="0"/>
    <x v="2"/>
    <s v="LF21: Mortality or fitness reduction due to dewatered redds at low flows"/>
    <x v="20"/>
    <n v="0"/>
    <n v="0"/>
    <n v="0"/>
    <s v="0"/>
    <x v="2"/>
    <x v="3"/>
    <n v="0"/>
  </r>
  <r>
    <x v="0"/>
    <x v="2"/>
    <s v="LF22: Mortality or fitness reduction resulting from frequent and higher peak flows causing redd scour"/>
    <x v="21"/>
    <n v="-1"/>
    <n v="1"/>
    <n v="-1"/>
    <s v="-1-1"/>
    <x v="5"/>
    <x v="4"/>
    <n v="1"/>
  </r>
  <r>
    <x v="0"/>
    <x v="2"/>
    <s v="LF23: Mortality of eggs during incubation due to variable lake water levels"/>
    <x v="22"/>
    <n v="0"/>
    <n v="0"/>
    <n v="0"/>
    <s v="0"/>
    <x v="2"/>
    <x v="3"/>
    <n v="0"/>
  </r>
  <r>
    <x v="0"/>
    <x v="2"/>
    <s v="LF24: Mortality of eggs due to lack of groundwater upwelling on lakeshore"/>
    <x v="23"/>
    <n v="0"/>
    <n v="0"/>
    <n v="0"/>
    <s v="0"/>
    <x v="2"/>
    <x v="3"/>
    <n v="0"/>
  </r>
  <r>
    <x v="0"/>
    <x v="2"/>
    <s v="LF25: Mortality or fitness reduction due to lower quality spawning gravel"/>
    <x v="24"/>
    <n v="2"/>
    <n v="2"/>
    <n v="4"/>
    <s v="23"/>
    <x v="1"/>
    <x v="1"/>
    <n v="4"/>
  </r>
  <r>
    <x v="0"/>
    <x v="2"/>
    <s v="LF26: Mortality or fitness reduction due to unfavourable water temperatures"/>
    <x v="25"/>
    <n v="-1"/>
    <n v="1"/>
    <n v="-1"/>
    <s v="-1-1"/>
    <x v="5"/>
    <x v="4"/>
    <n v="1"/>
  </r>
  <r>
    <x v="0"/>
    <x v="2"/>
    <s v="LF27: Mortality or fitness reduction as a result of low dissolved oxygen"/>
    <x v="26"/>
    <n v="-1"/>
    <n v="1"/>
    <n v="-1"/>
    <s v="-1-1"/>
    <x v="5"/>
    <x v="4"/>
    <n v="1"/>
  </r>
  <r>
    <x v="0"/>
    <x v="2"/>
    <s v="LF28: Mortality or fitness reduction as a result of poor pH levels"/>
    <x v="27"/>
    <n v="-1"/>
    <n v="1"/>
    <n v="-1"/>
    <s v="-1-1"/>
    <x v="5"/>
    <x v="4"/>
    <n v="1"/>
  </r>
  <r>
    <x v="0"/>
    <x v="2"/>
    <s v="LF29: Mortality or fitness reduction due to deleterious substances"/>
    <x v="28"/>
    <n v="0"/>
    <n v="0"/>
    <n v="0"/>
    <s v="0"/>
    <x v="2"/>
    <x v="3"/>
    <n v="0"/>
  </r>
  <r>
    <x v="0"/>
    <x v="2"/>
    <s v="LF30: Mortality or fitness reduction as a result of elevated predation"/>
    <x v="29"/>
    <n v="2"/>
    <n v="2"/>
    <n v="4"/>
    <s v="23"/>
    <x v="1"/>
    <x v="1"/>
    <n v="4"/>
  </r>
  <r>
    <x v="0"/>
    <x v="2"/>
    <s v="LF31: Mortality or fitness reduction due to elevated predation as a result of enhancement of predatory fish species"/>
    <x v="30"/>
    <n v="0"/>
    <n v="0"/>
    <n v="0"/>
    <s v="0"/>
    <x v="2"/>
    <x v="3"/>
    <n v="0"/>
  </r>
  <r>
    <x v="0"/>
    <x v="2"/>
    <s v="LF32: Mortality or fitness reduction as a result of stress due to anthropogenic activity"/>
    <x v="31"/>
    <n v="1"/>
    <n v="1"/>
    <n v="1"/>
    <s v="13"/>
    <x v="4"/>
    <x v="5"/>
    <n v="1"/>
  </r>
  <r>
    <x v="0"/>
    <x v="2"/>
    <s v="LF33: Mortality or fitness reduction as a result of disease, parasites, or pathogens"/>
    <x v="32"/>
    <n v="2"/>
    <n v="2"/>
    <n v="4"/>
    <s v="24"/>
    <x v="1"/>
    <x v="6"/>
    <n v="6"/>
  </r>
  <r>
    <x v="0"/>
    <x v="2"/>
    <s v="LF34: Mortality or fitness reduction due to competition from invasive species "/>
    <x v="33"/>
    <n v="2"/>
    <n v="5"/>
    <n v="10"/>
    <s v="34"/>
    <x v="0"/>
    <x v="0"/>
    <n v="12"/>
  </r>
  <r>
    <x v="0"/>
    <x v="2"/>
    <s v="LF35: Mortality or fitness reduction as a result of lack of access to appropriate food"/>
    <x v="34"/>
    <n v="-1"/>
    <n v="1"/>
    <n v="-1"/>
    <s v="-1-1"/>
    <x v="5"/>
    <x v="4"/>
    <n v="1"/>
  </r>
  <r>
    <x v="0"/>
    <x v="2"/>
    <s v="LF36: Mortality or fitness reduction as a result of decreased quality of rearing habitat"/>
    <x v="35"/>
    <n v="5"/>
    <n v="4"/>
    <n v="20"/>
    <s v="53"/>
    <x v="3"/>
    <x v="2"/>
    <n v="25"/>
  </r>
  <r>
    <x v="0"/>
    <x v="2"/>
    <s v="LF37: Mortality or fitness reduction as a result of decreased quantity of rearing habitat"/>
    <x v="36"/>
    <n v="3"/>
    <n v="4"/>
    <n v="12"/>
    <s v="33"/>
    <x v="0"/>
    <x v="6"/>
    <n v="9"/>
  </r>
  <r>
    <x v="0"/>
    <x v="2"/>
    <s v="LF38: Mortality or fitness reduction as a result of decreased access to or quality of floodplain habitat"/>
    <x v="37"/>
    <n v="3"/>
    <n v="5"/>
    <n v="15"/>
    <s v="43"/>
    <x v="6"/>
    <x v="0"/>
    <n v="16"/>
  </r>
  <r>
    <x v="0"/>
    <x v="2"/>
    <s v="LF39: Mortality or fitness reduction from stranding in rearing habitat"/>
    <x v="38"/>
    <n v="4"/>
    <n v="3"/>
    <n v="12"/>
    <s v="33"/>
    <x v="0"/>
    <x v="6"/>
    <n v="9"/>
  </r>
  <r>
    <x v="0"/>
    <x v="2"/>
    <s v="LF40: Mortality or fitness reduction due to frequent and higher peak flows causing flushing"/>
    <x v="39"/>
    <n v="1"/>
    <n v="1"/>
    <n v="1"/>
    <s v="13"/>
    <x v="4"/>
    <x v="5"/>
    <n v="1"/>
  </r>
  <r>
    <x v="0"/>
    <x v="2"/>
    <s v="LF41: Mortality or fitness reduction as a result of competition with hatchery fry"/>
    <x v="40"/>
    <n v="-1"/>
    <n v="1"/>
    <n v="-1"/>
    <s v="-1-1"/>
    <x v="5"/>
    <x v="4"/>
    <n v="1"/>
  </r>
  <r>
    <x v="0"/>
    <x v="2"/>
    <s v="LF42: Mortality or fitness reduction due to unfavourable water temperatures"/>
    <x v="41"/>
    <n v="-1"/>
    <n v="1"/>
    <n v="-1"/>
    <s v="-1-1"/>
    <x v="5"/>
    <x v="4"/>
    <n v="1"/>
  </r>
  <r>
    <x v="0"/>
    <x v="2"/>
    <s v="LF43: Mortality or fitness reduction as a result of low dissolved oxygen"/>
    <x v="42"/>
    <n v="-1"/>
    <n v="1"/>
    <n v="-1"/>
    <s v="-1-1"/>
    <x v="5"/>
    <x v="4"/>
    <n v="1"/>
  </r>
  <r>
    <x v="0"/>
    <x v="2"/>
    <s v="LF44: Mortality or fitness reduction as a result of poor pH levels"/>
    <x v="43"/>
    <n v="-1"/>
    <n v="1"/>
    <n v="-1"/>
    <s v="-1-1"/>
    <x v="5"/>
    <x v="4"/>
    <n v="1"/>
  </r>
  <r>
    <x v="0"/>
    <x v="2"/>
    <s v="LF45: Mortality or fitness reduction as a result of deleterious substances"/>
    <x v="44"/>
    <n v="-1"/>
    <n v="1"/>
    <n v="-1"/>
    <s v="-1-1"/>
    <x v="5"/>
    <x v="4"/>
    <n v="1"/>
  </r>
  <r>
    <x v="0"/>
    <x v="2"/>
    <s v="LF46: Mortality or fitness reduction due to ingestion of microplastics in lake environments"/>
    <x v="45"/>
    <n v="0"/>
    <n v="0"/>
    <n v="0"/>
    <s v="0"/>
    <x v="2"/>
    <x v="3"/>
    <n v="0"/>
  </r>
  <r>
    <x v="0"/>
    <x v="2"/>
    <s v="LF47: Mortality or fitness reduction due to elevated predation"/>
    <x v="46"/>
    <n v="0"/>
    <n v="0"/>
    <n v="0"/>
    <s v="0"/>
    <x v="2"/>
    <x v="3"/>
    <n v="0"/>
  </r>
  <r>
    <x v="0"/>
    <x v="2"/>
    <s v="LF48: Mortality or fitness reduction due to predation by invasive species"/>
    <x v="47"/>
    <n v="0"/>
    <n v="0"/>
    <n v="0"/>
    <s v="0"/>
    <x v="2"/>
    <x v="3"/>
    <n v="0"/>
  </r>
  <r>
    <x v="0"/>
    <x v="2"/>
    <s v="LF49: Mortality or fitness reduction due to inter- and intra-specific competition"/>
    <x v="48"/>
    <n v="-1"/>
    <n v="1"/>
    <n v="-1"/>
    <s v="-1-1"/>
    <x v="5"/>
    <x v="4"/>
    <n v="1"/>
  </r>
  <r>
    <x v="0"/>
    <x v="2"/>
    <s v="LF50: Mortality or fitness reduction as a result of stress due to anthropogenic activity"/>
    <x v="49"/>
    <n v="2"/>
    <n v="5"/>
    <n v="10"/>
    <s v="34"/>
    <x v="0"/>
    <x v="0"/>
    <n v="12"/>
  </r>
  <r>
    <x v="0"/>
    <x v="2"/>
    <s v="LF51: Mortality or fitness reduction as a result of disease, parasites, or pathogens"/>
    <x v="50"/>
    <n v="-1"/>
    <n v="1"/>
    <n v="-1"/>
    <s v="-1-1"/>
    <x v="5"/>
    <x v="4"/>
    <n v="1"/>
  </r>
  <r>
    <x v="0"/>
    <x v="2"/>
    <s v="LF52: Mortality or fitness reduction as a result of lack of access to appropriate food"/>
    <x v="51"/>
    <n v="-1"/>
    <n v="1"/>
    <n v="-1"/>
    <s v="-1-1"/>
    <x v="5"/>
    <x v="4"/>
    <n v="1"/>
  </r>
  <r>
    <x v="0"/>
    <x v="2"/>
    <s v="LF53: Mortality or fitness reduction due to increased frequency and magnitude of algal blooms"/>
    <x v="52"/>
    <n v="-1"/>
    <n v="1"/>
    <n v="-1"/>
    <s v="-1-1"/>
    <x v="5"/>
    <x v="4"/>
    <n v="1"/>
  </r>
  <r>
    <x v="0"/>
    <x v="2"/>
    <s v="LF54: Mortality or fitness reduction due to reduction in quality of beach habitat"/>
    <x v="53"/>
    <n v="-1"/>
    <n v="1"/>
    <n v="-1"/>
    <s v="-1-1"/>
    <x v="5"/>
    <x v="4"/>
    <n v="1"/>
  </r>
  <r>
    <x v="0"/>
    <x v="2"/>
    <s v="LF55: Mortality or fitness reduction due to loss in quantity of beach habitat loss "/>
    <x v="54"/>
    <n v="-1"/>
    <n v="1"/>
    <n v="-1"/>
    <s v="-1-1"/>
    <x v="5"/>
    <x v="4"/>
    <n v="1"/>
  </r>
  <r>
    <x v="0"/>
    <x v="2"/>
    <s v="LF56: Mortality or fitness reduction due to reduction in quality channel habitat"/>
    <x v="55"/>
    <n v="-1"/>
    <n v="1"/>
    <n v="-1"/>
    <s v="-1-1"/>
    <x v="5"/>
    <x v="4"/>
    <n v="1"/>
  </r>
  <r>
    <x v="0"/>
    <x v="2"/>
    <s v="LF57: Mortality or fitness reduction due to reduction in quantity channel habitat "/>
    <x v="56"/>
    <n v="2"/>
    <n v="5"/>
    <n v="10"/>
    <s v="34"/>
    <x v="0"/>
    <x v="0"/>
    <n v="12"/>
  </r>
  <r>
    <x v="0"/>
    <x v="2"/>
    <s v="LF58: Mortality or fitness reduction due to reduction in quality of vegetation habitat "/>
    <x v="57"/>
    <n v="-1"/>
    <n v="1"/>
    <n v="-1"/>
    <s v="-1-1"/>
    <x v="5"/>
    <x v="4"/>
    <n v="1"/>
  </r>
  <r>
    <x v="0"/>
    <x v="2"/>
    <s v="LF59: Mortality or fitness reduction due to reduction in quantity of vegetation habitat "/>
    <x v="58"/>
    <n v="4"/>
    <n v="5"/>
    <n v="20"/>
    <s v="54"/>
    <x v="3"/>
    <x v="2"/>
    <n v="25"/>
  </r>
  <r>
    <x v="0"/>
    <x v="2"/>
    <s v="LF60: Mortality or fitness reduction due to competition with hatchery fish"/>
    <x v="59"/>
    <n v="-1"/>
    <n v="1"/>
    <n v="-1"/>
    <s v="-1-1"/>
    <x v="5"/>
    <x v="4"/>
    <n v="1"/>
  </r>
  <r>
    <x v="0"/>
    <x v="2"/>
    <s v="LF61: Mortality or fitness reduction due to unfavourable water temperatures"/>
    <x v="60"/>
    <n v="4"/>
    <n v="3"/>
    <n v="12"/>
    <s v="35"/>
    <x v="0"/>
    <x v="2"/>
    <n v="15"/>
  </r>
  <r>
    <x v="0"/>
    <x v="2"/>
    <s v="LF62: Mortality or fitness reduction as a result of low dissolved oxygen"/>
    <x v="61"/>
    <n v="3"/>
    <n v="3"/>
    <n v="9"/>
    <s v="34"/>
    <x v="0"/>
    <x v="0"/>
    <n v="12"/>
  </r>
  <r>
    <x v="0"/>
    <x v="2"/>
    <s v="LF63: Mortality or fitness reduction as a result of poor pH levels"/>
    <x v="62"/>
    <n v="-1"/>
    <n v="1"/>
    <n v="-1"/>
    <s v="-1-1"/>
    <x v="5"/>
    <x v="4"/>
    <n v="1"/>
  </r>
  <r>
    <x v="0"/>
    <x v="2"/>
    <s v="LF64: Mortality or fitness reduction due to increases in salinity"/>
    <x v="63"/>
    <n v="-1"/>
    <n v="1"/>
    <n v="-1"/>
    <s v="-1-1"/>
    <x v="5"/>
    <x v="4"/>
    <n v="1"/>
  </r>
  <r>
    <x v="0"/>
    <x v="2"/>
    <s v="LF65: Mortality or fitness reduction due to deleterious substances"/>
    <x v="64"/>
    <n v="2"/>
    <n v="3"/>
    <n v="6"/>
    <s v="24"/>
    <x v="1"/>
    <x v="6"/>
    <n v="6"/>
  </r>
  <r>
    <x v="0"/>
    <x v="2"/>
    <s v="LF66: Mortality or fitness reduction due to ingestion of microplastics "/>
    <x v="65"/>
    <n v="0"/>
    <n v="0"/>
    <n v="0"/>
    <s v="0"/>
    <x v="2"/>
    <x v="3"/>
    <n v="0"/>
  </r>
  <r>
    <x v="0"/>
    <x v="2"/>
    <s v="LF67: Mortality or fitness reduction due changes in biological characteristics such as fecundity, maturation rate, sex ratios, size at age, etc"/>
    <x v="66"/>
    <n v="4"/>
    <n v="3"/>
    <n v="12"/>
    <s v="34"/>
    <x v="0"/>
    <x v="0"/>
    <n v="12"/>
  </r>
  <r>
    <x v="0"/>
    <x v="2"/>
    <s v="LF68: Mortality or fitness reduction due to a reduction in natural (wild) genetic influence. This is measured by the stray rate (pHOSstray) into the system, or by the frequency and magnitude of direct transplanting."/>
    <x v="67"/>
    <n v="1"/>
    <n v="1"/>
    <n v="1"/>
    <s v="13"/>
    <x v="4"/>
    <x v="5"/>
    <n v="1"/>
  </r>
  <r>
    <x v="0"/>
    <x v="2"/>
    <s v="LF69: Mortality or fitness reduction as a result of rearing in a hatchery environment leading to maladaptation to the wild environment. This is measured in a reduction in PNI."/>
    <x v="68"/>
    <n v="5"/>
    <n v="5"/>
    <n v="25"/>
    <s v="53"/>
    <x v="3"/>
    <x v="2"/>
    <n v="25"/>
  </r>
  <r>
    <x v="0"/>
    <x v="2"/>
    <s v="LF70: Mortality or fitness reduction due to negative effects of small population size - including inbreeding depression and gene flow"/>
    <x v="69"/>
    <n v="2"/>
    <n v="2"/>
    <n v="4"/>
    <s v="23"/>
    <x v="1"/>
    <x v="1"/>
    <n v="4"/>
  </r>
  <r>
    <x v="0"/>
    <x v="3"/>
    <s v="LF1: Mortality or fitness reduction due to predation from pinnipeds or other aquatic species"/>
    <x v="0"/>
    <s v="2"/>
    <n v="4"/>
    <n v="8"/>
    <s v="33"/>
    <x v="0"/>
    <x v="6"/>
    <n v="9"/>
  </r>
  <r>
    <x v="0"/>
    <x v="3"/>
    <s v="LF2:  Mortality or fitness reduction increased exposure to terrestrial predation"/>
    <x v="1"/>
    <n v="-1"/>
    <n v="1"/>
    <n v="-1"/>
    <s v="-1-1"/>
    <x v="5"/>
    <x v="4"/>
    <n v="1"/>
  </r>
  <r>
    <x v="0"/>
    <x v="3"/>
    <s v="LF3: Mortality or fitness reduction as a result of stress due to anthropogenic activity (non fishing)"/>
    <x v="2"/>
    <s v="1"/>
    <n v="1"/>
    <n v="1"/>
    <s v="13"/>
    <x v="4"/>
    <x v="5"/>
    <n v="1"/>
  </r>
  <r>
    <x v="0"/>
    <x v="3"/>
    <s v="LF4: Mortality or fitness reduction as a result of disease, parasites, or pathogens"/>
    <x v="3"/>
    <n v="0"/>
    <n v="0"/>
    <n v="0"/>
    <s v="0"/>
    <x v="2"/>
    <x v="3"/>
    <n v="0"/>
  </r>
  <r>
    <x v="0"/>
    <x v="3"/>
    <s v="LF5: Mortality or fitness reduction due to competition with invasive species"/>
    <x v="4"/>
    <n v="0"/>
    <n v="0"/>
    <n v="0"/>
    <s v="0"/>
    <x v="2"/>
    <x v="3"/>
    <n v="0"/>
  </r>
  <r>
    <x v="0"/>
    <x v="3"/>
    <s v="LF6: Limited or delayed access due to physical migration barriers and/or lack of safe migration routes (including lack of cover and complexity)"/>
    <x v="5"/>
    <s v="4"/>
    <n v="3"/>
    <n v="12"/>
    <s v="33"/>
    <x v="0"/>
    <x v="6"/>
    <n v="9"/>
  </r>
  <r>
    <x v="0"/>
    <x v="3"/>
    <s v="LF7: Pre-spawn mortality or fitness reduction due to poor quality of spawning habitat"/>
    <x v="6"/>
    <s v="5"/>
    <n v="5"/>
    <n v="25"/>
    <s v="53"/>
    <x v="3"/>
    <x v="2"/>
    <n v="25"/>
  </r>
  <r>
    <x v="0"/>
    <x v="3"/>
    <s v="LF8: Pre-spawn mortality or fitness reduction due to reduced quantity of spawning habitat"/>
    <x v="7"/>
    <s v="1"/>
    <n v="2"/>
    <n v="2"/>
    <s v="13"/>
    <x v="4"/>
    <x v="5"/>
    <n v="1"/>
  </r>
  <r>
    <x v="0"/>
    <x v="3"/>
    <s v="LF9: Mortality or fitness reduction due to fishing"/>
    <x v="8"/>
    <s v="1"/>
    <n v="2"/>
    <n v="2"/>
    <s v="13"/>
    <x v="4"/>
    <x v="5"/>
    <n v="1"/>
  </r>
  <r>
    <x v="0"/>
    <x v="3"/>
    <s v="LF10: Mortality or fitness reduction of wild fish due to competition with hatchery fish or aquaculture escapees for spawning locations or mates "/>
    <x v="9"/>
    <n v="1"/>
    <n v="1"/>
    <n v="1"/>
    <s v="11"/>
    <x v="4"/>
    <x v="5"/>
    <n v="1"/>
  </r>
  <r>
    <x v="0"/>
    <x v="3"/>
    <s v="LF11: Mortality or fitness reduction due to unfavourable water temperatures"/>
    <x v="10"/>
    <s v="3"/>
    <n v="3"/>
    <n v="9"/>
    <s v="34"/>
    <x v="0"/>
    <x v="0"/>
    <n v="12"/>
  </r>
  <r>
    <x v="0"/>
    <x v="3"/>
    <s v="LF12: Mortality or fitness reduction as a result of low dissolved oxygen"/>
    <x v="11"/>
    <s v="1"/>
    <n v="1"/>
    <n v="1"/>
    <s v="13"/>
    <x v="4"/>
    <x v="5"/>
    <n v="1"/>
  </r>
  <r>
    <x v="0"/>
    <x v="3"/>
    <s v="LF13: Mortality or fitness reduction as a result of poor pH levels"/>
    <x v="12"/>
    <n v="0"/>
    <n v="0"/>
    <n v="0"/>
    <s v="0"/>
    <x v="2"/>
    <x v="3"/>
    <n v="0"/>
  </r>
  <r>
    <x v="0"/>
    <x v="3"/>
    <s v="LF14: Mortality or fitness reduction as a result of changes to salinity"/>
    <x v="13"/>
    <n v="0"/>
    <n v="0"/>
    <n v="0"/>
    <s v="0"/>
    <x v="2"/>
    <x v="3"/>
    <n v="0"/>
  </r>
  <r>
    <x v="0"/>
    <x v="3"/>
    <s v="LF15: Mortality or fitness reduction due to deleterious substances"/>
    <x v="14"/>
    <s v="2"/>
    <n v="3"/>
    <n v="6"/>
    <s v="23"/>
    <x v="1"/>
    <x v="1"/>
    <n v="4"/>
  </r>
  <r>
    <x v="0"/>
    <x v="3"/>
    <s v="LF16: Mortality due to elevated levels of predation of eggs and alevin "/>
    <x v="15"/>
    <s v="3"/>
    <n v="4"/>
    <n v="12"/>
    <s v="33"/>
    <x v="0"/>
    <x v="6"/>
    <n v="9"/>
  </r>
  <r>
    <x v="0"/>
    <x v="3"/>
    <s v="LF17: Mortality or fitness reduction due to predation by or presence of invasive species"/>
    <x v="16"/>
    <s v="1"/>
    <n v="2"/>
    <n v="2"/>
    <s v="13"/>
    <x v="4"/>
    <x v="5"/>
    <n v="1"/>
  </r>
  <r>
    <x v="0"/>
    <x v="3"/>
    <s v="LF18: Mortality due to redd disturbance by humans"/>
    <x v="17"/>
    <n v="0"/>
    <n v="0"/>
    <n v="0"/>
    <s v="0"/>
    <x v="2"/>
    <x v="3"/>
    <n v="0"/>
  </r>
  <r>
    <x v="0"/>
    <x v="3"/>
    <s v="LF19: Mortality or fitness reduction due to early alevin emergence"/>
    <x v="18"/>
    <n v="-1"/>
    <n v="1"/>
    <n v="-1"/>
    <s v="-1-1"/>
    <x v="5"/>
    <x v="4"/>
    <n v="1"/>
  </r>
  <r>
    <x v="0"/>
    <x v="3"/>
    <s v="LF20: Mortality or fitness reduction due to redd overspawn"/>
    <x v="19"/>
    <s v="2"/>
    <n v="4"/>
    <n v="8"/>
    <s v="33"/>
    <x v="0"/>
    <x v="6"/>
    <n v="9"/>
  </r>
  <r>
    <x v="0"/>
    <x v="3"/>
    <s v="LF21: Mortality or fitness reduction due to dewatered redds at low flows"/>
    <x v="20"/>
    <s v="2"/>
    <n v="2"/>
    <n v="4"/>
    <s v="23"/>
    <x v="1"/>
    <x v="1"/>
    <n v="4"/>
  </r>
  <r>
    <x v="0"/>
    <x v="3"/>
    <s v="LF22: Mortality or fitness reduction resulting from frequent and higher peak flows causing redd scour"/>
    <x v="21"/>
    <s v="3"/>
    <n v="3"/>
    <n v="9"/>
    <s v="33"/>
    <x v="0"/>
    <x v="6"/>
    <n v="9"/>
  </r>
  <r>
    <x v="0"/>
    <x v="3"/>
    <s v="LF23: Mortality of eggs during incubation due to variable lake water levels"/>
    <x v="22"/>
    <n v="0"/>
    <n v="0"/>
    <n v="0"/>
    <s v="0"/>
    <x v="2"/>
    <x v="3"/>
    <n v="0"/>
  </r>
  <r>
    <x v="0"/>
    <x v="3"/>
    <s v="LF24: Mortality of eggs due to lack of groundwater upwelling on lakeshore"/>
    <x v="23"/>
    <n v="0"/>
    <n v="0"/>
    <n v="0"/>
    <s v="0"/>
    <x v="2"/>
    <x v="3"/>
    <n v="0"/>
  </r>
  <r>
    <x v="0"/>
    <x v="3"/>
    <s v="LF25: Mortality or fitness reduction due to lower quality spawning gravel"/>
    <x v="24"/>
    <s v="2"/>
    <n v="3"/>
    <n v="6"/>
    <s v="23"/>
    <x v="1"/>
    <x v="1"/>
    <n v="4"/>
  </r>
  <r>
    <x v="0"/>
    <x v="3"/>
    <s v="LF26: Mortality or fitness reduction due to unfavourable water temperatures"/>
    <x v="25"/>
    <n v="-1"/>
    <n v="1"/>
    <n v="-1"/>
    <s v="-1-1"/>
    <x v="5"/>
    <x v="4"/>
    <n v="1"/>
  </r>
  <r>
    <x v="0"/>
    <x v="3"/>
    <s v="LF27: Mortality or fitness reduction as a result of low dissolved oxygen"/>
    <x v="26"/>
    <n v="-1"/>
    <n v="1"/>
    <n v="-1"/>
    <s v="-1-1"/>
    <x v="5"/>
    <x v="4"/>
    <n v="1"/>
  </r>
  <r>
    <x v="0"/>
    <x v="3"/>
    <s v="LF28: Mortality or fitness reduction as a result of poor pH levels"/>
    <x v="27"/>
    <n v="-1"/>
    <n v="1"/>
    <n v="-1"/>
    <s v="-1-1"/>
    <x v="5"/>
    <x v="4"/>
    <n v="1"/>
  </r>
  <r>
    <x v="0"/>
    <x v="3"/>
    <s v="LF29: Mortality or fitness reduction due to deleterious substances"/>
    <x v="28"/>
    <n v="0"/>
    <n v="0"/>
    <n v="0"/>
    <s v="0"/>
    <x v="2"/>
    <x v="3"/>
    <n v="0"/>
  </r>
  <r>
    <x v="0"/>
    <x v="3"/>
    <s v="LF30: Mortality or fitness reduction as a result of elevated predation"/>
    <x v="29"/>
    <s v="3"/>
    <n v="4"/>
    <n v="12"/>
    <s v="33"/>
    <x v="0"/>
    <x v="6"/>
    <n v="9"/>
  </r>
  <r>
    <x v="0"/>
    <x v="3"/>
    <s v="LF31: Mortality or fitness reduction due to elevated predation as a result of enhancement of predatory fish species"/>
    <x v="30"/>
    <n v="0"/>
    <n v="0"/>
    <n v="0"/>
    <s v="0"/>
    <x v="2"/>
    <x v="3"/>
    <n v="0"/>
  </r>
  <r>
    <x v="0"/>
    <x v="3"/>
    <s v="LF32: Mortality or fitness reduction as a result of stress due to anthropogenic activity"/>
    <x v="31"/>
    <s v="1"/>
    <n v="1"/>
    <n v="1"/>
    <s v="13"/>
    <x v="4"/>
    <x v="5"/>
    <n v="1"/>
  </r>
  <r>
    <x v="0"/>
    <x v="3"/>
    <s v="LF33: Mortality or fitness reduction as a result of disease, parasites, or pathogens"/>
    <x v="32"/>
    <n v="-1"/>
    <n v="1"/>
    <n v="-1"/>
    <s v="-1-1"/>
    <x v="5"/>
    <x v="4"/>
    <n v="1"/>
  </r>
  <r>
    <x v="0"/>
    <x v="3"/>
    <s v="LF34: Mortality or fitness reduction due to competition from invasive species "/>
    <x v="33"/>
    <s v="1"/>
    <n v="1"/>
    <n v="1"/>
    <s v="13"/>
    <x v="4"/>
    <x v="5"/>
    <n v="1"/>
  </r>
  <r>
    <x v="0"/>
    <x v="3"/>
    <s v="LF35: Mortality or fitness reduction as a result of lack of access to appropriate food"/>
    <x v="34"/>
    <n v="2"/>
    <n v="3"/>
    <n v="6"/>
    <s v="23"/>
    <x v="1"/>
    <x v="1"/>
    <n v="4"/>
  </r>
  <r>
    <x v="0"/>
    <x v="3"/>
    <s v="LF36: Mortality or fitness reduction as a result of decreased quality of rearing habitat"/>
    <x v="35"/>
    <s v="4"/>
    <n v="5"/>
    <n v="20"/>
    <s v="53"/>
    <x v="3"/>
    <x v="2"/>
    <n v="25"/>
  </r>
  <r>
    <x v="0"/>
    <x v="3"/>
    <s v="LF37: Mortality or fitness reduction as a result of decreased quantity of rearing habitat"/>
    <x v="36"/>
    <s v="4"/>
    <n v="5"/>
    <n v="20"/>
    <s v="53"/>
    <x v="3"/>
    <x v="2"/>
    <n v="25"/>
  </r>
  <r>
    <x v="0"/>
    <x v="3"/>
    <s v="LF38: Mortality or fitness reduction as a result of decreased access to or quality of floodplain habitat"/>
    <x v="37"/>
    <s v="5"/>
    <n v="5"/>
    <n v="25"/>
    <s v="51"/>
    <x v="3"/>
    <x v="1"/>
    <n v="10"/>
  </r>
  <r>
    <x v="0"/>
    <x v="3"/>
    <s v="LF39: Mortality or fitness reduction from stranding in rearing habitat"/>
    <x v="38"/>
    <s v="1"/>
    <n v="2"/>
    <n v="2"/>
    <s v="13"/>
    <x v="4"/>
    <x v="5"/>
    <n v="1"/>
  </r>
  <r>
    <x v="0"/>
    <x v="3"/>
    <s v="LF40: Mortality or fitness reduction due to frequent and higher peak flows causing flushing"/>
    <x v="39"/>
    <n v="0"/>
    <n v="0"/>
    <n v="0"/>
    <s v="0"/>
    <x v="2"/>
    <x v="3"/>
    <n v="0"/>
  </r>
  <r>
    <x v="0"/>
    <x v="3"/>
    <s v="LF41: Mortality or fitness reduction as a result of competition with hatchery fry"/>
    <x v="40"/>
    <n v="1"/>
    <n v="2"/>
    <n v="2"/>
    <s v="13"/>
    <x v="4"/>
    <x v="5"/>
    <n v="1"/>
  </r>
  <r>
    <x v="0"/>
    <x v="3"/>
    <s v="LF42: Mortality or fitness reduction due to unfavourable water temperatures"/>
    <x v="41"/>
    <n v="-1"/>
    <n v="1"/>
    <n v="-1"/>
    <s v="-1-1"/>
    <x v="5"/>
    <x v="4"/>
    <n v="1"/>
  </r>
  <r>
    <x v="0"/>
    <x v="3"/>
    <s v="LF43: Mortality or fitness reduction as a result of low dissolved oxygen"/>
    <x v="42"/>
    <n v="-1"/>
    <n v="1"/>
    <n v="-1"/>
    <s v="-1-1"/>
    <x v="5"/>
    <x v="4"/>
    <n v="1"/>
  </r>
  <r>
    <x v="0"/>
    <x v="3"/>
    <s v="LF44: Mortality or fitness reduction as a result of poor pH levels"/>
    <x v="43"/>
    <n v="-1"/>
    <n v="1"/>
    <n v="-1"/>
    <s v="-1-1"/>
    <x v="5"/>
    <x v="4"/>
    <n v="1"/>
  </r>
  <r>
    <x v="0"/>
    <x v="3"/>
    <s v="LF45: Mortality or fitness reduction as a result of deleterious substances"/>
    <x v="44"/>
    <n v="-1"/>
    <n v="1"/>
    <n v="-1"/>
    <s v="-1-1"/>
    <x v="5"/>
    <x v="4"/>
    <n v="1"/>
  </r>
  <r>
    <x v="0"/>
    <x v="3"/>
    <s v="LF46: Mortality or fitness reduction due to ingestion of microplastics in lake environments"/>
    <x v="45"/>
    <n v="1"/>
    <n v="1"/>
    <n v="1"/>
    <s v="13"/>
    <x v="4"/>
    <x v="5"/>
    <n v="1"/>
  </r>
  <r>
    <x v="0"/>
    <x v="3"/>
    <s v="LF47: Mortality or fitness reduction due to elevated predation"/>
    <x v="46"/>
    <s v="3"/>
    <n v="4"/>
    <n v="12"/>
    <s v="32"/>
    <x v="0"/>
    <x v="5"/>
    <n v="3"/>
  </r>
  <r>
    <x v="0"/>
    <x v="3"/>
    <s v="LF48: Mortality or fitness reduction due to predation by invasive species"/>
    <x v="47"/>
    <s v="1"/>
    <n v="1"/>
    <n v="1"/>
    <s v="13"/>
    <x v="4"/>
    <x v="5"/>
    <n v="1"/>
  </r>
  <r>
    <x v="0"/>
    <x v="3"/>
    <s v="LF49: Mortality or fitness reduction due to inter- and intra-specific competition"/>
    <x v="48"/>
    <n v="-1"/>
    <n v="1"/>
    <n v="-1"/>
    <s v="-1-1"/>
    <x v="5"/>
    <x v="4"/>
    <n v="1"/>
  </r>
  <r>
    <x v="0"/>
    <x v="3"/>
    <s v="LF50: Mortality or fitness reduction as a result of stress due to anthropogenic activity"/>
    <x v="49"/>
    <s v="1"/>
    <n v="1"/>
    <n v="1"/>
    <s v="12"/>
    <x v="4"/>
    <x v="5"/>
    <n v="1"/>
  </r>
  <r>
    <x v="0"/>
    <x v="3"/>
    <s v="LF51: Mortality or fitness reduction as a result of disease, parasites, or pathogens"/>
    <x v="50"/>
    <n v="-1"/>
    <n v="1"/>
    <n v="-1"/>
    <s v="-1-1"/>
    <x v="5"/>
    <x v="4"/>
    <n v="1"/>
  </r>
  <r>
    <x v="0"/>
    <x v="3"/>
    <s v="LF52: Mortality or fitness reduction as a result of lack of access to appropriate food"/>
    <x v="51"/>
    <s v="3"/>
    <n v="4"/>
    <n v="12"/>
    <s v="32"/>
    <x v="0"/>
    <x v="5"/>
    <n v="3"/>
  </r>
  <r>
    <x v="0"/>
    <x v="3"/>
    <s v="LF53: Mortality or fitness reduction due to increased frequency and magnitude of algal blooms"/>
    <x v="52"/>
    <n v="1"/>
    <n v="2"/>
    <n v="2"/>
    <s v="13"/>
    <x v="4"/>
    <x v="5"/>
    <n v="1"/>
  </r>
  <r>
    <x v="0"/>
    <x v="3"/>
    <s v="LF54: Mortality or fitness reduction due to reduction in quality of beach habitat"/>
    <x v="53"/>
    <n v="1"/>
    <n v="2"/>
    <n v="2"/>
    <s v="13"/>
    <x v="4"/>
    <x v="5"/>
    <n v="1"/>
  </r>
  <r>
    <x v="0"/>
    <x v="3"/>
    <s v="LF55: Mortality or fitness reduction due to loss in quantity of beach habitat loss "/>
    <x v="54"/>
    <n v="1"/>
    <n v="2"/>
    <n v="2"/>
    <s v="13"/>
    <x v="4"/>
    <x v="5"/>
    <n v="1"/>
  </r>
  <r>
    <x v="0"/>
    <x v="3"/>
    <s v="LF56: Mortality or fitness reduction due to reduction in quality channel habitat"/>
    <x v="55"/>
    <s v="3"/>
    <n v="4"/>
    <n v="12"/>
    <s v="34"/>
    <x v="0"/>
    <x v="0"/>
    <n v="12"/>
  </r>
  <r>
    <x v="0"/>
    <x v="3"/>
    <s v="LF57: Mortality or fitness reduction due to reduction in quantity channel habitat "/>
    <x v="56"/>
    <s v="3"/>
    <n v="4"/>
    <n v="12"/>
    <s v="34"/>
    <x v="0"/>
    <x v="0"/>
    <n v="12"/>
  </r>
  <r>
    <x v="0"/>
    <x v="3"/>
    <s v="LF58: Mortality or fitness reduction due to reduction in quality of vegetation habitat "/>
    <x v="57"/>
    <s v="3"/>
    <n v="5"/>
    <n v="15"/>
    <s v="43"/>
    <x v="6"/>
    <x v="0"/>
    <n v="16"/>
  </r>
  <r>
    <x v="0"/>
    <x v="3"/>
    <s v="LF59: Mortality or fitness reduction due to reduction in quantity of vegetation habitat "/>
    <x v="58"/>
    <s v="3"/>
    <n v="5"/>
    <n v="15"/>
    <s v="43"/>
    <x v="6"/>
    <x v="0"/>
    <n v="16"/>
  </r>
  <r>
    <x v="0"/>
    <x v="3"/>
    <s v="LF60: Mortality or fitness reduction due to competition with hatchery fish"/>
    <x v="59"/>
    <n v="-1"/>
    <n v="1"/>
    <n v="-1"/>
    <s v="-1-1"/>
    <x v="5"/>
    <x v="4"/>
    <n v="1"/>
  </r>
  <r>
    <x v="0"/>
    <x v="3"/>
    <s v="LF61: Mortality or fitness reduction due to unfavourable water temperatures"/>
    <x v="60"/>
    <n v="-1"/>
    <n v="1"/>
    <n v="-1"/>
    <s v="-1-1"/>
    <x v="5"/>
    <x v="4"/>
    <n v="1"/>
  </r>
  <r>
    <x v="0"/>
    <x v="3"/>
    <s v="LF62: Mortality or fitness reduction as a result of low dissolved oxygen"/>
    <x v="61"/>
    <n v="-1"/>
    <n v="1"/>
    <n v="-1"/>
    <s v="-1-1"/>
    <x v="5"/>
    <x v="4"/>
    <n v="1"/>
  </r>
  <r>
    <x v="0"/>
    <x v="3"/>
    <s v="LF63: Mortality or fitness reduction as a result of poor pH levels"/>
    <x v="62"/>
    <n v="-1"/>
    <n v="1"/>
    <n v="-1"/>
    <s v="-1-1"/>
    <x v="5"/>
    <x v="4"/>
    <n v="1"/>
  </r>
  <r>
    <x v="0"/>
    <x v="3"/>
    <s v="LF64: Mortality or fitness reduction due to increases in salinity"/>
    <x v="63"/>
    <n v="-1"/>
    <n v="1"/>
    <n v="-1"/>
    <s v="-1-1"/>
    <x v="5"/>
    <x v="4"/>
    <n v="1"/>
  </r>
  <r>
    <x v="0"/>
    <x v="3"/>
    <s v="LF65: Mortality or fitness reduction due to deleterious substances"/>
    <x v="64"/>
    <s v="1"/>
    <n v="2"/>
    <n v="2"/>
    <s v="13"/>
    <x v="4"/>
    <x v="5"/>
    <n v="1"/>
  </r>
  <r>
    <x v="0"/>
    <x v="3"/>
    <s v="LF66: Mortality or fitness reduction due to ingestion of microplastics "/>
    <x v="65"/>
    <n v="-1"/>
    <n v="1"/>
    <n v="-1"/>
    <s v="-1-1"/>
    <x v="5"/>
    <x v="4"/>
    <n v="1"/>
  </r>
  <r>
    <x v="0"/>
    <x v="3"/>
    <s v="LF67: Mortality or fitness reduction due changes in biological characteristics such as fecundity, maturation rate, sex ratios, size at age, etc"/>
    <x v="66"/>
    <n v="-1"/>
    <n v="1"/>
    <n v="-1"/>
    <s v="-1-1"/>
    <x v="5"/>
    <x v="4"/>
    <n v="1"/>
  </r>
  <r>
    <x v="0"/>
    <x v="3"/>
    <s v="LF68: Mortality or fitness reduction due to a reduction in natural (wild) genetic influence. This is measured by the stray rate (pHOSstray) into the system, or by the frequency and magnitude of direct transplanting."/>
    <x v="67"/>
    <s v="3"/>
    <n v="3"/>
    <n v="9"/>
    <s v="32"/>
    <x v="0"/>
    <x v="5"/>
    <n v="3"/>
  </r>
  <r>
    <x v="0"/>
    <x v="3"/>
    <s v="LF69: Mortality or fitness reduction as a result of rearing in a hatchery environment leading to maladaptation to the wild environment. This is measured in a reduction in PNI."/>
    <x v="68"/>
    <s v="3"/>
    <n v="5"/>
    <n v="15"/>
    <s v="42"/>
    <x v="6"/>
    <x v="1"/>
    <n v="8"/>
  </r>
  <r>
    <x v="0"/>
    <x v="3"/>
    <s v="LF70: Mortality or fitness reduction due to negative effects of small population size - including inbreeding depression and gene flow"/>
    <x v="69"/>
    <s v="1"/>
    <n v="2"/>
    <n v="2"/>
    <s v="13"/>
    <x v="4"/>
    <x v="5"/>
    <n v="1"/>
  </r>
  <r>
    <x v="1"/>
    <x v="4"/>
    <s v="LF1: Mortality or fitness reduction due to predation from pinnipeds or other aquatic species"/>
    <x v="0"/>
    <n v="1"/>
    <n v="2"/>
    <n v="2"/>
    <s v="13"/>
    <x v="4"/>
    <x v="5"/>
    <n v="1"/>
  </r>
  <r>
    <x v="1"/>
    <x v="4"/>
    <s v="LF2:  Mortality or fitness reduction increased exposure to terrestrial predation"/>
    <x v="1"/>
    <n v="1"/>
    <n v="1"/>
    <n v="1"/>
    <s v="21"/>
    <x v="4"/>
    <x v="5"/>
    <n v="1"/>
  </r>
  <r>
    <x v="1"/>
    <x v="4"/>
    <s v="LF3: Mortality or fitness reduction as a result of stress due to anthropogenic activity (non fishing)"/>
    <x v="2"/>
    <n v="1"/>
    <n v="1"/>
    <n v="1"/>
    <s v="23"/>
    <x v="4"/>
    <x v="1"/>
    <n v="2"/>
  </r>
  <r>
    <x v="1"/>
    <x v="4"/>
    <s v="LF4: Mortality or fitness reduction as a result of disease, parasites, or pathogens"/>
    <x v="3"/>
    <n v="-1"/>
    <n v="1"/>
    <n v="-1"/>
    <s v="-1-1"/>
    <x v="5"/>
    <x v="4"/>
    <n v="1"/>
  </r>
  <r>
    <x v="1"/>
    <x v="4"/>
    <s v="LF5: Mortality or fitness reduction due to competition with invasive species"/>
    <x v="4"/>
    <n v="1"/>
    <n v="1"/>
    <n v="1"/>
    <s v="21"/>
    <x v="4"/>
    <x v="5"/>
    <n v="1"/>
  </r>
  <r>
    <x v="1"/>
    <x v="4"/>
    <s v="LF6: Limited or delayed access due to physical migration barriers and/or lack of safe migration routes (including lack of cover and complexity)"/>
    <x v="5"/>
    <n v="1"/>
    <n v="1"/>
    <n v="1"/>
    <s v="14"/>
    <x v="4"/>
    <x v="1"/>
    <n v="2"/>
  </r>
  <r>
    <x v="1"/>
    <x v="4"/>
    <s v="LF7: Pre-spawn mortality or fitness reduction due to poor quality of spawning habitat"/>
    <x v="6"/>
    <n v="1"/>
    <n v="1"/>
    <n v="1"/>
    <s v="13"/>
    <x v="4"/>
    <x v="5"/>
    <n v="1"/>
  </r>
  <r>
    <x v="1"/>
    <x v="4"/>
    <s v="LF8: Pre-spawn mortality or fitness reduction due to reduced quantity of spawning habitat"/>
    <x v="7"/>
    <n v="1"/>
    <n v="1"/>
    <n v="1"/>
    <s v="13"/>
    <x v="4"/>
    <x v="5"/>
    <n v="1"/>
  </r>
  <r>
    <x v="1"/>
    <x v="4"/>
    <s v="LF9: Mortality or fitness reduction due to fishing"/>
    <x v="8"/>
    <n v="1"/>
    <n v="2"/>
    <n v="2"/>
    <s v="12"/>
    <x v="4"/>
    <x v="5"/>
    <n v="1"/>
  </r>
  <r>
    <x v="1"/>
    <x v="4"/>
    <s v="LF10: Mortality or fitness reduction of wild fish due to competition with hatchery fish or aquaculture escapees for spawning locations or mates "/>
    <x v="9"/>
    <n v="-1"/>
    <n v="1"/>
    <n v="-1"/>
    <s v="-1-1"/>
    <x v="5"/>
    <x v="4"/>
    <n v="1"/>
  </r>
  <r>
    <x v="1"/>
    <x v="4"/>
    <s v="LF11: Mortality or fitness reduction due to unfavourable water temperatures"/>
    <x v="10"/>
    <n v="2"/>
    <n v="3"/>
    <n v="6"/>
    <s v="24"/>
    <x v="1"/>
    <x v="6"/>
    <n v="6"/>
  </r>
  <r>
    <x v="1"/>
    <x v="4"/>
    <s v="LF12: Mortality or fitness reduction as a result of low dissolved oxygen"/>
    <x v="11"/>
    <n v="0"/>
    <n v="0"/>
    <n v="0"/>
    <s v="0"/>
    <x v="2"/>
    <x v="3"/>
    <n v="0"/>
  </r>
  <r>
    <x v="1"/>
    <x v="4"/>
    <s v="LF13: Mortality or fitness reduction as a result of poor pH levels"/>
    <x v="12"/>
    <n v="-1"/>
    <n v="1"/>
    <n v="-1"/>
    <s v="-1-1"/>
    <x v="5"/>
    <x v="4"/>
    <n v="1"/>
  </r>
  <r>
    <x v="1"/>
    <x v="4"/>
    <s v="LF14: Mortality or fitness reduction as a result of changes to salinity"/>
    <x v="13"/>
    <n v="-1"/>
    <n v="1"/>
    <n v="-1"/>
    <s v="-1-1"/>
    <x v="5"/>
    <x v="4"/>
    <n v="1"/>
  </r>
  <r>
    <x v="1"/>
    <x v="4"/>
    <s v="LF15: Mortality or fitness reduction due to deleterious substances"/>
    <x v="14"/>
    <n v="1"/>
    <n v="1"/>
    <n v="1"/>
    <s v="11"/>
    <x v="4"/>
    <x v="5"/>
    <n v="1"/>
  </r>
  <r>
    <x v="1"/>
    <x v="4"/>
    <s v="LF16: Mortality due to elevated levels of predation of eggs and alevin "/>
    <x v="15"/>
    <n v="1"/>
    <n v="1"/>
    <n v="1"/>
    <s v="23"/>
    <x v="4"/>
    <x v="1"/>
    <n v="2"/>
  </r>
  <r>
    <x v="1"/>
    <x v="4"/>
    <s v="LF17: Mortality or fitness reduction due to predation by or presence of invasive species"/>
    <x v="16"/>
    <n v="1"/>
    <n v="1"/>
    <n v="1"/>
    <s v="23"/>
    <x v="4"/>
    <x v="1"/>
    <n v="2"/>
  </r>
  <r>
    <x v="1"/>
    <x v="4"/>
    <s v="LF18: Mortality due to redd disturbance by humans"/>
    <x v="17"/>
    <n v="1"/>
    <n v="1"/>
    <n v="1"/>
    <s v="23"/>
    <x v="4"/>
    <x v="1"/>
    <n v="2"/>
  </r>
  <r>
    <x v="1"/>
    <x v="4"/>
    <s v="LF19: Mortality or fitness reduction due to early alevin emergence"/>
    <x v="18"/>
    <n v="-1"/>
    <n v="1"/>
    <n v="-1"/>
    <s v="-1-1"/>
    <x v="5"/>
    <x v="4"/>
    <n v="1"/>
  </r>
  <r>
    <x v="1"/>
    <x v="4"/>
    <s v="LF20: Mortality or fitness reduction due to redd overspawn"/>
    <x v="19"/>
    <n v="-1"/>
    <n v="1"/>
    <n v="-1"/>
    <s v="-1-1"/>
    <x v="5"/>
    <x v="4"/>
    <n v="1"/>
  </r>
  <r>
    <x v="1"/>
    <x v="4"/>
    <s v="LF21: Mortality or fitness reduction due to dewatered redds at low flows"/>
    <x v="20"/>
    <n v="1"/>
    <n v="1"/>
    <n v="1"/>
    <s v="11"/>
    <x v="4"/>
    <x v="5"/>
    <n v="1"/>
  </r>
  <r>
    <x v="1"/>
    <x v="4"/>
    <s v="LF22: Mortality or fitness reduction resulting from frequent and higher peak flows causing redd scour"/>
    <x v="21"/>
    <n v="-1"/>
    <n v="1"/>
    <n v="-1"/>
    <s v="-1-1"/>
    <x v="5"/>
    <x v="4"/>
    <n v="1"/>
  </r>
  <r>
    <x v="1"/>
    <x v="4"/>
    <s v="LF23: Mortality of eggs during incubation due to variable lake water levels"/>
    <x v="22"/>
    <n v="0"/>
    <n v="0"/>
    <n v="0"/>
    <s v="0"/>
    <x v="2"/>
    <x v="3"/>
    <n v="0"/>
  </r>
  <r>
    <x v="1"/>
    <x v="4"/>
    <s v="LF24: Mortality of eggs due to lack of groundwater upwelling on lakeshore"/>
    <x v="23"/>
    <n v="0"/>
    <n v="0"/>
    <n v="0"/>
    <s v="0"/>
    <x v="2"/>
    <x v="3"/>
    <n v="0"/>
  </r>
  <r>
    <x v="1"/>
    <x v="4"/>
    <s v="LF25: Mortality or fitness reduction due to lower quality spawning gravel"/>
    <x v="24"/>
    <n v="-1"/>
    <n v="1"/>
    <n v="-1"/>
    <s v="-1-1"/>
    <x v="5"/>
    <x v="4"/>
    <n v="1"/>
  </r>
  <r>
    <x v="1"/>
    <x v="4"/>
    <s v="LF26: Mortality or fitness reduction due to unfavourable water temperatures"/>
    <x v="25"/>
    <n v="-1"/>
    <n v="1"/>
    <n v="-1"/>
    <s v="-1-1"/>
    <x v="5"/>
    <x v="4"/>
    <n v="1"/>
  </r>
  <r>
    <x v="1"/>
    <x v="4"/>
    <s v="LF27: Mortality or fitness reduction as a result of low dissolved oxygen"/>
    <x v="26"/>
    <n v="-1"/>
    <n v="1"/>
    <n v="-1"/>
    <s v="-1-1"/>
    <x v="5"/>
    <x v="4"/>
    <n v="1"/>
  </r>
  <r>
    <x v="1"/>
    <x v="4"/>
    <s v="LF28: Mortality or fitness reduction as a result of poor pH levels"/>
    <x v="27"/>
    <n v="-1"/>
    <n v="1"/>
    <n v="-1"/>
    <s v="-1-1"/>
    <x v="5"/>
    <x v="4"/>
    <n v="1"/>
  </r>
  <r>
    <x v="1"/>
    <x v="4"/>
    <s v="LF29: Mortality or fitness reduction due to deleterious substances"/>
    <x v="28"/>
    <n v="1"/>
    <n v="1"/>
    <n v="1"/>
    <s v="11"/>
    <x v="4"/>
    <x v="5"/>
    <n v="1"/>
  </r>
  <r>
    <x v="1"/>
    <x v="4"/>
    <s v="LF30: Mortality or fitness reduction as a result of elevated predation"/>
    <x v="29"/>
    <n v="0"/>
    <n v="0"/>
    <n v="0"/>
    <s v="0"/>
    <x v="2"/>
    <x v="3"/>
    <n v="0"/>
  </r>
  <r>
    <x v="1"/>
    <x v="4"/>
    <s v="LF31: Mortality or fitness reduction due to elevated predation as a result of enhancement of predatory fish species"/>
    <x v="30"/>
    <n v="0"/>
    <n v="0"/>
    <n v="0"/>
    <s v="0"/>
    <x v="2"/>
    <x v="3"/>
    <n v="0"/>
  </r>
  <r>
    <x v="1"/>
    <x v="4"/>
    <s v="LF32: Mortality or fitness reduction as a result of stress due to anthropogenic activity"/>
    <x v="31"/>
    <n v="1"/>
    <n v="1"/>
    <n v="1"/>
    <s v="23"/>
    <x v="4"/>
    <x v="1"/>
    <n v="2"/>
  </r>
  <r>
    <x v="1"/>
    <x v="4"/>
    <s v="LF33: Mortality or fitness reduction as a result of disease, parasites, or pathogens"/>
    <x v="32"/>
    <n v="-1"/>
    <n v="1"/>
    <n v="-1"/>
    <s v="-1-1"/>
    <x v="5"/>
    <x v="4"/>
    <n v="1"/>
  </r>
  <r>
    <x v="1"/>
    <x v="4"/>
    <s v="LF34: Mortality or fitness reduction due to competition from invasive species "/>
    <x v="33"/>
    <n v="1"/>
    <n v="1"/>
    <n v="1"/>
    <s v="23"/>
    <x v="4"/>
    <x v="1"/>
    <n v="2"/>
  </r>
  <r>
    <x v="1"/>
    <x v="4"/>
    <s v="LF35: Mortality or fitness reduction as a result of lack of access to appropriate food"/>
    <x v="34"/>
    <n v="-1"/>
    <n v="1"/>
    <n v="-1"/>
    <s v="-1-1"/>
    <x v="5"/>
    <x v="4"/>
    <n v="1"/>
  </r>
  <r>
    <x v="1"/>
    <x v="4"/>
    <s v="LF36: Mortality or fitness reduction as a result of decreased quality of rearing habitat"/>
    <x v="35"/>
    <n v="1"/>
    <n v="1"/>
    <n v="1"/>
    <s v="13"/>
    <x v="4"/>
    <x v="5"/>
    <n v="1"/>
  </r>
  <r>
    <x v="1"/>
    <x v="4"/>
    <s v="LF37: Mortality or fitness reduction as a result of decreased quantity of rearing habitat"/>
    <x v="36"/>
    <n v="1"/>
    <n v="1"/>
    <n v="1"/>
    <s v="13"/>
    <x v="4"/>
    <x v="5"/>
    <n v="1"/>
  </r>
  <r>
    <x v="1"/>
    <x v="4"/>
    <s v="LF38: Mortality or fitness reduction as a result of decreased access to or quality of floodplain habitat"/>
    <x v="37"/>
    <n v="1"/>
    <n v="1"/>
    <n v="1"/>
    <s v="14"/>
    <x v="4"/>
    <x v="1"/>
    <n v="2"/>
  </r>
  <r>
    <x v="1"/>
    <x v="4"/>
    <s v="LF39: Mortality or fitness reduction from stranding in rearing habitat"/>
    <x v="38"/>
    <n v="1"/>
    <n v="1"/>
    <n v="1"/>
    <s v="11"/>
    <x v="4"/>
    <x v="5"/>
    <n v="1"/>
  </r>
  <r>
    <x v="1"/>
    <x v="4"/>
    <s v="LF40: Mortality or fitness reduction due to frequent and higher peak flows causing flushing"/>
    <x v="39"/>
    <n v="1"/>
    <n v="1"/>
    <n v="1"/>
    <s v="14"/>
    <x v="4"/>
    <x v="1"/>
    <n v="2"/>
  </r>
  <r>
    <x v="1"/>
    <x v="4"/>
    <s v="LF41: Mortality or fitness reduction as a result of competition with hatchery fry"/>
    <x v="40"/>
    <n v="1"/>
    <n v="1"/>
    <n v="1"/>
    <s v="14"/>
    <x v="4"/>
    <x v="1"/>
    <n v="2"/>
  </r>
  <r>
    <x v="1"/>
    <x v="4"/>
    <s v="LF42: Mortality or fitness reduction due to unfavourable water temperatures"/>
    <x v="41"/>
    <n v="-1"/>
    <n v="1"/>
    <n v="-1"/>
    <s v="-1-1"/>
    <x v="5"/>
    <x v="4"/>
    <n v="1"/>
  </r>
  <r>
    <x v="1"/>
    <x v="4"/>
    <s v="LF43: Mortality or fitness reduction as a result of low dissolved oxygen"/>
    <x v="42"/>
    <n v="-1"/>
    <n v="1"/>
    <n v="-1"/>
    <s v="-1-1"/>
    <x v="5"/>
    <x v="4"/>
    <n v="1"/>
  </r>
  <r>
    <x v="1"/>
    <x v="4"/>
    <s v="LF44: Mortality or fitness reduction as a result of poor pH levels"/>
    <x v="43"/>
    <n v="-1"/>
    <n v="1"/>
    <n v="-1"/>
    <s v="-1-1"/>
    <x v="5"/>
    <x v="4"/>
    <n v="1"/>
  </r>
  <r>
    <x v="1"/>
    <x v="4"/>
    <s v="LF45: Mortality or fitness reduction as a result of deleterious substances"/>
    <x v="44"/>
    <n v="1"/>
    <n v="1"/>
    <n v="1"/>
    <s v="14"/>
    <x v="4"/>
    <x v="1"/>
    <n v="2"/>
  </r>
  <r>
    <x v="1"/>
    <x v="4"/>
    <s v="LF46: Mortality or fitness reduction due to ingestion of microplastics in lake environments"/>
    <x v="45"/>
    <n v="0"/>
    <n v="0"/>
    <n v="0"/>
    <s v="0"/>
    <x v="2"/>
    <x v="3"/>
    <n v="0"/>
  </r>
  <r>
    <x v="1"/>
    <x v="4"/>
    <s v="LF47: Mortality or fitness reduction due to elevated predation"/>
    <x v="46"/>
    <n v="1"/>
    <n v="1"/>
    <n v="1"/>
    <s v="23"/>
    <x v="4"/>
    <x v="1"/>
    <n v="2"/>
  </r>
  <r>
    <x v="1"/>
    <x v="4"/>
    <s v="LF48: Mortality or fitness reduction due to predation by invasive species"/>
    <x v="47"/>
    <n v="1"/>
    <n v="1"/>
    <n v="1"/>
    <s v="23"/>
    <x v="4"/>
    <x v="1"/>
    <n v="2"/>
  </r>
  <r>
    <x v="1"/>
    <x v="4"/>
    <s v="LF49: Mortality or fitness reduction due to inter- and intra-specific competition"/>
    <x v="48"/>
    <n v="-1"/>
    <n v="1"/>
    <n v="-1"/>
    <s v="-1-1"/>
    <x v="5"/>
    <x v="4"/>
    <n v="1"/>
  </r>
  <r>
    <x v="1"/>
    <x v="4"/>
    <s v="LF50: Mortality or fitness reduction as a result of stress due to anthropogenic activity"/>
    <x v="49"/>
    <n v="1"/>
    <n v="1"/>
    <n v="1"/>
    <s v="14"/>
    <x v="4"/>
    <x v="1"/>
    <n v="2"/>
  </r>
  <r>
    <x v="1"/>
    <x v="4"/>
    <s v="LF51: Mortality or fitness reduction as a result of disease, parasites, or pathogens"/>
    <x v="50"/>
    <n v="2"/>
    <n v="5"/>
    <n v="10"/>
    <s v="34"/>
    <x v="0"/>
    <x v="0"/>
    <n v="12"/>
  </r>
  <r>
    <x v="1"/>
    <x v="4"/>
    <s v="LF52: Mortality or fitness reduction as a result of lack of access to appropriate food"/>
    <x v="51"/>
    <n v="-1"/>
    <n v="1"/>
    <n v="-1"/>
    <s v="-1-1"/>
    <x v="5"/>
    <x v="4"/>
    <n v="1"/>
  </r>
  <r>
    <x v="1"/>
    <x v="4"/>
    <s v="LF53: Mortality or fitness reduction due to increased frequency and magnitude of algal blooms"/>
    <x v="52"/>
    <n v="1"/>
    <n v="1"/>
    <n v="1"/>
    <s v="23"/>
    <x v="4"/>
    <x v="1"/>
    <n v="2"/>
  </r>
  <r>
    <x v="1"/>
    <x v="4"/>
    <s v="LF54: Mortality or fitness reduction due to reduction in quality of beach habitat"/>
    <x v="53"/>
    <n v="-1"/>
    <n v="1"/>
    <n v="-1"/>
    <s v="-1-1"/>
    <x v="5"/>
    <x v="4"/>
    <n v="1"/>
  </r>
  <r>
    <x v="1"/>
    <x v="4"/>
    <s v="LF55: Mortality or fitness reduction due to loss in quantity of beach habitat loss "/>
    <x v="54"/>
    <n v="-1"/>
    <n v="1"/>
    <n v="-1"/>
    <s v="-1-1"/>
    <x v="5"/>
    <x v="4"/>
    <n v="1"/>
  </r>
  <r>
    <x v="1"/>
    <x v="4"/>
    <s v="LF56: Mortality or fitness reduction due to reduction in quality channel habitat"/>
    <x v="55"/>
    <n v="-1"/>
    <n v="1"/>
    <n v="-1"/>
    <s v="-1-1"/>
    <x v="5"/>
    <x v="4"/>
    <n v="1"/>
  </r>
  <r>
    <x v="1"/>
    <x v="4"/>
    <s v="LF57: Mortality or fitness reduction due to reduction in quantity channel habitat "/>
    <x v="56"/>
    <n v="-1"/>
    <n v="1"/>
    <n v="-1"/>
    <s v="-1-1"/>
    <x v="5"/>
    <x v="4"/>
    <n v="1"/>
  </r>
  <r>
    <x v="1"/>
    <x v="4"/>
    <s v="LF58: Mortality or fitness reduction due to reduction in quality of vegetation habitat "/>
    <x v="57"/>
    <n v="-1"/>
    <n v="1"/>
    <n v="-1"/>
    <s v="-1-1"/>
    <x v="5"/>
    <x v="4"/>
    <n v="1"/>
  </r>
  <r>
    <x v="1"/>
    <x v="4"/>
    <s v="LF59: Mortality or fitness reduction due to reduction in quantity of vegetation habitat "/>
    <x v="58"/>
    <n v="-1"/>
    <n v="1"/>
    <n v="-1"/>
    <s v="-1-1"/>
    <x v="5"/>
    <x v="4"/>
    <n v="1"/>
  </r>
  <r>
    <x v="1"/>
    <x v="4"/>
    <s v="LF60: Mortality or fitness reduction due to competition with hatchery fish"/>
    <x v="59"/>
    <n v="-1"/>
    <n v="1"/>
    <n v="-1"/>
    <s v="-1-1"/>
    <x v="5"/>
    <x v="4"/>
    <n v="1"/>
  </r>
  <r>
    <x v="1"/>
    <x v="4"/>
    <s v="LF61: Mortality or fitness reduction due to unfavourable water temperatures"/>
    <x v="60"/>
    <n v="-1"/>
    <n v="1"/>
    <n v="-1"/>
    <s v="-1-1"/>
    <x v="5"/>
    <x v="4"/>
    <n v="1"/>
  </r>
  <r>
    <x v="1"/>
    <x v="4"/>
    <s v="LF62: Mortality or fitness reduction as a result of low dissolved oxygen"/>
    <x v="61"/>
    <n v="-1"/>
    <n v="1"/>
    <n v="-1"/>
    <s v="-1-1"/>
    <x v="5"/>
    <x v="4"/>
    <n v="1"/>
  </r>
  <r>
    <x v="1"/>
    <x v="4"/>
    <s v="LF63: Mortality or fitness reduction as a result of poor pH levels"/>
    <x v="62"/>
    <n v="-1"/>
    <n v="1"/>
    <n v="-1"/>
    <s v="-1-1"/>
    <x v="5"/>
    <x v="4"/>
    <n v="1"/>
  </r>
  <r>
    <x v="1"/>
    <x v="4"/>
    <s v="LF64: Mortality or fitness reduction due to increases in salinity"/>
    <x v="63"/>
    <n v="-1"/>
    <n v="1"/>
    <n v="-1"/>
    <s v="-1-1"/>
    <x v="5"/>
    <x v="4"/>
    <n v="1"/>
  </r>
  <r>
    <x v="1"/>
    <x v="4"/>
    <s v="LF65: Mortality or fitness reduction due to deleterious substances"/>
    <x v="64"/>
    <n v="1"/>
    <n v="1"/>
    <n v="1"/>
    <s v="14"/>
    <x v="4"/>
    <x v="1"/>
    <n v="2"/>
  </r>
  <r>
    <x v="1"/>
    <x v="4"/>
    <s v="LF66: Mortality or fitness reduction due to ingestion of microplastics "/>
    <x v="65"/>
    <n v="0"/>
    <n v="0"/>
    <n v="0"/>
    <s v="0"/>
    <x v="2"/>
    <x v="3"/>
    <n v="0"/>
  </r>
  <r>
    <x v="1"/>
    <x v="4"/>
    <s v="LF67: Mortality or fitness reduction due changes in biological characteristics such as fecundity, maturation rate, sex ratios, size at age, etc"/>
    <x v="66"/>
    <n v="3"/>
    <n v="5"/>
    <n v="15"/>
    <s v="44"/>
    <x v="6"/>
    <x v="2"/>
    <n v="20"/>
  </r>
  <r>
    <x v="1"/>
    <x v="4"/>
    <s v="LF68: Mortality or fitness reduction due to a reduction in natural (wild) genetic influence. This is measured by the stray rate (pHOSstray) into the system, or by the frequency and magnitude of direct transplanting."/>
    <x v="67"/>
    <n v="-1"/>
    <n v="1"/>
    <n v="-1"/>
    <s v="-1-1"/>
    <x v="5"/>
    <x v="4"/>
    <n v="1"/>
  </r>
  <r>
    <x v="1"/>
    <x v="4"/>
    <s v="LF69: Mortality or fitness reduction as a result of rearing in a hatchery environment leading to maladaptation to the wild environment. This is measured in a reduction in PNI."/>
    <x v="68"/>
    <n v="1"/>
    <n v="1"/>
    <n v="1"/>
    <s v="13"/>
    <x v="4"/>
    <x v="5"/>
    <n v="1"/>
  </r>
  <r>
    <x v="1"/>
    <x v="4"/>
    <s v="LF70: Mortality or fitness reduction due to negative effects of small population size - including inbreeding depression and gene flow"/>
    <x v="69"/>
    <n v="-1"/>
    <n v="1"/>
    <n v="-1"/>
    <s v="-1-1"/>
    <x v="5"/>
    <x v="4"/>
    <n v="1"/>
  </r>
  <r>
    <x v="1"/>
    <x v="5"/>
    <s v="LF1: Mortality or fitness reduction due to predation from pinnipeds or other aquatic species"/>
    <x v="0"/>
    <n v="1"/>
    <n v="2"/>
    <n v="2"/>
    <s v="13"/>
    <x v="4"/>
    <x v="5"/>
    <n v="1"/>
  </r>
  <r>
    <x v="1"/>
    <x v="5"/>
    <s v="LF2:  Mortality or fitness reduction increased exposure to terrestrial predation"/>
    <x v="1"/>
    <n v="1"/>
    <n v="1"/>
    <n v="1"/>
    <s v="21"/>
    <x v="4"/>
    <x v="5"/>
    <n v="1"/>
  </r>
  <r>
    <x v="1"/>
    <x v="5"/>
    <s v="LF3: Mortality or fitness reduction as a result of stress due to anthropogenic activity (non fishing)"/>
    <x v="2"/>
    <n v="1"/>
    <n v="1"/>
    <n v="1"/>
    <s v="23"/>
    <x v="4"/>
    <x v="1"/>
    <n v="2"/>
  </r>
  <r>
    <x v="1"/>
    <x v="5"/>
    <s v="LF4: Mortality or fitness reduction as a result of disease, parasites, or pathogens"/>
    <x v="3"/>
    <n v="-1"/>
    <n v="1"/>
    <n v="-1"/>
    <s v="-1-1"/>
    <x v="5"/>
    <x v="4"/>
    <n v="1"/>
  </r>
  <r>
    <x v="1"/>
    <x v="5"/>
    <s v="LF5: Mortality or fitness reduction due to competition with invasive species"/>
    <x v="4"/>
    <n v="1"/>
    <n v="1"/>
    <n v="1"/>
    <s v="13"/>
    <x v="4"/>
    <x v="5"/>
    <n v="1"/>
  </r>
  <r>
    <x v="1"/>
    <x v="5"/>
    <s v="LF6: Limited or delayed access due to physical migration barriers and/or lack of safe migration routes (including lack of cover and complexity)"/>
    <x v="5"/>
    <n v="1"/>
    <n v="1"/>
    <n v="1"/>
    <s v="14"/>
    <x v="4"/>
    <x v="1"/>
    <n v="2"/>
  </r>
  <r>
    <x v="1"/>
    <x v="5"/>
    <s v="LF7: Pre-spawn mortality or fitness reduction due to poor quality of spawning habitat"/>
    <x v="6"/>
    <n v="1"/>
    <n v="1"/>
    <n v="1"/>
    <s v="13"/>
    <x v="4"/>
    <x v="5"/>
    <n v="1"/>
  </r>
  <r>
    <x v="1"/>
    <x v="5"/>
    <s v="LF8: Pre-spawn mortality or fitness reduction due to reduced quantity of spawning habitat"/>
    <x v="7"/>
    <n v="1"/>
    <n v="1"/>
    <n v="1"/>
    <s v="13"/>
    <x v="4"/>
    <x v="5"/>
    <n v="1"/>
  </r>
  <r>
    <x v="1"/>
    <x v="5"/>
    <s v="LF9: Mortality or fitness reduction due to fishing"/>
    <x v="8"/>
    <n v="1"/>
    <n v="2"/>
    <n v="2"/>
    <s v="12"/>
    <x v="4"/>
    <x v="5"/>
    <n v="1"/>
  </r>
  <r>
    <x v="1"/>
    <x v="5"/>
    <s v="LF10: Mortality or fitness reduction of wild fish due to competition with hatchery fish or aquaculture escapees for spawning locations or mates "/>
    <x v="9"/>
    <n v="-1"/>
    <n v="1"/>
    <n v="-1"/>
    <s v="-1-1"/>
    <x v="5"/>
    <x v="4"/>
    <n v="1"/>
  </r>
  <r>
    <x v="1"/>
    <x v="5"/>
    <s v="LF11: Mortality or fitness reduction due to unfavourable water temperatures"/>
    <x v="10"/>
    <n v="1"/>
    <n v="3"/>
    <n v="3"/>
    <s v="14"/>
    <x v="4"/>
    <x v="1"/>
    <n v="2"/>
  </r>
  <r>
    <x v="1"/>
    <x v="5"/>
    <s v="LF12: Mortality or fitness reduction as a result of low dissolved oxygen"/>
    <x v="11"/>
    <n v="0"/>
    <n v="0"/>
    <n v="0"/>
    <s v="0"/>
    <x v="2"/>
    <x v="3"/>
    <n v="0"/>
  </r>
  <r>
    <x v="1"/>
    <x v="5"/>
    <s v="LF13: Mortality or fitness reduction as a result of poor pH levels"/>
    <x v="12"/>
    <n v="-1"/>
    <n v="1"/>
    <n v="-1"/>
    <s v="-1-1"/>
    <x v="5"/>
    <x v="4"/>
    <n v="1"/>
  </r>
  <r>
    <x v="1"/>
    <x v="5"/>
    <s v="LF14: Mortality or fitness reduction as a result of changes to salinity"/>
    <x v="13"/>
    <n v="-1"/>
    <n v="1"/>
    <n v="-1"/>
    <s v="-1-1"/>
    <x v="5"/>
    <x v="4"/>
    <n v="1"/>
  </r>
  <r>
    <x v="1"/>
    <x v="5"/>
    <s v="LF15: Mortality or fitness reduction due to deleterious substances"/>
    <x v="14"/>
    <n v="1"/>
    <n v="1"/>
    <n v="1"/>
    <s v="11"/>
    <x v="4"/>
    <x v="5"/>
    <n v="1"/>
  </r>
  <r>
    <x v="1"/>
    <x v="5"/>
    <s v="LF16: Mortality due to elevated levels of predation of eggs and alevin "/>
    <x v="15"/>
    <n v="1"/>
    <n v="1"/>
    <n v="1"/>
    <s v="23"/>
    <x v="4"/>
    <x v="1"/>
    <n v="2"/>
  </r>
  <r>
    <x v="1"/>
    <x v="5"/>
    <s v="LF17: Mortality or fitness reduction due to predation by or presence of invasive species"/>
    <x v="16"/>
    <n v="1"/>
    <n v="1"/>
    <n v="1"/>
    <s v="23"/>
    <x v="4"/>
    <x v="1"/>
    <n v="2"/>
  </r>
  <r>
    <x v="1"/>
    <x v="5"/>
    <s v="LF18: Mortality due to redd disturbance by humans"/>
    <x v="17"/>
    <n v="1"/>
    <n v="1"/>
    <n v="1"/>
    <s v="23"/>
    <x v="4"/>
    <x v="1"/>
    <n v="2"/>
  </r>
  <r>
    <x v="1"/>
    <x v="5"/>
    <s v="LF19: Mortality or fitness reduction due to early alevin emergence"/>
    <x v="18"/>
    <n v="-1"/>
    <n v="1"/>
    <n v="-1"/>
    <s v="-1-1"/>
    <x v="5"/>
    <x v="4"/>
    <n v="1"/>
  </r>
  <r>
    <x v="1"/>
    <x v="5"/>
    <s v="LF20: Mortality or fitness reduction due to redd overspawn"/>
    <x v="19"/>
    <n v="-1"/>
    <n v="1"/>
    <n v="-1"/>
    <s v="-1-1"/>
    <x v="5"/>
    <x v="4"/>
    <n v="1"/>
  </r>
  <r>
    <x v="1"/>
    <x v="5"/>
    <s v="LF21: Mortality or fitness reduction due to dewatered redds at low flows"/>
    <x v="20"/>
    <n v="1"/>
    <n v="1"/>
    <n v="1"/>
    <s v="11"/>
    <x v="4"/>
    <x v="5"/>
    <n v="1"/>
  </r>
  <r>
    <x v="1"/>
    <x v="5"/>
    <s v="LF22: Mortality or fitness reduction resulting from frequent and higher peak flows causing redd scour"/>
    <x v="21"/>
    <n v="-1"/>
    <n v="1"/>
    <n v="-1"/>
    <s v="-1-1"/>
    <x v="5"/>
    <x v="4"/>
    <n v="1"/>
  </r>
  <r>
    <x v="1"/>
    <x v="5"/>
    <s v="LF23: Mortality of eggs during incubation due to variable lake water levels"/>
    <x v="22"/>
    <n v="0"/>
    <n v="0"/>
    <n v="0"/>
    <s v="0"/>
    <x v="2"/>
    <x v="3"/>
    <n v="0"/>
  </r>
  <r>
    <x v="1"/>
    <x v="5"/>
    <s v="LF24: Mortality of eggs due to lack of groundwater upwelling on lakeshore"/>
    <x v="23"/>
    <n v="0"/>
    <n v="0"/>
    <n v="0"/>
    <s v="0"/>
    <x v="2"/>
    <x v="3"/>
    <n v="0"/>
  </r>
  <r>
    <x v="1"/>
    <x v="5"/>
    <s v="LF25: Mortality or fitness reduction due to lower quality spawning gravel"/>
    <x v="24"/>
    <n v="-1"/>
    <n v="1"/>
    <n v="-1"/>
    <s v="-1-1"/>
    <x v="5"/>
    <x v="4"/>
    <n v="1"/>
  </r>
  <r>
    <x v="1"/>
    <x v="5"/>
    <s v="LF26: Mortality or fitness reduction due to unfavourable water temperatures"/>
    <x v="25"/>
    <n v="-1"/>
    <n v="1"/>
    <n v="-1"/>
    <s v="-1-1"/>
    <x v="5"/>
    <x v="4"/>
    <n v="1"/>
  </r>
  <r>
    <x v="1"/>
    <x v="5"/>
    <s v="LF27: Mortality or fitness reduction as a result of low dissolved oxygen"/>
    <x v="26"/>
    <n v="-1"/>
    <n v="1"/>
    <n v="-1"/>
    <s v="-1-1"/>
    <x v="5"/>
    <x v="4"/>
    <n v="1"/>
  </r>
  <r>
    <x v="1"/>
    <x v="5"/>
    <s v="LF28: Mortality or fitness reduction as a result of poor pH levels"/>
    <x v="27"/>
    <n v="-1"/>
    <n v="1"/>
    <n v="-1"/>
    <s v="-1-1"/>
    <x v="5"/>
    <x v="4"/>
    <n v="1"/>
  </r>
  <r>
    <x v="1"/>
    <x v="5"/>
    <s v="LF29: Mortality or fitness reduction due to deleterious substances"/>
    <x v="28"/>
    <n v="1"/>
    <n v="1"/>
    <n v="1"/>
    <s v="11"/>
    <x v="4"/>
    <x v="5"/>
    <n v="1"/>
  </r>
  <r>
    <x v="1"/>
    <x v="5"/>
    <s v="LF30: Mortality or fitness reduction as a result of elevated predation"/>
    <x v="29"/>
    <n v="0"/>
    <n v="0"/>
    <n v="0"/>
    <s v="0"/>
    <x v="2"/>
    <x v="3"/>
    <n v="0"/>
  </r>
  <r>
    <x v="1"/>
    <x v="5"/>
    <s v="LF31: Mortality or fitness reduction due to elevated predation as a result of enhancement of predatory fish species"/>
    <x v="30"/>
    <n v="0"/>
    <n v="0"/>
    <n v="0"/>
    <s v="0"/>
    <x v="2"/>
    <x v="3"/>
    <n v="0"/>
  </r>
  <r>
    <x v="1"/>
    <x v="5"/>
    <s v="LF32: Mortality or fitness reduction as a result of stress due to anthropogenic activity"/>
    <x v="31"/>
    <n v="1"/>
    <n v="1"/>
    <n v="1"/>
    <s v="23"/>
    <x v="4"/>
    <x v="1"/>
    <n v="2"/>
  </r>
  <r>
    <x v="1"/>
    <x v="5"/>
    <s v="LF33: Mortality or fitness reduction as a result of disease, parasites, or pathogens"/>
    <x v="32"/>
    <n v="-1"/>
    <n v="1"/>
    <n v="-1"/>
    <s v="-1-1"/>
    <x v="5"/>
    <x v="4"/>
    <n v="1"/>
  </r>
  <r>
    <x v="1"/>
    <x v="5"/>
    <s v="LF34: Mortality or fitness reduction due to competition from invasive species "/>
    <x v="33"/>
    <n v="1"/>
    <n v="1"/>
    <n v="1"/>
    <s v="23"/>
    <x v="4"/>
    <x v="1"/>
    <n v="2"/>
  </r>
  <r>
    <x v="1"/>
    <x v="5"/>
    <s v="LF35: Mortality or fitness reduction as a result of lack of access to appropriate food"/>
    <x v="34"/>
    <n v="-1"/>
    <n v="1"/>
    <n v="-1"/>
    <s v="-1-1"/>
    <x v="5"/>
    <x v="4"/>
    <n v="1"/>
  </r>
  <r>
    <x v="1"/>
    <x v="5"/>
    <s v="LF36: Mortality or fitness reduction as a result of decreased quality of rearing habitat"/>
    <x v="35"/>
    <n v="1"/>
    <n v="2"/>
    <n v="2"/>
    <s v="14"/>
    <x v="4"/>
    <x v="1"/>
    <n v="2"/>
  </r>
  <r>
    <x v="1"/>
    <x v="5"/>
    <s v="LF37: Mortality or fitness reduction as a result of decreased quantity of rearing habitat"/>
    <x v="36"/>
    <n v="1"/>
    <n v="2"/>
    <n v="2"/>
    <s v="14"/>
    <x v="4"/>
    <x v="1"/>
    <n v="2"/>
  </r>
  <r>
    <x v="1"/>
    <x v="5"/>
    <s v="LF38: Mortality or fitness reduction as a result of decreased access to or quality of floodplain habitat"/>
    <x v="37"/>
    <n v="1"/>
    <n v="1"/>
    <n v="1"/>
    <s v="14"/>
    <x v="4"/>
    <x v="1"/>
    <n v="2"/>
  </r>
  <r>
    <x v="1"/>
    <x v="5"/>
    <s v="LF39: Mortality or fitness reduction from stranding in rearing habitat"/>
    <x v="38"/>
    <n v="1"/>
    <n v="1"/>
    <n v="1"/>
    <s v="11"/>
    <x v="4"/>
    <x v="5"/>
    <n v="1"/>
  </r>
  <r>
    <x v="1"/>
    <x v="5"/>
    <s v="LF40: Mortality or fitness reduction due to frequent and higher peak flows causing flushing"/>
    <x v="39"/>
    <n v="2"/>
    <n v="4"/>
    <n v="8"/>
    <s v="34"/>
    <x v="0"/>
    <x v="0"/>
    <n v="12"/>
  </r>
  <r>
    <x v="1"/>
    <x v="5"/>
    <s v="LF41: Mortality or fitness reduction as a result of competition with hatchery fry"/>
    <x v="40"/>
    <n v="1"/>
    <n v="1"/>
    <n v="1"/>
    <s v="14"/>
    <x v="4"/>
    <x v="1"/>
    <n v="2"/>
  </r>
  <r>
    <x v="1"/>
    <x v="5"/>
    <s v="LF42: Mortality or fitness reduction due to unfavourable water temperatures"/>
    <x v="41"/>
    <n v="-1"/>
    <n v="1"/>
    <n v="-1"/>
    <s v="-1-1"/>
    <x v="5"/>
    <x v="4"/>
    <n v="1"/>
  </r>
  <r>
    <x v="1"/>
    <x v="5"/>
    <s v="LF43: Mortality or fitness reduction as a result of low dissolved oxygen"/>
    <x v="42"/>
    <n v="-1"/>
    <n v="1"/>
    <n v="-1"/>
    <s v="-1-1"/>
    <x v="5"/>
    <x v="4"/>
    <n v="1"/>
  </r>
  <r>
    <x v="1"/>
    <x v="5"/>
    <s v="LF44: Mortality or fitness reduction as a result of poor pH levels"/>
    <x v="43"/>
    <n v="-1"/>
    <n v="1"/>
    <n v="-1"/>
    <s v="-1-1"/>
    <x v="5"/>
    <x v="4"/>
    <n v="1"/>
  </r>
  <r>
    <x v="1"/>
    <x v="5"/>
    <s v="LF45: Mortality or fitness reduction as a result of deleterious substances"/>
    <x v="44"/>
    <n v="1"/>
    <n v="1"/>
    <n v="1"/>
    <s v="14"/>
    <x v="4"/>
    <x v="1"/>
    <n v="2"/>
  </r>
  <r>
    <x v="1"/>
    <x v="5"/>
    <s v="LF46: Mortality or fitness reduction due to ingestion of microplastics in lake environments"/>
    <x v="45"/>
    <n v="0"/>
    <n v="0"/>
    <n v="0"/>
    <s v="0"/>
    <x v="2"/>
    <x v="3"/>
    <n v="0"/>
  </r>
  <r>
    <x v="1"/>
    <x v="5"/>
    <s v="LF47: Mortality or fitness reduction due to elevated predation"/>
    <x v="46"/>
    <n v="1"/>
    <n v="1"/>
    <n v="1"/>
    <s v="23"/>
    <x v="4"/>
    <x v="1"/>
    <n v="2"/>
  </r>
  <r>
    <x v="1"/>
    <x v="5"/>
    <s v="LF48: Mortality or fitness reduction due to predation by invasive species"/>
    <x v="47"/>
    <n v="1"/>
    <n v="1"/>
    <n v="1"/>
    <s v="23"/>
    <x v="4"/>
    <x v="1"/>
    <n v="2"/>
  </r>
  <r>
    <x v="1"/>
    <x v="5"/>
    <s v="LF49: Mortality or fitness reduction due to inter- and intra-specific competition"/>
    <x v="48"/>
    <n v="-1"/>
    <n v="1"/>
    <n v="-1"/>
    <s v="-1-1"/>
    <x v="5"/>
    <x v="4"/>
    <n v="1"/>
  </r>
  <r>
    <x v="1"/>
    <x v="5"/>
    <s v="LF50: Mortality or fitness reduction as a result of stress due to anthropogenic activity"/>
    <x v="49"/>
    <n v="1"/>
    <n v="1"/>
    <n v="1"/>
    <s v="14"/>
    <x v="4"/>
    <x v="1"/>
    <n v="2"/>
  </r>
  <r>
    <x v="1"/>
    <x v="5"/>
    <s v="LF51: Mortality or fitness reduction as a result of disease, parasites, or pathogens"/>
    <x v="50"/>
    <n v="1"/>
    <n v="5"/>
    <n v="5"/>
    <s v="24"/>
    <x v="1"/>
    <x v="6"/>
    <n v="6"/>
  </r>
  <r>
    <x v="1"/>
    <x v="5"/>
    <s v="LF52: Mortality or fitness reduction as a result of lack of access to appropriate food"/>
    <x v="51"/>
    <n v="-1"/>
    <n v="1"/>
    <n v="-1"/>
    <s v="-1-1"/>
    <x v="5"/>
    <x v="4"/>
    <n v="1"/>
  </r>
  <r>
    <x v="1"/>
    <x v="5"/>
    <s v="LF53: Mortality or fitness reduction due to increased frequency and magnitude of algal blooms"/>
    <x v="52"/>
    <n v="1"/>
    <n v="1"/>
    <n v="1"/>
    <s v="23"/>
    <x v="4"/>
    <x v="1"/>
    <n v="2"/>
  </r>
  <r>
    <x v="1"/>
    <x v="5"/>
    <s v="LF54: Mortality or fitness reduction due to reduction in quality of beach habitat"/>
    <x v="53"/>
    <n v="-1"/>
    <n v="1"/>
    <n v="-1"/>
    <s v="-1-1"/>
    <x v="5"/>
    <x v="4"/>
    <n v="1"/>
  </r>
  <r>
    <x v="1"/>
    <x v="5"/>
    <s v="LF55: Mortality or fitness reduction due to loss in quantity of beach habitat loss "/>
    <x v="54"/>
    <n v="-1"/>
    <n v="1"/>
    <n v="-1"/>
    <s v="-1-1"/>
    <x v="5"/>
    <x v="4"/>
    <n v="1"/>
  </r>
  <r>
    <x v="1"/>
    <x v="5"/>
    <s v="LF56: Mortality or fitness reduction due to reduction in quality channel habitat"/>
    <x v="55"/>
    <n v="-1"/>
    <n v="1"/>
    <n v="-1"/>
    <s v="-1-1"/>
    <x v="5"/>
    <x v="4"/>
    <n v="1"/>
  </r>
  <r>
    <x v="1"/>
    <x v="5"/>
    <s v="LF57: Mortality or fitness reduction due to reduction in quantity channel habitat "/>
    <x v="56"/>
    <n v="-1"/>
    <n v="1"/>
    <n v="-1"/>
    <s v="-1-1"/>
    <x v="5"/>
    <x v="4"/>
    <n v="1"/>
  </r>
  <r>
    <x v="1"/>
    <x v="5"/>
    <s v="LF58: Mortality or fitness reduction due to reduction in quality of vegetation habitat "/>
    <x v="57"/>
    <n v="-1"/>
    <n v="1"/>
    <n v="-1"/>
    <s v="-1-1"/>
    <x v="5"/>
    <x v="4"/>
    <n v="1"/>
  </r>
  <r>
    <x v="1"/>
    <x v="5"/>
    <s v="LF59: Mortality or fitness reduction due to reduction in quantity of vegetation habitat "/>
    <x v="58"/>
    <n v="-1"/>
    <n v="1"/>
    <n v="-1"/>
    <s v="-1-1"/>
    <x v="5"/>
    <x v="4"/>
    <n v="1"/>
  </r>
  <r>
    <x v="1"/>
    <x v="5"/>
    <s v="LF60: Mortality or fitness reduction due to competition with hatchery fish"/>
    <x v="59"/>
    <n v="-1"/>
    <n v="1"/>
    <n v="-1"/>
    <s v="-1-1"/>
    <x v="5"/>
    <x v="4"/>
    <n v="1"/>
  </r>
  <r>
    <x v="1"/>
    <x v="5"/>
    <s v="LF61: Mortality or fitness reduction due to unfavourable water temperatures"/>
    <x v="60"/>
    <n v="-1"/>
    <n v="1"/>
    <n v="-1"/>
    <s v="-1-1"/>
    <x v="5"/>
    <x v="4"/>
    <n v="1"/>
  </r>
  <r>
    <x v="1"/>
    <x v="5"/>
    <s v="LF62: Mortality or fitness reduction as a result of low dissolved oxygen"/>
    <x v="61"/>
    <n v="-1"/>
    <n v="1"/>
    <n v="-1"/>
    <s v="-1-1"/>
    <x v="5"/>
    <x v="4"/>
    <n v="1"/>
  </r>
  <r>
    <x v="1"/>
    <x v="5"/>
    <s v="LF63: Mortality or fitness reduction as a result of poor pH levels"/>
    <x v="62"/>
    <n v="-1"/>
    <n v="1"/>
    <n v="-1"/>
    <s v="-1-1"/>
    <x v="5"/>
    <x v="4"/>
    <n v="1"/>
  </r>
  <r>
    <x v="1"/>
    <x v="5"/>
    <s v="LF64: Mortality or fitness reduction due to increases in salinity"/>
    <x v="63"/>
    <n v="-1"/>
    <n v="1"/>
    <n v="-1"/>
    <s v="-1-1"/>
    <x v="5"/>
    <x v="4"/>
    <n v="1"/>
  </r>
  <r>
    <x v="1"/>
    <x v="5"/>
    <s v="LF65: Mortality or fitness reduction due to deleterious substances"/>
    <x v="64"/>
    <n v="1"/>
    <n v="1"/>
    <n v="1"/>
    <s v="14"/>
    <x v="4"/>
    <x v="1"/>
    <n v="2"/>
  </r>
  <r>
    <x v="1"/>
    <x v="5"/>
    <s v="LF66: Mortality or fitness reduction due to ingestion of microplastics "/>
    <x v="65"/>
    <n v="0"/>
    <n v="0"/>
    <n v="0"/>
    <s v="0"/>
    <x v="2"/>
    <x v="3"/>
    <n v="0"/>
  </r>
  <r>
    <x v="1"/>
    <x v="5"/>
    <s v="LF67: Mortality or fitness reduction due changes in biological characteristics such as fecundity, maturation rate, sex ratios, size at age, etc"/>
    <x v="66"/>
    <n v="3"/>
    <n v="5"/>
    <n v="15"/>
    <s v="44"/>
    <x v="6"/>
    <x v="2"/>
    <n v="20"/>
  </r>
  <r>
    <x v="1"/>
    <x v="5"/>
    <s v="LF68: Mortality or fitness reduction due to a reduction in natural (wild) genetic influence. This is measured by the stray rate (pHOSstray) into the system, or by the frequency and magnitude of direct transplanting."/>
    <x v="67"/>
    <n v="-1"/>
    <n v="1"/>
    <n v="-1"/>
    <s v="-1-1"/>
    <x v="5"/>
    <x v="4"/>
    <n v="1"/>
  </r>
  <r>
    <x v="1"/>
    <x v="5"/>
    <s v="LF69: Mortality or fitness reduction as a result of rearing in a hatchery environment leading to maladaptation to the wild environment. This is measured in a reduction in PNI."/>
    <x v="68"/>
    <n v="1"/>
    <n v="1"/>
    <n v="1"/>
    <s v="13"/>
    <x v="4"/>
    <x v="5"/>
    <n v="1"/>
  </r>
  <r>
    <x v="1"/>
    <x v="5"/>
    <s v="LF70: Mortality or fitness reduction due to negative effects of small population size - including inbreeding depression and gene flow"/>
    <x v="69"/>
    <n v="-1"/>
    <n v="1"/>
    <n v="-1"/>
    <s v="-1-1"/>
    <x v="5"/>
    <x v="4"/>
    <n v="1"/>
  </r>
  <r>
    <x v="1"/>
    <x v="6"/>
    <s v="LF1: Mortality or fitness reduction due to predation from pinnipeds or other aquatic species"/>
    <x v="0"/>
    <n v="2"/>
    <n v="3"/>
    <n v="6"/>
    <s v="24"/>
    <x v="1"/>
    <x v="6"/>
    <n v="6"/>
  </r>
  <r>
    <x v="1"/>
    <x v="6"/>
    <s v="LF2:  Mortality or fitness reduction increased exposure to terrestrial predation"/>
    <x v="1"/>
    <n v="1"/>
    <n v="1"/>
    <n v="1"/>
    <s v="11"/>
    <x v="4"/>
    <x v="5"/>
    <n v="1"/>
  </r>
  <r>
    <x v="1"/>
    <x v="6"/>
    <s v="LF3: Mortality or fitness reduction as a result of stress due to anthropogenic activity (non fishing)"/>
    <x v="2"/>
    <n v="1"/>
    <n v="1"/>
    <n v="1"/>
    <s v="11"/>
    <x v="4"/>
    <x v="5"/>
    <n v="1"/>
  </r>
  <r>
    <x v="1"/>
    <x v="6"/>
    <s v="LF4: Mortality or fitness reduction as a result of disease, parasites, or pathogens"/>
    <x v="3"/>
    <n v="-1"/>
    <n v="1"/>
    <n v="-1"/>
    <s v="-1-1"/>
    <x v="5"/>
    <x v="4"/>
    <n v="1"/>
  </r>
  <r>
    <x v="1"/>
    <x v="6"/>
    <s v="LF5: Mortality or fitness reduction due to competition with invasive species"/>
    <x v="4"/>
    <n v="1"/>
    <n v="1"/>
    <n v="1"/>
    <s v="13"/>
    <x v="4"/>
    <x v="5"/>
    <n v="1"/>
  </r>
  <r>
    <x v="1"/>
    <x v="6"/>
    <s v="LF6: Limited or delayed access due to physical migration barriers and/or lack of safe migration routes (including lack of cover and complexity)"/>
    <x v="5"/>
    <n v="2"/>
    <n v="5"/>
    <n v="10"/>
    <s v="34"/>
    <x v="0"/>
    <x v="0"/>
    <n v="12"/>
  </r>
  <r>
    <x v="1"/>
    <x v="6"/>
    <s v="LF7: Pre-spawn mortality or fitness reduction due to poor quality of spawning habitat"/>
    <x v="6"/>
    <n v="2"/>
    <n v="5"/>
    <n v="10"/>
    <s v="34"/>
    <x v="0"/>
    <x v="0"/>
    <n v="12"/>
  </r>
  <r>
    <x v="1"/>
    <x v="6"/>
    <s v="LF8: Pre-spawn mortality or fitness reduction due to reduced quantity of spawning habitat"/>
    <x v="7"/>
    <n v="2"/>
    <n v="5"/>
    <n v="10"/>
    <s v="34"/>
    <x v="0"/>
    <x v="0"/>
    <n v="12"/>
  </r>
  <r>
    <x v="1"/>
    <x v="6"/>
    <s v="LF9: Mortality or fitness reduction due to fishing"/>
    <x v="8"/>
    <n v="1"/>
    <n v="1"/>
    <n v="1"/>
    <s v="12"/>
    <x v="4"/>
    <x v="5"/>
    <n v="1"/>
  </r>
  <r>
    <x v="1"/>
    <x v="6"/>
    <s v="LF10: Mortality or fitness reduction of wild fish due to competition with hatchery fish or aquaculture escapees for spawning locations or mates "/>
    <x v="9"/>
    <n v="-1"/>
    <n v="1"/>
    <n v="-1"/>
    <s v="-1-1"/>
    <x v="5"/>
    <x v="4"/>
    <n v="1"/>
  </r>
  <r>
    <x v="1"/>
    <x v="6"/>
    <s v="LF11: Mortality or fitness reduction due to unfavourable water temperatures"/>
    <x v="10"/>
    <n v="3"/>
    <n v="4"/>
    <n v="12"/>
    <s v="35"/>
    <x v="0"/>
    <x v="2"/>
    <n v="15"/>
  </r>
  <r>
    <x v="1"/>
    <x v="6"/>
    <s v="LF12: Mortality or fitness reduction as a result of low dissolved oxygen"/>
    <x v="11"/>
    <n v="0"/>
    <n v="0"/>
    <n v="0"/>
    <s v="0"/>
    <x v="2"/>
    <x v="3"/>
    <n v="0"/>
  </r>
  <r>
    <x v="1"/>
    <x v="6"/>
    <s v="LF13: Mortality or fitness reduction as a result of poor pH levels"/>
    <x v="12"/>
    <n v="-1"/>
    <n v="1"/>
    <n v="-1"/>
    <s v="-1-1"/>
    <x v="5"/>
    <x v="4"/>
    <n v="1"/>
  </r>
  <r>
    <x v="1"/>
    <x v="6"/>
    <s v="LF14: Mortality or fitness reduction as a result of changes to salinity"/>
    <x v="13"/>
    <n v="-1"/>
    <n v="1"/>
    <n v="-1"/>
    <s v="-1-1"/>
    <x v="5"/>
    <x v="4"/>
    <n v="1"/>
  </r>
  <r>
    <x v="1"/>
    <x v="6"/>
    <s v="LF15: Mortality or fitness reduction due to deleterious substances"/>
    <x v="14"/>
    <n v="-1"/>
    <n v="1"/>
    <n v="-1"/>
    <s v="-1-1"/>
    <x v="5"/>
    <x v="4"/>
    <n v="1"/>
  </r>
  <r>
    <x v="1"/>
    <x v="6"/>
    <s v="LF16: Mortality due to elevated levels of predation of eggs and alevin "/>
    <x v="15"/>
    <n v="1"/>
    <n v="1"/>
    <n v="1"/>
    <s v="13"/>
    <x v="4"/>
    <x v="5"/>
    <n v="1"/>
  </r>
  <r>
    <x v="1"/>
    <x v="6"/>
    <s v="LF17: Mortality or fitness reduction due to predation by or presence of invasive species"/>
    <x v="16"/>
    <n v="1"/>
    <n v="1"/>
    <n v="1"/>
    <s v="13"/>
    <x v="4"/>
    <x v="5"/>
    <n v="1"/>
  </r>
  <r>
    <x v="1"/>
    <x v="6"/>
    <s v="LF18: Mortality due to redd disturbance by humans"/>
    <x v="17"/>
    <n v="1"/>
    <n v="1"/>
    <n v="1"/>
    <s v="13"/>
    <x v="4"/>
    <x v="5"/>
    <n v="1"/>
  </r>
  <r>
    <x v="1"/>
    <x v="6"/>
    <s v="LF19: Mortality or fitness reduction due to early alevin emergence"/>
    <x v="18"/>
    <n v="-1"/>
    <n v="1"/>
    <n v="-1"/>
    <s v="-1-1"/>
    <x v="5"/>
    <x v="4"/>
    <n v="1"/>
  </r>
  <r>
    <x v="1"/>
    <x v="6"/>
    <s v="LF20: Mortality or fitness reduction due to redd overspawn"/>
    <x v="19"/>
    <n v="-1"/>
    <n v="1"/>
    <n v="-1"/>
    <s v="-1-1"/>
    <x v="5"/>
    <x v="4"/>
    <n v="1"/>
  </r>
  <r>
    <x v="1"/>
    <x v="6"/>
    <s v="LF21: Mortality or fitness reduction due to dewatered redds at low flows"/>
    <x v="20"/>
    <n v="1"/>
    <n v="1"/>
    <n v="1"/>
    <s v="11"/>
    <x v="4"/>
    <x v="5"/>
    <n v="1"/>
  </r>
  <r>
    <x v="1"/>
    <x v="6"/>
    <s v="LF22: Mortality or fitness reduction resulting from frequent and higher peak flows causing redd scour"/>
    <x v="21"/>
    <n v="-1"/>
    <n v="1"/>
    <n v="-1"/>
    <s v="-1-1"/>
    <x v="5"/>
    <x v="4"/>
    <n v="1"/>
  </r>
  <r>
    <x v="1"/>
    <x v="6"/>
    <s v="LF23: Mortality of eggs during incubation due to variable lake water levels"/>
    <x v="22"/>
    <n v="0"/>
    <n v="0"/>
    <n v="0"/>
    <s v="0"/>
    <x v="2"/>
    <x v="3"/>
    <n v="0"/>
  </r>
  <r>
    <x v="1"/>
    <x v="6"/>
    <s v="LF24: Mortality of eggs due to lack of groundwater upwelling on lakeshore"/>
    <x v="23"/>
    <n v="0"/>
    <n v="0"/>
    <n v="0"/>
    <s v="0"/>
    <x v="2"/>
    <x v="3"/>
    <n v="0"/>
  </r>
  <r>
    <x v="1"/>
    <x v="6"/>
    <s v="LF25: Mortality or fitness reduction due to lower quality spawning gravel"/>
    <x v="24"/>
    <n v="-1"/>
    <n v="1"/>
    <n v="-1"/>
    <s v="-1-1"/>
    <x v="5"/>
    <x v="4"/>
    <n v="1"/>
  </r>
  <r>
    <x v="1"/>
    <x v="6"/>
    <s v="LF26: Mortality or fitness reduction due to unfavourable water temperatures"/>
    <x v="25"/>
    <n v="-1"/>
    <n v="1"/>
    <n v="-1"/>
    <s v="-1-1"/>
    <x v="5"/>
    <x v="4"/>
    <n v="1"/>
  </r>
  <r>
    <x v="1"/>
    <x v="6"/>
    <s v="LF27: Mortality or fitness reduction as a result of low dissolved oxygen"/>
    <x v="26"/>
    <n v="-1"/>
    <n v="1"/>
    <n v="-1"/>
    <s v="-1-1"/>
    <x v="5"/>
    <x v="4"/>
    <n v="1"/>
  </r>
  <r>
    <x v="1"/>
    <x v="6"/>
    <s v="LF28: Mortality or fitness reduction as a result of poor pH levels"/>
    <x v="27"/>
    <n v="-1"/>
    <n v="1"/>
    <n v="-1"/>
    <s v="-1-1"/>
    <x v="5"/>
    <x v="4"/>
    <n v="1"/>
  </r>
  <r>
    <x v="1"/>
    <x v="6"/>
    <s v="LF29: Mortality or fitness reduction due to deleterious substances"/>
    <x v="28"/>
    <n v="0"/>
    <n v="0"/>
    <n v="0"/>
    <s v="0"/>
    <x v="2"/>
    <x v="3"/>
    <n v="0"/>
  </r>
  <r>
    <x v="1"/>
    <x v="6"/>
    <s v="LF30: Mortality or fitness reduction as a result of elevated predation"/>
    <x v="29"/>
    <n v="-1"/>
    <n v="1"/>
    <n v="-1"/>
    <s v="-1-1"/>
    <x v="5"/>
    <x v="4"/>
    <n v="1"/>
  </r>
  <r>
    <x v="1"/>
    <x v="6"/>
    <s v="LF31: Mortality or fitness reduction due to elevated predation as a result of enhancement of predatory fish species"/>
    <x v="30"/>
    <n v="0"/>
    <n v="0"/>
    <n v="0"/>
    <s v="0"/>
    <x v="2"/>
    <x v="3"/>
    <n v="0"/>
  </r>
  <r>
    <x v="1"/>
    <x v="6"/>
    <s v="LF32: Mortality or fitness reduction as a result of stress due to anthropogenic activity"/>
    <x v="31"/>
    <n v="1"/>
    <n v="1"/>
    <n v="1"/>
    <s v="13"/>
    <x v="4"/>
    <x v="5"/>
    <n v="1"/>
  </r>
  <r>
    <x v="1"/>
    <x v="6"/>
    <s v="LF33: Mortality or fitness reduction as a result of disease, parasites, or pathogens"/>
    <x v="32"/>
    <n v="-1"/>
    <n v="1"/>
    <n v="-1"/>
    <s v="-1-1"/>
    <x v="5"/>
    <x v="4"/>
    <n v="1"/>
  </r>
  <r>
    <x v="1"/>
    <x v="6"/>
    <s v="LF34: Mortality or fitness reduction due to competition from invasive species "/>
    <x v="33"/>
    <n v="1"/>
    <n v="1"/>
    <n v="1"/>
    <s v="13"/>
    <x v="4"/>
    <x v="5"/>
    <n v="1"/>
  </r>
  <r>
    <x v="1"/>
    <x v="6"/>
    <s v="LF35: Mortality or fitness reduction as a result of lack of access to appropriate food"/>
    <x v="34"/>
    <n v="-1"/>
    <n v="1"/>
    <n v="-1"/>
    <s v="-1-1"/>
    <x v="5"/>
    <x v="4"/>
    <n v="1"/>
  </r>
  <r>
    <x v="1"/>
    <x v="6"/>
    <s v="LF36: Mortality or fitness reduction as a result of decreased quality of rearing habitat"/>
    <x v="35"/>
    <n v="4"/>
    <n v="5"/>
    <n v="20"/>
    <s v="54"/>
    <x v="3"/>
    <x v="2"/>
    <n v="25"/>
  </r>
  <r>
    <x v="1"/>
    <x v="6"/>
    <s v="LF37: Mortality or fitness reduction as a result of decreased quantity of rearing habitat"/>
    <x v="36"/>
    <n v="4"/>
    <n v="5"/>
    <n v="20"/>
    <s v="54"/>
    <x v="3"/>
    <x v="2"/>
    <n v="25"/>
  </r>
  <r>
    <x v="1"/>
    <x v="6"/>
    <s v="LF38: Mortality or fitness reduction as a result of decreased access to or quality of floodplain habitat"/>
    <x v="37"/>
    <n v="-1"/>
    <n v="1"/>
    <n v="-1"/>
    <s v="-1-1"/>
    <x v="5"/>
    <x v="4"/>
    <n v="1"/>
  </r>
  <r>
    <x v="1"/>
    <x v="6"/>
    <s v="LF39: Mortality or fitness reduction from stranding in rearing habitat"/>
    <x v="38"/>
    <n v="-1"/>
    <n v="1"/>
    <n v="-1"/>
    <s v="-1-1"/>
    <x v="5"/>
    <x v="4"/>
    <n v="1"/>
  </r>
  <r>
    <x v="1"/>
    <x v="6"/>
    <s v="LF40: Mortality or fitness reduction due to frequent and higher peak flows causing flushing"/>
    <x v="39"/>
    <n v="2"/>
    <n v="5"/>
    <n v="10"/>
    <s v="34"/>
    <x v="0"/>
    <x v="0"/>
    <n v="12"/>
  </r>
  <r>
    <x v="1"/>
    <x v="6"/>
    <s v="LF41: Mortality or fitness reduction as a result of competition with hatchery fry"/>
    <x v="40"/>
    <n v="1"/>
    <n v="4"/>
    <n v="4"/>
    <s v="24"/>
    <x v="1"/>
    <x v="6"/>
    <n v="6"/>
  </r>
  <r>
    <x v="1"/>
    <x v="6"/>
    <s v="LF42: Mortality or fitness reduction due to unfavourable water temperatures"/>
    <x v="41"/>
    <n v="-1"/>
    <n v="1"/>
    <n v="-1"/>
    <s v="-1-1"/>
    <x v="5"/>
    <x v="4"/>
    <n v="1"/>
  </r>
  <r>
    <x v="1"/>
    <x v="6"/>
    <s v="LF43: Mortality or fitness reduction as a result of low dissolved oxygen"/>
    <x v="42"/>
    <n v="-1"/>
    <n v="1"/>
    <n v="-1"/>
    <s v="-1-1"/>
    <x v="5"/>
    <x v="4"/>
    <n v="1"/>
  </r>
  <r>
    <x v="1"/>
    <x v="6"/>
    <s v="LF44: Mortality or fitness reduction as a result of poor pH levels"/>
    <x v="43"/>
    <n v="-1"/>
    <n v="1"/>
    <n v="-1"/>
    <s v="-1-1"/>
    <x v="5"/>
    <x v="4"/>
    <n v="1"/>
  </r>
  <r>
    <x v="1"/>
    <x v="6"/>
    <s v="LF45: Mortality or fitness reduction as a result of deleterious substances"/>
    <x v="44"/>
    <n v="0"/>
    <n v="0"/>
    <n v="0"/>
    <s v="0"/>
    <x v="2"/>
    <x v="3"/>
    <n v="0"/>
  </r>
  <r>
    <x v="1"/>
    <x v="6"/>
    <s v="LF46: Mortality or fitness reduction due to ingestion of microplastics in lake environments"/>
    <x v="45"/>
    <n v="0"/>
    <n v="0"/>
    <n v="0"/>
    <s v="0"/>
    <x v="2"/>
    <x v="3"/>
    <n v="0"/>
  </r>
  <r>
    <x v="1"/>
    <x v="6"/>
    <s v="LF47: Mortality or fitness reduction due to elevated predation"/>
    <x v="46"/>
    <n v="1"/>
    <n v="1"/>
    <n v="1"/>
    <s v="13"/>
    <x v="4"/>
    <x v="5"/>
    <n v="1"/>
  </r>
  <r>
    <x v="1"/>
    <x v="6"/>
    <s v="LF48: Mortality or fitness reduction due to predation by invasive species"/>
    <x v="47"/>
    <n v="1"/>
    <n v="1"/>
    <n v="1"/>
    <s v="13"/>
    <x v="4"/>
    <x v="5"/>
    <n v="1"/>
  </r>
  <r>
    <x v="1"/>
    <x v="6"/>
    <s v="LF49: Mortality or fitness reduction due to inter- and intra-specific competition"/>
    <x v="48"/>
    <n v="-1"/>
    <n v="1"/>
    <n v="-1"/>
    <s v="-1-1"/>
    <x v="5"/>
    <x v="4"/>
    <n v="1"/>
  </r>
  <r>
    <x v="1"/>
    <x v="6"/>
    <s v="LF50: Mortality or fitness reduction as a result of stress due to anthropogenic activity"/>
    <x v="49"/>
    <n v="1"/>
    <n v="1"/>
    <n v="1"/>
    <s v="14"/>
    <x v="4"/>
    <x v="1"/>
    <n v="2"/>
  </r>
  <r>
    <x v="1"/>
    <x v="6"/>
    <s v="LF51: Mortality or fitness reduction as a result of disease, parasites, or pathogens"/>
    <x v="50"/>
    <n v="5"/>
    <n v="5"/>
    <n v="25"/>
    <s v="55"/>
    <x v="3"/>
    <x v="2"/>
    <n v="25"/>
  </r>
  <r>
    <x v="1"/>
    <x v="6"/>
    <s v="LF52: Mortality or fitness reduction as a result of lack of access to appropriate food"/>
    <x v="51"/>
    <n v="-1"/>
    <n v="1"/>
    <n v="-1"/>
    <s v="-1-1"/>
    <x v="5"/>
    <x v="4"/>
    <n v="1"/>
  </r>
  <r>
    <x v="1"/>
    <x v="6"/>
    <s v="LF53: Mortality or fitness reduction due to increased frequency and magnitude of algal blooms"/>
    <x v="52"/>
    <n v="1"/>
    <n v="1"/>
    <n v="1"/>
    <s v="13"/>
    <x v="4"/>
    <x v="5"/>
    <n v="1"/>
  </r>
  <r>
    <x v="1"/>
    <x v="6"/>
    <s v="LF54: Mortality or fitness reduction due to reduction in quality of beach habitat"/>
    <x v="53"/>
    <n v="-1"/>
    <n v="1"/>
    <n v="-1"/>
    <s v="-1-1"/>
    <x v="5"/>
    <x v="4"/>
    <n v="1"/>
  </r>
  <r>
    <x v="1"/>
    <x v="6"/>
    <s v="LF55: Mortality or fitness reduction due to loss in quantity of beach habitat loss "/>
    <x v="54"/>
    <n v="-1"/>
    <n v="1"/>
    <n v="-1"/>
    <s v="-1-1"/>
    <x v="5"/>
    <x v="4"/>
    <n v="1"/>
  </r>
  <r>
    <x v="1"/>
    <x v="6"/>
    <s v="LF56: Mortality or fitness reduction due to reduction in quality channel habitat"/>
    <x v="55"/>
    <n v="-1"/>
    <n v="1"/>
    <n v="-1"/>
    <s v="-1-1"/>
    <x v="5"/>
    <x v="4"/>
    <n v="1"/>
  </r>
  <r>
    <x v="1"/>
    <x v="6"/>
    <s v="LF57: Mortality or fitness reduction due to reduction in quantity channel habitat "/>
    <x v="56"/>
    <n v="-1"/>
    <n v="1"/>
    <n v="-1"/>
    <s v="-1-1"/>
    <x v="5"/>
    <x v="4"/>
    <n v="1"/>
  </r>
  <r>
    <x v="1"/>
    <x v="6"/>
    <s v="LF58: Mortality or fitness reduction due to reduction in quality of vegetation habitat "/>
    <x v="57"/>
    <n v="3"/>
    <n v="3"/>
    <n v="9"/>
    <s v="34"/>
    <x v="0"/>
    <x v="0"/>
    <n v="12"/>
  </r>
  <r>
    <x v="1"/>
    <x v="6"/>
    <s v="LF59: Mortality or fitness reduction due to reduction in quantity of vegetation habitat "/>
    <x v="58"/>
    <n v="3"/>
    <n v="3"/>
    <n v="9"/>
    <s v="34"/>
    <x v="0"/>
    <x v="0"/>
    <n v="12"/>
  </r>
  <r>
    <x v="1"/>
    <x v="6"/>
    <s v="LF60: Mortality or fitness reduction due to competition with hatchery fish"/>
    <x v="59"/>
    <n v="-1"/>
    <n v="1"/>
    <n v="-1"/>
    <s v="-1-1"/>
    <x v="5"/>
    <x v="4"/>
    <n v="1"/>
  </r>
  <r>
    <x v="1"/>
    <x v="6"/>
    <s v="LF61: Mortality or fitness reduction due to unfavourable water temperatures"/>
    <x v="60"/>
    <n v="-1"/>
    <n v="1"/>
    <n v="-1"/>
    <s v="-1-1"/>
    <x v="5"/>
    <x v="4"/>
    <n v="1"/>
  </r>
  <r>
    <x v="1"/>
    <x v="6"/>
    <s v="LF62: Mortality or fitness reduction as a result of low dissolved oxygen"/>
    <x v="61"/>
    <n v="-1"/>
    <n v="1"/>
    <n v="-1"/>
    <s v="-1-1"/>
    <x v="5"/>
    <x v="4"/>
    <n v="1"/>
  </r>
  <r>
    <x v="1"/>
    <x v="6"/>
    <s v="LF63: Mortality or fitness reduction as a result of poor pH levels"/>
    <x v="62"/>
    <n v="-1"/>
    <n v="1"/>
    <n v="-1"/>
    <s v="-1-1"/>
    <x v="5"/>
    <x v="4"/>
    <n v="1"/>
  </r>
  <r>
    <x v="1"/>
    <x v="6"/>
    <s v="LF64: Mortality or fitness reduction due to increases in salinity"/>
    <x v="63"/>
    <n v="-1"/>
    <n v="1"/>
    <n v="-1"/>
    <s v="-1-1"/>
    <x v="5"/>
    <x v="4"/>
    <n v="1"/>
  </r>
  <r>
    <x v="1"/>
    <x v="6"/>
    <s v="LF65: Mortality or fitness reduction due to deleterious substances"/>
    <x v="64"/>
    <n v="-1"/>
    <n v="1"/>
    <n v="-1"/>
    <s v="-1-1"/>
    <x v="5"/>
    <x v="4"/>
    <n v="1"/>
  </r>
  <r>
    <x v="1"/>
    <x v="6"/>
    <s v="LF66: Mortality or fitness reduction due to ingestion of microplastics "/>
    <x v="65"/>
    <n v="0"/>
    <n v="0"/>
    <n v="0"/>
    <s v="0"/>
    <x v="2"/>
    <x v="3"/>
    <n v="0"/>
  </r>
  <r>
    <x v="1"/>
    <x v="6"/>
    <s v="LF67: Mortality or fitness reduction due changes in biological characteristics such as fecundity, maturation rate, sex ratios, size at age, etc"/>
    <x v="66"/>
    <n v="3"/>
    <n v="5"/>
    <n v="15"/>
    <s v="44"/>
    <x v="6"/>
    <x v="2"/>
    <n v="20"/>
  </r>
  <r>
    <x v="1"/>
    <x v="6"/>
    <s v="LF68: Mortality or fitness reduction due to a reduction in natural (wild) genetic influence. This is measured by the stray rate (pHOSstray) into the system, or by the frequency and magnitude of direct transplanting."/>
    <x v="67"/>
    <n v="-1"/>
    <n v="1"/>
    <n v="-1"/>
    <s v="-1-1"/>
    <x v="5"/>
    <x v="4"/>
    <n v="1"/>
  </r>
  <r>
    <x v="1"/>
    <x v="6"/>
    <s v="LF69: Mortality or fitness reduction as a result of rearing in a hatchery environment leading to maladaptation to the wild environment. This is measured in a reduction in PNI."/>
    <x v="68"/>
    <n v="1"/>
    <n v="5"/>
    <n v="5"/>
    <s v="24"/>
    <x v="1"/>
    <x v="6"/>
    <n v="6"/>
  </r>
  <r>
    <x v="1"/>
    <x v="6"/>
    <s v="LF70: Mortality or fitness reduction due to negative effects of small population size - including inbreeding depression and gene flow"/>
    <x v="69"/>
    <n v="-1"/>
    <n v="1"/>
    <n v="-1"/>
    <s v="-1-1"/>
    <x v="5"/>
    <x v="4"/>
    <n v="1"/>
  </r>
  <r>
    <x v="1"/>
    <x v="7"/>
    <s v="LF1: Mortality or fitness reduction due to predation from pinnipeds or other aquatic species"/>
    <x v="0"/>
    <n v="1"/>
    <n v="2"/>
    <n v="2"/>
    <s v="13"/>
    <x v="4"/>
    <x v="5"/>
    <n v="1"/>
  </r>
  <r>
    <x v="1"/>
    <x v="7"/>
    <s v="LF2:  Mortality or fitness reduction increased exposure to terrestrial predation"/>
    <x v="1"/>
    <n v="1"/>
    <n v="1"/>
    <n v="1"/>
    <s v="13"/>
    <x v="4"/>
    <x v="5"/>
    <n v="1"/>
  </r>
  <r>
    <x v="1"/>
    <x v="7"/>
    <s v="LF3: Mortality or fitness reduction as a result of stress due to anthropogenic activity (non fishing)"/>
    <x v="2"/>
    <n v="1"/>
    <n v="1"/>
    <n v="1"/>
    <s v="13"/>
    <x v="4"/>
    <x v="5"/>
    <n v="1"/>
  </r>
  <r>
    <x v="1"/>
    <x v="7"/>
    <s v="LF4: Mortality or fitness reduction as a result of disease, parasites, or pathogens"/>
    <x v="3"/>
    <n v="-1"/>
    <n v="1"/>
    <n v="-1"/>
    <s v="-1-1"/>
    <x v="5"/>
    <x v="4"/>
    <n v="1"/>
  </r>
  <r>
    <x v="1"/>
    <x v="7"/>
    <s v="LF5: Mortality or fitness reduction due to competition with invasive species"/>
    <x v="4"/>
    <n v="1"/>
    <n v="1"/>
    <n v="1"/>
    <s v="13"/>
    <x v="4"/>
    <x v="5"/>
    <n v="1"/>
  </r>
  <r>
    <x v="1"/>
    <x v="7"/>
    <s v="LF6: Limited or delayed access due to physical migration barriers and/or lack of safe migration routes (including lack of cover and complexity)"/>
    <x v="5"/>
    <n v="3"/>
    <n v="3"/>
    <n v="9"/>
    <s v="34"/>
    <x v="0"/>
    <x v="0"/>
    <n v="12"/>
  </r>
  <r>
    <x v="1"/>
    <x v="7"/>
    <s v="LF7: Pre-spawn mortality or fitness reduction due to poor quality of spawning habitat"/>
    <x v="6"/>
    <n v="2"/>
    <n v="4"/>
    <n v="8"/>
    <s v="34"/>
    <x v="0"/>
    <x v="0"/>
    <n v="12"/>
  </r>
  <r>
    <x v="1"/>
    <x v="7"/>
    <s v="LF8: Pre-spawn mortality or fitness reduction due to reduced quantity of spawning habitat"/>
    <x v="7"/>
    <n v="2"/>
    <n v="4"/>
    <n v="8"/>
    <s v="34"/>
    <x v="0"/>
    <x v="0"/>
    <n v="12"/>
  </r>
  <r>
    <x v="1"/>
    <x v="7"/>
    <s v="LF9: Mortality or fitness reduction due to fishing"/>
    <x v="8"/>
    <n v="1"/>
    <n v="2"/>
    <n v="2"/>
    <s v="12"/>
    <x v="4"/>
    <x v="5"/>
    <n v="1"/>
  </r>
  <r>
    <x v="1"/>
    <x v="7"/>
    <s v="LF10: Mortality or fitness reduction of wild fish due to competition with hatchery fish or aquaculture escapees for spawning locations or mates "/>
    <x v="9"/>
    <n v="-1"/>
    <n v="1"/>
    <n v="-1"/>
    <s v="-1-1"/>
    <x v="5"/>
    <x v="4"/>
    <n v="1"/>
  </r>
  <r>
    <x v="1"/>
    <x v="7"/>
    <s v="LF11: Mortality or fitness reduction due to unfavourable water temperatures"/>
    <x v="10"/>
    <n v="2"/>
    <n v="3"/>
    <n v="6"/>
    <s v="24"/>
    <x v="1"/>
    <x v="6"/>
    <n v="6"/>
  </r>
  <r>
    <x v="1"/>
    <x v="7"/>
    <s v="LF12: Mortality or fitness reduction as a result of low dissolved oxygen"/>
    <x v="11"/>
    <n v="0"/>
    <n v="0"/>
    <n v="0"/>
    <s v="0"/>
    <x v="2"/>
    <x v="3"/>
    <n v="0"/>
  </r>
  <r>
    <x v="1"/>
    <x v="7"/>
    <s v="LF13: Mortality or fitness reduction as a result of poor pH levels"/>
    <x v="12"/>
    <n v="-1"/>
    <n v="1"/>
    <n v="-1"/>
    <s v="-1-1"/>
    <x v="5"/>
    <x v="4"/>
    <n v="1"/>
  </r>
  <r>
    <x v="1"/>
    <x v="7"/>
    <s v="LF14: Mortality or fitness reduction as a result of changes to salinity"/>
    <x v="13"/>
    <n v="-1"/>
    <n v="1"/>
    <n v="-1"/>
    <s v="-1-1"/>
    <x v="5"/>
    <x v="4"/>
    <n v="1"/>
  </r>
  <r>
    <x v="1"/>
    <x v="7"/>
    <s v="LF15: Mortality or fitness reduction due to deleterious substances"/>
    <x v="14"/>
    <n v="-1"/>
    <n v="1"/>
    <n v="-1"/>
    <s v="-1-1"/>
    <x v="5"/>
    <x v="4"/>
    <n v="1"/>
  </r>
  <r>
    <x v="1"/>
    <x v="7"/>
    <s v="LF16: Mortality due to elevated levels of predation of eggs and alevin "/>
    <x v="15"/>
    <n v="1"/>
    <n v="1"/>
    <n v="1"/>
    <s v="13"/>
    <x v="4"/>
    <x v="5"/>
    <n v="1"/>
  </r>
  <r>
    <x v="1"/>
    <x v="7"/>
    <s v="LF17: Mortality or fitness reduction due to predation by or presence of invasive species"/>
    <x v="16"/>
    <n v="1"/>
    <n v="1"/>
    <n v="1"/>
    <s v="13"/>
    <x v="4"/>
    <x v="5"/>
    <n v="1"/>
  </r>
  <r>
    <x v="1"/>
    <x v="7"/>
    <s v="LF18: Mortality due to redd disturbance by humans"/>
    <x v="17"/>
    <n v="1"/>
    <n v="1"/>
    <n v="1"/>
    <s v="13"/>
    <x v="4"/>
    <x v="5"/>
    <n v="1"/>
  </r>
  <r>
    <x v="1"/>
    <x v="7"/>
    <s v="LF19: Mortality or fitness reduction due to early alevin emergence"/>
    <x v="18"/>
    <n v="-1"/>
    <n v="1"/>
    <n v="-1"/>
    <s v="-1-1"/>
    <x v="5"/>
    <x v="4"/>
    <n v="1"/>
  </r>
  <r>
    <x v="1"/>
    <x v="7"/>
    <s v="LF20: Mortality or fitness reduction due to redd overspawn"/>
    <x v="19"/>
    <n v="-1"/>
    <n v="1"/>
    <n v="-1"/>
    <s v="-1-1"/>
    <x v="5"/>
    <x v="4"/>
    <n v="1"/>
  </r>
  <r>
    <x v="1"/>
    <x v="7"/>
    <s v="LF21: Mortality or fitness reduction due to dewatered redds at low flows"/>
    <x v="20"/>
    <n v="1"/>
    <n v="1"/>
    <n v="1"/>
    <s v="11"/>
    <x v="4"/>
    <x v="5"/>
    <n v="1"/>
  </r>
  <r>
    <x v="1"/>
    <x v="7"/>
    <s v="LF22: Mortality or fitness reduction resulting from frequent and higher peak flows causing redd scour"/>
    <x v="21"/>
    <n v="-1"/>
    <n v="1"/>
    <n v="-1"/>
    <s v="-1-1"/>
    <x v="5"/>
    <x v="4"/>
    <n v="1"/>
  </r>
  <r>
    <x v="1"/>
    <x v="7"/>
    <s v="LF23: Mortality of eggs during incubation due to variable lake water levels"/>
    <x v="22"/>
    <n v="0"/>
    <n v="0"/>
    <n v="0"/>
    <s v="0"/>
    <x v="2"/>
    <x v="3"/>
    <n v="0"/>
  </r>
  <r>
    <x v="1"/>
    <x v="7"/>
    <s v="LF24: Mortality of eggs due to lack of groundwater upwelling on lakeshore"/>
    <x v="23"/>
    <n v="0"/>
    <n v="0"/>
    <n v="0"/>
    <s v="0"/>
    <x v="2"/>
    <x v="3"/>
    <n v="0"/>
  </r>
  <r>
    <x v="1"/>
    <x v="7"/>
    <s v="LF25: Mortality or fitness reduction due to lower quality spawning gravel"/>
    <x v="24"/>
    <n v="-1"/>
    <n v="1"/>
    <n v="-1"/>
    <s v="-1-1"/>
    <x v="5"/>
    <x v="4"/>
    <n v="1"/>
  </r>
  <r>
    <x v="1"/>
    <x v="7"/>
    <s v="LF26: Mortality or fitness reduction due to unfavourable water temperatures"/>
    <x v="25"/>
    <n v="-1"/>
    <n v="1"/>
    <n v="-1"/>
    <s v="-1-1"/>
    <x v="5"/>
    <x v="4"/>
    <n v="1"/>
  </r>
  <r>
    <x v="1"/>
    <x v="7"/>
    <s v="LF27: Mortality or fitness reduction as a result of low dissolved oxygen"/>
    <x v="26"/>
    <n v="-1"/>
    <n v="1"/>
    <n v="-1"/>
    <s v="-1-1"/>
    <x v="5"/>
    <x v="4"/>
    <n v="1"/>
  </r>
  <r>
    <x v="1"/>
    <x v="7"/>
    <s v="LF28: Mortality or fitness reduction as a result of poor pH levels"/>
    <x v="27"/>
    <n v="-1"/>
    <n v="1"/>
    <n v="-1"/>
    <s v="-1-1"/>
    <x v="5"/>
    <x v="4"/>
    <n v="1"/>
  </r>
  <r>
    <x v="1"/>
    <x v="7"/>
    <s v="LF29: Mortality or fitness reduction due to deleterious substances"/>
    <x v="28"/>
    <n v="-1"/>
    <n v="1"/>
    <n v="-1"/>
    <s v="-1-1"/>
    <x v="5"/>
    <x v="4"/>
    <n v="1"/>
  </r>
  <r>
    <x v="1"/>
    <x v="7"/>
    <s v="LF30: Mortality or fitness reduction as a result of elevated predation"/>
    <x v="29"/>
    <n v="-1"/>
    <n v="1"/>
    <n v="-1"/>
    <s v="-1-1"/>
    <x v="5"/>
    <x v="4"/>
    <n v="1"/>
  </r>
  <r>
    <x v="1"/>
    <x v="7"/>
    <s v="LF31: Mortality or fitness reduction due to elevated predation as a result of enhancement of predatory fish species"/>
    <x v="30"/>
    <n v="0"/>
    <n v="0"/>
    <n v="0"/>
    <s v="0"/>
    <x v="2"/>
    <x v="3"/>
    <n v="0"/>
  </r>
  <r>
    <x v="1"/>
    <x v="7"/>
    <s v="LF32: Mortality or fitness reduction as a result of stress due to anthropogenic activity"/>
    <x v="31"/>
    <n v="1"/>
    <n v="1"/>
    <n v="1"/>
    <s v="13"/>
    <x v="4"/>
    <x v="5"/>
    <n v="1"/>
  </r>
  <r>
    <x v="1"/>
    <x v="7"/>
    <s v="LF33: Mortality or fitness reduction as a result of disease, parasites, or pathogens"/>
    <x v="32"/>
    <n v="-1"/>
    <n v="1"/>
    <n v="-1"/>
    <s v="-1-1"/>
    <x v="5"/>
    <x v="4"/>
    <n v="1"/>
  </r>
  <r>
    <x v="1"/>
    <x v="7"/>
    <s v="LF34: Mortality or fitness reduction due to competition from invasive species "/>
    <x v="33"/>
    <n v="1"/>
    <n v="1"/>
    <n v="1"/>
    <s v="13"/>
    <x v="4"/>
    <x v="5"/>
    <n v="1"/>
  </r>
  <r>
    <x v="1"/>
    <x v="7"/>
    <s v="LF35: Mortality or fitness reduction as a result of lack of access to appropriate food"/>
    <x v="34"/>
    <n v="-1"/>
    <n v="1"/>
    <n v="-1"/>
    <s v="-1-1"/>
    <x v="5"/>
    <x v="4"/>
    <n v="1"/>
  </r>
  <r>
    <x v="1"/>
    <x v="7"/>
    <s v="LF36: Mortality or fitness reduction as a result of decreased quality of rearing habitat"/>
    <x v="35"/>
    <n v="4"/>
    <n v="5"/>
    <n v="20"/>
    <s v="54"/>
    <x v="3"/>
    <x v="2"/>
    <n v="25"/>
  </r>
  <r>
    <x v="1"/>
    <x v="7"/>
    <s v="LF37: Mortality or fitness reduction as a result of decreased quantity of rearing habitat"/>
    <x v="36"/>
    <n v="4"/>
    <n v="5"/>
    <n v="20"/>
    <s v="54"/>
    <x v="3"/>
    <x v="2"/>
    <n v="25"/>
  </r>
  <r>
    <x v="1"/>
    <x v="7"/>
    <s v="LF38: Mortality or fitness reduction as a result of decreased access to or quality of floodplain habitat"/>
    <x v="37"/>
    <n v="4"/>
    <n v="4"/>
    <n v="16"/>
    <s v="44"/>
    <x v="6"/>
    <x v="2"/>
    <n v="20"/>
  </r>
  <r>
    <x v="1"/>
    <x v="7"/>
    <s v="LF39: Mortality or fitness reduction from stranding in rearing habitat"/>
    <x v="38"/>
    <n v="-1"/>
    <n v="1"/>
    <n v="-1"/>
    <s v="-1-1"/>
    <x v="5"/>
    <x v="4"/>
    <n v="1"/>
  </r>
  <r>
    <x v="1"/>
    <x v="7"/>
    <s v="LF40: Mortality or fitness reduction due to frequent and higher peak flows causing flushing"/>
    <x v="39"/>
    <n v="2"/>
    <n v="5"/>
    <n v="10"/>
    <s v="34"/>
    <x v="0"/>
    <x v="0"/>
    <n v="12"/>
  </r>
  <r>
    <x v="1"/>
    <x v="7"/>
    <s v="LF41: Mortality or fitness reduction as a result of competition with hatchery fry"/>
    <x v="40"/>
    <n v="1"/>
    <n v="4"/>
    <n v="4"/>
    <s v="23"/>
    <x v="1"/>
    <x v="1"/>
    <n v="4"/>
  </r>
  <r>
    <x v="1"/>
    <x v="7"/>
    <s v="LF42: Mortality or fitness reduction due to unfavourable water temperatures"/>
    <x v="41"/>
    <n v="-1"/>
    <n v="1"/>
    <n v="-1"/>
    <s v="-1-1"/>
    <x v="5"/>
    <x v="4"/>
    <n v="1"/>
  </r>
  <r>
    <x v="1"/>
    <x v="7"/>
    <s v="LF43: Mortality or fitness reduction as a result of low dissolved oxygen"/>
    <x v="42"/>
    <n v="-1"/>
    <n v="1"/>
    <n v="-1"/>
    <s v="-1-1"/>
    <x v="5"/>
    <x v="4"/>
    <n v="1"/>
  </r>
  <r>
    <x v="1"/>
    <x v="7"/>
    <s v="LF44: Mortality or fitness reduction as a result of poor pH levels"/>
    <x v="43"/>
    <n v="-1"/>
    <n v="1"/>
    <n v="-1"/>
    <s v="-1-1"/>
    <x v="5"/>
    <x v="4"/>
    <n v="1"/>
  </r>
  <r>
    <x v="1"/>
    <x v="7"/>
    <s v="LF45: Mortality or fitness reduction as a result of deleterious substances"/>
    <x v="44"/>
    <n v="-1"/>
    <n v="1"/>
    <n v="-1"/>
    <s v="-1-1"/>
    <x v="5"/>
    <x v="4"/>
    <n v="1"/>
  </r>
  <r>
    <x v="1"/>
    <x v="7"/>
    <s v="LF46: Mortality or fitness reduction due to ingestion of microplastics in lake environments"/>
    <x v="45"/>
    <n v="0"/>
    <n v="0"/>
    <n v="0"/>
    <s v="0"/>
    <x v="2"/>
    <x v="3"/>
    <n v="0"/>
  </r>
  <r>
    <x v="1"/>
    <x v="7"/>
    <s v="LF47: Mortality or fitness reduction due to elevated predation"/>
    <x v="46"/>
    <n v="1"/>
    <n v="1"/>
    <n v="1"/>
    <s v="13"/>
    <x v="4"/>
    <x v="5"/>
    <n v="1"/>
  </r>
  <r>
    <x v="1"/>
    <x v="7"/>
    <s v="LF48: Mortality or fitness reduction due to predation by invasive species"/>
    <x v="47"/>
    <n v="1"/>
    <n v="1"/>
    <n v="1"/>
    <s v="13"/>
    <x v="4"/>
    <x v="5"/>
    <n v="1"/>
  </r>
  <r>
    <x v="1"/>
    <x v="7"/>
    <s v="LF49: Mortality or fitness reduction due to inter- and intra-specific competition"/>
    <x v="48"/>
    <n v="-1"/>
    <n v="1"/>
    <n v="-1"/>
    <s v="-1-1"/>
    <x v="5"/>
    <x v="4"/>
    <n v="1"/>
  </r>
  <r>
    <x v="1"/>
    <x v="7"/>
    <s v="LF50: Mortality or fitness reduction as a result of stress due to anthropogenic activity"/>
    <x v="49"/>
    <n v="1"/>
    <n v="1"/>
    <n v="1"/>
    <s v="14"/>
    <x v="4"/>
    <x v="1"/>
    <n v="2"/>
  </r>
  <r>
    <x v="1"/>
    <x v="7"/>
    <s v="LF51: Mortality or fitness reduction as a result of disease, parasites, or pathogens"/>
    <x v="50"/>
    <n v="3"/>
    <n v="5"/>
    <n v="15"/>
    <s v="45"/>
    <x v="6"/>
    <x v="2"/>
    <n v="20"/>
  </r>
  <r>
    <x v="1"/>
    <x v="7"/>
    <s v="LF52: Mortality or fitness reduction as a result of lack of access to appropriate food"/>
    <x v="51"/>
    <n v="-1"/>
    <n v="1"/>
    <n v="-1"/>
    <s v="-1-1"/>
    <x v="5"/>
    <x v="4"/>
    <n v="1"/>
  </r>
  <r>
    <x v="1"/>
    <x v="7"/>
    <s v="LF53: Mortality or fitness reduction due to increased frequency and magnitude of algal blooms"/>
    <x v="52"/>
    <n v="1"/>
    <n v="1"/>
    <n v="1"/>
    <s v="13"/>
    <x v="4"/>
    <x v="5"/>
    <n v="1"/>
  </r>
  <r>
    <x v="1"/>
    <x v="7"/>
    <s v="LF54: Mortality or fitness reduction due to reduction in quality of beach habitat"/>
    <x v="53"/>
    <n v="-1"/>
    <n v="1"/>
    <n v="-1"/>
    <s v="-1-1"/>
    <x v="5"/>
    <x v="4"/>
    <n v="1"/>
  </r>
  <r>
    <x v="1"/>
    <x v="7"/>
    <s v="LF55: Mortality or fitness reduction due to loss in quantity of beach habitat loss "/>
    <x v="54"/>
    <n v="-1"/>
    <n v="1"/>
    <n v="-1"/>
    <s v="-1-1"/>
    <x v="5"/>
    <x v="4"/>
    <n v="1"/>
  </r>
  <r>
    <x v="1"/>
    <x v="7"/>
    <s v="LF56: Mortality or fitness reduction due to reduction in quality channel habitat"/>
    <x v="55"/>
    <n v="-1"/>
    <n v="1"/>
    <n v="-1"/>
    <s v="-1-1"/>
    <x v="5"/>
    <x v="4"/>
    <n v="1"/>
  </r>
  <r>
    <x v="1"/>
    <x v="7"/>
    <s v="LF57: Mortality or fitness reduction due to reduction in quantity channel habitat "/>
    <x v="56"/>
    <n v="-1"/>
    <n v="1"/>
    <n v="-1"/>
    <s v="-1-1"/>
    <x v="5"/>
    <x v="4"/>
    <n v="1"/>
  </r>
  <r>
    <x v="1"/>
    <x v="7"/>
    <s v="LF58: Mortality or fitness reduction due to reduction in quality of vegetation habitat "/>
    <x v="57"/>
    <n v="4"/>
    <n v="3"/>
    <n v="12"/>
    <s v="34"/>
    <x v="0"/>
    <x v="0"/>
    <n v="12"/>
  </r>
  <r>
    <x v="1"/>
    <x v="7"/>
    <s v="LF59: Mortality or fitness reduction due to reduction in quantity of vegetation habitat "/>
    <x v="58"/>
    <n v="4"/>
    <n v="3"/>
    <n v="12"/>
    <s v="34"/>
    <x v="0"/>
    <x v="0"/>
    <n v="12"/>
  </r>
  <r>
    <x v="1"/>
    <x v="7"/>
    <s v="LF60: Mortality or fitness reduction due to competition with hatchery fish"/>
    <x v="59"/>
    <n v="-1"/>
    <n v="1"/>
    <n v="-1"/>
    <s v="-1-1"/>
    <x v="5"/>
    <x v="4"/>
    <n v="1"/>
  </r>
  <r>
    <x v="1"/>
    <x v="7"/>
    <s v="LF61: Mortality or fitness reduction due to unfavourable water temperatures"/>
    <x v="60"/>
    <n v="-1"/>
    <n v="1"/>
    <n v="-1"/>
    <s v="-1-1"/>
    <x v="5"/>
    <x v="4"/>
    <n v="1"/>
  </r>
  <r>
    <x v="1"/>
    <x v="7"/>
    <s v="LF62: Mortality or fitness reduction as a result of low dissolved oxygen"/>
    <x v="61"/>
    <n v="-1"/>
    <n v="1"/>
    <n v="-1"/>
    <s v="-1-1"/>
    <x v="5"/>
    <x v="4"/>
    <n v="1"/>
  </r>
  <r>
    <x v="1"/>
    <x v="7"/>
    <s v="LF63: Mortality or fitness reduction as a result of poor pH levels"/>
    <x v="62"/>
    <n v="-1"/>
    <n v="1"/>
    <n v="-1"/>
    <s v="-1-1"/>
    <x v="5"/>
    <x v="4"/>
    <n v="1"/>
  </r>
  <r>
    <x v="1"/>
    <x v="7"/>
    <s v="LF64: Mortality or fitness reduction due to increases in salinity"/>
    <x v="63"/>
    <n v="-1"/>
    <n v="1"/>
    <n v="-1"/>
    <s v="-1-1"/>
    <x v="5"/>
    <x v="4"/>
    <n v="1"/>
  </r>
  <r>
    <x v="1"/>
    <x v="7"/>
    <s v="LF65: Mortality or fitness reduction due to deleterious substances"/>
    <x v="64"/>
    <n v="-1"/>
    <n v="1"/>
    <n v="-1"/>
    <s v="-1-1"/>
    <x v="5"/>
    <x v="4"/>
    <n v="1"/>
  </r>
  <r>
    <x v="1"/>
    <x v="7"/>
    <s v="LF66: Mortality or fitness reduction due to ingestion of microplastics "/>
    <x v="65"/>
    <n v="0"/>
    <n v="0"/>
    <n v="0"/>
    <s v="0"/>
    <x v="2"/>
    <x v="3"/>
    <n v="0"/>
  </r>
  <r>
    <x v="1"/>
    <x v="7"/>
    <s v="LF67: Mortality or fitness reduction due changes in biological characteristics such as fecundity, maturation rate, sex ratios, size at age, etc"/>
    <x v="66"/>
    <n v="3"/>
    <n v="5"/>
    <n v="15"/>
    <s v="44"/>
    <x v="6"/>
    <x v="2"/>
    <n v="20"/>
  </r>
  <r>
    <x v="1"/>
    <x v="7"/>
    <s v="LF68: Mortality or fitness reduction due to a reduction in natural (wild) genetic influence. This is measured by the stray rate (pHOSstray) into the system, or by the frequency and magnitude of direct transplanting."/>
    <x v="67"/>
    <n v="-1"/>
    <n v="1"/>
    <n v="-1"/>
    <s v="-1-1"/>
    <x v="5"/>
    <x v="4"/>
    <n v="1"/>
  </r>
  <r>
    <x v="1"/>
    <x v="7"/>
    <s v="LF69: Mortality or fitness reduction as a result of rearing in a hatchery environment leading to maladaptation to the wild environment. This is measured in a reduction in PNI."/>
    <x v="68"/>
    <n v="1"/>
    <n v="5"/>
    <n v="5"/>
    <s v="24"/>
    <x v="1"/>
    <x v="6"/>
    <n v="6"/>
  </r>
  <r>
    <x v="1"/>
    <x v="7"/>
    <s v="LF70: Mortality or fitness reduction due to negative effects of small population size - including inbreeding depression and gene flow"/>
    <x v="69"/>
    <n v="-1"/>
    <n v="1"/>
    <n v="-1"/>
    <s v="-1-1"/>
    <x v="5"/>
    <x v="4"/>
    <n v="1"/>
  </r>
  <r>
    <x v="1"/>
    <x v="8"/>
    <s v="LF1: Mortality or fitness reduction due to predation from pinnipeds or other aquatic species"/>
    <x v="0"/>
    <n v="3"/>
    <n v="3"/>
    <n v="9"/>
    <s v="33"/>
    <x v="0"/>
    <x v="6"/>
    <n v="9"/>
  </r>
  <r>
    <x v="1"/>
    <x v="8"/>
    <s v="LF2:  Mortality or fitness reduction increased exposure to terrestrial predation"/>
    <x v="1"/>
    <n v="1"/>
    <n v="1"/>
    <n v="1"/>
    <s v="13"/>
    <x v="4"/>
    <x v="5"/>
    <n v="1"/>
  </r>
  <r>
    <x v="1"/>
    <x v="8"/>
    <s v="LF3: Mortality or fitness reduction as a result of stress due to anthropogenic activity (non fishing)"/>
    <x v="2"/>
    <n v="1"/>
    <n v="1"/>
    <n v="1"/>
    <s v="13"/>
    <x v="4"/>
    <x v="5"/>
    <n v="1"/>
  </r>
  <r>
    <x v="1"/>
    <x v="8"/>
    <s v="LF4: Mortality or fitness reduction as a result of disease, parasites, or pathogens"/>
    <x v="3"/>
    <n v="-1"/>
    <n v="1"/>
    <n v="-1"/>
    <s v="-1-1"/>
    <x v="5"/>
    <x v="4"/>
    <n v="1"/>
  </r>
  <r>
    <x v="1"/>
    <x v="8"/>
    <s v="LF5: Mortality or fitness reduction due to competition with invasive species"/>
    <x v="4"/>
    <n v="1"/>
    <n v="1"/>
    <n v="1"/>
    <s v="13"/>
    <x v="4"/>
    <x v="5"/>
    <n v="1"/>
  </r>
  <r>
    <x v="1"/>
    <x v="8"/>
    <s v="LF6: Limited or delayed access due to physical migration barriers and/or lack of safe migration routes (including lack of cover and complexity)"/>
    <x v="5"/>
    <n v="4"/>
    <n v="4"/>
    <n v="16"/>
    <s v="44"/>
    <x v="6"/>
    <x v="2"/>
    <n v="20"/>
  </r>
  <r>
    <x v="1"/>
    <x v="8"/>
    <s v="LF7: Pre-spawn mortality or fitness reduction due to poor quality of spawning habitat"/>
    <x v="6"/>
    <n v="3"/>
    <n v="4"/>
    <n v="12"/>
    <s v="34"/>
    <x v="0"/>
    <x v="0"/>
    <n v="12"/>
  </r>
  <r>
    <x v="1"/>
    <x v="8"/>
    <s v="LF8: Pre-spawn mortality or fitness reduction due to reduced quantity of spawning habitat"/>
    <x v="7"/>
    <n v="1"/>
    <n v="1"/>
    <n v="1"/>
    <s v="13"/>
    <x v="4"/>
    <x v="5"/>
    <n v="1"/>
  </r>
  <r>
    <x v="1"/>
    <x v="8"/>
    <s v="LF9: Mortality or fitness reduction due to fishing"/>
    <x v="8"/>
    <n v="1"/>
    <n v="1"/>
    <n v="1"/>
    <s v="13"/>
    <x v="4"/>
    <x v="5"/>
    <n v="1"/>
  </r>
  <r>
    <x v="1"/>
    <x v="8"/>
    <s v="LF10: Mortality or fitness reduction of wild fish due to competition with hatchery fish or aquaculture escapees for spawning locations or mates "/>
    <x v="9"/>
    <n v="-1"/>
    <n v="1"/>
    <n v="-1"/>
    <s v="-1-1"/>
    <x v="5"/>
    <x v="4"/>
    <n v="1"/>
  </r>
  <r>
    <x v="1"/>
    <x v="8"/>
    <s v="LF11: Mortality or fitness reduction due to unfavourable water temperatures"/>
    <x v="10"/>
    <n v="1"/>
    <n v="1"/>
    <n v="1"/>
    <s v="14"/>
    <x v="4"/>
    <x v="1"/>
    <n v="2"/>
  </r>
  <r>
    <x v="1"/>
    <x v="8"/>
    <s v="LF12: Mortality or fitness reduction as a result of low dissolved oxygen"/>
    <x v="11"/>
    <n v="0"/>
    <n v="0"/>
    <n v="0"/>
    <s v="0"/>
    <x v="2"/>
    <x v="3"/>
    <n v="0"/>
  </r>
  <r>
    <x v="1"/>
    <x v="8"/>
    <s v="LF13: Mortality or fitness reduction as a result of poor pH levels"/>
    <x v="12"/>
    <n v="-1"/>
    <n v="1"/>
    <n v="-1"/>
    <s v="-1-1"/>
    <x v="5"/>
    <x v="4"/>
    <n v="1"/>
  </r>
  <r>
    <x v="1"/>
    <x v="8"/>
    <s v="LF14: Mortality or fitness reduction as a result of changes to salinity"/>
    <x v="13"/>
    <n v="-1"/>
    <n v="1"/>
    <n v="-1"/>
    <s v="-1-1"/>
    <x v="5"/>
    <x v="4"/>
    <n v="1"/>
  </r>
  <r>
    <x v="1"/>
    <x v="8"/>
    <s v="LF15: Mortality or fitness reduction due to deleterious substances"/>
    <x v="14"/>
    <n v="-1"/>
    <n v="1"/>
    <n v="-1"/>
    <s v="-1-1"/>
    <x v="5"/>
    <x v="4"/>
    <n v="1"/>
  </r>
  <r>
    <x v="1"/>
    <x v="8"/>
    <s v="LF16: Mortality due to elevated levels of predation of eggs and alevin "/>
    <x v="15"/>
    <n v="1"/>
    <n v="1"/>
    <n v="1"/>
    <s v="13"/>
    <x v="4"/>
    <x v="5"/>
    <n v="1"/>
  </r>
  <r>
    <x v="1"/>
    <x v="8"/>
    <s v="LF17: Mortality or fitness reduction due to predation by or presence of invasive species"/>
    <x v="16"/>
    <n v="1"/>
    <n v="1"/>
    <n v="1"/>
    <s v="13"/>
    <x v="4"/>
    <x v="5"/>
    <n v="1"/>
  </r>
  <r>
    <x v="1"/>
    <x v="8"/>
    <s v="LF18: Mortality due to redd disturbance by humans"/>
    <x v="17"/>
    <n v="1"/>
    <n v="1"/>
    <n v="1"/>
    <s v="13"/>
    <x v="4"/>
    <x v="5"/>
    <n v="1"/>
  </r>
  <r>
    <x v="1"/>
    <x v="8"/>
    <s v="LF19: Mortality or fitness reduction due to early alevin emergence"/>
    <x v="18"/>
    <n v="-1"/>
    <n v="1"/>
    <n v="-1"/>
    <s v="-1-1"/>
    <x v="5"/>
    <x v="4"/>
    <n v="1"/>
  </r>
  <r>
    <x v="1"/>
    <x v="8"/>
    <s v="LF20: Mortality or fitness reduction due to redd overspawn"/>
    <x v="19"/>
    <n v="-1"/>
    <n v="1"/>
    <n v="-1"/>
    <s v="-1-1"/>
    <x v="5"/>
    <x v="4"/>
    <n v="1"/>
  </r>
  <r>
    <x v="1"/>
    <x v="8"/>
    <s v="LF21: Mortality or fitness reduction due to dewatered redds at low flows"/>
    <x v="20"/>
    <n v="1"/>
    <n v="1"/>
    <n v="1"/>
    <s v="14"/>
    <x v="4"/>
    <x v="1"/>
    <n v="2"/>
  </r>
  <r>
    <x v="1"/>
    <x v="8"/>
    <s v="LF22: Mortality or fitness reduction resulting from frequent and higher peak flows causing redd scour"/>
    <x v="21"/>
    <n v="-1"/>
    <n v="1"/>
    <n v="-1"/>
    <s v="-1-1"/>
    <x v="5"/>
    <x v="4"/>
    <n v="1"/>
  </r>
  <r>
    <x v="1"/>
    <x v="8"/>
    <s v="LF23: Mortality of eggs during incubation due to variable lake water levels"/>
    <x v="22"/>
    <n v="0"/>
    <n v="0"/>
    <n v="0"/>
    <s v="0"/>
    <x v="2"/>
    <x v="3"/>
    <n v="0"/>
  </r>
  <r>
    <x v="1"/>
    <x v="8"/>
    <s v="LF24: Mortality of eggs due to lack of groundwater upwelling on lakeshore"/>
    <x v="23"/>
    <n v="0"/>
    <n v="0"/>
    <n v="0"/>
    <s v="0"/>
    <x v="2"/>
    <x v="3"/>
    <n v="0"/>
  </r>
  <r>
    <x v="1"/>
    <x v="8"/>
    <s v="LF25: Mortality or fitness reduction due to lower quality spawning gravel"/>
    <x v="24"/>
    <n v="3"/>
    <n v="5"/>
    <n v="15"/>
    <s v="44"/>
    <x v="6"/>
    <x v="2"/>
    <n v="20"/>
  </r>
  <r>
    <x v="1"/>
    <x v="8"/>
    <s v="LF26: Mortality or fitness reduction due to unfavourable water temperatures"/>
    <x v="25"/>
    <n v="-1"/>
    <n v="1"/>
    <n v="-1"/>
    <s v="-1-1"/>
    <x v="5"/>
    <x v="4"/>
    <n v="1"/>
  </r>
  <r>
    <x v="1"/>
    <x v="8"/>
    <s v="LF27: Mortality or fitness reduction as a result of low dissolved oxygen"/>
    <x v="26"/>
    <n v="-1"/>
    <n v="1"/>
    <n v="-1"/>
    <s v="-1-1"/>
    <x v="5"/>
    <x v="4"/>
    <n v="1"/>
  </r>
  <r>
    <x v="1"/>
    <x v="8"/>
    <s v="LF28: Mortality or fitness reduction as a result of poor pH levels"/>
    <x v="27"/>
    <n v="-1"/>
    <n v="1"/>
    <n v="-1"/>
    <s v="-1-1"/>
    <x v="5"/>
    <x v="4"/>
    <n v="1"/>
  </r>
  <r>
    <x v="1"/>
    <x v="8"/>
    <s v="LF29: Mortality or fitness reduction due to deleterious substances"/>
    <x v="28"/>
    <n v="0"/>
    <n v="0"/>
    <n v="0"/>
    <s v="0"/>
    <x v="2"/>
    <x v="3"/>
    <n v="0"/>
  </r>
  <r>
    <x v="1"/>
    <x v="8"/>
    <s v="LF30: Mortality or fitness reduction as a result of elevated predation"/>
    <x v="29"/>
    <n v="-1"/>
    <n v="1"/>
    <n v="-1"/>
    <s v="-1-1"/>
    <x v="5"/>
    <x v="4"/>
    <n v="1"/>
  </r>
  <r>
    <x v="1"/>
    <x v="8"/>
    <s v="LF31: Mortality or fitness reduction due to elevated predation as a result of enhancement of predatory fish species"/>
    <x v="30"/>
    <n v="0"/>
    <n v="0"/>
    <n v="0"/>
    <s v="0"/>
    <x v="2"/>
    <x v="3"/>
    <n v="0"/>
  </r>
  <r>
    <x v="1"/>
    <x v="8"/>
    <s v="LF32: Mortality or fitness reduction as a result of stress due to anthropogenic activity"/>
    <x v="31"/>
    <n v="1"/>
    <n v="1"/>
    <n v="1"/>
    <s v="13"/>
    <x v="4"/>
    <x v="5"/>
    <n v="1"/>
  </r>
  <r>
    <x v="1"/>
    <x v="8"/>
    <s v="LF33: Mortality or fitness reduction as a result of disease, parasites, or pathogens"/>
    <x v="32"/>
    <n v="-1"/>
    <n v="1"/>
    <n v="-1"/>
    <s v="-1-1"/>
    <x v="5"/>
    <x v="4"/>
    <n v="1"/>
  </r>
  <r>
    <x v="1"/>
    <x v="8"/>
    <s v="LF34: Mortality or fitness reduction due to competition from invasive species "/>
    <x v="33"/>
    <n v="1"/>
    <n v="1"/>
    <n v="1"/>
    <s v="13"/>
    <x v="4"/>
    <x v="5"/>
    <n v="1"/>
  </r>
  <r>
    <x v="1"/>
    <x v="8"/>
    <s v="LF35: Mortality or fitness reduction as a result of lack of access to appropriate food"/>
    <x v="34"/>
    <n v="-1"/>
    <n v="1"/>
    <n v="-1"/>
    <s v="-1-1"/>
    <x v="5"/>
    <x v="4"/>
    <n v="1"/>
  </r>
  <r>
    <x v="1"/>
    <x v="8"/>
    <s v="LF36: Mortality or fitness reduction as a result of decreased quality of rearing habitat"/>
    <x v="35"/>
    <n v="3"/>
    <n v="5"/>
    <n v="15"/>
    <s v="43"/>
    <x v="6"/>
    <x v="0"/>
    <n v="16"/>
  </r>
  <r>
    <x v="1"/>
    <x v="8"/>
    <s v="LF37: Mortality or fitness reduction as a result of decreased quantity of rearing habitat"/>
    <x v="36"/>
    <n v="3"/>
    <n v="5"/>
    <n v="15"/>
    <s v="43"/>
    <x v="6"/>
    <x v="0"/>
    <n v="16"/>
  </r>
  <r>
    <x v="1"/>
    <x v="8"/>
    <s v="LF38: Mortality or fitness reduction as a result of decreased access to or quality of floodplain habitat"/>
    <x v="37"/>
    <n v="3"/>
    <n v="5"/>
    <n v="15"/>
    <s v="44"/>
    <x v="6"/>
    <x v="2"/>
    <n v="20"/>
  </r>
  <r>
    <x v="1"/>
    <x v="8"/>
    <s v="LF39: Mortality or fitness reduction from stranding in rearing habitat"/>
    <x v="38"/>
    <n v="3"/>
    <n v="5"/>
    <n v="15"/>
    <s v="43"/>
    <x v="6"/>
    <x v="0"/>
    <n v="16"/>
  </r>
  <r>
    <x v="1"/>
    <x v="8"/>
    <s v="LF40: Mortality or fitness reduction due to frequent and higher peak flows causing flushing"/>
    <x v="39"/>
    <n v="4"/>
    <n v="5"/>
    <n v="20"/>
    <s v="54"/>
    <x v="3"/>
    <x v="2"/>
    <n v="25"/>
  </r>
  <r>
    <x v="1"/>
    <x v="8"/>
    <s v="LF41: Mortality or fitness reduction as a result of competition with hatchery fry"/>
    <x v="40"/>
    <n v="-1"/>
    <n v="1"/>
    <n v="-1"/>
    <s v="-1-1"/>
    <x v="5"/>
    <x v="4"/>
    <n v="1"/>
  </r>
  <r>
    <x v="1"/>
    <x v="8"/>
    <s v="LF42: Mortality or fitness reduction due to unfavourable water temperatures"/>
    <x v="41"/>
    <n v="-1"/>
    <n v="1"/>
    <n v="-1"/>
    <s v="-1-1"/>
    <x v="5"/>
    <x v="4"/>
    <n v="1"/>
  </r>
  <r>
    <x v="1"/>
    <x v="8"/>
    <s v="LF43: Mortality or fitness reduction as a result of low dissolved oxygen"/>
    <x v="42"/>
    <n v="-1"/>
    <n v="1"/>
    <n v="-1"/>
    <s v="-1-1"/>
    <x v="5"/>
    <x v="4"/>
    <n v="1"/>
  </r>
  <r>
    <x v="1"/>
    <x v="8"/>
    <s v="LF44: Mortality or fitness reduction as a result of poor pH levels"/>
    <x v="43"/>
    <n v="-1"/>
    <n v="1"/>
    <n v="-1"/>
    <s v="-1-1"/>
    <x v="5"/>
    <x v="4"/>
    <n v="1"/>
  </r>
  <r>
    <x v="1"/>
    <x v="8"/>
    <s v="LF45: Mortality or fitness reduction as a result of deleterious substances"/>
    <x v="44"/>
    <n v="0"/>
    <n v="0"/>
    <n v="0"/>
    <s v="0"/>
    <x v="2"/>
    <x v="3"/>
    <n v="0"/>
  </r>
  <r>
    <x v="1"/>
    <x v="8"/>
    <s v="LF46: Mortality or fitness reduction due to ingestion of microplastics in lake environments"/>
    <x v="45"/>
    <n v="0"/>
    <n v="0"/>
    <n v="0"/>
    <s v="0"/>
    <x v="2"/>
    <x v="3"/>
    <n v="0"/>
  </r>
  <r>
    <x v="1"/>
    <x v="8"/>
    <s v="LF47: Mortality or fitness reduction due to elevated predation"/>
    <x v="46"/>
    <n v="1"/>
    <n v="1"/>
    <n v="1"/>
    <s v="13"/>
    <x v="4"/>
    <x v="5"/>
    <n v="1"/>
  </r>
  <r>
    <x v="1"/>
    <x v="8"/>
    <s v="LF48: Mortality or fitness reduction due to predation by invasive species"/>
    <x v="47"/>
    <n v="2"/>
    <n v="1"/>
    <n v="2"/>
    <s v="13"/>
    <x v="4"/>
    <x v="5"/>
    <n v="1"/>
  </r>
  <r>
    <x v="1"/>
    <x v="8"/>
    <s v="LF49: Mortality or fitness reduction due to inter- and intra-specific competition"/>
    <x v="48"/>
    <n v="-1"/>
    <n v="1"/>
    <n v="-1"/>
    <s v="-1-1"/>
    <x v="5"/>
    <x v="4"/>
    <n v="1"/>
  </r>
  <r>
    <x v="1"/>
    <x v="8"/>
    <s v="LF50: Mortality or fitness reduction as a result of stress due to anthropogenic activity"/>
    <x v="49"/>
    <n v="1"/>
    <n v="1"/>
    <n v="1"/>
    <s v="14"/>
    <x v="4"/>
    <x v="1"/>
    <n v="2"/>
  </r>
  <r>
    <x v="1"/>
    <x v="8"/>
    <s v="LF51: Mortality or fitness reduction as a result of disease, parasites, or pathogens"/>
    <x v="50"/>
    <n v="1"/>
    <n v="5"/>
    <n v="5"/>
    <s v="24"/>
    <x v="1"/>
    <x v="6"/>
    <n v="6"/>
  </r>
  <r>
    <x v="1"/>
    <x v="8"/>
    <s v="LF52: Mortality or fitness reduction as a result of lack of access to appropriate food"/>
    <x v="51"/>
    <n v="-1"/>
    <n v="1"/>
    <n v="-1"/>
    <s v="-1-1"/>
    <x v="5"/>
    <x v="4"/>
    <n v="1"/>
  </r>
  <r>
    <x v="1"/>
    <x v="8"/>
    <s v="LF53: Mortality or fitness reduction due to increased frequency and magnitude of algal blooms"/>
    <x v="52"/>
    <n v="1"/>
    <n v="1"/>
    <n v="1"/>
    <s v="13"/>
    <x v="4"/>
    <x v="5"/>
    <n v="1"/>
  </r>
  <r>
    <x v="1"/>
    <x v="8"/>
    <s v="LF54: Mortality or fitness reduction due to reduction in quality of beach habitat"/>
    <x v="53"/>
    <n v="-1"/>
    <n v="1"/>
    <n v="-1"/>
    <s v="-1-1"/>
    <x v="5"/>
    <x v="4"/>
    <n v="1"/>
  </r>
  <r>
    <x v="1"/>
    <x v="8"/>
    <s v="LF55: Mortality or fitness reduction due to loss in quantity of beach habitat loss "/>
    <x v="54"/>
    <n v="-1"/>
    <n v="1"/>
    <n v="-1"/>
    <s v="-1-1"/>
    <x v="5"/>
    <x v="4"/>
    <n v="1"/>
  </r>
  <r>
    <x v="1"/>
    <x v="8"/>
    <s v="LF56: Mortality or fitness reduction due to reduction in quality channel habitat"/>
    <x v="55"/>
    <n v="-1"/>
    <n v="1"/>
    <n v="-1"/>
    <s v="-1-1"/>
    <x v="5"/>
    <x v="4"/>
    <n v="1"/>
  </r>
  <r>
    <x v="1"/>
    <x v="8"/>
    <s v="LF57: Mortality or fitness reduction due to reduction in quantity channel habitat "/>
    <x v="56"/>
    <n v="-1"/>
    <n v="1"/>
    <n v="-1"/>
    <s v="-1-1"/>
    <x v="5"/>
    <x v="4"/>
    <n v="1"/>
  </r>
  <r>
    <x v="1"/>
    <x v="8"/>
    <s v="LF58: Mortality or fitness reduction due to reduction in quality of vegetation habitat "/>
    <x v="57"/>
    <n v="4"/>
    <n v="4"/>
    <n v="16"/>
    <s v="44"/>
    <x v="6"/>
    <x v="2"/>
    <n v="20"/>
  </r>
  <r>
    <x v="1"/>
    <x v="8"/>
    <s v="LF59: Mortality or fitness reduction due to reduction in quantity of vegetation habitat "/>
    <x v="58"/>
    <n v="4"/>
    <n v="4"/>
    <n v="16"/>
    <s v="44"/>
    <x v="6"/>
    <x v="2"/>
    <n v="20"/>
  </r>
  <r>
    <x v="1"/>
    <x v="8"/>
    <s v="LF60: Mortality or fitness reduction due to competition with hatchery fish"/>
    <x v="59"/>
    <n v="-1"/>
    <n v="1"/>
    <n v="-1"/>
    <s v="-1-1"/>
    <x v="5"/>
    <x v="4"/>
    <n v="1"/>
  </r>
  <r>
    <x v="1"/>
    <x v="8"/>
    <s v="LF61: Mortality or fitness reduction due to unfavourable water temperatures"/>
    <x v="60"/>
    <n v="-1"/>
    <n v="1"/>
    <n v="-1"/>
    <s v="-1-1"/>
    <x v="5"/>
    <x v="4"/>
    <n v="1"/>
  </r>
  <r>
    <x v="1"/>
    <x v="8"/>
    <s v="LF62: Mortality or fitness reduction as a result of low dissolved oxygen"/>
    <x v="61"/>
    <n v="-1"/>
    <n v="1"/>
    <n v="-1"/>
    <s v="-1-1"/>
    <x v="5"/>
    <x v="4"/>
    <n v="1"/>
  </r>
  <r>
    <x v="1"/>
    <x v="8"/>
    <s v="LF63: Mortality or fitness reduction as a result of poor pH levels"/>
    <x v="62"/>
    <n v="-1"/>
    <n v="1"/>
    <n v="-1"/>
    <s v="-1-1"/>
    <x v="5"/>
    <x v="4"/>
    <n v="1"/>
  </r>
  <r>
    <x v="1"/>
    <x v="8"/>
    <s v="LF64: Mortality or fitness reduction due to increases in salinity"/>
    <x v="63"/>
    <n v="-1"/>
    <n v="1"/>
    <n v="-1"/>
    <s v="-1-1"/>
    <x v="5"/>
    <x v="4"/>
    <n v="1"/>
  </r>
  <r>
    <x v="1"/>
    <x v="8"/>
    <s v="LF65: Mortality or fitness reduction due to deleterious substances"/>
    <x v="64"/>
    <n v="-1"/>
    <n v="1"/>
    <n v="-1"/>
    <s v="-1-1"/>
    <x v="5"/>
    <x v="4"/>
    <n v="1"/>
  </r>
  <r>
    <x v="1"/>
    <x v="8"/>
    <s v="LF66: Mortality or fitness reduction due to ingestion of microplastics "/>
    <x v="65"/>
    <n v="0"/>
    <n v="0"/>
    <n v="0"/>
    <s v="0"/>
    <x v="2"/>
    <x v="3"/>
    <n v="0"/>
  </r>
  <r>
    <x v="1"/>
    <x v="8"/>
    <s v="LF67: Mortality or fitness reduction due changes in biological characteristics such as fecundity, maturation rate, sex ratios, size at age, etc"/>
    <x v="66"/>
    <n v="3"/>
    <n v="3"/>
    <n v="9"/>
    <s v="34"/>
    <x v="0"/>
    <x v="0"/>
    <n v="12"/>
  </r>
  <r>
    <x v="1"/>
    <x v="8"/>
    <s v="LF68: Mortality or fitness reduction due to a reduction in natural (wild) genetic influence. This is measured by the stray rate (pHOSstray) into the system, or by the frequency and magnitude of direct transplanting."/>
    <x v="67"/>
    <n v="5"/>
    <n v="5"/>
    <n v="25"/>
    <s v="52"/>
    <x v="3"/>
    <x v="6"/>
    <n v="15"/>
  </r>
  <r>
    <x v="1"/>
    <x v="8"/>
    <s v="LF69: Mortality or fitness reduction as a result of rearing in a hatchery environment leading to maladaptation to the wild environment. This is measured in a reduction in PNI."/>
    <x v="68"/>
    <n v="4"/>
    <n v="5"/>
    <n v="20"/>
    <s v="52"/>
    <x v="3"/>
    <x v="6"/>
    <n v="15"/>
  </r>
  <r>
    <x v="1"/>
    <x v="8"/>
    <s v="LF70: Mortality or fitness reduction due to negative effects of small population size - including inbreeding depression and gene flow"/>
    <x v="69"/>
    <n v="5"/>
    <n v="5"/>
    <n v="25"/>
    <s v="52"/>
    <x v="3"/>
    <x v="6"/>
    <n v="15"/>
  </r>
  <r>
    <x v="1"/>
    <x v="9"/>
    <s v="LF1: Mortality or fitness reduction due to predation from pinnipeds or other aquatic species"/>
    <x v="0"/>
    <n v="2"/>
    <n v="2"/>
    <n v="4"/>
    <s v="24"/>
    <x v="1"/>
    <x v="6"/>
    <n v="6"/>
  </r>
  <r>
    <x v="1"/>
    <x v="9"/>
    <s v="LF2:  Mortality or fitness reduction increased exposure to terrestrial predation"/>
    <x v="1"/>
    <n v="1"/>
    <n v="1"/>
    <n v="1"/>
    <s v="13"/>
    <x v="4"/>
    <x v="5"/>
    <n v="1"/>
  </r>
  <r>
    <x v="1"/>
    <x v="9"/>
    <s v="LF3: Mortality or fitness reduction as a result of stress due to anthropogenic activity (non fishing)"/>
    <x v="2"/>
    <n v="1"/>
    <n v="1"/>
    <n v="1"/>
    <s v="13"/>
    <x v="4"/>
    <x v="5"/>
    <n v="1"/>
  </r>
  <r>
    <x v="1"/>
    <x v="9"/>
    <s v="LF4: Mortality or fitness reduction as a result of disease, parasites, or pathogens"/>
    <x v="3"/>
    <n v="-1"/>
    <n v="1"/>
    <n v="-1"/>
    <s v="-1-1"/>
    <x v="5"/>
    <x v="4"/>
    <n v="1"/>
  </r>
  <r>
    <x v="1"/>
    <x v="9"/>
    <s v="LF5: Mortality or fitness reduction due to competition with invasive species"/>
    <x v="4"/>
    <n v="1"/>
    <n v="1"/>
    <n v="1"/>
    <s v="13"/>
    <x v="4"/>
    <x v="5"/>
    <n v="1"/>
  </r>
  <r>
    <x v="1"/>
    <x v="9"/>
    <s v="LF6: Limited or delayed access due to physical migration barriers and/or lack of safe migration routes (including lack of cover and complexity)"/>
    <x v="5"/>
    <n v="1"/>
    <n v="1"/>
    <n v="1"/>
    <s v="13"/>
    <x v="4"/>
    <x v="5"/>
    <n v="1"/>
  </r>
  <r>
    <x v="1"/>
    <x v="9"/>
    <s v="LF7: Pre-spawn mortality or fitness reduction due to poor quality of spawning habitat"/>
    <x v="6"/>
    <n v="1"/>
    <n v="1"/>
    <n v="1"/>
    <s v="13"/>
    <x v="4"/>
    <x v="5"/>
    <n v="1"/>
  </r>
  <r>
    <x v="1"/>
    <x v="9"/>
    <s v="LF8: Pre-spawn mortality or fitness reduction due to reduced quantity of spawning habitat"/>
    <x v="7"/>
    <n v="1"/>
    <n v="1"/>
    <n v="1"/>
    <s v="13"/>
    <x v="4"/>
    <x v="5"/>
    <n v="1"/>
  </r>
  <r>
    <x v="1"/>
    <x v="9"/>
    <s v="LF9: Mortality or fitness reduction due to fishing"/>
    <x v="8"/>
    <n v="2"/>
    <n v="2"/>
    <n v="4"/>
    <s v="24"/>
    <x v="1"/>
    <x v="6"/>
    <n v="6"/>
  </r>
  <r>
    <x v="1"/>
    <x v="9"/>
    <s v="LF10: Mortality or fitness reduction of wild fish due to competition with hatchery fish or aquaculture escapees for spawning locations or mates "/>
    <x v="9"/>
    <n v="-1"/>
    <n v="1"/>
    <n v="-1"/>
    <s v="-1-1"/>
    <x v="5"/>
    <x v="4"/>
    <n v="1"/>
  </r>
  <r>
    <x v="1"/>
    <x v="9"/>
    <s v="LF11: Mortality or fitness reduction due to unfavourable water temperatures"/>
    <x v="10"/>
    <n v="1"/>
    <n v="1"/>
    <n v="1"/>
    <s v="14"/>
    <x v="4"/>
    <x v="1"/>
    <n v="2"/>
  </r>
  <r>
    <x v="1"/>
    <x v="9"/>
    <s v="LF12: Mortality or fitness reduction as a result of low dissolved oxygen"/>
    <x v="11"/>
    <n v="0"/>
    <n v="0"/>
    <n v="0"/>
    <s v="0"/>
    <x v="2"/>
    <x v="3"/>
    <n v="0"/>
  </r>
  <r>
    <x v="1"/>
    <x v="9"/>
    <s v="LF13: Mortality or fitness reduction as a result of poor pH levels"/>
    <x v="12"/>
    <n v="-1"/>
    <n v="1"/>
    <n v="-1"/>
    <s v="-1-1"/>
    <x v="5"/>
    <x v="4"/>
    <n v="1"/>
  </r>
  <r>
    <x v="1"/>
    <x v="9"/>
    <s v="LF14: Mortality or fitness reduction as a result of changes to salinity"/>
    <x v="13"/>
    <n v="-1"/>
    <n v="1"/>
    <n v="-1"/>
    <s v="-1-1"/>
    <x v="5"/>
    <x v="4"/>
    <n v="1"/>
  </r>
  <r>
    <x v="1"/>
    <x v="9"/>
    <s v="LF15: Mortality or fitness reduction due to deleterious substances"/>
    <x v="14"/>
    <n v="-1"/>
    <n v="1"/>
    <n v="-1"/>
    <s v="-1-1"/>
    <x v="5"/>
    <x v="4"/>
    <n v="1"/>
  </r>
  <r>
    <x v="1"/>
    <x v="9"/>
    <s v="LF16: Mortality due to elevated levels of predation of eggs and alevin "/>
    <x v="15"/>
    <n v="1"/>
    <n v="1"/>
    <n v="1"/>
    <s v="13"/>
    <x v="4"/>
    <x v="5"/>
    <n v="1"/>
  </r>
  <r>
    <x v="1"/>
    <x v="9"/>
    <s v="LF17: Mortality or fitness reduction due to predation by or presence of invasive species"/>
    <x v="16"/>
    <n v="1"/>
    <n v="1"/>
    <n v="1"/>
    <s v="13"/>
    <x v="4"/>
    <x v="5"/>
    <n v="1"/>
  </r>
  <r>
    <x v="1"/>
    <x v="9"/>
    <s v="LF18: Mortality due to redd disturbance by humans"/>
    <x v="17"/>
    <n v="1"/>
    <n v="1"/>
    <n v="1"/>
    <s v="13"/>
    <x v="4"/>
    <x v="5"/>
    <n v="1"/>
  </r>
  <r>
    <x v="1"/>
    <x v="9"/>
    <s v="LF19: Mortality or fitness reduction due to early alevin emergence"/>
    <x v="18"/>
    <n v="-1"/>
    <n v="1"/>
    <n v="-1"/>
    <s v="-1-1"/>
    <x v="5"/>
    <x v="4"/>
    <n v="1"/>
  </r>
  <r>
    <x v="1"/>
    <x v="9"/>
    <s v="LF20: Mortality or fitness reduction due to redd overspawn"/>
    <x v="19"/>
    <n v="-1"/>
    <n v="1"/>
    <n v="-1"/>
    <s v="-1-1"/>
    <x v="5"/>
    <x v="4"/>
    <n v="1"/>
  </r>
  <r>
    <x v="1"/>
    <x v="9"/>
    <s v="LF21: Mortality or fitness reduction due to dewatered redds at low flows"/>
    <x v="20"/>
    <n v="1"/>
    <n v="1"/>
    <n v="1"/>
    <s v="13"/>
    <x v="4"/>
    <x v="5"/>
    <n v="1"/>
  </r>
  <r>
    <x v="1"/>
    <x v="9"/>
    <s v="LF22: Mortality or fitness reduction resulting from frequent and higher peak flows causing redd scour"/>
    <x v="21"/>
    <n v="1"/>
    <n v="1"/>
    <n v="1"/>
    <s v="13"/>
    <x v="4"/>
    <x v="5"/>
    <n v="1"/>
  </r>
  <r>
    <x v="1"/>
    <x v="9"/>
    <s v="LF23: Mortality of eggs during incubation due to variable lake water levels"/>
    <x v="22"/>
    <n v="0"/>
    <n v="0"/>
    <n v="0"/>
    <s v="0"/>
    <x v="2"/>
    <x v="3"/>
    <n v="0"/>
  </r>
  <r>
    <x v="1"/>
    <x v="9"/>
    <s v="LF24: Mortality of eggs due to lack of groundwater upwelling on lakeshore"/>
    <x v="23"/>
    <n v="0"/>
    <n v="0"/>
    <n v="0"/>
    <s v="0"/>
    <x v="2"/>
    <x v="3"/>
    <n v="0"/>
  </r>
  <r>
    <x v="1"/>
    <x v="9"/>
    <s v="LF25: Mortality or fitness reduction due to lower quality spawning gravel"/>
    <x v="24"/>
    <n v="1"/>
    <n v="1"/>
    <n v="1"/>
    <s v="13"/>
    <x v="4"/>
    <x v="5"/>
    <n v="1"/>
  </r>
  <r>
    <x v="1"/>
    <x v="9"/>
    <s v="LF26: Mortality or fitness reduction due to unfavourable water temperatures"/>
    <x v="25"/>
    <n v="-1"/>
    <n v="1"/>
    <n v="-1"/>
    <s v="-1-1"/>
    <x v="5"/>
    <x v="4"/>
    <n v="1"/>
  </r>
  <r>
    <x v="1"/>
    <x v="9"/>
    <s v="LF27: Mortality or fitness reduction as a result of low dissolved oxygen"/>
    <x v="26"/>
    <n v="-1"/>
    <n v="1"/>
    <n v="-1"/>
    <s v="-1-1"/>
    <x v="5"/>
    <x v="4"/>
    <n v="1"/>
  </r>
  <r>
    <x v="1"/>
    <x v="9"/>
    <s v="LF28: Mortality or fitness reduction as a result of poor pH levels"/>
    <x v="27"/>
    <n v="-1"/>
    <n v="1"/>
    <n v="-1"/>
    <s v="-1-1"/>
    <x v="5"/>
    <x v="4"/>
    <n v="1"/>
  </r>
  <r>
    <x v="1"/>
    <x v="9"/>
    <s v="LF29: Mortality or fitness reduction due to deleterious substances"/>
    <x v="28"/>
    <n v="-1"/>
    <n v="1"/>
    <n v="-1"/>
    <s v="-1-1"/>
    <x v="5"/>
    <x v="4"/>
    <n v="1"/>
  </r>
  <r>
    <x v="1"/>
    <x v="9"/>
    <s v="LF30: Mortality or fitness reduction as a result of elevated predation"/>
    <x v="29"/>
    <n v="-1"/>
    <n v="1"/>
    <n v="-1"/>
    <s v="-1-1"/>
    <x v="5"/>
    <x v="4"/>
    <n v="1"/>
  </r>
  <r>
    <x v="1"/>
    <x v="9"/>
    <s v="LF31: Mortality or fitness reduction due to elevated predation as a result of enhancement of predatory fish species"/>
    <x v="30"/>
    <n v="0"/>
    <n v="0"/>
    <n v="0"/>
    <s v="0"/>
    <x v="2"/>
    <x v="3"/>
    <n v="0"/>
  </r>
  <r>
    <x v="1"/>
    <x v="9"/>
    <s v="LF32: Mortality or fitness reduction as a result of stress due to anthropogenic activity"/>
    <x v="31"/>
    <n v="1"/>
    <n v="1"/>
    <n v="1"/>
    <s v="13"/>
    <x v="4"/>
    <x v="5"/>
    <n v="1"/>
  </r>
  <r>
    <x v="1"/>
    <x v="9"/>
    <s v="LF33: Mortality or fitness reduction as a result of disease, parasites, or pathogens"/>
    <x v="32"/>
    <n v="-1"/>
    <n v="1"/>
    <n v="-1"/>
    <s v="-1-1"/>
    <x v="5"/>
    <x v="4"/>
    <n v="1"/>
  </r>
  <r>
    <x v="1"/>
    <x v="9"/>
    <s v="LF34: Mortality or fitness reduction due to competition from invasive species "/>
    <x v="33"/>
    <n v="1"/>
    <n v="1"/>
    <n v="1"/>
    <s v="13"/>
    <x v="4"/>
    <x v="5"/>
    <n v="1"/>
  </r>
  <r>
    <x v="1"/>
    <x v="9"/>
    <s v="LF35: Mortality or fitness reduction as a result of lack of access to appropriate food"/>
    <x v="34"/>
    <n v="-1"/>
    <n v="1"/>
    <n v="-1"/>
    <s v="-1-1"/>
    <x v="5"/>
    <x v="4"/>
    <n v="1"/>
  </r>
  <r>
    <x v="1"/>
    <x v="9"/>
    <s v="LF36: Mortality or fitness reduction as a result of decreased quality of rearing habitat"/>
    <x v="35"/>
    <n v="1"/>
    <n v="1"/>
    <n v="1"/>
    <s v="13"/>
    <x v="4"/>
    <x v="5"/>
    <n v="1"/>
  </r>
  <r>
    <x v="1"/>
    <x v="9"/>
    <s v="LF37: Mortality or fitness reduction as a result of decreased quantity of rearing habitat"/>
    <x v="36"/>
    <n v="1"/>
    <n v="1"/>
    <n v="1"/>
    <s v="14"/>
    <x v="4"/>
    <x v="1"/>
    <n v="2"/>
  </r>
  <r>
    <x v="1"/>
    <x v="9"/>
    <s v="LF38: Mortality or fitness reduction as a result of decreased access to or quality of floodplain habitat"/>
    <x v="37"/>
    <n v="1"/>
    <n v="1"/>
    <n v="1"/>
    <s v="11"/>
    <x v="4"/>
    <x v="5"/>
    <n v="1"/>
  </r>
  <r>
    <x v="1"/>
    <x v="9"/>
    <s v="LF39: Mortality or fitness reduction from stranding in rearing habitat"/>
    <x v="38"/>
    <n v="1"/>
    <n v="1"/>
    <n v="1"/>
    <s v="13"/>
    <x v="4"/>
    <x v="5"/>
    <n v="1"/>
  </r>
  <r>
    <x v="1"/>
    <x v="9"/>
    <s v="LF40: Mortality or fitness reduction due to frequent and higher peak flows causing flushing"/>
    <x v="39"/>
    <n v="1"/>
    <n v="1"/>
    <n v="1"/>
    <s v="13"/>
    <x v="4"/>
    <x v="5"/>
    <n v="1"/>
  </r>
  <r>
    <x v="1"/>
    <x v="9"/>
    <s v="LF41: Mortality or fitness reduction as a result of competition with hatchery fry"/>
    <x v="40"/>
    <n v="-1"/>
    <n v="1"/>
    <n v="-1"/>
    <s v="-1-1"/>
    <x v="5"/>
    <x v="4"/>
    <n v="1"/>
  </r>
  <r>
    <x v="1"/>
    <x v="9"/>
    <s v="LF42: Mortality or fitness reduction due to unfavourable water temperatures"/>
    <x v="41"/>
    <n v="-1"/>
    <n v="1"/>
    <n v="-1"/>
    <s v="-1-1"/>
    <x v="5"/>
    <x v="4"/>
    <n v="1"/>
  </r>
  <r>
    <x v="1"/>
    <x v="9"/>
    <s v="LF43: Mortality or fitness reduction as a result of low dissolved oxygen"/>
    <x v="42"/>
    <n v="-1"/>
    <n v="1"/>
    <n v="-1"/>
    <s v="-1-1"/>
    <x v="5"/>
    <x v="4"/>
    <n v="1"/>
  </r>
  <r>
    <x v="1"/>
    <x v="9"/>
    <s v="LF44: Mortality or fitness reduction as a result of poor pH levels"/>
    <x v="43"/>
    <n v="-1"/>
    <n v="1"/>
    <n v="-1"/>
    <s v="-1-1"/>
    <x v="5"/>
    <x v="4"/>
    <n v="1"/>
  </r>
  <r>
    <x v="1"/>
    <x v="9"/>
    <s v="LF45: Mortality or fitness reduction as a result of deleterious substances"/>
    <x v="44"/>
    <n v="-1"/>
    <n v="1"/>
    <n v="-1"/>
    <s v="-1-1"/>
    <x v="5"/>
    <x v="4"/>
    <n v="1"/>
  </r>
  <r>
    <x v="1"/>
    <x v="9"/>
    <s v="LF46: Mortality or fitness reduction due to ingestion of microplastics in lake environments"/>
    <x v="45"/>
    <n v="0"/>
    <n v="0"/>
    <n v="0"/>
    <s v="0"/>
    <x v="2"/>
    <x v="3"/>
    <n v="0"/>
  </r>
  <r>
    <x v="1"/>
    <x v="9"/>
    <s v="LF47: Mortality or fitness reduction due to elevated predation"/>
    <x v="46"/>
    <n v="1"/>
    <n v="1"/>
    <n v="1"/>
    <s v="13"/>
    <x v="4"/>
    <x v="5"/>
    <n v="1"/>
  </r>
  <r>
    <x v="1"/>
    <x v="9"/>
    <s v="LF48: Mortality or fitness reduction due to predation by invasive species"/>
    <x v="47"/>
    <n v="1"/>
    <n v="1"/>
    <n v="1"/>
    <s v="13"/>
    <x v="4"/>
    <x v="5"/>
    <n v="1"/>
  </r>
  <r>
    <x v="1"/>
    <x v="9"/>
    <s v="LF49: Mortality or fitness reduction due to inter- and intra-specific competition"/>
    <x v="48"/>
    <n v="-1"/>
    <n v="1"/>
    <n v="-1"/>
    <s v="-1-1"/>
    <x v="5"/>
    <x v="4"/>
    <n v="1"/>
  </r>
  <r>
    <x v="1"/>
    <x v="9"/>
    <s v="LF50: Mortality or fitness reduction as a result of stress due to anthropogenic activity"/>
    <x v="49"/>
    <n v="1"/>
    <n v="1"/>
    <n v="1"/>
    <s v="14"/>
    <x v="4"/>
    <x v="1"/>
    <n v="2"/>
  </r>
  <r>
    <x v="1"/>
    <x v="9"/>
    <s v="LF51: Mortality or fitness reduction as a result of disease, parasites, or pathogens"/>
    <x v="50"/>
    <n v="-1"/>
    <n v="1"/>
    <n v="-1"/>
    <s v="-1-1"/>
    <x v="5"/>
    <x v="4"/>
    <n v="1"/>
  </r>
  <r>
    <x v="1"/>
    <x v="9"/>
    <s v="LF52: Mortality or fitness reduction as a result of lack of access to appropriate food"/>
    <x v="51"/>
    <n v="-1"/>
    <n v="1"/>
    <n v="-1"/>
    <s v="-1-1"/>
    <x v="5"/>
    <x v="4"/>
    <n v="1"/>
  </r>
  <r>
    <x v="1"/>
    <x v="9"/>
    <s v="LF53: Mortality or fitness reduction due to increased frequency and magnitude of algal blooms"/>
    <x v="52"/>
    <n v="1"/>
    <n v="1"/>
    <n v="1"/>
    <s v="13"/>
    <x v="4"/>
    <x v="5"/>
    <n v="1"/>
  </r>
  <r>
    <x v="1"/>
    <x v="9"/>
    <s v="LF54: Mortality or fitness reduction due to reduction in quality of beach habitat"/>
    <x v="53"/>
    <n v="-1"/>
    <n v="1"/>
    <n v="-1"/>
    <s v="-1-1"/>
    <x v="5"/>
    <x v="4"/>
    <n v="1"/>
  </r>
  <r>
    <x v="1"/>
    <x v="9"/>
    <s v="LF55: Mortality or fitness reduction due to loss in quantity of beach habitat loss "/>
    <x v="54"/>
    <n v="-1"/>
    <n v="1"/>
    <n v="-1"/>
    <s v="-1-1"/>
    <x v="5"/>
    <x v="4"/>
    <n v="1"/>
  </r>
  <r>
    <x v="1"/>
    <x v="9"/>
    <s v="LF56: Mortality or fitness reduction due to reduction in quality channel habitat"/>
    <x v="55"/>
    <n v="-1"/>
    <n v="1"/>
    <n v="-1"/>
    <s v="-1-1"/>
    <x v="5"/>
    <x v="4"/>
    <n v="1"/>
  </r>
  <r>
    <x v="1"/>
    <x v="9"/>
    <s v="LF57: Mortality or fitness reduction due to reduction in quantity channel habitat "/>
    <x v="56"/>
    <n v="-1"/>
    <n v="1"/>
    <n v="-1"/>
    <s v="-1-1"/>
    <x v="5"/>
    <x v="4"/>
    <n v="1"/>
  </r>
  <r>
    <x v="1"/>
    <x v="9"/>
    <s v="LF58: Mortality or fitness reduction due to reduction in quality of vegetation habitat "/>
    <x v="57"/>
    <n v="-1"/>
    <n v="1"/>
    <n v="-1"/>
    <s v="-1-1"/>
    <x v="5"/>
    <x v="4"/>
    <n v="1"/>
  </r>
  <r>
    <x v="1"/>
    <x v="9"/>
    <s v="LF59: Mortality or fitness reduction due to reduction in quantity of vegetation habitat "/>
    <x v="58"/>
    <n v="-1"/>
    <n v="1"/>
    <n v="-1"/>
    <s v="-1-1"/>
    <x v="5"/>
    <x v="4"/>
    <n v="1"/>
  </r>
  <r>
    <x v="1"/>
    <x v="9"/>
    <s v="LF60: Mortality or fitness reduction due to competition with hatchery fish"/>
    <x v="59"/>
    <n v="-1"/>
    <n v="1"/>
    <n v="-1"/>
    <s v="-1-1"/>
    <x v="5"/>
    <x v="4"/>
    <n v="1"/>
  </r>
  <r>
    <x v="1"/>
    <x v="9"/>
    <s v="LF61: Mortality or fitness reduction due to unfavourable water temperatures"/>
    <x v="60"/>
    <n v="-1"/>
    <n v="1"/>
    <n v="-1"/>
    <s v="-1-1"/>
    <x v="5"/>
    <x v="4"/>
    <n v="1"/>
  </r>
  <r>
    <x v="1"/>
    <x v="9"/>
    <s v="LF62: Mortality or fitness reduction as a result of low dissolved oxygen"/>
    <x v="61"/>
    <n v="-1"/>
    <n v="1"/>
    <n v="-1"/>
    <s v="-1-1"/>
    <x v="5"/>
    <x v="4"/>
    <n v="1"/>
  </r>
  <r>
    <x v="1"/>
    <x v="9"/>
    <s v="LF63: Mortality or fitness reduction as a result of poor pH levels"/>
    <x v="62"/>
    <n v="-1"/>
    <n v="1"/>
    <n v="-1"/>
    <s v="-1-1"/>
    <x v="5"/>
    <x v="4"/>
    <n v="1"/>
  </r>
  <r>
    <x v="1"/>
    <x v="9"/>
    <s v="LF64: Mortality or fitness reduction due to increases in salinity"/>
    <x v="63"/>
    <n v="-1"/>
    <n v="1"/>
    <n v="-1"/>
    <s v="-1-1"/>
    <x v="5"/>
    <x v="4"/>
    <n v="1"/>
  </r>
  <r>
    <x v="1"/>
    <x v="9"/>
    <s v="LF65: Mortality or fitness reduction due to deleterious substances"/>
    <x v="64"/>
    <n v="-1"/>
    <n v="1"/>
    <n v="-1"/>
    <s v="-1-1"/>
    <x v="5"/>
    <x v="4"/>
    <n v="1"/>
  </r>
  <r>
    <x v="1"/>
    <x v="9"/>
    <s v="LF66: Mortality or fitness reduction due to ingestion of microplastics "/>
    <x v="65"/>
    <n v="0"/>
    <n v="0"/>
    <n v="0"/>
    <s v="0"/>
    <x v="2"/>
    <x v="3"/>
    <n v="0"/>
  </r>
  <r>
    <x v="1"/>
    <x v="9"/>
    <s v="LF67: Mortality or fitness reduction due changes in biological characteristics such as fecundity, maturation rate, sex ratios, size at age, etc"/>
    <x v="66"/>
    <n v="-1"/>
    <n v="1"/>
    <n v="-1"/>
    <s v="-1-1"/>
    <x v="5"/>
    <x v="4"/>
    <n v="1"/>
  </r>
  <r>
    <x v="1"/>
    <x v="9"/>
    <s v="LF68: Mortality or fitness reduction due to a reduction in natural (wild) genetic influence. This is measured by the stray rate (pHOSstray) into the system, or by the frequency and magnitude of direct transplanting."/>
    <x v="67"/>
    <n v="-1"/>
    <n v="1"/>
    <n v="-1"/>
    <s v="-1-1"/>
    <x v="5"/>
    <x v="4"/>
    <n v="1"/>
  </r>
  <r>
    <x v="1"/>
    <x v="9"/>
    <s v="LF69: Mortality or fitness reduction as a result of rearing in a hatchery environment leading to maladaptation to the wild environment. This is measured in a reduction in PNI."/>
    <x v="68"/>
    <n v="-1"/>
    <n v="1"/>
    <n v="-1"/>
    <s v="-1-1"/>
    <x v="5"/>
    <x v="4"/>
    <n v="1"/>
  </r>
  <r>
    <x v="1"/>
    <x v="9"/>
    <s v="LF70: Mortality or fitness reduction due to negative effects of small population size - including inbreeding depression and gene flow"/>
    <x v="69"/>
    <n v="-1"/>
    <n v="1"/>
    <n v="-1"/>
    <s v="-1-1"/>
    <x v="5"/>
    <x v="4"/>
    <n v="1"/>
  </r>
  <r>
    <x v="1"/>
    <x v="10"/>
    <s v="LF1: Mortality or fitness reduction due to predation from pinnipeds or other aquatic species"/>
    <x v="0"/>
    <n v="3"/>
    <n v="2"/>
    <n v="6"/>
    <s v="24"/>
    <x v="1"/>
    <x v="6"/>
    <n v="6"/>
  </r>
  <r>
    <x v="1"/>
    <x v="10"/>
    <s v="LF2:  Mortality or fitness reduction increased exposure to terrestrial predation"/>
    <x v="1"/>
    <n v="1"/>
    <n v="1"/>
    <n v="1"/>
    <s v="13"/>
    <x v="4"/>
    <x v="5"/>
    <n v="1"/>
  </r>
  <r>
    <x v="1"/>
    <x v="10"/>
    <s v="LF3: Mortality or fitness reduction as a result of stress due to anthropogenic activity (non fishing)"/>
    <x v="2"/>
    <n v="1"/>
    <n v="1"/>
    <n v="1"/>
    <s v="13"/>
    <x v="4"/>
    <x v="5"/>
    <n v="1"/>
  </r>
  <r>
    <x v="1"/>
    <x v="10"/>
    <s v="LF4: Mortality or fitness reduction as a result of disease, parasites, or pathogens"/>
    <x v="3"/>
    <n v="-1"/>
    <n v="1"/>
    <n v="-1"/>
    <s v="-1-1"/>
    <x v="5"/>
    <x v="4"/>
    <n v="1"/>
  </r>
  <r>
    <x v="1"/>
    <x v="10"/>
    <s v="LF5: Mortality or fitness reduction due to competition with invasive species"/>
    <x v="4"/>
    <n v="1"/>
    <n v="1"/>
    <n v="1"/>
    <s v="13"/>
    <x v="4"/>
    <x v="5"/>
    <n v="1"/>
  </r>
  <r>
    <x v="1"/>
    <x v="10"/>
    <s v="LF6: Limited or delayed access due to physical migration barriers and/or lack of safe migration routes (including lack of cover and complexity)"/>
    <x v="5"/>
    <n v="4"/>
    <n v="4"/>
    <n v="16"/>
    <s v="45"/>
    <x v="6"/>
    <x v="2"/>
    <n v="20"/>
  </r>
  <r>
    <x v="1"/>
    <x v="10"/>
    <s v="LF7: Pre-spawn mortality or fitness reduction due to poor quality of spawning habitat"/>
    <x v="6"/>
    <n v="3"/>
    <n v="5"/>
    <n v="15"/>
    <s v="45"/>
    <x v="6"/>
    <x v="2"/>
    <n v="20"/>
  </r>
  <r>
    <x v="1"/>
    <x v="10"/>
    <s v="LF8: Pre-spawn mortality or fitness reduction due to reduced quantity of spawning habitat"/>
    <x v="7"/>
    <n v="1"/>
    <n v="1"/>
    <n v="1"/>
    <s v="13"/>
    <x v="4"/>
    <x v="5"/>
    <n v="1"/>
  </r>
  <r>
    <x v="1"/>
    <x v="10"/>
    <s v="LF9: Mortality or fitness reduction due to fishing"/>
    <x v="8"/>
    <n v="2"/>
    <n v="3"/>
    <n v="6"/>
    <s v="24"/>
    <x v="1"/>
    <x v="6"/>
    <n v="6"/>
  </r>
  <r>
    <x v="1"/>
    <x v="10"/>
    <s v="LF10: Mortality or fitness reduction of wild fish due to competition with hatchery fish or aquaculture escapees for spawning locations or mates "/>
    <x v="9"/>
    <n v="-1"/>
    <n v="1"/>
    <n v="-1"/>
    <s v="-1-1"/>
    <x v="5"/>
    <x v="4"/>
    <n v="1"/>
  </r>
  <r>
    <x v="1"/>
    <x v="10"/>
    <s v="LF11: Mortality or fitness reduction due to unfavourable water temperatures"/>
    <x v="10"/>
    <n v="1"/>
    <n v="4"/>
    <n v="4"/>
    <s v="24"/>
    <x v="1"/>
    <x v="6"/>
    <n v="6"/>
  </r>
  <r>
    <x v="1"/>
    <x v="10"/>
    <s v="LF12: Mortality or fitness reduction as a result of low dissolved oxygen"/>
    <x v="11"/>
    <n v="0"/>
    <n v="0"/>
    <n v="0"/>
    <s v="0"/>
    <x v="2"/>
    <x v="3"/>
    <n v="0"/>
  </r>
  <r>
    <x v="1"/>
    <x v="10"/>
    <s v="LF13: Mortality or fitness reduction as a result of poor pH levels"/>
    <x v="12"/>
    <n v="-1"/>
    <n v="1"/>
    <n v="-1"/>
    <s v="-1-1"/>
    <x v="5"/>
    <x v="4"/>
    <n v="1"/>
  </r>
  <r>
    <x v="1"/>
    <x v="10"/>
    <s v="LF14: Mortality or fitness reduction as a result of changes to salinity"/>
    <x v="13"/>
    <n v="-1"/>
    <n v="1"/>
    <n v="-1"/>
    <s v="-1-1"/>
    <x v="5"/>
    <x v="4"/>
    <n v="1"/>
  </r>
  <r>
    <x v="1"/>
    <x v="10"/>
    <s v="LF15: Mortality or fitness reduction due to deleterious substances"/>
    <x v="14"/>
    <n v="-1"/>
    <n v="1"/>
    <n v="-1"/>
    <s v="-1-1"/>
    <x v="5"/>
    <x v="4"/>
    <n v="1"/>
  </r>
  <r>
    <x v="1"/>
    <x v="10"/>
    <s v="LF16: Mortality due to elevated levels of predation of eggs and alevin "/>
    <x v="15"/>
    <n v="1"/>
    <n v="1"/>
    <n v="1"/>
    <s v="13"/>
    <x v="4"/>
    <x v="5"/>
    <n v="1"/>
  </r>
  <r>
    <x v="1"/>
    <x v="10"/>
    <s v="LF17: Mortality or fitness reduction due to predation by or presence of invasive species"/>
    <x v="16"/>
    <n v="1"/>
    <n v="1"/>
    <n v="1"/>
    <s v="13"/>
    <x v="4"/>
    <x v="5"/>
    <n v="1"/>
  </r>
  <r>
    <x v="1"/>
    <x v="10"/>
    <s v="LF18: Mortality due to redd disturbance by humans"/>
    <x v="17"/>
    <n v="1"/>
    <n v="1"/>
    <n v="1"/>
    <s v="13"/>
    <x v="4"/>
    <x v="5"/>
    <n v="1"/>
  </r>
  <r>
    <x v="1"/>
    <x v="10"/>
    <s v="LF19: Mortality or fitness reduction due to early alevin emergence"/>
    <x v="18"/>
    <n v="-1"/>
    <n v="1"/>
    <n v="-1"/>
    <s v="-1-1"/>
    <x v="5"/>
    <x v="4"/>
    <n v="1"/>
  </r>
  <r>
    <x v="1"/>
    <x v="10"/>
    <s v="LF20: Mortality or fitness reduction due to redd overspawn"/>
    <x v="19"/>
    <n v="-1"/>
    <n v="1"/>
    <n v="-1"/>
    <s v="-1-1"/>
    <x v="5"/>
    <x v="4"/>
    <n v="1"/>
  </r>
  <r>
    <x v="1"/>
    <x v="10"/>
    <s v="LF21: Mortality or fitness reduction due to dewatered redds at low flows"/>
    <x v="20"/>
    <n v="1"/>
    <n v="1"/>
    <n v="1"/>
    <s v="13"/>
    <x v="4"/>
    <x v="5"/>
    <n v="1"/>
  </r>
  <r>
    <x v="1"/>
    <x v="10"/>
    <s v="LF22: Mortality or fitness reduction resulting from frequent and higher peak flows causing redd scour"/>
    <x v="21"/>
    <n v="5"/>
    <n v="5"/>
    <n v="25"/>
    <s v="55"/>
    <x v="3"/>
    <x v="2"/>
    <n v="25"/>
  </r>
  <r>
    <x v="1"/>
    <x v="10"/>
    <s v="LF23: Mortality of eggs during incubation due to variable lake water levels"/>
    <x v="22"/>
    <n v="0"/>
    <n v="0"/>
    <n v="0"/>
    <s v="0"/>
    <x v="2"/>
    <x v="3"/>
    <n v="0"/>
  </r>
  <r>
    <x v="1"/>
    <x v="10"/>
    <s v="LF24: Mortality of eggs due to lack of groundwater upwelling on lakeshore"/>
    <x v="23"/>
    <n v="0"/>
    <n v="0"/>
    <n v="0"/>
    <s v="0"/>
    <x v="2"/>
    <x v="3"/>
    <n v="0"/>
  </r>
  <r>
    <x v="1"/>
    <x v="10"/>
    <s v="LF25: Mortality or fitness reduction due to lower quality spawning gravel"/>
    <x v="24"/>
    <n v="-1"/>
    <n v="1"/>
    <n v="-1"/>
    <s v="-1-1"/>
    <x v="5"/>
    <x v="4"/>
    <n v="1"/>
  </r>
  <r>
    <x v="1"/>
    <x v="10"/>
    <s v="LF26: Mortality or fitness reduction due to unfavourable water temperatures"/>
    <x v="25"/>
    <n v="-1"/>
    <n v="1"/>
    <n v="-1"/>
    <s v="-1-1"/>
    <x v="5"/>
    <x v="4"/>
    <n v="1"/>
  </r>
  <r>
    <x v="1"/>
    <x v="10"/>
    <s v="LF27: Mortality or fitness reduction as a result of low dissolved oxygen"/>
    <x v="26"/>
    <n v="-1"/>
    <n v="1"/>
    <n v="-1"/>
    <s v="-1-1"/>
    <x v="5"/>
    <x v="4"/>
    <n v="1"/>
  </r>
  <r>
    <x v="1"/>
    <x v="10"/>
    <s v="LF28: Mortality or fitness reduction as a result of poor pH levels"/>
    <x v="27"/>
    <n v="-1"/>
    <n v="1"/>
    <n v="-1"/>
    <s v="-1-1"/>
    <x v="5"/>
    <x v="4"/>
    <n v="1"/>
  </r>
  <r>
    <x v="1"/>
    <x v="10"/>
    <s v="LF29: Mortality or fitness reduction due to deleterious substances"/>
    <x v="28"/>
    <n v="-1"/>
    <n v="1"/>
    <n v="-1"/>
    <s v="-1-1"/>
    <x v="5"/>
    <x v="4"/>
    <n v="1"/>
  </r>
  <r>
    <x v="1"/>
    <x v="10"/>
    <s v="LF30: Mortality or fitness reduction as a result of elevated predation"/>
    <x v="29"/>
    <n v="-1"/>
    <n v="1"/>
    <n v="-1"/>
    <s v="-1-1"/>
    <x v="5"/>
    <x v="4"/>
    <n v="1"/>
  </r>
  <r>
    <x v="1"/>
    <x v="10"/>
    <s v="LF31: Mortality or fitness reduction due to elevated predation as a result of enhancement of predatory fish species"/>
    <x v="30"/>
    <n v="0"/>
    <n v="0"/>
    <n v="0"/>
    <s v="0"/>
    <x v="2"/>
    <x v="3"/>
    <n v="0"/>
  </r>
  <r>
    <x v="1"/>
    <x v="10"/>
    <s v="LF32: Mortality or fitness reduction as a result of stress due to anthropogenic activity"/>
    <x v="31"/>
    <n v="1"/>
    <n v="1"/>
    <n v="1"/>
    <s v="13"/>
    <x v="4"/>
    <x v="5"/>
    <n v="1"/>
  </r>
  <r>
    <x v="1"/>
    <x v="10"/>
    <s v="LF33: Mortality or fitness reduction as a result of disease, parasites, or pathogens"/>
    <x v="32"/>
    <n v="-1"/>
    <n v="1"/>
    <n v="-1"/>
    <s v="-1-1"/>
    <x v="5"/>
    <x v="4"/>
    <n v="1"/>
  </r>
  <r>
    <x v="1"/>
    <x v="10"/>
    <s v="LF34: Mortality or fitness reduction due to competition from invasive species "/>
    <x v="33"/>
    <n v="1"/>
    <n v="1"/>
    <n v="1"/>
    <s v="13"/>
    <x v="4"/>
    <x v="5"/>
    <n v="1"/>
  </r>
  <r>
    <x v="1"/>
    <x v="10"/>
    <s v="LF35: Mortality or fitness reduction as a result of lack of access to appropriate food"/>
    <x v="34"/>
    <n v="-1"/>
    <n v="1"/>
    <n v="-1"/>
    <s v="-1-1"/>
    <x v="5"/>
    <x v="4"/>
    <n v="1"/>
  </r>
  <r>
    <x v="1"/>
    <x v="10"/>
    <s v="LF36: Mortality or fitness reduction as a result of decreased quality of rearing habitat"/>
    <x v="35"/>
    <n v="-1"/>
    <n v="1"/>
    <n v="-1"/>
    <s v="-1-1"/>
    <x v="5"/>
    <x v="4"/>
    <n v="1"/>
  </r>
  <r>
    <x v="1"/>
    <x v="10"/>
    <s v="LF37: Mortality or fitness reduction as a result of decreased quantity of rearing habitat"/>
    <x v="36"/>
    <n v="-1"/>
    <n v="1"/>
    <n v="-1"/>
    <s v="-1-1"/>
    <x v="5"/>
    <x v="4"/>
    <n v="1"/>
  </r>
  <r>
    <x v="1"/>
    <x v="10"/>
    <s v="LF38: Mortality or fitness reduction as a result of decreased access to or quality of floodplain habitat"/>
    <x v="37"/>
    <n v="-1"/>
    <n v="1"/>
    <n v="-1"/>
    <s v="-1-1"/>
    <x v="5"/>
    <x v="4"/>
    <n v="1"/>
  </r>
  <r>
    <x v="1"/>
    <x v="10"/>
    <s v="LF39: Mortality or fitness reduction from stranding in rearing habitat"/>
    <x v="38"/>
    <n v="2"/>
    <n v="2"/>
    <n v="4"/>
    <s v="24"/>
    <x v="1"/>
    <x v="6"/>
    <n v="6"/>
  </r>
  <r>
    <x v="1"/>
    <x v="10"/>
    <s v="LF40: Mortality or fitness reduction due to frequent and higher peak flows causing flushing"/>
    <x v="39"/>
    <n v="1"/>
    <n v="1"/>
    <n v="1"/>
    <s v="14"/>
    <x v="4"/>
    <x v="1"/>
    <n v="2"/>
  </r>
  <r>
    <x v="1"/>
    <x v="10"/>
    <s v="LF41: Mortality or fitness reduction as a result of competition with hatchery fry"/>
    <x v="40"/>
    <n v="-1"/>
    <n v="1"/>
    <n v="-1"/>
    <s v="-1-1"/>
    <x v="5"/>
    <x v="4"/>
    <n v="1"/>
  </r>
  <r>
    <x v="1"/>
    <x v="10"/>
    <s v="LF42: Mortality or fitness reduction due to unfavourable water temperatures"/>
    <x v="41"/>
    <n v="-1"/>
    <n v="1"/>
    <n v="-1"/>
    <s v="-1-1"/>
    <x v="5"/>
    <x v="4"/>
    <n v="1"/>
  </r>
  <r>
    <x v="1"/>
    <x v="10"/>
    <s v="LF43: Mortality or fitness reduction as a result of low dissolved oxygen"/>
    <x v="42"/>
    <n v="-1"/>
    <n v="1"/>
    <n v="-1"/>
    <s v="-1-1"/>
    <x v="5"/>
    <x v="4"/>
    <n v="1"/>
  </r>
  <r>
    <x v="1"/>
    <x v="10"/>
    <s v="LF44: Mortality or fitness reduction as a result of poor pH levels"/>
    <x v="43"/>
    <n v="-1"/>
    <n v="1"/>
    <n v="-1"/>
    <s v="-1-1"/>
    <x v="5"/>
    <x v="4"/>
    <n v="1"/>
  </r>
  <r>
    <x v="1"/>
    <x v="10"/>
    <s v="LF45: Mortality or fitness reduction as a result of deleterious substances"/>
    <x v="44"/>
    <n v="-1"/>
    <n v="1"/>
    <n v="-1"/>
    <s v="-1-1"/>
    <x v="5"/>
    <x v="4"/>
    <n v="1"/>
  </r>
  <r>
    <x v="1"/>
    <x v="10"/>
    <s v="LF46: Mortality or fitness reduction due to ingestion of microplastics in lake environments"/>
    <x v="45"/>
    <n v="0"/>
    <n v="0"/>
    <n v="0"/>
    <s v="0"/>
    <x v="2"/>
    <x v="3"/>
    <n v="0"/>
  </r>
  <r>
    <x v="1"/>
    <x v="10"/>
    <s v="LF47: Mortality or fitness reduction due to elevated predation"/>
    <x v="46"/>
    <n v="1"/>
    <n v="1"/>
    <n v="1"/>
    <s v="13"/>
    <x v="4"/>
    <x v="5"/>
    <n v="1"/>
  </r>
  <r>
    <x v="1"/>
    <x v="10"/>
    <s v="LF48: Mortality or fitness reduction due to predation by invasive species"/>
    <x v="47"/>
    <n v="1"/>
    <n v="1"/>
    <n v="1"/>
    <s v="13"/>
    <x v="4"/>
    <x v="5"/>
    <n v="1"/>
  </r>
  <r>
    <x v="1"/>
    <x v="10"/>
    <s v="LF49: Mortality or fitness reduction due to inter- and intra-specific competition"/>
    <x v="48"/>
    <n v="-1"/>
    <n v="1"/>
    <n v="-1"/>
    <s v="-1-1"/>
    <x v="5"/>
    <x v="4"/>
    <n v="1"/>
  </r>
  <r>
    <x v="1"/>
    <x v="10"/>
    <s v="LF50: Mortality or fitness reduction as a result of stress due to anthropogenic activity"/>
    <x v="49"/>
    <n v="0"/>
    <n v="0"/>
    <n v="0"/>
    <s v="0"/>
    <x v="2"/>
    <x v="3"/>
    <n v="0"/>
  </r>
  <r>
    <x v="1"/>
    <x v="10"/>
    <s v="LF51: Mortality or fitness reduction as a result of disease, parasites, or pathogens"/>
    <x v="50"/>
    <n v="-1"/>
    <n v="1"/>
    <n v="-1"/>
    <s v="-1-1"/>
    <x v="5"/>
    <x v="4"/>
    <n v="1"/>
  </r>
  <r>
    <x v="1"/>
    <x v="10"/>
    <s v="LF52: Mortality or fitness reduction as a result of lack of access to appropriate food"/>
    <x v="51"/>
    <n v="-1"/>
    <n v="1"/>
    <n v="-1"/>
    <s v="-1-1"/>
    <x v="5"/>
    <x v="4"/>
    <n v="1"/>
  </r>
  <r>
    <x v="1"/>
    <x v="10"/>
    <s v="LF53: Mortality or fitness reduction due to increased frequency and magnitude of algal blooms"/>
    <x v="52"/>
    <n v="1"/>
    <n v="1"/>
    <n v="1"/>
    <s v="13"/>
    <x v="4"/>
    <x v="5"/>
    <n v="1"/>
  </r>
  <r>
    <x v="1"/>
    <x v="10"/>
    <s v="LF54: Mortality or fitness reduction due to reduction in quality of beach habitat"/>
    <x v="53"/>
    <n v="-1"/>
    <n v="1"/>
    <n v="-1"/>
    <s v="-1-1"/>
    <x v="5"/>
    <x v="4"/>
    <n v="1"/>
  </r>
  <r>
    <x v="1"/>
    <x v="10"/>
    <s v="LF55: Mortality or fitness reduction due to loss in quantity of beach habitat loss "/>
    <x v="54"/>
    <n v="-1"/>
    <n v="1"/>
    <n v="-1"/>
    <s v="-1-1"/>
    <x v="5"/>
    <x v="4"/>
    <n v="1"/>
  </r>
  <r>
    <x v="1"/>
    <x v="10"/>
    <s v="LF56: Mortality or fitness reduction due to reduction in quality channel habitat"/>
    <x v="55"/>
    <n v="-1"/>
    <n v="1"/>
    <n v="-1"/>
    <s v="-1-1"/>
    <x v="5"/>
    <x v="4"/>
    <n v="1"/>
  </r>
  <r>
    <x v="1"/>
    <x v="10"/>
    <s v="LF57: Mortality or fitness reduction due to reduction in quantity channel habitat "/>
    <x v="56"/>
    <n v="-1"/>
    <n v="1"/>
    <n v="-1"/>
    <s v="-1-1"/>
    <x v="5"/>
    <x v="4"/>
    <n v="1"/>
  </r>
  <r>
    <x v="1"/>
    <x v="10"/>
    <s v="LF58: Mortality or fitness reduction due to reduction in quality of vegetation habitat "/>
    <x v="57"/>
    <n v="-1"/>
    <n v="1"/>
    <n v="-1"/>
    <s v="-1-1"/>
    <x v="5"/>
    <x v="4"/>
    <n v="1"/>
  </r>
  <r>
    <x v="1"/>
    <x v="10"/>
    <s v="LF59: Mortality or fitness reduction due to reduction in quantity of vegetation habitat "/>
    <x v="58"/>
    <n v="-1"/>
    <n v="1"/>
    <n v="-1"/>
    <s v="-1-1"/>
    <x v="5"/>
    <x v="4"/>
    <n v="1"/>
  </r>
  <r>
    <x v="1"/>
    <x v="10"/>
    <s v="LF60: Mortality or fitness reduction due to competition with hatchery fish"/>
    <x v="59"/>
    <n v="-1"/>
    <n v="1"/>
    <n v="-1"/>
    <s v="-1-1"/>
    <x v="5"/>
    <x v="4"/>
    <n v="1"/>
  </r>
  <r>
    <x v="1"/>
    <x v="10"/>
    <s v="LF61: Mortality or fitness reduction due to unfavourable water temperatures"/>
    <x v="60"/>
    <n v="-1"/>
    <n v="1"/>
    <n v="-1"/>
    <s v="-1-1"/>
    <x v="5"/>
    <x v="4"/>
    <n v="1"/>
  </r>
  <r>
    <x v="1"/>
    <x v="10"/>
    <s v="LF62: Mortality or fitness reduction as a result of low dissolved oxygen"/>
    <x v="61"/>
    <n v="-1"/>
    <n v="1"/>
    <n v="-1"/>
    <s v="-1-1"/>
    <x v="5"/>
    <x v="4"/>
    <n v="1"/>
  </r>
  <r>
    <x v="1"/>
    <x v="10"/>
    <s v="LF63: Mortality or fitness reduction as a result of poor pH levels"/>
    <x v="62"/>
    <n v="-1"/>
    <n v="1"/>
    <n v="-1"/>
    <s v="-1-1"/>
    <x v="5"/>
    <x v="4"/>
    <n v="1"/>
  </r>
  <r>
    <x v="1"/>
    <x v="10"/>
    <s v="LF64: Mortality or fitness reduction due to increases in salinity"/>
    <x v="63"/>
    <n v="-1"/>
    <n v="1"/>
    <n v="-1"/>
    <s v="-1-1"/>
    <x v="5"/>
    <x v="4"/>
    <n v="1"/>
  </r>
  <r>
    <x v="1"/>
    <x v="10"/>
    <s v="LF65: Mortality or fitness reduction due to deleterious substances"/>
    <x v="64"/>
    <n v="-1"/>
    <n v="1"/>
    <n v="-1"/>
    <s v="-1-1"/>
    <x v="5"/>
    <x v="4"/>
    <n v="1"/>
  </r>
  <r>
    <x v="1"/>
    <x v="10"/>
    <s v="LF66: Mortality or fitness reduction due to ingestion of microplastics "/>
    <x v="65"/>
    <n v="0"/>
    <n v="0"/>
    <n v="0"/>
    <s v="0"/>
    <x v="2"/>
    <x v="3"/>
    <n v="0"/>
  </r>
  <r>
    <x v="1"/>
    <x v="10"/>
    <s v="LF67: Mortality or fitness reduction due changes in biological characteristics such as fecundity, maturation rate, sex ratios, size at age, etc"/>
    <x v="66"/>
    <n v="-1"/>
    <n v="1"/>
    <n v="-1"/>
    <s v="-1-1"/>
    <x v="5"/>
    <x v="4"/>
    <n v="1"/>
  </r>
  <r>
    <x v="1"/>
    <x v="10"/>
    <s v="LF68: Mortality or fitness reduction due to a reduction in natural (wild) genetic influence. This is measured by the stray rate (pHOSstray) into the system, or by the frequency and magnitude of direct transplanting."/>
    <x v="67"/>
    <n v="-1"/>
    <n v="1"/>
    <n v="-1"/>
    <s v="-1-1"/>
    <x v="5"/>
    <x v="4"/>
    <n v="1"/>
  </r>
  <r>
    <x v="1"/>
    <x v="10"/>
    <s v="LF69: Mortality or fitness reduction as a result of rearing in a hatchery environment leading to maladaptation to the wild environment. This is measured in a reduction in PNI."/>
    <x v="68"/>
    <n v="-1"/>
    <n v="1"/>
    <n v="-1"/>
    <s v="-1-1"/>
    <x v="5"/>
    <x v="4"/>
    <n v="1"/>
  </r>
  <r>
    <x v="1"/>
    <x v="10"/>
    <s v="LF70: Mortality or fitness reduction due to negative effects of small population size - including inbreeding depression and gene flow"/>
    <x v="69"/>
    <n v="-1"/>
    <n v="1"/>
    <n v="-1"/>
    <s v="-1-1"/>
    <x v="5"/>
    <x v="4"/>
    <n v="1"/>
  </r>
  <r>
    <x v="1"/>
    <x v="11"/>
    <s v="LF1: Mortality or fitness reduction due to predation from pinnipeds or other aquatic species"/>
    <x v="0"/>
    <n v="3"/>
    <n v="1"/>
    <n v="3"/>
    <s v="13"/>
    <x v="4"/>
    <x v="5"/>
    <n v="1"/>
  </r>
  <r>
    <x v="1"/>
    <x v="11"/>
    <s v="LF2:  Mortality or fitness reduction increased exposure to terrestrial predation"/>
    <x v="1"/>
    <n v="1"/>
    <n v="1"/>
    <n v="1"/>
    <s v="13"/>
    <x v="4"/>
    <x v="5"/>
    <n v="1"/>
  </r>
  <r>
    <x v="1"/>
    <x v="11"/>
    <s v="LF3: Mortality or fitness reduction as a result of stress due to anthropogenic activity (non fishing)"/>
    <x v="2"/>
    <n v="1"/>
    <n v="1"/>
    <n v="1"/>
    <s v="13"/>
    <x v="4"/>
    <x v="5"/>
    <n v="1"/>
  </r>
  <r>
    <x v="1"/>
    <x v="11"/>
    <s v="LF4: Mortality or fitness reduction as a result of disease, parasites, or pathogens"/>
    <x v="3"/>
    <n v="-1"/>
    <n v="1"/>
    <n v="-1"/>
    <s v="-1-1"/>
    <x v="5"/>
    <x v="4"/>
    <n v="1"/>
  </r>
  <r>
    <x v="1"/>
    <x v="11"/>
    <s v="LF5: Mortality or fitness reduction due to competition with invasive species"/>
    <x v="4"/>
    <n v="1"/>
    <n v="1"/>
    <n v="1"/>
    <s v="13"/>
    <x v="4"/>
    <x v="5"/>
    <n v="1"/>
  </r>
  <r>
    <x v="1"/>
    <x v="11"/>
    <s v="LF6: Limited or delayed access due to physical migration barriers and/or lack of safe migration routes (including lack of cover and complexity)"/>
    <x v="5"/>
    <n v="5"/>
    <n v="5"/>
    <n v="25"/>
    <s v="55"/>
    <x v="3"/>
    <x v="2"/>
    <n v="25"/>
  </r>
  <r>
    <x v="1"/>
    <x v="11"/>
    <s v="LF7: Pre-spawn mortality or fitness reduction due to poor quality of spawning habitat"/>
    <x v="6"/>
    <n v="5"/>
    <n v="5"/>
    <n v="25"/>
    <s v="55"/>
    <x v="3"/>
    <x v="2"/>
    <n v="25"/>
  </r>
  <r>
    <x v="1"/>
    <x v="11"/>
    <s v="LF8: Pre-spawn mortality or fitness reduction due to reduced quantity of spawning habitat"/>
    <x v="7"/>
    <n v="5"/>
    <n v="5"/>
    <n v="25"/>
    <s v="55"/>
    <x v="3"/>
    <x v="2"/>
    <n v="25"/>
  </r>
  <r>
    <x v="1"/>
    <x v="11"/>
    <s v="LF9: Mortality or fitness reduction due to fishing"/>
    <x v="8"/>
    <n v="1"/>
    <n v="2"/>
    <n v="2"/>
    <s v="14"/>
    <x v="4"/>
    <x v="1"/>
    <n v="2"/>
  </r>
  <r>
    <x v="1"/>
    <x v="11"/>
    <s v="LF10: Mortality or fitness reduction of wild fish due to competition with hatchery fish or aquaculture escapees for spawning locations or mates "/>
    <x v="9"/>
    <n v="-1"/>
    <n v="1"/>
    <n v="-1"/>
    <s v="-1-1"/>
    <x v="5"/>
    <x v="4"/>
    <n v="1"/>
  </r>
  <r>
    <x v="1"/>
    <x v="11"/>
    <s v="LF11: Mortality or fitness reduction due to unfavourable water temperatures"/>
    <x v="10"/>
    <n v="1"/>
    <n v="2"/>
    <n v="2"/>
    <s v="14"/>
    <x v="4"/>
    <x v="1"/>
    <n v="2"/>
  </r>
  <r>
    <x v="1"/>
    <x v="11"/>
    <s v="LF12: Mortality or fitness reduction as a result of low dissolved oxygen"/>
    <x v="11"/>
    <n v="0"/>
    <n v="0"/>
    <n v="0"/>
    <s v="0"/>
    <x v="2"/>
    <x v="3"/>
    <n v="0"/>
  </r>
  <r>
    <x v="1"/>
    <x v="11"/>
    <s v="LF13: Mortality or fitness reduction as a result of poor pH levels"/>
    <x v="12"/>
    <n v="-1"/>
    <n v="1"/>
    <n v="-1"/>
    <s v="-1-1"/>
    <x v="5"/>
    <x v="4"/>
    <n v="1"/>
  </r>
  <r>
    <x v="1"/>
    <x v="11"/>
    <s v="LF14: Mortality or fitness reduction as a result of changes to salinity"/>
    <x v="13"/>
    <n v="-1"/>
    <n v="1"/>
    <n v="-1"/>
    <s v="-1-1"/>
    <x v="5"/>
    <x v="4"/>
    <n v="1"/>
  </r>
  <r>
    <x v="1"/>
    <x v="11"/>
    <s v="LF15: Mortality or fitness reduction due to deleterious substances"/>
    <x v="14"/>
    <n v="-1"/>
    <n v="1"/>
    <n v="-1"/>
    <s v="-1-1"/>
    <x v="5"/>
    <x v="4"/>
    <n v="1"/>
  </r>
  <r>
    <x v="1"/>
    <x v="11"/>
    <s v="LF16: Mortality due to elevated levels of predation of eggs and alevin "/>
    <x v="15"/>
    <n v="1"/>
    <n v="1"/>
    <n v="1"/>
    <s v="13"/>
    <x v="4"/>
    <x v="5"/>
    <n v="1"/>
  </r>
  <r>
    <x v="1"/>
    <x v="11"/>
    <s v="LF17: Mortality or fitness reduction due to predation by or presence of invasive species"/>
    <x v="16"/>
    <n v="1"/>
    <n v="1"/>
    <n v="1"/>
    <s v="13"/>
    <x v="4"/>
    <x v="5"/>
    <n v="1"/>
  </r>
  <r>
    <x v="1"/>
    <x v="11"/>
    <s v="LF18: Mortality due to redd disturbance by humans"/>
    <x v="17"/>
    <n v="1"/>
    <n v="1"/>
    <n v="1"/>
    <s v="13"/>
    <x v="4"/>
    <x v="5"/>
    <n v="1"/>
  </r>
  <r>
    <x v="1"/>
    <x v="11"/>
    <s v="LF19: Mortality or fitness reduction due to early alevin emergence"/>
    <x v="18"/>
    <n v="0"/>
    <n v="0"/>
    <n v="0"/>
    <s v="0"/>
    <x v="2"/>
    <x v="3"/>
    <n v="0"/>
  </r>
  <r>
    <x v="1"/>
    <x v="11"/>
    <s v="LF20: Mortality or fitness reduction due to redd overspawn"/>
    <x v="19"/>
    <n v="-1"/>
    <n v="1"/>
    <n v="-1"/>
    <s v="-1-1"/>
    <x v="5"/>
    <x v="4"/>
    <n v="1"/>
  </r>
  <r>
    <x v="1"/>
    <x v="11"/>
    <s v="LF21: Mortality or fitness reduction due to dewatered redds at low flows"/>
    <x v="20"/>
    <n v="1"/>
    <n v="1"/>
    <n v="1"/>
    <s v="13"/>
    <x v="4"/>
    <x v="5"/>
    <n v="1"/>
  </r>
  <r>
    <x v="1"/>
    <x v="11"/>
    <s v="LF22: Mortality or fitness reduction resulting from frequent and higher peak flows causing redd scour"/>
    <x v="21"/>
    <n v="5"/>
    <n v="5"/>
    <n v="25"/>
    <s v="55"/>
    <x v="3"/>
    <x v="2"/>
    <n v="25"/>
  </r>
  <r>
    <x v="1"/>
    <x v="11"/>
    <s v="LF23: Mortality of eggs during incubation due to variable lake water levels"/>
    <x v="22"/>
    <n v="0"/>
    <n v="0"/>
    <n v="0"/>
    <s v="0"/>
    <x v="2"/>
    <x v="3"/>
    <n v="0"/>
  </r>
  <r>
    <x v="1"/>
    <x v="11"/>
    <s v="LF24: Mortality of eggs due to lack of groundwater upwelling on lakeshore"/>
    <x v="23"/>
    <n v="0"/>
    <n v="0"/>
    <n v="0"/>
    <s v="0"/>
    <x v="2"/>
    <x v="3"/>
    <n v="0"/>
  </r>
  <r>
    <x v="1"/>
    <x v="11"/>
    <s v="LF25: Mortality or fitness reduction due to lower quality spawning gravel"/>
    <x v="24"/>
    <n v="-1"/>
    <n v="1"/>
    <n v="-1"/>
    <s v="-1-1"/>
    <x v="5"/>
    <x v="4"/>
    <n v="1"/>
  </r>
  <r>
    <x v="1"/>
    <x v="11"/>
    <s v="LF26: Mortality or fitness reduction due to unfavourable water temperatures"/>
    <x v="25"/>
    <n v="-1"/>
    <n v="1"/>
    <n v="-1"/>
    <s v="-1-1"/>
    <x v="5"/>
    <x v="4"/>
    <n v="1"/>
  </r>
  <r>
    <x v="1"/>
    <x v="11"/>
    <s v="LF27: Mortality or fitness reduction as a result of low dissolved oxygen"/>
    <x v="26"/>
    <n v="-1"/>
    <n v="1"/>
    <n v="-1"/>
    <s v="-1-1"/>
    <x v="5"/>
    <x v="4"/>
    <n v="1"/>
  </r>
  <r>
    <x v="1"/>
    <x v="11"/>
    <s v="LF28: Mortality or fitness reduction as a result of poor pH levels"/>
    <x v="27"/>
    <n v="-1"/>
    <n v="1"/>
    <n v="-1"/>
    <s v="-1-1"/>
    <x v="5"/>
    <x v="4"/>
    <n v="1"/>
  </r>
  <r>
    <x v="1"/>
    <x v="11"/>
    <s v="LF29: Mortality or fitness reduction due to deleterious substances"/>
    <x v="28"/>
    <n v="-1"/>
    <n v="1"/>
    <n v="-1"/>
    <s v="-1-1"/>
    <x v="5"/>
    <x v="4"/>
    <n v="1"/>
  </r>
  <r>
    <x v="1"/>
    <x v="11"/>
    <s v="LF30: Mortality or fitness reduction as a result of elevated predation"/>
    <x v="29"/>
    <n v="-1"/>
    <n v="1"/>
    <n v="-1"/>
    <s v="-1-1"/>
    <x v="5"/>
    <x v="4"/>
    <n v="1"/>
  </r>
  <r>
    <x v="1"/>
    <x v="11"/>
    <s v="LF31: Mortality or fitness reduction due to elevated predation as a result of enhancement of predatory fish species"/>
    <x v="30"/>
    <n v="0"/>
    <n v="0"/>
    <n v="0"/>
    <s v="0"/>
    <x v="2"/>
    <x v="3"/>
    <n v="0"/>
  </r>
  <r>
    <x v="1"/>
    <x v="11"/>
    <s v="LF32: Mortality or fitness reduction as a result of stress due to anthropogenic activity"/>
    <x v="31"/>
    <n v="1"/>
    <n v="1"/>
    <n v="1"/>
    <s v="13"/>
    <x v="4"/>
    <x v="5"/>
    <n v="1"/>
  </r>
  <r>
    <x v="1"/>
    <x v="11"/>
    <s v="LF33: Mortality or fitness reduction as a result of disease, parasites, or pathogens"/>
    <x v="32"/>
    <n v="-1"/>
    <n v="1"/>
    <n v="-1"/>
    <s v="-1-1"/>
    <x v="5"/>
    <x v="4"/>
    <n v="1"/>
  </r>
  <r>
    <x v="1"/>
    <x v="11"/>
    <s v="LF34: Mortality or fitness reduction due to competition from invasive species "/>
    <x v="33"/>
    <n v="1"/>
    <n v="1"/>
    <n v="1"/>
    <s v="13"/>
    <x v="4"/>
    <x v="5"/>
    <n v="1"/>
  </r>
  <r>
    <x v="1"/>
    <x v="11"/>
    <s v="LF35: Mortality or fitness reduction as a result of lack of access to appropriate food"/>
    <x v="34"/>
    <n v="-1"/>
    <n v="1"/>
    <n v="-1"/>
    <s v="-1-1"/>
    <x v="5"/>
    <x v="4"/>
    <n v="1"/>
  </r>
  <r>
    <x v="1"/>
    <x v="11"/>
    <s v="LF36: Mortality or fitness reduction as a result of decreased quality of rearing habitat"/>
    <x v="35"/>
    <n v="-1"/>
    <n v="1"/>
    <n v="-1"/>
    <s v="-1-1"/>
    <x v="5"/>
    <x v="4"/>
    <n v="1"/>
  </r>
  <r>
    <x v="1"/>
    <x v="11"/>
    <s v="LF37: Mortality or fitness reduction as a result of decreased quantity of rearing habitat"/>
    <x v="36"/>
    <n v="-1"/>
    <n v="1"/>
    <n v="-1"/>
    <s v="-1-1"/>
    <x v="5"/>
    <x v="4"/>
    <n v="1"/>
  </r>
  <r>
    <x v="1"/>
    <x v="11"/>
    <s v="LF38: Mortality or fitness reduction as a result of decreased access to or quality of floodplain habitat"/>
    <x v="37"/>
    <n v="-1"/>
    <n v="1"/>
    <n v="-1"/>
    <s v="-1-1"/>
    <x v="5"/>
    <x v="4"/>
    <n v="1"/>
  </r>
  <r>
    <x v="1"/>
    <x v="11"/>
    <s v="LF39: Mortality or fitness reduction from stranding in rearing habitat"/>
    <x v="38"/>
    <n v="2"/>
    <n v="2"/>
    <n v="4"/>
    <s v="24"/>
    <x v="1"/>
    <x v="6"/>
    <n v="6"/>
  </r>
  <r>
    <x v="1"/>
    <x v="11"/>
    <s v="LF40: Mortality or fitness reduction due to frequent and higher peak flows causing flushing"/>
    <x v="39"/>
    <n v="-1"/>
    <n v="1"/>
    <n v="-1"/>
    <s v="-1-1"/>
    <x v="5"/>
    <x v="4"/>
    <n v="1"/>
  </r>
  <r>
    <x v="1"/>
    <x v="11"/>
    <s v="LF41: Mortality or fitness reduction as a result of competition with hatchery fry"/>
    <x v="40"/>
    <n v="-1"/>
    <n v="1"/>
    <n v="-1"/>
    <s v="-1-1"/>
    <x v="5"/>
    <x v="4"/>
    <n v="1"/>
  </r>
  <r>
    <x v="1"/>
    <x v="11"/>
    <s v="LF42: Mortality or fitness reduction due to unfavourable water temperatures"/>
    <x v="41"/>
    <n v="-1"/>
    <n v="1"/>
    <n v="-1"/>
    <s v="-1-1"/>
    <x v="5"/>
    <x v="4"/>
    <n v="1"/>
  </r>
  <r>
    <x v="1"/>
    <x v="11"/>
    <s v="LF43: Mortality or fitness reduction as a result of low dissolved oxygen"/>
    <x v="42"/>
    <n v="-1"/>
    <n v="1"/>
    <n v="-1"/>
    <s v="-1-1"/>
    <x v="5"/>
    <x v="4"/>
    <n v="1"/>
  </r>
  <r>
    <x v="1"/>
    <x v="11"/>
    <s v="LF44: Mortality or fitness reduction as a result of poor pH levels"/>
    <x v="43"/>
    <n v="-1"/>
    <n v="1"/>
    <n v="-1"/>
    <s v="-1-1"/>
    <x v="5"/>
    <x v="4"/>
    <n v="1"/>
  </r>
  <r>
    <x v="1"/>
    <x v="11"/>
    <s v="LF45: Mortality or fitness reduction as a result of deleterious substances"/>
    <x v="44"/>
    <n v="-1"/>
    <n v="1"/>
    <n v="-1"/>
    <s v="-1-1"/>
    <x v="5"/>
    <x v="4"/>
    <n v="1"/>
  </r>
  <r>
    <x v="1"/>
    <x v="11"/>
    <s v="LF46: Mortality or fitness reduction due to ingestion of microplastics in lake environments"/>
    <x v="45"/>
    <n v="0"/>
    <n v="0"/>
    <n v="0"/>
    <s v="0"/>
    <x v="2"/>
    <x v="3"/>
    <n v="0"/>
  </r>
  <r>
    <x v="1"/>
    <x v="11"/>
    <s v="LF47: Mortality or fitness reduction due to elevated predation"/>
    <x v="46"/>
    <n v="1"/>
    <n v="1"/>
    <n v="1"/>
    <s v="13"/>
    <x v="4"/>
    <x v="5"/>
    <n v="1"/>
  </r>
  <r>
    <x v="1"/>
    <x v="11"/>
    <s v="LF48: Mortality or fitness reduction due to predation by invasive species"/>
    <x v="47"/>
    <n v="1"/>
    <n v="1"/>
    <n v="1"/>
    <s v="13"/>
    <x v="4"/>
    <x v="5"/>
    <n v="1"/>
  </r>
  <r>
    <x v="1"/>
    <x v="11"/>
    <s v="LF49: Mortality or fitness reduction due to inter- and intra-specific competition"/>
    <x v="48"/>
    <n v="-1"/>
    <n v="1"/>
    <n v="-1"/>
    <s v="-1-1"/>
    <x v="5"/>
    <x v="4"/>
    <n v="1"/>
  </r>
  <r>
    <x v="1"/>
    <x v="11"/>
    <s v="LF50: Mortality or fitness reduction as a result of stress due to anthropogenic activity"/>
    <x v="49"/>
    <n v="1"/>
    <n v="1"/>
    <n v="1"/>
    <s v="14"/>
    <x v="4"/>
    <x v="1"/>
    <n v="2"/>
  </r>
  <r>
    <x v="1"/>
    <x v="11"/>
    <s v="LF51: Mortality or fitness reduction as a result of disease, parasites, or pathogens"/>
    <x v="50"/>
    <n v="-1"/>
    <n v="1"/>
    <n v="-1"/>
    <s v="-1-1"/>
    <x v="5"/>
    <x v="4"/>
    <n v="1"/>
  </r>
  <r>
    <x v="1"/>
    <x v="11"/>
    <s v="LF52: Mortality or fitness reduction as a result of lack of access to appropriate food"/>
    <x v="51"/>
    <n v="-1"/>
    <n v="1"/>
    <n v="-1"/>
    <s v="-1-1"/>
    <x v="5"/>
    <x v="4"/>
    <n v="1"/>
  </r>
  <r>
    <x v="1"/>
    <x v="11"/>
    <s v="LF53: Mortality or fitness reduction due to increased frequency and magnitude of algal blooms"/>
    <x v="52"/>
    <n v="1"/>
    <n v="1"/>
    <n v="1"/>
    <s v="13"/>
    <x v="4"/>
    <x v="5"/>
    <n v="1"/>
  </r>
  <r>
    <x v="1"/>
    <x v="11"/>
    <s v="LF54: Mortality or fitness reduction due to reduction in quality of beach habitat"/>
    <x v="53"/>
    <n v="-1"/>
    <n v="1"/>
    <n v="-1"/>
    <s v="-1-1"/>
    <x v="5"/>
    <x v="4"/>
    <n v="1"/>
  </r>
  <r>
    <x v="1"/>
    <x v="11"/>
    <s v="LF55: Mortality or fitness reduction due to loss in quantity of beach habitat loss "/>
    <x v="54"/>
    <n v="-1"/>
    <n v="1"/>
    <n v="-1"/>
    <s v="-1-1"/>
    <x v="5"/>
    <x v="4"/>
    <n v="1"/>
  </r>
  <r>
    <x v="1"/>
    <x v="11"/>
    <s v="LF56: Mortality or fitness reduction due to reduction in quality channel habitat"/>
    <x v="55"/>
    <n v="-1"/>
    <n v="1"/>
    <n v="-1"/>
    <s v="-1-1"/>
    <x v="5"/>
    <x v="4"/>
    <n v="1"/>
  </r>
  <r>
    <x v="1"/>
    <x v="11"/>
    <s v="LF57: Mortality or fitness reduction due to reduction in quantity channel habitat "/>
    <x v="56"/>
    <n v="-1"/>
    <n v="1"/>
    <n v="-1"/>
    <s v="-1-1"/>
    <x v="5"/>
    <x v="4"/>
    <n v="1"/>
  </r>
  <r>
    <x v="1"/>
    <x v="11"/>
    <s v="LF58: Mortality or fitness reduction due to reduction in quality of vegetation habitat "/>
    <x v="57"/>
    <n v="-1"/>
    <n v="1"/>
    <n v="-1"/>
    <s v="-1-1"/>
    <x v="5"/>
    <x v="4"/>
    <n v="1"/>
  </r>
  <r>
    <x v="1"/>
    <x v="11"/>
    <s v="LF59: Mortality or fitness reduction due to reduction in quantity of vegetation habitat "/>
    <x v="58"/>
    <n v="-1"/>
    <n v="1"/>
    <n v="-1"/>
    <s v="-1-1"/>
    <x v="5"/>
    <x v="4"/>
    <n v="1"/>
  </r>
  <r>
    <x v="1"/>
    <x v="11"/>
    <s v="LF60: Mortality or fitness reduction due to competition with hatchery fish"/>
    <x v="59"/>
    <n v="-1"/>
    <n v="1"/>
    <n v="-1"/>
    <s v="-1-1"/>
    <x v="5"/>
    <x v="4"/>
    <n v="1"/>
  </r>
  <r>
    <x v="1"/>
    <x v="11"/>
    <s v="LF61: Mortality or fitness reduction due to unfavourable water temperatures"/>
    <x v="60"/>
    <n v="-1"/>
    <n v="1"/>
    <n v="-1"/>
    <s v="-1-1"/>
    <x v="5"/>
    <x v="4"/>
    <n v="1"/>
  </r>
  <r>
    <x v="1"/>
    <x v="11"/>
    <s v="LF62: Mortality or fitness reduction as a result of low dissolved oxygen"/>
    <x v="61"/>
    <n v="-1"/>
    <n v="1"/>
    <n v="-1"/>
    <s v="-1-1"/>
    <x v="5"/>
    <x v="4"/>
    <n v="1"/>
  </r>
  <r>
    <x v="1"/>
    <x v="11"/>
    <s v="LF63: Mortality or fitness reduction as a result of poor pH levels"/>
    <x v="62"/>
    <n v="-1"/>
    <n v="1"/>
    <n v="-1"/>
    <s v="-1-1"/>
    <x v="5"/>
    <x v="4"/>
    <n v="1"/>
  </r>
  <r>
    <x v="1"/>
    <x v="11"/>
    <s v="LF64: Mortality or fitness reduction due to increases in salinity"/>
    <x v="63"/>
    <n v="-1"/>
    <n v="1"/>
    <n v="-1"/>
    <s v="-1-1"/>
    <x v="5"/>
    <x v="4"/>
    <n v="1"/>
  </r>
  <r>
    <x v="1"/>
    <x v="11"/>
    <s v="LF65: Mortality or fitness reduction due to deleterious substances"/>
    <x v="64"/>
    <n v="-1"/>
    <n v="1"/>
    <n v="-1"/>
    <s v="-1-1"/>
    <x v="5"/>
    <x v="4"/>
    <n v="1"/>
  </r>
  <r>
    <x v="1"/>
    <x v="11"/>
    <s v="LF66: Mortality or fitness reduction due to ingestion of microplastics "/>
    <x v="65"/>
    <n v="0"/>
    <n v="0"/>
    <n v="0"/>
    <s v="0"/>
    <x v="2"/>
    <x v="3"/>
    <n v="0"/>
  </r>
  <r>
    <x v="1"/>
    <x v="11"/>
    <s v="LF67: Mortality or fitness reduction due changes in biological characteristics such as fecundity, maturation rate, sex ratios, size at age, etc"/>
    <x v="66"/>
    <n v="-1"/>
    <n v="1"/>
    <n v="-1"/>
    <s v="-1-1"/>
    <x v="5"/>
    <x v="4"/>
    <n v="1"/>
  </r>
  <r>
    <x v="1"/>
    <x v="11"/>
    <s v="LF68: Mortality or fitness reduction due to a reduction in natural (wild) genetic influence. This is measured by the stray rate (pHOSstray) into the system, or by the frequency and magnitude of direct transplanting."/>
    <x v="67"/>
    <n v="-1"/>
    <n v="1"/>
    <n v="-1"/>
    <s v="-1-1"/>
    <x v="5"/>
    <x v="4"/>
    <n v="1"/>
  </r>
  <r>
    <x v="1"/>
    <x v="11"/>
    <s v="LF69: Mortality or fitness reduction as a result of rearing in a hatchery environment leading to maladaptation to the wild environment. This is measured in a reduction in PNI."/>
    <x v="68"/>
    <n v="-1"/>
    <n v="1"/>
    <n v="-1"/>
    <s v="-1-1"/>
    <x v="5"/>
    <x v="4"/>
    <n v="1"/>
  </r>
  <r>
    <x v="1"/>
    <x v="11"/>
    <s v="LF70: Mortality or fitness reduction due to negative effects of small population size - including inbreeding depression and gene flow"/>
    <x v="69"/>
    <n v="-1"/>
    <n v="1"/>
    <n v="-1"/>
    <s v="-1-1"/>
    <x v="5"/>
    <x v="4"/>
    <n v="1"/>
  </r>
  <r>
    <x v="1"/>
    <x v="12"/>
    <s v="LF1: Mortality or fitness reduction due to predation from pinnipeds or other aquatic species"/>
    <x v="0"/>
    <n v="3"/>
    <n v="2"/>
    <n v="6"/>
    <s v="24"/>
    <x v="1"/>
    <x v="6"/>
    <n v="6"/>
  </r>
  <r>
    <x v="1"/>
    <x v="12"/>
    <s v="LF2:  Mortality or fitness reduction increased exposure to terrestrial predation"/>
    <x v="1"/>
    <n v="1"/>
    <n v="1"/>
    <n v="1"/>
    <s v="11"/>
    <x v="4"/>
    <x v="5"/>
    <n v="1"/>
  </r>
  <r>
    <x v="1"/>
    <x v="12"/>
    <s v="LF3: Mortality or fitness reduction as a result of stress due to anthropogenic activity (non fishing)"/>
    <x v="2"/>
    <n v="1"/>
    <n v="1"/>
    <n v="1"/>
    <s v="13"/>
    <x v="4"/>
    <x v="5"/>
    <n v="1"/>
  </r>
  <r>
    <x v="1"/>
    <x v="12"/>
    <s v="LF4: Mortality or fitness reduction as a result of disease, parasites, or pathogens"/>
    <x v="3"/>
    <n v="-1"/>
    <n v="1"/>
    <n v="-1"/>
    <s v="-1-1"/>
    <x v="5"/>
    <x v="4"/>
    <n v="1"/>
  </r>
  <r>
    <x v="1"/>
    <x v="12"/>
    <s v="LF5: Mortality or fitness reduction due to competition with invasive species"/>
    <x v="4"/>
    <n v="2"/>
    <n v="1"/>
    <n v="2"/>
    <s v="13"/>
    <x v="4"/>
    <x v="5"/>
    <n v="1"/>
  </r>
  <r>
    <x v="1"/>
    <x v="12"/>
    <s v="LF6: Limited or delayed access due to physical migration barriers and/or lack of safe migration routes (including lack of cover and complexity)"/>
    <x v="5"/>
    <n v="4"/>
    <n v="4"/>
    <n v="16"/>
    <s v="45"/>
    <x v="6"/>
    <x v="2"/>
    <n v="20"/>
  </r>
  <r>
    <x v="1"/>
    <x v="12"/>
    <s v="LF7: Pre-spawn mortality or fitness reduction due to poor quality of spawning habitat"/>
    <x v="6"/>
    <n v="0"/>
    <n v="0"/>
    <n v="0"/>
    <s v="0"/>
    <x v="2"/>
    <x v="3"/>
    <n v="0"/>
  </r>
  <r>
    <x v="1"/>
    <x v="12"/>
    <s v="LF8: Pre-spawn mortality or fitness reduction due to reduced quantity of spawning habitat"/>
    <x v="7"/>
    <n v="0"/>
    <n v="0"/>
    <n v="0"/>
    <s v="0"/>
    <x v="2"/>
    <x v="3"/>
    <n v="0"/>
  </r>
  <r>
    <x v="1"/>
    <x v="12"/>
    <s v="LF9: Mortality or fitness reduction due to fishing"/>
    <x v="8"/>
    <n v="1"/>
    <n v="1"/>
    <n v="1"/>
    <s v="14"/>
    <x v="4"/>
    <x v="1"/>
    <n v="2"/>
  </r>
  <r>
    <x v="1"/>
    <x v="12"/>
    <s v="LF10: Mortality or fitness reduction of wild fish due to competition with hatchery fish or aquaculture escapees for spawning locations or mates "/>
    <x v="9"/>
    <n v="-1"/>
    <n v="1"/>
    <n v="-1"/>
    <s v="-1-1"/>
    <x v="5"/>
    <x v="4"/>
    <n v="1"/>
  </r>
  <r>
    <x v="1"/>
    <x v="12"/>
    <s v="LF11: Mortality or fitness reduction due to unfavourable water temperatures"/>
    <x v="10"/>
    <n v="1"/>
    <n v="2"/>
    <n v="2"/>
    <s v="14"/>
    <x v="4"/>
    <x v="1"/>
    <n v="2"/>
  </r>
  <r>
    <x v="1"/>
    <x v="12"/>
    <s v="LF12: Mortality or fitness reduction as a result of low dissolved oxygen"/>
    <x v="11"/>
    <n v="0"/>
    <n v="0"/>
    <n v="0"/>
    <s v="0"/>
    <x v="2"/>
    <x v="3"/>
    <n v="0"/>
  </r>
  <r>
    <x v="1"/>
    <x v="12"/>
    <s v="LF13: Mortality or fitness reduction as a result of poor pH levels"/>
    <x v="12"/>
    <n v="-1"/>
    <n v="1"/>
    <n v="-1"/>
    <s v="-1-1"/>
    <x v="5"/>
    <x v="4"/>
    <n v="1"/>
  </r>
  <r>
    <x v="1"/>
    <x v="12"/>
    <s v="LF14: Mortality or fitness reduction as a result of changes to salinity"/>
    <x v="13"/>
    <n v="-1"/>
    <n v="1"/>
    <n v="-1"/>
    <s v="-1-1"/>
    <x v="5"/>
    <x v="4"/>
    <n v="1"/>
  </r>
  <r>
    <x v="1"/>
    <x v="12"/>
    <s v="LF15: Mortality or fitness reduction due to deleterious substances"/>
    <x v="14"/>
    <n v="-1"/>
    <n v="1"/>
    <n v="-1"/>
    <s v="-1-1"/>
    <x v="5"/>
    <x v="4"/>
    <n v="1"/>
  </r>
  <r>
    <x v="1"/>
    <x v="12"/>
    <s v="LF16: Mortality due to elevated levels of predation of eggs and alevin "/>
    <x v="15"/>
    <n v="1"/>
    <n v="1"/>
    <n v="1"/>
    <s v="13"/>
    <x v="4"/>
    <x v="5"/>
    <n v="1"/>
  </r>
  <r>
    <x v="1"/>
    <x v="12"/>
    <s v="LF17: Mortality or fitness reduction due to predation by or presence of invasive species"/>
    <x v="16"/>
    <n v="1"/>
    <n v="1"/>
    <n v="1"/>
    <s v="13"/>
    <x v="4"/>
    <x v="5"/>
    <n v="1"/>
  </r>
  <r>
    <x v="1"/>
    <x v="12"/>
    <s v="LF18: Mortality due to redd disturbance by humans"/>
    <x v="17"/>
    <n v="1"/>
    <n v="1"/>
    <n v="1"/>
    <s v="13"/>
    <x v="4"/>
    <x v="5"/>
    <n v="1"/>
  </r>
  <r>
    <x v="1"/>
    <x v="12"/>
    <s v="LF19: Mortality or fitness reduction due to early alevin emergence"/>
    <x v="18"/>
    <n v="0"/>
    <n v="0"/>
    <n v="0"/>
    <s v="0"/>
    <x v="2"/>
    <x v="3"/>
    <n v="0"/>
  </r>
  <r>
    <x v="1"/>
    <x v="12"/>
    <s v="LF20: Mortality or fitness reduction due to redd overspawn"/>
    <x v="19"/>
    <n v="-1"/>
    <n v="1"/>
    <n v="-1"/>
    <s v="-1-1"/>
    <x v="5"/>
    <x v="4"/>
    <n v="1"/>
  </r>
  <r>
    <x v="1"/>
    <x v="12"/>
    <s v="LF21: Mortality or fitness reduction due to dewatered redds at low flows"/>
    <x v="20"/>
    <n v="1"/>
    <n v="1"/>
    <n v="1"/>
    <s v="13"/>
    <x v="4"/>
    <x v="5"/>
    <n v="1"/>
  </r>
  <r>
    <x v="1"/>
    <x v="12"/>
    <s v="LF22: Mortality or fitness reduction resulting from frequent and higher peak flows causing redd scour"/>
    <x v="21"/>
    <n v="-1"/>
    <n v="1"/>
    <n v="-1"/>
    <s v="-1-1"/>
    <x v="5"/>
    <x v="4"/>
    <n v="1"/>
  </r>
  <r>
    <x v="1"/>
    <x v="12"/>
    <s v="LF23: Mortality of eggs during incubation due to variable lake water levels"/>
    <x v="22"/>
    <n v="0"/>
    <n v="0"/>
    <n v="0"/>
    <s v="0"/>
    <x v="2"/>
    <x v="3"/>
    <n v="0"/>
  </r>
  <r>
    <x v="1"/>
    <x v="12"/>
    <s v="LF24: Mortality of eggs due to lack of groundwater upwelling on lakeshore"/>
    <x v="23"/>
    <n v="0"/>
    <n v="0"/>
    <n v="0"/>
    <s v="0"/>
    <x v="2"/>
    <x v="3"/>
    <n v="0"/>
  </r>
  <r>
    <x v="1"/>
    <x v="12"/>
    <s v="LF25: Mortality or fitness reduction due to lower quality spawning gravel"/>
    <x v="24"/>
    <n v="2"/>
    <n v="4"/>
    <n v="8"/>
    <s v="33"/>
    <x v="0"/>
    <x v="6"/>
    <n v="9"/>
  </r>
  <r>
    <x v="1"/>
    <x v="12"/>
    <s v="LF26: Mortality or fitness reduction due to unfavourable water temperatures"/>
    <x v="25"/>
    <n v="-1"/>
    <n v="1"/>
    <n v="-1"/>
    <s v="-1-1"/>
    <x v="5"/>
    <x v="4"/>
    <n v="1"/>
  </r>
  <r>
    <x v="1"/>
    <x v="12"/>
    <s v="LF27: Mortality or fitness reduction as a result of low dissolved oxygen"/>
    <x v="26"/>
    <n v="-1"/>
    <n v="1"/>
    <n v="-1"/>
    <s v="-1-1"/>
    <x v="5"/>
    <x v="4"/>
    <n v="1"/>
  </r>
  <r>
    <x v="1"/>
    <x v="12"/>
    <s v="LF28: Mortality or fitness reduction as a result of poor pH levels"/>
    <x v="27"/>
    <n v="-1"/>
    <n v="1"/>
    <n v="-1"/>
    <s v="-1-1"/>
    <x v="5"/>
    <x v="4"/>
    <n v="1"/>
  </r>
  <r>
    <x v="1"/>
    <x v="12"/>
    <s v="LF29: Mortality or fitness reduction due to deleterious substances"/>
    <x v="28"/>
    <n v="1"/>
    <n v="1"/>
    <n v="1"/>
    <s v="11"/>
    <x v="4"/>
    <x v="5"/>
    <n v="1"/>
  </r>
  <r>
    <x v="1"/>
    <x v="12"/>
    <s v="LF30: Mortality or fitness reduction as a result of elevated predation"/>
    <x v="29"/>
    <n v="0"/>
    <n v="0"/>
    <n v="0"/>
    <s v="0"/>
    <x v="2"/>
    <x v="3"/>
    <n v="0"/>
  </r>
  <r>
    <x v="1"/>
    <x v="12"/>
    <s v="LF31: Mortality or fitness reduction due to elevated predation as a result of enhancement of predatory fish species"/>
    <x v="30"/>
    <n v="0"/>
    <n v="0"/>
    <n v="0"/>
    <s v="0"/>
    <x v="2"/>
    <x v="3"/>
    <n v="0"/>
  </r>
  <r>
    <x v="1"/>
    <x v="12"/>
    <s v="LF32: Mortality or fitness reduction as a result of stress due to anthropogenic activity"/>
    <x v="31"/>
    <n v="1"/>
    <n v="1"/>
    <n v="1"/>
    <s v="13"/>
    <x v="4"/>
    <x v="5"/>
    <n v="1"/>
  </r>
  <r>
    <x v="1"/>
    <x v="12"/>
    <s v="LF33: Mortality or fitness reduction as a result of disease, parasites, or pathogens"/>
    <x v="32"/>
    <n v="-1"/>
    <n v="1"/>
    <n v="-1"/>
    <s v="-1-1"/>
    <x v="5"/>
    <x v="4"/>
    <n v="1"/>
  </r>
  <r>
    <x v="1"/>
    <x v="12"/>
    <s v="LF34: Mortality or fitness reduction due to competition from invasive species "/>
    <x v="33"/>
    <n v="1"/>
    <n v="1"/>
    <n v="1"/>
    <s v="13"/>
    <x v="4"/>
    <x v="5"/>
    <n v="1"/>
  </r>
  <r>
    <x v="1"/>
    <x v="12"/>
    <s v="LF35: Mortality or fitness reduction as a result of lack of access to appropriate food"/>
    <x v="34"/>
    <n v="-1"/>
    <n v="1"/>
    <n v="-1"/>
    <s v="-1-1"/>
    <x v="5"/>
    <x v="4"/>
    <n v="1"/>
  </r>
  <r>
    <x v="1"/>
    <x v="12"/>
    <s v="LF36: Mortality or fitness reduction as a result of decreased quality of rearing habitat"/>
    <x v="35"/>
    <n v="-1"/>
    <n v="1"/>
    <n v="-1"/>
    <s v="-1-1"/>
    <x v="5"/>
    <x v="4"/>
    <n v="1"/>
  </r>
  <r>
    <x v="1"/>
    <x v="12"/>
    <s v="LF37: Mortality or fitness reduction as a result of decreased quantity of rearing habitat"/>
    <x v="36"/>
    <n v="-1"/>
    <n v="1"/>
    <n v="-1"/>
    <s v="-1-1"/>
    <x v="5"/>
    <x v="4"/>
    <n v="1"/>
  </r>
  <r>
    <x v="1"/>
    <x v="12"/>
    <s v="LF38: Mortality or fitness reduction as a result of decreased access to or quality of floodplain habitat"/>
    <x v="37"/>
    <n v="1"/>
    <n v="1"/>
    <n v="1"/>
    <s v="14"/>
    <x v="4"/>
    <x v="1"/>
    <n v="2"/>
  </r>
  <r>
    <x v="1"/>
    <x v="12"/>
    <s v="LF39: Mortality or fitness reduction from stranding in rearing habitat"/>
    <x v="38"/>
    <n v="1"/>
    <n v="1"/>
    <n v="1"/>
    <s v="14"/>
    <x v="4"/>
    <x v="1"/>
    <n v="2"/>
  </r>
  <r>
    <x v="1"/>
    <x v="12"/>
    <s v="LF40: Mortality or fitness reduction due to frequent and higher peak flows causing flushing"/>
    <x v="39"/>
    <n v="1"/>
    <n v="1"/>
    <n v="1"/>
    <s v="14"/>
    <x v="4"/>
    <x v="1"/>
    <n v="2"/>
  </r>
  <r>
    <x v="1"/>
    <x v="12"/>
    <s v="LF41: Mortality or fitness reduction as a result of competition with hatchery fry"/>
    <x v="40"/>
    <n v="1"/>
    <n v="1"/>
    <n v="1"/>
    <s v="13"/>
    <x v="4"/>
    <x v="5"/>
    <n v="1"/>
  </r>
  <r>
    <x v="1"/>
    <x v="12"/>
    <s v="LF42: Mortality or fitness reduction due to unfavourable water temperatures"/>
    <x v="41"/>
    <n v="-1"/>
    <n v="1"/>
    <n v="-1"/>
    <s v="-1-1"/>
    <x v="5"/>
    <x v="4"/>
    <n v="1"/>
  </r>
  <r>
    <x v="1"/>
    <x v="12"/>
    <s v="LF43: Mortality or fitness reduction as a result of low dissolved oxygen"/>
    <x v="42"/>
    <n v="-1"/>
    <n v="1"/>
    <n v="-1"/>
    <s v="-1-1"/>
    <x v="5"/>
    <x v="4"/>
    <n v="1"/>
  </r>
  <r>
    <x v="1"/>
    <x v="12"/>
    <s v="LF44: Mortality or fitness reduction as a result of poor pH levels"/>
    <x v="43"/>
    <n v="-1"/>
    <n v="1"/>
    <n v="-1"/>
    <s v="-1-1"/>
    <x v="5"/>
    <x v="4"/>
    <n v="1"/>
  </r>
  <r>
    <x v="1"/>
    <x v="12"/>
    <s v="LF45: Mortality or fitness reduction as a result of deleterious substances"/>
    <x v="44"/>
    <n v="0"/>
    <n v="0"/>
    <n v="0"/>
    <s v="0"/>
    <x v="2"/>
    <x v="3"/>
    <n v="0"/>
  </r>
  <r>
    <x v="1"/>
    <x v="12"/>
    <s v="LF46: Mortality or fitness reduction due to ingestion of microplastics in lake environments"/>
    <x v="45"/>
    <n v="0"/>
    <n v="0"/>
    <n v="0"/>
    <s v="0"/>
    <x v="2"/>
    <x v="3"/>
    <n v="0"/>
  </r>
  <r>
    <x v="1"/>
    <x v="12"/>
    <s v="LF47: Mortality or fitness reduction due to elevated predation"/>
    <x v="46"/>
    <n v="1"/>
    <n v="1"/>
    <n v="1"/>
    <s v="13"/>
    <x v="4"/>
    <x v="5"/>
    <n v="1"/>
  </r>
  <r>
    <x v="1"/>
    <x v="12"/>
    <s v="LF48: Mortality or fitness reduction due to predation by invasive species"/>
    <x v="47"/>
    <n v="1"/>
    <n v="1"/>
    <n v="1"/>
    <s v="13"/>
    <x v="4"/>
    <x v="5"/>
    <n v="1"/>
  </r>
  <r>
    <x v="1"/>
    <x v="12"/>
    <s v="LF49: Mortality or fitness reduction due to inter- and intra-specific competition"/>
    <x v="48"/>
    <n v="-1"/>
    <n v="1"/>
    <n v="-1"/>
    <s v="-1-1"/>
    <x v="5"/>
    <x v="4"/>
    <n v="1"/>
  </r>
  <r>
    <x v="1"/>
    <x v="12"/>
    <s v="LF50: Mortality or fitness reduction as a result of stress due to anthropogenic activity"/>
    <x v="49"/>
    <n v="1"/>
    <n v="1"/>
    <n v="1"/>
    <s v="14"/>
    <x v="4"/>
    <x v="1"/>
    <n v="2"/>
  </r>
  <r>
    <x v="1"/>
    <x v="12"/>
    <s v="LF51: Mortality or fitness reduction as a result of disease, parasites, or pathogens"/>
    <x v="50"/>
    <n v="-1"/>
    <n v="1"/>
    <n v="-1"/>
    <s v="-1-1"/>
    <x v="5"/>
    <x v="4"/>
    <n v="1"/>
  </r>
  <r>
    <x v="1"/>
    <x v="12"/>
    <s v="LF52: Mortality or fitness reduction as a result of lack of access to appropriate food"/>
    <x v="51"/>
    <n v="-1"/>
    <n v="1"/>
    <n v="-1"/>
    <s v="-1-1"/>
    <x v="5"/>
    <x v="4"/>
    <n v="1"/>
  </r>
  <r>
    <x v="1"/>
    <x v="12"/>
    <s v="LF53: Mortality or fitness reduction due to increased frequency and magnitude of algal blooms"/>
    <x v="52"/>
    <n v="1"/>
    <n v="1"/>
    <n v="1"/>
    <s v="13"/>
    <x v="4"/>
    <x v="5"/>
    <n v="1"/>
  </r>
  <r>
    <x v="1"/>
    <x v="12"/>
    <s v="LF54: Mortality or fitness reduction due to reduction in quality of beach habitat"/>
    <x v="53"/>
    <n v="-1"/>
    <n v="1"/>
    <n v="-1"/>
    <s v="-1-1"/>
    <x v="5"/>
    <x v="4"/>
    <n v="1"/>
  </r>
  <r>
    <x v="1"/>
    <x v="12"/>
    <s v="LF55: Mortality or fitness reduction due to loss in quantity of beach habitat loss "/>
    <x v="54"/>
    <n v="-1"/>
    <n v="1"/>
    <n v="-1"/>
    <s v="-1-1"/>
    <x v="5"/>
    <x v="4"/>
    <n v="1"/>
  </r>
  <r>
    <x v="1"/>
    <x v="12"/>
    <s v="LF56: Mortality or fitness reduction due to reduction in quality channel habitat"/>
    <x v="55"/>
    <n v="-1"/>
    <n v="1"/>
    <n v="-1"/>
    <s v="-1-1"/>
    <x v="5"/>
    <x v="4"/>
    <n v="1"/>
  </r>
  <r>
    <x v="1"/>
    <x v="12"/>
    <s v="LF57: Mortality or fitness reduction due to reduction in quantity channel habitat "/>
    <x v="56"/>
    <n v="-1"/>
    <n v="1"/>
    <n v="-1"/>
    <s v="-1-1"/>
    <x v="5"/>
    <x v="4"/>
    <n v="1"/>
  </r>
  <r>
    <x v="1"/>
    <x v="12"/>
    <s v="LF58: Mortality or fitness reduction due to reduction in quality of vegetation habitat "/>
    <x v="57"/>
    <n v="-1"/>
    <n v="1"/>
    <n v="-1"/>
    <s v="-1-1"/>
    <x v="5"/>
    <x v="4"/>
    <n v="1"/>
  </r>
  <r>
    <x v="1"/>
    <x v="12"/>
    <s v="LF59: Mortality or fitness reduction due to reduction in quantity of vegetation habitat "/>
    <x v="58"/>
    <n v="-1"/>
    <n v="1"/>
    <n v="-1"/>
    <s v="-1-1"/>
    <x v="5"/>
    <x v="4"/>
    <n v="1"/>
  </r>
  <r>
    <x v="1"/>
    <x v="12"/>
    <s v="LF60: Mortality or fitness reduction due to competition with hatchery fish"/>
    <x v="59"/>
    <n v="-1"/>
    <n v="1"/>
    <n v="-1"/>
    <s v="-1-1"/>
    <x v="5"/>
    <x v="4"/>
    <n v="1"/>
  </r>
  <r>
    <x v="1"/>
    <x v="12"/>
    <s v="LF61: Mortality or fitness reduction due to unfavourable water temperatures"/>
    <x v="60"/>
    <n v="-1"/>
    <n v="1"/>
    <n v="-1"/>
    <s v="-1-1"/>
    <x v="5"/>
    <x v="4"/>
    <n v="1"/>
  </r>
  <r>
    <x v="1"/>
    <x v="12"/>
    <s v="LF62: Mortality or fitness reduction as a result of low dissolved oxygen"/>
    <x v="61"/>
    <n v="-1"/>
    <n v="1"/>
    <n v="-1"/>
    <s v="-1-1"/>
    <x v="5"/>
    <x v="4"/>
    <n v="1"/>
  </r>
  <r>
    <x v="1"/>
    <x v="12"/>
    <s v="LF63: Mortality or fitness reduction as a result of poor pH levels"/>
    <x v="62"/>
    <n v="-1"/>
    <n v="1"/>
    <n v="-1"/>
    <s v="-1-1"/>
    <x v="5"/>
    <x v="4"/>
    <n v="1"/>
  </r>
  <r>
    <x v="1"/>
    <x v="12"/>
    <s v="LF64: Mortality or fitness reduction due to increases in salinity"/>
    <x v="63"/>
    <n v="-1"/>
    <n v="1"/>
    <n v="-1"/>
    <s v="-1-1"/>
    <x v="5"/>
    <x v="4"/>
    <n v="1"/>
  </r>
  <r>
    <x v="1"/>
    <x v="12"/>
    <s v="LF65: Mortality or fitness reduction due to deleterious substances"/>
    <x v="64"/>
    <n v="1"/>
    <n v="1"/>
    <n v="1"/>
    <s v="14"/>
    <x v="4"/>
    <x v="1"/>
    <n v="2"/>
  </r>
  <r>
    <x v="1"/>
    <x v="12"/>
    <s v="LF66: Mortality or fitness reduction due to ingestion of microplastics "/>
    <x v="65"/>
    <n v="0"/>
    <n v="0"/>
    <n v="0"/>
    <s v="0"/>
    <x v="2"/>
    <x v="3"/>
    <n v="0"/>
  </r>
  <r>
    <x v="1"/>
    <x v="12"/>
    <s v="LF67: Mortality or fitness reduction due changes in biological characteristics such as fecundity, maturation rate, sex ratios, size at age, etc"/>
    <x v="66"/>
    <n v="-1"/>
    <n v="1"/>
    <n v="-1"/>
    <s v="-1-1"/>
    <x v="5"/>
    <x v="4"/>
    <n v="1"/>
  </r>
  <r>
    <x v="1"/>
    <x v="12"/>
    <s v="LF68: Mortality or fitness reduction due to a reduction in natural (wild) genetic influence. This is measured by the stray rate (pHOSstray) into the system, or by the frequency and magnitude of direct transplanting."/>
    <x v="67"/>
    <n v="-1"/>
    <n v="1"/>
    <n v="-1"/>
    <s v="-1-1"/>
    <x v="5"/>
    <x v="4"/>
    <n v="1"/>
  </r>
  <r>
    <x v="1"/>
    <x v="12"/>
    <s v="LF69: Mortality or fitness reduction as a result of rearing in a hatchery environment leading to maladaptation to the wild environment. This is measured in a reduction in PNI."/>
    <x v="68"/>
    <n v="-1"/>
    <n v="1"/>
    <n v="-1"/>
    <s v="-1-1"/>
    <x v="5"/>
    <x v="4"/>
    <n v="1"/>
  </r>
  <r>
    <x v="1"/>
    <x v="12"/>
    <s v="LF70: Mortality or fitness reduction due to negative effects of small population size - including inbreeding depression and gene flow"/>
    <x v="69"/>
    <n v="-1"/>
    <n v="1"/>
    <n v="-1"/>
    <s v="-1-1"/>
    <x v="5"/>
    <x v="4"/>
    <n v="1"/>
  </r>
  <r>
    <x v="1"/>
    <x v="13"/>
    <s v="LF1: Mortality or fitness reduction due to predation from pinnipeds or other aquatic species"/>
    <x v="0"/>
    <n v="4"/>
    <n v="2"/>
    <n v="8"/>
    <s v="34"/>
    <x v="0"/>
    <x v="0"/>
    <n v="12"/>
  </r>
  <r>
    <x v="1"/>
    <x v="13"/>
    <s v="LF2:  Mortality or fitness reduction increased exposure to terrestrial predation"/>
    <x v="1"/>
    <n v="1"/>
    <n v="1"/>
    <n v="1"/>
    <s v="23"/>
    <x v="4"/>
    <x v="1"/>
    <n v="2"/>
  </r>
  <r>
    <x v="1"/>
    <x v="13"/>
    <s v="LF3: Mortality or fitness reduction as a result of stress due to anthropogenic activity (non fishing)"/>
    <x v="2"/>
    <n v="1"/>
    <n v="1"/>
    <n v="1"/>
    <s v="23"/>
    <x v="4"/>
    <x v="1"/>
    <n v="2"/>
  </r>
  <r>
    <x v="1"/>
    <x v="13"/>
    <s v="LF4: Mortality or fitness reduction as a result of disease, parasites, or pathogens"/>
    <x v="3"/>
    <n v="-1"/>
    <n v="1"/>
    <n v="-1"/>
    <s v="-1-1"/>
    <x v="5"/>
    <x v="4"/>
    <n v="1"/>
  </r>
  <r>
    <x v="1"/>
    <x v="13"/>
    <s v="LF5: Mortality or fitness reduction due to competition with invasive species"/>
    <x v="4"/>
    <n v="1"/>
    <n v="1"/>
    <n v="1"/>
    <s v="21"/>
    <x v="4"/>
    <x v="5"/>
    <n v="1"/>
  </r>
  <r>
    <x v="1"/>
    <x v="13"/>
    <s v="LF6: Limited or delayed access due to physical migration barriers and/or lack of safe migration routes (including lack of cover and complexity)"/>
    <x v="5"/>
    <n v="5"/>
    <n v="5"/>
    <n v="25"/>
    <s v="55"/>
    <x v="3"/>
    <x v="2"/>
    <n v="25"/>
  </r>
  <r>
    <x v="1"/>
    <x v="13"/>
    <s v="LF7: Pre-spawn mortality or fitness reduction due to poor quality of spawning habitat"/>
    <x v="6"/>
    <n v="2"/>
    <n v="2"/>
    <n v="4"/>
    <s v="23"/>
    <x v="1"/>
    <x v="1"/>
    <n v="4"/>
  </r>
  <r>
    <x v="1"/>
    <x v="13"/>
    <s v="LF8: Pre-spawn mortality or fitness reduction due to reduced quantity of spawning habitat"/>
    <x v="7"/>
    <n v="2"/>
    <n v="2"/>
    <n v="4"/>
    <s v="23"/>
    <x v="1"/>
    <x v="1"/>
    <n v="4"/>
  </r>
  <r>
    <x v="1"/>
    <x v="13"/>
    <s v="LF9: Mortality or fitness reduction due to fishing"/>
    <x v="8"/>
    <n v="1"/>
    <n v="2"/>
    <n v="2"/>
    <s v="14"/>
    <x v="4"/>
    <x v="1"/>
    <n v="2"/>
  </r>
  <r>
    <x v="1"/>
    <x v="13"/>
    <s v="LF10: Mortality or fitness reduction of wild fish due to competition with hatchery fish or aquaculture escapees for spawning locations or mates "/>
    <x v="9"/>
    <n v="-1"/>
    <n v="1"/>
    <n v="-1"/>
    <s v="-1-1"/>
    <x v="5"/>
    <x v="4"/>
    <n v="1"/>
  </r>
  <r>
    <x v="1"/>
    <x v="13"/>
    <s v="LF11: Mortality or fitness reduction due to unfavourable water temperatures"/>
    <x v="10"/>
    <n v="1"/>
    <n v="2"/>
    <n v="2"/>
    <s v="14"/>
    <x v="4"/>
    <x v="1"/>
    <n v="2"/>
  </r>
  <r>
    <x v="1"/>
    <x v="13"/>
    <s v="LF12: Mortality or fitness reduction as a result of low dissolved oxygen"/>
    <x v="11"/>
    <n v="0"/>
    <n v="0"/>
    <n v="0"/>
    <s v="0"/>
    <x v="2"/>
    <x v="3"/>
    <n v="0"/>
  </r>
  <r>
    <x v="1"/>
    <x v="13"/>
    <s v="LF13: Mortality or fitness reduction as a result of poor pH levels"/>
    <x v="12"/>
    <n v="-1"/>
    <n v="1"/>
    <n v="-1"/>
    <s v="-1-1"/>
    <x v="5"/>
    <x v="4"/>
    <n v="1"/>
  </r>
  <r>
    <x v="1"/>
    <x v="13"/>
    <s v="LF14: Mortality or fitness reduction as a result of changes to salinity"/>
    <x v="13"/>
    <n v="-1"/>
    <n v="1"/>
    <n v="-1"/>
    <s v="-1-1"/>
    <x v="5"/>
    <x v="4"/>
    <n v="1"/>
  </r>
  <r>
    <x v="1"/>
    <x v="13"/>
    <s v="LF15: Mortality or fitness reduction due to deleterious substances"/>
    <x v="14"/>
    <n v="-1"/>
    <n v="1"/>
    <n v="-1"/>
    <s v="-1-1"/>
    <x v="5"/>
    <x v="4"/>
    <n v="1"/>
  </r>
  <r>
    <x v="1"/>
    <x v="13"/>
    <s v="LF16: Mortality due to elevated levels of predation of eggs and alevin "/>
    <x v="15"/>
    <n v="1"/>
    <n v="1"/>
    <n v="1"/>
    <s v="23"/>
    <x v="4"/>
    <x v="1"/>
    <n v="2"/>
  </r>
  <r>
    <x v="1"/>
    <x v="13"/>
    <s v="LF17: Mortality or fitness reduction due to predation by or presence of invasive species"/>
    <x v="16"/>
    <n v="1"/>
    <n v="1"/>
    <n v="1"/>
    <s v="23"/>
    <x v="4"/>
    <x v="1"/>
    <n v="2"/>
  </r>
  <r>
    <x v="1"/>
    <x v="13"/>
    <s v="LF18: Mortality due to redd disturbance by humans"/>
    <x v="17"/>
    <n v="1"/>
    <n v="1"/>
    <n v="1"/>
    <s v="23"/>
    <x v="4"/>
    <x v="1"/>
    <n v="2"/>
  </r>
  <r>
    <x v="1"/>
    <x v="13"/>
    <s v="LF19: Mortality or fitness reduction due to early alevin emergence"/>
    <x v="18"/>
    <n v="0"/>
    <n v="0"/>
    <n v="0"/>
    <s v="0"/>
    <x v="2"/>
    <x v="3"/>
    <n v="0"/>
  </r>
  <r>
    <x v="1"/>
    <x v="13"/>
    <s v="LF20: Mortality or fitness reduction due to redd overspawn"/>
    <x v="19"/>
    <n v="1"/>
    <n v="1"/>
    <n v="1"/>
    <s v="21"/>
    <x v="4"/>
    <x v="5"/>
    <n v="1"/>
  </r>
  <r>
    <x v="1"/>
    <x v="13"/>
    <s v="LF21: Mortality or fitness reduction due to dewatered redds at low flows"/>
    <x v="20"/>
    <n v="1"/>
    <n v="1"/>
    <n v="1"/>
    <s v="13"/>
    <x v="4"/>
    <x v="5"/>
    <n v="1"/>
  </r>
  <r>
    <x v="1"/>
    <x v="13"/>
    <s v="LF22: Mortality or fitness reduction resulting from frequent and higher peak flows causing redd scour"/>
    <x v="21"/>
    <n v="-1"/>
    <n v="1"/>
    <n v="-1"/>
    <s v="-1-1"/>
    <x v="5"/>
    <x v="4"/>
    <n v="1"/>
  </r>
  <r>
    <x v="1"/>
    <x v="13"/>
    <s v="LF23: Mortality of eggs during incubation due to variable lake water levels"/>
    <x v="22"/>
    <n v="0"/>
    <n v="0"/>
    <n v="0"/>
    <s v="0"/>
    <x v="2"/>
    <x v="3"/>
    <n v="0"/>
  </r>
  <r>
    <x v="1"/>
    <x v="13"/>
    <s v="LF24: Mortality of eggs due to lack of groundwater upwelling on lakeshore"/>
    <x v="23"/>
    <n v="0"/>
    <n v="0"/>
    <n v="0"/>
    <s v="0"/>
    <x v="2"/>
    <x v="3"/>
    <n v="0"/>
  </r>
  <r>
    <x v="1"/>
    <x v="13"/>
    <s v="LF25: Mortality or fitness reduction due to lower quality spawning gravel"/>
    <x v="24"/>
    <n v="-1"/>
    <n v="1"/>
    <n v="-1"/>
    <s v="-1-1"/>
    <x v="5"/>
    <x v="4"/>
    <n v="1"/>
  </r>
  <r>
    <x v="1"/>
    <x v="13"/>
    <s v="LF26: Mortality or fitness reduction due to unfavourable water temperatures"/>
    <x v="25"/>
    <n v="-1"/>
    <n v="1"/>
    <n v="-1"/>
    <s v="-1-1"/>
    <x v="5"/>
    <x v="4"/>
    <n v="1"/>
  </r>
  <r>
    <x v="1"/>
    <x v="13"/>
    <s v="LF27: Mortality or fitness reduction as a result of low dissolved oxygen"/>
    <x v="26"/>
    <n v="-1"/>
    <n v="1"/>
    <n v="-1"/>
    <s v="-1-1"/>
    <x v="5"/>
    <x v="4"/>
    <n v="1"/>
  </r>
  <r>
    <x v="1"/>
    <x v="13"/>
    <s v="LF28: Mortality or fitness reduction as a result of poor pH levels"/>
    <x v="27"/>
    <n v="-1"/>
    <n v="1"/>
    <n v="-1"/>
    <s v="-1-1"/>
    <x v="5"/>
    <x v="4"/>
    <n v="1"/>
  </r>
  <r>
    <x v="1"/>
    <x v="13"/>
    <s v="LF29: Mortality or fitness reduction due to deleterious substances"/>
    <x v="28"/>
    <n v="0"/>
    <n v="0"/>
    <n v="0"/>
    <s v="0"/>
    <x v="2"/>
    <x v="3"/>
    <n v="0"/>
  </r>
  <r>
    <x v="1"/>
    <x v="13"/>
    <s v="LF30: Mortality or fitness reduction as a result of elevated predation"/>
    <x v="29"/>
    <n v="-1"/>
    <n v="1"/>
    <n v="-1"/>
    <s v="-1-1"/>
    <x v="5"/>
    <x v="4"/>
    <n v="1"/>
  </r>
  <r>
    <x v="1"/>
    <x v="13"/>
    <s v="LF31: Mortality or fitness reduction due to elevated predation as a result of enhancement of predatory fish species"/>
    <x v="30"/>
    <n v="0"/>
    <n v="0"/>
    <n v="0"/>
    <s v="0"/>
    <x v="2"/>
    <x v="3"/>
    <n v="0"/>
  </r>
  <r>
    <x v="1"/>
    <x v="13"/>
    <s v="LF32: Mortality or fitness reduction as a result of stress due to anthropogenic activity"/>
    <x v="31"/>
    <n v="1"/>
    <n v="1"/>
    <n v="1"/>
    <s v="13"/>
    <x v="4"/>
    <x v="5"/>
    <n v="1"/>
  </r>
  <r>
    <x v="1"/>
    <x v="13"/>
    <s v="LF33: Mortality or fitness reduction as a result of disease, parasites, or pathogens"/>
    <x v="32"/>
    <n v="-1"/>
    <n v="1"/>
    <n v="-1"/>
    <s v="-1-1"/>
    <x v="5"/>
    <x v="4"/>
    <n v="1"/>
  </r>
  <r>
    <x v="1"/>
    <x v="13"/>
    <s v="LF34: Mortality or fitness reduction due to competition from invasive species "/>
    <x v="33"/>
    <n v="1"/>
    <n v="1"/>
    <n v="1"/>
    <s v="13"/>
    <x v="4"/>
    <x v="5"/>
    <n v="1"/>
  </r>
  <r>
    <x v="1"/>
    <x v="13"/>
    <s v="LF35: Mortality or fitness reduction as a result of lack of access to appropriate food"/>
    <x v="34"/>
    <n v="-1"/>
    <n v="1"/>
    <n v="-1"/>
    <s v="-1-1"/>
    <x v="5"/>
    <x v="4"/>
    <n v="1"/>
  </r>
  <r>
    <x v="1"/>
    <x v="13"/>
    <s v="LF36: Mortality or fitness reduction as a result of decreased quality of rearing habitat"/>
    <x v="35"/>
    <n v="-1"/>
    <n v="1"/>
    <n v="-1"/>
    <s v="-1-1"/>
    <x v="5"/>
    <x v="4"/>
    <n v="1"/>
  </r>
  <r>
    <x v="1"/>
    <x v="13"/>
    <s v="LF37: Mortality or fitness reduction as a result of decreased quantity of rearing habitat"/>
    <x v="36"/>
    <n v="-1"/>
    <n v="1"/>
    <n v="-1"/>
    <s v="-1-1"/>
    <x v="5"/>
    <x v="4"/>
    <n v="1"/>
  </r>
  <r>
    <x v="1"/>
    <x v="13"/>
    <s v="LF38: Mortality or fitness reduction as a result of decreased access to or quality of floodplain habitat"/>
    <x v="37"/>
    <n v="-1"/>
    <n v="1"/>
    <n v="-1"/>
    <s v="-1-1"/>
    <x v="5"/>
    <x v="4"/>
    <n v="1"/>
  </r>
  <r>
    <x v="1"/>
    <x v="13"/>
    <s v="LF39: Mortality or fitness reduction from stranding in rearing habitat"/>
    <x v="38"/>
    <n v="2"/>
    <n v="2"/>
    <n v="4"/>
    <s v="24"/>
    <x v="1"/>
    <x v="6"/>
    <n v="6"/>
  </r>
  <r>
    <x v="1"/>
    <x v="13"/>
    <s v="LF40: Mortality or fitness reduction due to frequent and higher peak flows causing flushing"/>
    <x v="39"/>
    <n v="1"/>
    <n v="1"/>
    <n v="1"/>
    <s v="14"/>
    <x v="4"/>
    <x v="1"/>
    <n v="2"/>
  </r>
  <r>
    <x v="1"/>
    <x v="13"/>
    <s v="LF41: Mortality or fitness reduction as a result of competition with hatchery fry"/>
    <x v="40"/>
    <n v="-1"/>
    <n v="1"/>
    <n v="-1"/>
    <s v="-1-1"/>
    <x v="5"/>
    <x v="4"/>
    <n v="1"/>
  </r>
  <r>
    <x v="1"/>
    <x v="13"/>
    <s v="LF42: Mortality or fitness reduction due to unfavourable water temperatures"/>
    <x v="41"/>
    <n v="-1"/>
    <n v="1"/>
    <n v="-1"/>
    <s v="-1-1"/>
    <x v="5"/>
    <x v="4"/>
    <n v="1"/>
  </r>
  <r>
    <x v="1"/>
    <x v="13"/>
    <s v="LF43: Mortality or fitness reduction as a result of low dissolved oxygen"/>
    <x v="42"/>
    <n v="-1"/>
    <n v="1"/>
    <n v="-1"/>
    <s v="-1-1"/>
    <x v="5"/>
    <x v="4"/>
    <n v="1"/>
  </r>
  <r>
    <x v="1"/>
    <x v="13"/>
    <s v="LF44: Mortality or fitness reduction as a result of poor pH levels"/>
    <x v="43"/>
    <n v="-1"/>
    <n v="1"/>
    <n v="-1"/>
    <s v="-1-1"/>
    <x v="5"/>
    <x v="4"/>
    <n v="1"/>
  </r>
  <r>
    <x v="1"/>
    <x v="13"/>
    <s v="LF45: Mortality or fitness reduction as a result of deleterious substances"/>
    <x v="44"/>
    <n v="0"/>
    <n v="0"/>
    <n v="0"/>
    <s v="0"/>
    <x v="2"/>
    <x v="3"/>
    <n v="0"/>
  </r>
  <r>
    <x v="1"/>
    <x v="13"/>
    <s v="LF46: Mortality or fitness reduction due to ingestion of microplastics in lake environments"/>
    <x v="45"/>
    <n v="0"/>
    <n v="0"/>
    <n v="0"/>
    <s v="0"/>
    <x v="2"/>
    <x v="3"/>
    <n v="0"/>
  </r>
  <r>
    <x v="1"/>
    <x v="13"/>
    <s v="LF47: Mortality or fitness reduction due to elevated predation"/>
    <x v="46"/>
    <n v="1"/>
    <n v="1"/>
    <n v="1"/>
    <s v="13"/>
    <x v="4"/>
    <x v="5"/>
    <n v="1"/>
  </r>
  <r>
    <x v="1"/>
    <x v="13"/>
    <s v="LF48: Mortality or fitness reduction due to predation by invasive species"/>
    <x v="47"/>
    <n v="1"/>
    <n v="1"/>
    <n v="1"/>
    <s v="13"/>
    <x v="4"/>
    <x v="5"/>
    <n v="1"/>
  </r>
  <r>
    <x v="1"/>
    <x v="13"/>
    <s v="LF49: Mortality or fitness reduction due to inter- and intra-specific competition"/>
    <x v="48"/>
    <n v="-1"/>
    <n v="1"/>
    <n v="-1"/>
    <s v="-1-1"/>
    <x v="5"/>
    <x v="4"/>
    <n v="1"/>
  </r>
  <r>
    <x v="1"/>
    <x v="13"/>
    <s v="LF50: Mortality or fitness reduction as a result of stress due to anthropogenic activity"/>
    <x v="49"/>
    <n v="1"/>
    <n v="1"/>
    <n v="1"/>
    <s v="14"/>
    <x v="4"/>
    <x v="1"/>
    <n v="2"/>
  </r>
  <r>
    <x v="1"/>
    <x v="13"/>
    <s v="LF51: Mortality or fitness reduction as a result of disease, parasites, or pathogens"/>
    <x v="50"/>
    <n v="-1"/>
    <n v="1"/>
    <n v="-1"/>
    <s v="-1-1"/>
    <x v="5"/>
    <x v="4"/>
    <n v="1"/>
  </r>
  <r>
    <x v="1"/>
    <x v="13"/>
    <s v="LF52: Mortality or fitness reduction as a result of lack of access to appropriate food"/>
    <x v="51"/>
    <n v="-1"/>
    <n v="1"/>
    <n v="-1"/>
    <s v="-1-1"/>
    <x v="5"/>
    <x v="4"/>
    <n v="1"/>
  </r>
  <r>
    <x v="1"/>
    <x v="13"/>
    <s v="LF53: Mortality or fitness reduction due to increased frequency and magnitude of algal blooms"/>
    <x v="52"/>
    <n v="1"/>
    <n v="1"/>
    <n v="1"/>
    <s v="13"/>
    <x v="4"/>
    <x v="5"/>
    <n v="1"/>
  </r>
  <r>
    <x v="1"/>
    <x v="13"/>
    <s v="LF54: Mortality or fitness reduction due to reduction in quality of beach habitat"/>
    <x v="53"/>
    <n v="-1"/>
    <n v="1"/>
    <n v="-1"/>
    <s v="-1-1"/>
    <x v="5"/>
    <x v="4"/>
    <n v="1"/>
  </r>
  <r>
    <x v="1"/>
    <x v="13"/>
    <s v="LF55: Mortality or fitness reduction due to loss in quantity of beach habitat loss "/>
    <x v="54"/>
    <n v="-1"/>
    <n v="1"/>
    <n v="-1"/>
    <s v="-1-1"/>
    <x v="5"/>
    <x v="4"/>
    <n v="1"/>
  </r>
  <r>
    <x v="1"/>
    <x v="13"/>
    <s v="LF56: Mortality or fitness reduction due to reduction in quality channel habitat"/>
    <x v="55"/>
    <n v="-1"/>
    <n v="1"/>
    <n v="-1"/>
    <s v="-1-1"/>
    <x v="5"/>
    <x v="4"/>
    <n v="1"/>
  </r>
  <r>
    <x v="1"/>
    <x v="13"/>
    <s v="LF57: Mortality or fitness reduction due to reduction in quantity channel habitat "/>
    <x v="56"/>
    <n v="-1"/>
    <n v="1"/>
    <n v="-1"/>
    <s v="-1-1"/>
    <x v="5"/>
    <x v="4"/>
    <n v="1"/>
  </r>
  <r>
    <x v="1"/>
    <x v="13"/>
    <s v="LF58: Mortality or fitness reduction due to reduction in quality of vegetation habitat "/>
    <x v="57"/>
    <n v="-1"/>
    <n v="1"/>
    <n v="-1"/>
    <s v="-1-1"/>
    <x v="5"/>
    <x v="4"/>
    <n v="1"/>
  </r>
  <r>
    <x v="1"/>
    <x v="13"/>
    <s v="LF59: Mortality or fitness reduction due to reduction in quantity of vegetation habitat "/>
    <x v="58"/>
    <n v="-1"/>
    <n v="1"/>
    <n v="-1"/>
    <s v="-1-1"/>
    <x v="5"/>
    <x v="4"/>
    <n v="1"/>
  </r>
  <r>
    <x v="1"/>
    <x v="13"/>
    <s v="LF60: Mortality or fitness reduction due to competition with hatchery fish"/>
    <x v="59"/>
    <n v="-1"/>
    <n v="1"/>
    <n v="-1"/>
    <s v="-1-1"/>
    <x v="5"/>
    <x v="4"/>
    <n v="1"/>
  </r>
  <r>
    <x v="1"/>
    <x v="13"/>
    <s v="LF61: Mortality or fitness reduction due to unfavourable water temperatures"/>
    <x v="60"/>
    <n v="-1"/>
    <n v="1"/>
    <n v="-1"/>
    <s v="-1-1"/>
    <x v="5"/>
    <x v="4"/>
    <n v="1"/>
  </r>
  <r>
    <x v="1"/>
    <x v="13"/>
    <s v="LF62: Mortality or fitness reduction as a result of low dissolved oxygen"/>
    <x v="61"/>
    <n v="-1"/>
    <n v="1"/>
    <n v="-1"/>
    <s v="-1-1"/>
    <x v="5"/>
    <x v="4"/>
    <n v="1"/>
  </r>
  <r>
    <x v="1"/>
    <x v="13"/>
    <s v="LF63: Mortality or fitness reduction as a result of poor pH levels"/>
    <x v="62"/>
    <n v="-1"/>
    <n v="1"/>
    <n v="-1"/>
    <s v="-1-1"/>
    <x v="5"/>
    <x v="4"/>
    <n v="1"/>
  </r>
  <r>
    <x v="1"/>
    <x v="13"/>
    <s v="LF64: Mortality or fitness reduction due to increases in salinity"/>
    <x v="63"/>
    <n v="-1"/>
    <n v="1"/>
    <n v="-1"/>
    <s v="-1-1"/>
    <x v="5"/>
    <x v="4"/>
    <n v="1"/>
  </r>
  <r>
    <x v="1"/>
    <x v="13"/>
    <s v="LF65: Mortality or fitness reduction due to deleterious substances"/>
    <x v="64"/>
    <n v="-1"/>
    <n v="1"/>
    <n v="-1"/>
    <s v="-1-1"/>
    <x v="5"/>
    <x v="4"/>
    <n v="1"/>
  </r>
  <r>
    <x v="1"/>
    <x v="13"/>
    <s v="LF66: Mortality or fitness reduction due to ingestion of microplastics "/>
    <x v="65"/>
    <n v="0"/>
    <n v="0"/>
    <n v="0"/>
    <s v="0"/>
    <x v="2"/>
    <x v="3"/>
    <n v="0"/>
  </r>
  <r>
    <x v="1"/>
    <x v="13"/>
    <s v="LF67: Mortality or fitness reduction due changes in biological characteristics such as fecundity, maturation rate, sex ratios, size at age, etc"/>
    <x v="66"/>
    <n v="-1"/>
    <n v="1"/>
    <n v="-1"/>
    <s v="-1-1"/>
    <x v="5"/>
    <x v="4"/>
    <n v="1"/>
  </r>
  <r>
    <x v="1"/>
    <x v="13"/>
    <s v="LF68: Mortality or fitness reduction due to a reduction in natural (wild) genetic influence. This is measured by the stray rate (pHOSstray) into the system, or by the frequency and magnitude of direct transplanting."/>
    <x v="67"/>
    <n v="-1"/>
    <n v="1"/>
    <n v="-1"/>
    <s v="-1-1"/>
    <x v="5"/>
    <x v="4"/>
    <n v="1"/>
  </r>
  <r>
    <x v="1"/>
    <x v="13"/>
    <s v="LF69: Mortality or fitness reduction as a result of rearing in a hatchery environment leading to maladaptation to the wild environment. This is measured in a reduction in PNI."/>
    <x v="68"/>
    <n v="-1"/>
    <n v="1"/>
    <n v="-1"/>
    <s v="-1-1"/>
    <x v="5"/>
    <x v="4"/>
    <n v="1"/>
  </r>
  <r>
    <x v="1"/>
    <x v="13"/>
    <s v="LF70: Mortality or fitness reduction due to negative effects of small population size - including inbreeding depression and gene flow"/>
    <x v="69"/>
    <n v="-1"/>
    <n v="1"/>
    <n v="-1"/>
    <s v="-1-1"/>
    <x v="5"/>
    <x v="4"/>
    <n v="1"/>
  </r>
  <r>
    <x v="2"/>
    <x v="14"/>
    <s v="LF1: Mortality or fitness reduction due to predation from pinnipeds or other aquatic species"/>
    <x v="0"/>
    <n v="1"/>
    <n v="1"/>
    <n v="1"/>
    <s v="13"/>
    <x v="4"/>
    <x v="5"/>
    <n v="1"/>
  </r>
  <r>
    <x v="2"/>
    <x v="14"/>
    <s v="LF2:  Mortality or fitness reduction increased exposure to terrestrial predation"/>
    <x v="1"/>
    <n v="1"/>
    <n v="1"/>
    <n v="1"/>
    <s v="13"/>
    <x v="4"/>
    <x v="5"/>
    <n v="1"/>
  </r>
  <r>
    <x v="2"/>
    <x v="14"/>
    <s v="LF3: Mortality or fitness reduction as a result of stress due to anthropogenic activity (non fishing)"/>
    <x v="2"/>
    <n v="1"/>
    <n v="1"/>
    <n v="1"/>
    <s v="13"/>
    <x v="4"/>
    <x v="5"/>
    <n v="1"/>
  </r>
  <r>
    <x v="2"/>
    <x v="14"/>
    <s v="LF4: Mortality or fitness reduction as a result of disease, parasites, or pathogens"/>
    <x v="3"/>
    <n v="0"/>
    <n v="0"/>
    <n v="0"/>
    <s v="0"/>
    <x v="2"/>
    <x v="3"/>
    <n v="0"/>
  </r>
  <r>
    <x v="2"/>
    <x v="14"/>
    <s v="LF5: Mortality or fitness reduction due to competition with invasive species"/>
    <x v="4"/>
    <n v="1"/>
    <n v="1"/>
    <n v="1"/>
    <s v="13"/>
    <x v="4"/>
    <x v="5"/>
    <n v="1"/>
  </r>
  <r>
    <x v="2"/>
    <x v="14"/>
    <s v="LF6: Limited or delayed access due to physical migration barriers and/or lack of safe migration routes (including lack of cover and complexity)"/>
    <x v="5"/>
    <n v="4"/>
    <n v="4"/>
    <n v="16"/>
    <s v="45"/>
    <x v="6"/>
    <x v="2"/>
    <n v="20"/>
  </r>
  <r>
    <x v="2"/>
    <x v="14"/>
    <s v="LF7: Pre-spawn mortality or fitness reduction due to poor quality of spawning habitat"/>
    <x v="6"/>
    <n v="1"/>
    <n v="3"/>
    <n v="3"/>
    <s v="14"/>
    <x v="4"/>
    <x v="1"/>
    <n v="2"/>
  </r>
  <r>
    <x v="2"/>
    <x v="14"/>
    <s v="LF8: Pre-spawn mortality or fitness reduction due to reduced quantity of spawning habitat"/>
    <x v="7"/>
    <n v="1"/>
    <n v="3"/>
    <n v="3"/>
    <s v="14"/>
    <x v="4"/>
    <x v="1"/>
    <n v="2"/>
  </r>
  <r>
    <x v="2"/>
    <x v="14"/>
    <s v="LF9: Mortality or fitness reduction due to fishing"/>
    <x v="8"/>
    <n v="1"/>
    <n v="2"/>
    <n v="2"/>
    <s v="14"/>
    <x v="4"/>
    <x v="1"/>
    <n v="2"/>
  </r>
  <r>
    <x v="2"/>
    <x v="14"/>
    <s v="LF10: Mortality or fitness reduction of wild fish due to competition with hatchery fish or aquaculture escapees for spawning locations or mates "/>
    <x v="9"/>
    <n v="1"/>
    <n v="1"/>
    <n v="1"/>
    <s v="13"/>
    <x v="4"/>
    <x v="5"/>
    <n v="1"/>
  </r>
  <r>
    <x v="2"/>
    <x v="14"/>
    <s v="LF11: Mortality or fitness reduction due to unfavourable water temperatures"/>
    <x v="10"/>
    <n v="-1"/>
    <n v="1"/>
    <n v="-1"/>
    <s v="-1-1"/>
    <x v="5"/>
    <x v="4"/>
    <n v="1"/>
  </r>
  <r>
    <x v="2"/>
    <x v="14"/>
    <s v="LF12: Mortality or fitness reduction as a result of low dissolved oxygen"/>
    <x v="11"/>
    <n v="0"/>
    <n v="0"/>
    <n v="0"/>
    <s v="0"/>
    <x v="2"/>
    <x v="3"/>
    <n v="0"/>
  </r>
  <r>
    <x v="2"/>
    <x v="14"/>
    <s v="LF13: Mortality or fitness reduction as a result of poor pH levels"/>
    <x v="12"/>
    <n v="0"/>
    <n v="0"/>
    <n v="0"/>
    <s v="0"/>
    <x v="2"/>
    <x v="3"/>
    <n v="0"/>
  </r>
  <r>
    <x v="2"/>
    <x v="14"/>
    <s v="LF14: Mortality or fitness reduction as a result of changes to salinity"/>
    <x v="13"/>
    <n v="0"/>
    <n v="0"/>
    <n v="0"/>
    <s v="0"/>
    <x v="2"/>
    <x v="3"/>
    <n v="0"/>
  </r>
  <r>
    <x v="2"/>
    <x v="14"/>
    <s v="LF15: Mortality or fitness reduction due to deleterious substances"/>
    <x v="14"/>
    <n v="0"/>
    <n v="0"/>
    <n v="0"/>
    <s v="0"/>
    <x v="2"/>
    <x v="3"/>
    <n v="0"/>
  </r>
  <r>
    <x v="2"/>
    <x v="14"/>
    <s v="LF16: Mortality due to elevated levels of predation of eggs and alevin "/>
    <x v="15"/>
    <n v="1"/>
    <n v="1"/>
    <n v="1"/>
    <s v="13"/>
    <x v="4"/>
    <x v="5"/>
    <n v="1"/>
  </r>
  <r>
    <x v="2"/>
    <x v="14"/>
    <s v="LF17: Mortality or fitness reduction due to predation by or presence of invasive species"/>
    <x v="16"/>
    <n v="1"/>
    <n v="1"/>
    <n v="1"/>
    <s v="13"/>
    <x v="4"/>
    <x v="5"/>
    <n v="1"/>
  </r>
  <r>
    <x v="2"/>
    <x v="14"/>
    <s v="LF18: Mortality due to redd disturbance by humans"/>
    <x v="17"/>
    <n v="1"/>
    <n v="1"/>
    <n v="1"/>
    <s v="13"/>
    <x v="4"/>
    <x v="5"/>
    <n v="1"/>
  </r>
  <r>
    <x v="2"/>
    <x v="14"/>
    <s v="LF19: Mortality or fitness reduction due to early alevin emergence"/>
    <x v="18"/>
    <n v="-1"/>
    <n v="1"/>
    <n v="-1"/>
    <s v="-1-1"/>
    <x v="5"/>
    <x v="4"/>
    <n v="1"/>
  </r>
  <r>
    <x v="2"/>
    <x v="14"/>
    <s v="LF20: Mortality or fitness reduction due to redd overspawn"/>
    <x v="19"/>
    <n v="1"/>
    <n v="1"/>
    <n v="1"/>
    <s v="13"/>
    <x v="4"/>
    <x v="5"/>
    <n v="1"/>
  </r>
  <r>
    <x v="2"/>
    <x v="14"/>
    <s v="LF21: Mortality or fitness reduction due to dewatered redds at low flows"/>
    <x v="20"/>
    <n v="-1"/>
    <n v="1"/>
    <n v="-1"/>
    <s v="-1-1"/>
    <x v="5"/>
    <x v="4"/>
    <n v="1"/>
  </r>
  <r>
    <x v="2"/>
    <x v="14"/>
    <s v="LF22: Mortality or fitness reduction resulting from frequent and higher peak flows causing redd scour"/>
    <x v="21"/>
    <n v="-1"/>
    <n v="1"/>
    <n v="-1"/>
    <s v="-1-1"/>
    <x v="5"/>
    <x v="4"/>
    <n v="1"/>
  </r>
  <r>
    <x v="2"/>
    <x v="14"/>
    <s v="LF23: Mortality of eggs during incubation due to variable lake water levels"/>
    <x v="22"/>
    <n v="0"/>
    <n v="0"/>
    <n v="0"/>
    <s v="0"/>
    <x v="2"/>
    <x v="3"/>
    <n v="0"/>
  </r>
  <r>
    <x v="2"/>
    <x v="14"/>
    <s v="LF24: Mortality of eggs due to lack of groundwater upwelling on lakeshore"/>
    <x v="23"/>
    <n v="0"/>
    <n v="0"/>
    <n v="0"/>
    <s v="0"/>
    <x v="2"/>
    <x v="3"/>
    <n v="0"/>
  </r>
  <r>
    <x v="2"/>
    <x v="14"/>
    <s v="LF25: Mortality or fitness reduction due to lower quality spawning gravel"/>
    <x v="24"/>
    <n v="-1"/>
    <n v="1"/>
    <n v="-1"/>
    <s v="-1-1"/>
    <x v="5"/>
    <x v="4"/>
    <n v="1"/>
  </r>
  <r>
    <x v="2"/>
    <x v="14"/>
    <s v="LF26: Mortality or fitness reduction due to unfavourable water temperatures"/>
    <x v="25"/>
    <n v="0"/>
    <n v="0"/>
    <n v="0"/>
    <s v="0"/>
    <x v="2"/>
    <x v="3"/>
    <n v="0"/>
  </r>
  <r>
    <x v="2"/>
    <x v="14"/>
    <s v="LF27: Mortality or fitness reduction as a result of low dissolved oxygen"/>
    <x v="26"/>
    <n v="0"/>
    <n v="0"/>
    <n v="0"/>
    <s v="0"/>
    <x v="2"/>
    <x v="3"/>
    <n v="0"/>
  </r>
  <r>
    <x v="2"/>
    <x v="14"/>
    <s v="LF28: Mortality or fitness reduction as a result of poor pH levels"/>
    <x v="27"/>
    <n v="0"/>
    <n v="0"/>
    <n v="0"/>
    <s v="0"/>
    <x v="2"/>
    <x v="3"/>
    <n v="0"/>
  </r>
  <r>
    <x v="2"/>
    <x v="14"/>
    <s v="LF29: Mortality or fitness reduction due to deleterious substances"/>
    <x v="28"/>
    <n v="0"/>
    <n v="0"/>
    <n v="0"/>
    <s v="0"/>
    <x v="2"/>
    <x v="3"/>
    <n v="0"/>
  </r>
  <r>
    <x v="2"/>
    <x v="14"/>
    <s v="LF30: Mortality or fitness reduction as a result of elevated predation"/>
    <x v="29"/>
    <n v="0"/>
    <n v="0"/>
    <n v="0"/>
    <s v="0"/>
    <x v="2"/>
    <x v="3"/>
    <n v="0"/>
  </r>
  <r>
    <x v="2"/>
    <x v="14"/>
    <s v="LF31: Mortality or fitness reduction due to elevated predation as a result of enhancement of predatory fish species"/>
    <x v="30"/>
    <n v="0"/>
    <n v="0"/>
    <n v="0"/>
    <s v="0"/>
    <x v="2"/>
    <x v="3"/>
    <n v="0"/>
  </r>
  <r>
    <x v="2"/>
    <x v="14"/>
    <s v="LF32: Mortality or fitness reduction as a result of stress due to anthropogenic activity"/>
    <x v="31"/>
    <n v="1"/>
    <n v="1"/>
    <n v="1"/>
    <s v="13"/>
    <x v="4"/>
    <x v="5"/>
    <n v="1"/>
  </r>
  <r>
    <x v="2"/>
    <x v="14"/>
    <s v="LF33: Mortality or fitness reduction as a result of disease, parasites, or pathogens"/>
    <x v="32"/>
    <n v="0"/>
    <n v="0"/>
    <n v="0"/>
    <s v="0"/>
    <x v="2"/>
    <x v="3"/>
    <n v="0"/>
  </r>
  <r>
    <x v="2"/>
    <x v="14"/>
    <s v="LF34: Mortality or fitness reduction due to competition from invasive species "/>
    <x v="33"/>
    <n v="1"/>
    <n v="1"/>
    <n v="1"/>
    <s v="13"/>
    <x v="4"/>
    <x v="5"/>
    <n v="1"/>
  </r>
  <r>
    <x v="2"/>
    <x v="14"/>
    <s v="LF35: Mortality or fitness reduction as a result of lack of access to appropriate food"/>
    <x v="34"/>
    <n v="-1"/>
    <n v="1"/>
    <n v="-1"/>
    <s v="-1-1"/>
    <x v="5"/>
    <x v="4"/>
    <n v="1"/>
  </r>
  <r>
    <x v="2"/>
    <x v="14"/>
    <s v="LF36: Mortality or fitness reduction as a result of decreased quality of rearing habitat"/>
    <x v="35"/>
    <n v="4"/>
    <n v="5"/>
    <n v="20"/>
    <s v="54"/>
    <x v="3"/>
    <x v="2"/>
    <n v="25"/>
  </r>
  <r>
    <x v="2"/>
    <x v="14"/>
    <s v="LF37: Mortality or fitness reduction as a result of decreased quantity of rearing habitat"/>
    <x v="36"/>
    <n v="4"/>
    <n v="5"/>
    <n v="20"/>
    <s v="54"/>
    <x v="3"/>
    <x v="2"/>
    <n v="25"/>
  </r>
  <r>
    <x v="2"/>
    <x v="14"/>
    <s v="LF38: Mortality or fitness reduction as a result of decreased access to or quality of floodplain habitat"/>
    <x v="37"/>
    <n v="3"/>
    <n v="5"/>
    <n v="15"/>
    <s v="44"/>
    <x v="6"/>
    <x v="2"/>
    <n v="20"/>
  </r>
  <r>
    <x v="2"/>
    <x v="14"/>
    <s v="LF39: Mortality or fitness reduction from stranding in rearing habitat"/>
    <x v="38"/>
    <n v="-1"/>
    <n v="1"/>
    <n v="-1"/>
    <s v="-1-1"/>
    <x v="5"/>
    <x v="4"/>
    <n v="1"/>
  </r>
  <r>
    <x v="2"/>
    <x v="14"/>
    <s v="LF40: Mortality or fitness reduction due to frequent and higher peak flows causing flushing"/>
    <x v="39"/>
    <n v="0"/>
    <n v="0"/>
    <n v="0"/>
    <s v="0"/>
    <x v="2"/>
    <x v="3"/>
    <n v="0"/>
  </r>
  <r>
    <x v="2"/>
    <x v="14"/>
    <s v="LF41: Mortality or fitness reduction as a result of competition with hatchery fry"/>
    <x v="40"/>
    <n v="1"/>
    <n v="1"/>
    <n v="1"/>
    <s v="13"/>
    <x v="4"/>
    <x v="5"/>
    <n v="1"/>
  </r>
  <r>
    <x v="2"/>
    <x v="14"/>
    <s v="LF42: Mortality or fitness reduction due to unfavourable water temperatures"/>
    <x v="41"/>
    <n v="1"/>
    <n v="1"/>
    <n v="1"/>
    <s v="13"/>
    <x v="4"/>
    <x v="5"/>
    <n v="1"/>
  </r>
  <r>
    <x v="2"/>
    <x v="14"/>
    <s v="LF43: Mortality or fitness reduction as a result of low dissolved oxygen"/>
    <x v="42"/>
    <n v="0"/>
    <n v="0"/>
    <n v="0"/>
    <s v="0"/>
    <x v="2"/>
    <x v="3"/>
    <n v="0"/>
  </r>
  <r>
    <x v="2"/>
    <x v="14"/>
    <s v="LF44: Mortality or fitness reduction as a result of poor pH levels"/>
    <x v="43"/>
    <n v="0"/>
    <n v="0"/>
    <n v="0"/>
    <s v="0"/>
    <x v="2"/>
    <x v="3"/>
    <n v="0"/>
  </r>
  <r>
    <x v="2"/>
    <x v="14"/>
    <s v="LF45: Mortality or fitness reduction as a result of deleterious substances"/>
    <x v="44"/>
    <n v="0"/>
    <n v="0"/>
    <n v="0"/>
    <s v="0"/>
    <x v="2"/>
    <x v="3"/>
    <n v="0"/>
  </r>
  <r>
    <x v="2"/>
    <x v="14"/>
    <s v="LF46: Mortality or fitness reduction due to ingestion of microplastics in lake environments"/>
    <x v="45"/>
    <n v="0"/>
    <n v="0"/>
    <n v="0"/>
    <s v="0"/>
    <x v="2"/>
    <x v="3"/>
    <n v="0"/>
  </r>
  <r>
    <x v="2"/>
    <x v="14"/>
    <s v="LF47: Mortality or fitness reduction due to elevated predation"/>
    <x v="46"/>
    <n v="1"/>
    <n v="1"/>
    <n v="1"/>
    <s v="13"/>
    <x v="4"/>
    <x v="5"/>
    <n v="1"/>
  </r>
  <r>
    <x v="2"/>
    <x v="14"/>
    <s v="LF48: Mortality or fitness reduction due to predation by invasive species"/>
    <x v="47"/>
    <n v="1"/>
    <n v="1"/>
    <n v="1"/>
    <s v="13"/>
    <x v="4"/>
    <x v="5"/>
    <n v="1"/>
  </r>
  <r>
    <x v="2"/>
    <x v="14"/>
    <s v="LF49: Mortality or fitness reduction due to inter- and intra-specific competition"/>
    <x v="48"/>
    <n v="0"/>
    <n v="0"/>
    <n v="0"/>
    <s v="0"/>
    <x v="2"/>
    <x v="3"/>
    <n v="0"/>
  </r>
  <r>
    <x v="2"/>
    <x v="14"/>
    <s v="LF50: Mortality or fitness reduction as a result of stress due to anthropogenic activity"/>
    <x v="49"/>
    <n v="3"/>
    <n v="5"/>
    <n v="15"/>
    <s v="44"/>
    <x v="6"/>
    <x v="2"/>
    <n v="20"/>
  </r>
  <r>
    <x v="2"/>
    <x v="14"/>
    <s v="LF51: Mortality or fitness reduction as a result of disease, parasites, or pathogens"/>
    <x v="50"/>
    <n v="-1"/>
    <n v="1"/>
    <n v="-1"/>
    <s v="-1-1"/>
    <x v="5"/>
    <x v="4"/>
    <n v="1"/>
  </r>
  <r>
    <x v="2"/>
    <x v="14"/>
    <s v="LF52: Mortality or fitness reduction as a result of lack of access to appropriate food"/>
    <x v="51"/>
    <n v="0"/>
    <n v="0"/>
    <n v="0"/>
    <s v="0"/>
    <x v="2"/>
    <x v="3"/>
    <n v="0"/>
  </r>
  <r>
    <x v="2"/>
    <x v="14"/>
    <s v="LF53: Mortality or fitness reduction due to increased frequency and magnitude of algal blooms"/>
    <x v="52"/>
    <n v="1"/>
    <n v="1"/>
    <n v="1"/>
    <s v="13"/>
    <x v="4"/>
    <x v="5"/>
    <n v="1"/>
  </r>
  <r>
    <x v="2"/>
    <x v="14"/>
    <s v="LF54: Mortality or fitness reduction due to reduction in quality of beach habitat"/>
    <x v="53"/>
    <n v="3"/>
    <n v="5"/>
    <n v="15"/>
    <s v="43"/>
    <x v="6"/>
    <x v="0"/>
    <n v="16"/>
  </r>
  <r>
    <x v="2"/>
    <x v="14"/>
    <s v="LF55: Mortality or fitness reduction due to loss in quantity of beach habitat loss "/>
    <x v="54"/>
    <n v="3"/>
    <n v="5"/>
    <n v="15"/>
    <s v="43"/>
    <x v="6"/>
    <x v="0"/>
    <n v="16"/>
  </r>
  <r>
    <x v="2"/>
    <x v="14"/>
    <s v="LF56: Mortality or fitness reduction due to reduction in quality channel habitat"/>
    <x v="55"/>
    <n v="3"/>
    <n v="5"/>
    <n v="15"/>
    <s v="43"/>
    <x v="6"/>
    <x v="0"/>
    <n v="16"/>
  </r>
  <r>
    <x v="2"/>
    <x v="14"/>
    <s v="LF57: Mortality or fitness reduction due to reduction in quantity channel habitat "/>
    <x v="56"/>
    <n v="3"/>
    <n v="5"/>
    <n v="15"/>
    <s v="43"/>
    <x v="6"/>
    <x v="0"/>
    <n v="16"/>
  </r>
  <r>
    <x v="2"/>
    <x v="14"/>
    <s v="LF58: Mortality or fitness reduction due to reduction in quality of vegetation habitat "/>
    <x v="57"/>
    <n v="4"/>
    <n v="5"/>
    <n v="20"/>
    <s v="53"/>
    <x v="3"/>
    <x v="2"/>
    <n v="25"/>
  </r>
  <r>
    <x v="2"/>
    <x v="14"/>
    <s v="LF59: Mortality or fitness reduction due to reduction in quantity of vegetation habitat "/>
    <x v="58"/>
    <n v="4"/>
    <n v="5"/>
    <n v="20"/>
    <s v="53"/>
    <x v="3"/>
    <x v="2"/>
    <n v="25"/>
  </r>
  <r>
    <x v="2"/>
    <x v="14"/>
    <s v="LF60: Mortality or fitness reduction due to competition with hatchery fish"/>
    <x v="59"/>
    <n v="0"/>
    <n v="0"/>
    <n v="0"/>
    <s v="0"/>
    <x v="2"/>
    <x v="3"/>
    <n v="0"/>
  </r>
  <r>
    <x v="2"/>
    <x v="14"/>
    <s v="LF61: Mortality or fitness reduction due to unfavourable water temperatures"/>
    <x v="60"/>
    <n v="-1"/>
    <n v="1"/>
    <n v="-1"/>
    <s v="-1-1"/>
    <x v="5"/>
    <x v="4"/>
    <n v="1"/>
  </r>
  <r>
    <x v="2"/>
    <x v="14"/>
    <s v="LF62: Mortality or fitness reduction as a result of low dissolved oxygen"/>
    <x v="61"/>
    <n v="0"/>
    <n v="0"/>
    <n v="0"/>
    <s v="0"/>
    <x v="2"/>
    <x v="3"/>
    <n v="0"/>
  </r>
  <r>
    <x v="2"/>
    <x v="14"/>
    <s v="LF63: Mortality or fitness reduction as a result of poor pH levels"/>
    <x v="62"/>
    <n v="0"/>
    <n v="0"/>
    <n v="0"/>
    <s v="0"/>
    <x v="2"/>
    <x v="3"/>
    <n v="0"/>
  </r>
  <r>
    <x v="2"/>
    <x v="14"/>
    <s v="LF64: Mortality or fitness reduction due to increases in salinity"/>
    <x v="63"/>
    <n v="0"/>
    <n v="0"/>
    <n v="0"/>
    <s v="0"/>
    <x v="2"/>
    <x v="3"/>
    <n v="0"/>
  </r>
  <r>
    <x v="2"/>
    <x v="14"/>
    <s v="LF65: Mortality or fitness reduction due to deleterious substances"/>
    <x v="64"/>
    <n v="0"/>
    <n v="0"/>
    <n v="0"/>
    <s v="0"/>
    <x v="2"/>
    <x v="3"/>
    <n v="0"/>
  </r>
  <r>
    <x v="2"/>
    <x v="14"/>
    <s v="LF66: Mortality or fitness reduction due to ingestion of microplastics "/>
    <x v="65"/>
    <n v="0"/>
    <n v="0"/>
    <n v="0"/>
    <s v="0"/>
    <x v="2"/>
    <x v="3"/>
    <n v="0"/>
  </r>
  <r>
    <x v="2"/>
    <x v="14"/>
    <s v="LF67: Mortality or fitness reduction due changes in biological characteristics such as fecundity, maturation rate, sex ratios, size at age, etc"/>
    <x v="66"/>
    <n v="-1"/>
    <n v="1"/>
    <n v="-1"/>
    <s v="-1-1"/>
    <x v="5"/>
    <x v="4"/>
    <n v="1"/>
  </r>
  <r>
    <x v="2"/>
    <x v="14"/>
    <s v="LF68: Mortality or fitness reduction due to a reduction in natural (wild) genetic influence. This is measured by the stray rate (pHOSstray) into the system, or by the frequency and magnitude of direct transplanting."/>
    <x v="67"/>
    <n v="4"/>
    <n v="1"/>
    <n v="4"/>
    <s v="24"/>
    <x v="1"/>
    <x v="6"/>
    <n v="6"/>
  </r>
  <r>
    <x v="2"/>
    <x v="14"/>
    <s v="LF69: Mortality or fitness reduction as a result of rearing in a hatchery environment leading to maladaptation to the wild environment. This is measured in a reduction in PNI."/>
    <x v="68"/>
    <n v="4"/>
    <n v="4"/>
    <n v="16"/>
    <s v="43"/>
    <x v="6"/>
    <x v="0"/>
    <n v="16"/>
  </r>
  <r>
    <x v="2"/>
    <x v="14"/>
    <s v="LF70: Mortality or fitness reduction due to negative effects of small population size - including inbreeding depression and gene flow"/>
    <x v="69"/>
    <n v="-1"/>
    <n v="1"/>
    <n v="-1"/>
    <s v="-1-1"/>
    <x v="5"/>
    <x v="4"/>
    <n v="1"/>
  </r>
  <r>
    <x v="2"/>
    <x v="15"/>
    <s v="LF1: Mortality or fitness reduction due to predation from pinnipeds or other aquatic species"/>
    <x v="0"/>
    <n v="0"/>
    <n v="0"/>
    <n v="0"/>
    <s v="0"/>
    <x v="2"/>
    <x v="3"/>
    <n v="0"/>
  </r>
  <r>
    <x v="2"/>
    <x v="15"/>
    <s v="LF2:  Mortality or fitness reduction increased exposure to terrestrial predation"/>
    <x v="1"/>
    <n v="1"/>
    <n v="1"/>
    <n v="1"/>
    <s v="13"/>
    <x v="4"/>
    <x v="5"/>
    <n v="1"/>
  </r>
  <r>
    <x v="2"/>
    <x v="15"/>
    <s v="LF3: Mortality or fitness reduction as a result of stress due to anthropogenic activity (non fishing)"/>
    <x v="2"/>
    <n v="1"/>
    <n v="1"/>
    <n v="1"/>
    <s v="13"/>
    <x v="4"/>
    <x v="5"/>
    <n v="1"/>
  </r>
  <r>
    <x v="2"/>
    <x v="15"/>
    <s v="LF4: Mortality or fitness reduction as a result of disease, parasites, or pathogens"/>
    <x v="3"/>
    <n v="-1"/>
    <n v="1"/>
    <n v="-1"/>
    <s v="-1-1"/>
    <x v="5"/>
    <x v="4"/>
    <n v="1"/>
  </r>
  <r>
    <x v="2"/>
    <x v="15"/>
    <s v="LF5: Mortality or fitness reduction due to competition with invasive species"/>
    <x v="4"/>
    <n v="1"/>
    <n v="1"/>
    <n v="1"/>
    <s v="13"/>
    <x v="4"/>
    <x v="5"/>
    <n v="1"/>
  </r>
  <r>
    <x v="2"/>
    <x v="15"/>
    <s v="LF6: Limited or delayed access due to physical migration barriers and/or lack of safe migration routes (including lack of cover and complexity)"/>
    <x v="5"/>
    <n v="1"/>
    <n v="1"/>
    <n v="1"/>
    <s v="14"/>
    <x v="4"/>
    <x v="1"/>
    <n v="2"/>
  </r>
  <r>
    <x v="2"/>
    <x v="15"/>
    <s v="LF7: Pre-spawn mortality or fitness reduction due to poor quality of spawning habitat"/>
    <x v="6"/>
    <n v="1"/>
    <n v="1"/>
    <n v="1"/>
    <s v="14"/>
    <x v="4"/>
    <x v="1"/>
    <n v="2"/>
  </r>
  <r>
    <x v="2"/>
    <x v="15"/>
    <s v="LF8: Pre-spawn mortality or fitness reduction due to reduced quantity of spawning habitat"/>
    <x v="7"/>
    <n v="1"/>
    <n v="1"/>
    <n v="1"/>
    <s v="14"/>
    <x v="4"/>
    <x v="1"/>
    <n v="2"/>
  </r>
  <r>
    <x v="2"/>
    <x v="15"/>
    <s v="LF9: Mortality or fitness reduction due to fishing"/>
    <x v="8"/>
    <n v="1"/>
    <n v="2"/>
    <n v="2"/>
    <s v="14"/>
    <x v="4"/>
    <x v="1"/>
    <n v="2"/>
  </r>
  <r>
    <x v="2"/>
    <x v="15"/>
    <s v="LF10: Mortality or fitness reduction of wild fish due to competition with hatchery fish or aquaculture escapees for spawning locations or mates "/>
    <x v="9"/>
    <n v="1"/>
    <n v="1"/>
    <n v="1"/>
    <s v="13"/>
    <x v="4"/>
    <x v="5"/>
    <n v="1"/>
  </r>
  <r>
    <x v="2"/>
    <x v="15"/>
    <s v="LF11: Mortality or fitness reduction due to unfavourable water temperatures"/>
    <x v="10"/>
    <n v="1"/>
    <n v="1"/>
    <n v="1"/>
    <s v="14"/>
    <x v="4"/>
    <x v="1"/>
    <n v="2"/>
  </r>
  <r>
    <x v="2"/>
    <x v="15"/>
    <s v="LF12: Mortality or fitness reduction as a result of low dissolved oxygen"/>
    <x v="11"/>
    <n v="0"/>
    <n v="0"/>
    <n v="0"/>
    <s v="0"/>
    <x v="2"/>
    <x v="3"/>
    <n v="0"/>
  </r>
  <r>
    <x v="2"/>
    <x v="15"/>
    <s v="LF13: Mortality or fitness reduction as a result of poor pH levels"/>
    <x v="12"/>
    <n v="0"/>
    <n v="0"/>
    <n v="0"/>
    <s v="0"/>
    <x v="2"/>
    <x v="3"/>
    <n v="0"/>
  </r>
  <r>
    <x v="2"/>
    <x v="15"/>
    <s v="LF14: Mortality or fitness reduction as a result of changes to salinity"/>
    <x v="13"/>
    <n v="0"/>
    <n v="0"/>
    <n v="0"/>
    <s v="0"/>
    <x v="2"/>
    <x v="3"/>
    <n v="0"/>
  </r>
  <r>
    <x v="2"/>
    <x v="15"/>
    <s v="LF15: Mortality or fitness reduction due to deleterious substances"/>
    <x v="14"/>
    <n v="0"/>
    <n v="0"/>
    <n v="0"/>
    <s v="0"/>
    <x v="2"/>
    <x v="3"/>
    <n v="0"/>
  </r>
  <r>
    <x v="2"/>
    <x v="15"/>
    <s v="LF16: Mortality due to elevated levels of predation of eggs and alevin "/>
    <x v="15"/>
    <n v="1"/>
    <n v="1"/>
    <n v="1"/>
    <s v="13"/>
    <x v="4"/>
    <x v="5"/>
    <n v="1"/>
  </r>
  <r>
    <x v="2"/>
    <x v="15"/>
    <s v="LF17: Mortality or fitness reduction due to predation by or presence of invasive species"/>
    <x v="16"/>
    <n v="1"/>
    <n v="1"/>
    <n v="1"/>
    <s v="13"/>
    <x v="4"/>
    <x v="5"/>
    <n v="1"/>
  </r>
  <r>
    <x v="2"/>
    <x v="15"/>
    <s v="LF18: Mortality due to redd disturbance by humans"/>
    <x v="17"/>
    <n v="1"/>
    <n v="1"/>
    <n v="1"/>
    <s v="13"/>
    <x v="4"/>
    <x v="5"/>
    <n v="1"/>
  </r>
  <r>
    <x v="2"/>
    <x v="15"/>
    <s v="LF19: Mortality or fitness reduction due to early alevin emergence"/>
    <x v="18"/>
    <n v="-1"/>
    <n v="1"/>
    <n v="-1"/>
    <s v="-1-1"/>
    <x v="5"/>
    <x v="4"/>
    <n v="1"/>
  </r>
  <r>
    <x v="2"/>
    <x v="15"/>
    <s v="LF20: Mortality or fitness reduction due to redd overspawn"/>
    <x v="19"/>
    <n v="1"/>
    <n v="1"/>
    <n v="1"/>
    <s v="13"/>
    <x v="4"/>
    <x v="5"/>
    <n v="1"/>
  </r>
  <r>
    <x v="2"/>
    <x v="15"/>
    <s v="LF21: Mortality or fitness reduction due to dewatered redds at low flows"/>
    <x v="20"/>
    <n v="-1"/>
    <n v="1"/>
    <n v="-1"/>
    <s v="-1-1"/>
    <x v="5"/>
    <x v="4"/>
    <n v="1"/>
  </r>
  <r>
    <x v="2"/>
    <x v="15"/>
    <s v="LF22: Mortality or fitness reduction resulting from frequent and higher peak flows causing redd scour"/>
    <x v="21"/>
    <n v="-1"/>
    <n v="1"/>
    <n v="-1"/>
    <s v="-1-1"/>
    <x v="5"/>
    <x v="4"/>
    <n v="1"/>
  </r>
  <r>
    <x v="2"/>
    <x v="15"/>
    <s v="LF23: Mortality of eggs during incubation due to variable lake water levels"/>
    <x v="22"/>
    <n v="0"/>
    <n v="0"/>
    <n v="0"/>
    <s v="0"/>
    <x v="2"/>
    <x v="3"/>
    <n v="0"/>
  </r>
  <r>
    <x v="2"/>
    <x v="15"/>
    <s v="LF24: Mortality of eggs due to lack of groundwater upwelling on lakeshore"/>
    <x v="23"/>
    <n v="0"/>
    <n v="0"/>
    <n v="0"/>
    <s v="0"/>
    <x v="2"/>
    <x v="3"/>
    <n v="0"/>
  </r>
  <r>
    <x v="2"/>
    <x v="15"/>
    <s v="LF25: Mortality or fitness reduction due to lower quality spawning gravel"/>
    <x v="24"/>
    <n v="-1"/>
    <n v="1"/>
    <n v="-1"/>
    <s v="-1-1"/>
    <x v="5"/>
    <x v="4"/>
    <n v="1"/>
  </r>
  <r>
    <x v="2"/>
    <x v="15"/>
    <s v="LF26: Mortality or fitness reduction due to unfavourable water temperatures"/>
    <x v="25"/>
    <n v="0"/>
    <n v="0"/>
    <n v="0"/>
    <s v="0"/>
    <x v="2"/>
    <x v="3"/>
    <n v="0"/>
  </r>
  <r>
    <x v="2"/>
    <x v="15"/>
    <s v="LF27: Mortality or fitness reduction as a result of low dissolved oxygen"/>
    <x v="26"/>
    <n v="0"/>
    <n v="0"/>
    <n v="0"/>
    <s v="0"/>
    <x v="2"/>
    <x v="3"/>
    <n v="0"/>
  </r>
  <r>
    <x v="2"/>
    <x v="15"/>
    <s v="LF28: Mortality or fitness reduction as a result of poor pH levels"/>
    <x v="27"/>
    <n v="0"/>
    <n v="0"/>
    <n v="0"/>
    <s v="0"/>
    <x v="2"/>
    <x v="3"/>
    <n v="0"/>
  </r>
  <r>
    <x v="2"/>
    <x v="15"/>
    <s v="LF29: Mortality or fitness reduction due to deleterious substances"/>
    <x v="28"/>
    <n v="0"/>
    <n v="0"/>
    <n v="0"/>
    <s v="0"/>
    <x v="2"/>
    <x v="3"/>
    <n v="0"/>
  </r>
  <r>
    <x v="2"/>
    <x v="15"/>
    <s v="LF30: Mortality or fitness reduction as a result of elevated predation"/>
    <x v="29"/>
    <n v="0"/>
    <n v="0"/>
    <n v="0"/>
    <s v="0"/>
    <x v="2"/>
    <x v="3"/>
    <n v="0"/>
  </r>
  <r>
    <x v="2"/>
    <x v="15"/>
    <s v="LF31: Mortality or fitness reduction due to elevated predation as a result of enhancement of predatory fish species"/>
    <x v="30"/>
    <n v="0"/>
    <n v="0"/>
    <n v="0"/>
    <s v="0"/>
    <x v="2"/>
    <x v="3"/>
    <n v="0"/>
  </r>
  <r>
    <x v="2"/>
    <x v="15"/>
    <s v="LF32: Mortality or fitness reduction as a result of stress due to anthropogenic activity"/>
    <x v="31"/>
    <n v="1"/>
    <n v="1"/>
    <n v="1"/>
    <s v="13"/>
    <x v="4"/>
    <x v="5"/>
    <n v="1"/>
  </r>
  <r>
    <x v="2"/>
    <x v="15"/>
    <s v="LF33: Mortality or fitness reduction as a result of disease, parasites, or pathogens"/>
    <x v="32"/>
    <n v="0"/>
    <n v="0"/>
    <n v="0"/>
    <s v="0"/>
    <x v="2"/>
    <x v="3"/>
    <n v="0"/>
  </r>
  <r>
    <x v="2"/>
    <x v="15"/>
    <s v="LF34: Mortality or fitness reduction due to competition from invasive species "/>
    <x v="33"/>
    <n v="1"/>
    <n v="1"/>
    <n v="1"/>
    <s v="13"/>
    <x v="4"/>
    <x v="5"/>
    <n v="1"/>
  </r>
  <r>
    <x v="2"/>
    <x v="15"/>
    <s v="LF35: Mortality or fitness reduction as a result of lack of access to appropriate food"/>
    <x v="34"/>
    <n v="-1"/>
    <n v="1"/>
    <n v="-1"/>
    <s v="-1-1"/>
    <x v="5"/>
    <x v="4"/>
    <n v="1"/>
  </r>
  <r>
    <x v="2"/>
    <x v="15"/>
    <s v="LF36: Mortality or fitness reduction as a result of decreased quality of rearing habitat"/>
    <x v="35"/>
    <n v="2"/>
    <n v="3"/>
    <n v="6"/>
    <s v="24"/>
    <x v="1"/>
    <x v="6"/>
    <n v="6"/>
  </r>
  <r>
    <x v="2"/>
    <x v="15"/>
    <s v="LF37: Mortality or fitness reduction as a result of decreased quantity of rearing habitat"/>
    <x v="36"/>
    <n v="2"/>
    <n v="3"/>
    <n v="6"/>
    <s v="24"/>
    <x v="1"/>
    <x v="6"/>
    <n v="6"/>
  </r>
  <r>
    <x v="2"/>
    <x v="15"/>
    <s v="LF38: Mortality or fitness reduction as a result of decreased access to or quality of floodplain habitat"/>
    <x v="37"/>
    <n v="2"/>
    <n v="3"/>
    <n v="6"/>
    <s v="24"/>
    <x v="1"/>
    <x v="6"/>
    <n v="6"/>
  </r>
  <r>
    <x v="2"/>
    <x v="15"/>
    <s v="LF39: Mortality or fitness reduction from stranding in rearing habitat"/>
    <x v="38"/>
    <n v="-1"/>
    <n v="1"/>
    <n v="-1"/>
    <s v="-1-1"/>
    <x v="5"/>
    <x v="4"/>
    <n v="1"/>
  </r>
  <r>
    <x v="2"/>
    <x v="15"/>
    <s v="LF40: Mortality or fitness reduction due to frequent and higher peak flows causing flushing"/>
    <x v="39"/>
    <n v="-1"/>
    <n v="1"/>
    <n v="-1"/>
    <s v="-1-1"/>
    <x v="5"/>
    <x v="4"/>
    <n v="1"/>
  </r>
  <r>
    <x v="2"/>
    <x v="15"/>
    <s v="LF41: Mortality or fitness reduction as a result of competition with hatchery fry"/>
    <x v="40"/>
    <n v="1"/>
    <n v="1"/>
    <n v="1"/>
    <s v="13"/>
    <x v="4"/>
    <x v="5"/>
    <n v="1"/>
  </r>
  <r>
    <x v="2"/>
    <x v="15"/>
    <s v="LF42: Mortality or fitness reduction due to unfavourable water temperatures"/>
    <x v="41"/>
    <n v="1"/>
    <n v="1"/>
    <n v="1"/>
    <s v="13"/>
    <x v="4"/>
    <x v="5"/>
    <n v="1"/>
  </r>
  <r>
    <x v="2"/>
    <x v="15"/>
    <s v="LF43: Mortality or fitness reduction as a result of low dissolved oxygen"/>
    <x v="42"/>
    <n v="0"/>
    <n v="0"/>
    <n v="0"/>
    <s v="0"/>
    <x v="2"/>
    <x v="3"/>
    <n v="0"/>
  </r>
  <r>
    <x v="2"/>
    <x v="15"/>
    <s v="LF44: Mortality or fitness reduction as a result of poor pH levels"/>
    <x v="43"/>
    <n v="0"/>
    <n v="0"/>
    <n v="0"/>
    <s v="0"/>
    <x v="2"/>
    <x v="3"/>
    <n v="0"/>
  </r>
  <r>
    <x v="2"/>
    <x v="15"/>
    <s v="LF45: Mortality or fitness reduction as a result of deleterious substances"/>
    <x v="44"/>
    <n v="0"/>
    <n v="0"/>
    <n v="0"/>
    <s v="0"/>
    <x v="2"/>
    <x v="3"/>
    <n v="0"/>
  </r>
  <r>
    <x v="2"/>
    <x v="15"/>
    <s v="LF46: Mortality or fitness reduction due to ingestion of microplastics in lake environments"/>
    <x v="45"/>
    <n v="0"/>
    <n v="0"/>
    <n v="0"/>
    <s v="0"/>
    <x v="2"/>
    <x v="3"/>
    <n v="0"/>
  </r>
  <r>
    <x v="2"/>
    <x v="15"/>
    <s v="LF47: Mortality or fitness reduction due to elevated predation"/>
    <x v="46"/>
    <n v="1"/>
    <n v="1"/>
    <n v="1"/>
    <s v="13"/>
    <x v="4"/>
    <x v="5"/>
    <n v="1"/>
  </r>
  <r>
    <x v="2"/>
    <x v="15"/>
    <s v="LF48: Mortality or fitness reduction due to predation by invasive species"/>
    <x v="47"/>
    <n v="1"/>
    <n v="1"/>
    <n v="1"/>
    <s v="13"/>
    <x v="4"/>
    <x v="5"/>
    <n v="1"/>
  </r>
  <r>
    <x v="2"/>
    <x v="15"/>
    <s v="LF49: Mortality or fitness reduction due to inter- and intra-specific competition"/>
    <x v="48"/>
    <n v="0"/>
    <n v="0"/>
    <n v="0"/>
    <s v="0"/>
    <x v="2"/>
    <x v="3"/>
    <n v="0"/>
  </r>
  <r>
    <x v="2"/>
    <x v="15"/>
    <s v="LF50: Mortality or fitness reduction as a result of stress due to anthropogenic activity"/>
    <x v="49"/>
    <n v="2"/>
    <n v="4"/>
    <n v="8"/>
    <s v="34"/>
    <x v="0"/>
    <x v="0"/>
    <n v="12"/>
  </r>
  <r>
    <x v="2"/>
    <x v="15"/>
    <s v="LF51: Mortality or fitness reduction as a result of disease, parasites, or pathogens"/>
    <x v="50"/>
    <n v="-1"/>
    <n v="1"/>
    <n v="-1"/>
    <s v="-1-1"/>
    <x v="5"/>
    <x v="4"/>
    <n v="1"/>
  </r>
  <r>
    <x v="2"/>
    <x v="15"/>
    <s v="LF52: Mortality or fitness reduction as a result of lack of access to appropriate food"/>
    <x v="51"/>
    <n v="0"/>
    <n v="0"/>
    <n v="0"/>
    <s v="0"/>
    <x v="2"/>
    <x v="3"/>
    <n v="0"/>
  </r>
  <r>
    <x v="2"/>
    <x v="15"/>
    <s v="LF53: Mortality or fitness reduction due to increased frequency and magnitude of algal blooms"/>
    <x v="52"/>
    <n v="1"/>
    <n v="1"/>
    <n v="1"/>
    <s v="13"/>
    <x v="4"/>
    <x v="5"/>
    <n v="1"/>
  </r>
  <r>
    <x v="2"/>
    <x v="15"/>
    <s v="LF54: Mortality or fitness reduction due to reduction in quality of beach habitat"/>
    <x v="53"/>
    <n v="2"/>
    <n v="3"/>
    <n v="6"/>
    <s v="24"/>
    <x v="1"/>
    <x v="6"/>
    <n v="6"/>
  </r>
  <r>
    <x v="2"/>
    <x v="15"/>
    <s v="LF55: Mortality or fitness reduction due to loss in quantity of beach habitat loss "/>
    <x v="54"/>
    <n v="2"/>
    <n v="3"/>
    <n v="6"/>
    <s v="24"/>
    <x v="1"/>
    <x v="6"/>
    <n v="6"/>
  </r>
  <r>
    <x v="2"/>
    <x v="15"/>
    <s v="LF56: Mortality or fitness reduction due to reduction in quality channel habitat"/>
    <x v="55"/>
    <n v="2"/>
    <n v="3"/>
    <n v="6"/>
    <s v="24"/>
    <x v="1"/>
    <x v="6"/>
    <n v="6"/>
  </r>
  <r>
    <x v="2"/>
    <x v="15"/>
    <s v="LF57: Mortality or fitness reduction due to reduction in quantity channel habitat "/>
    <x v="56"/>
    <n v="2"/>
    <n v="3"/>
    <n v="6"/>
    <s v="24"/>
    <x v="1"/>
    <x v="6"/>
    <n v="6"/>
  </r>
  <r>
    <x v="2"/>
    <x v="15"/>
    <s v="LF58: Mortality or fitness reduction due to reduction in quality of vegetation habitat "/>
    <x v="57"/>
    <n v="3"/>
    <n v="4"/>
    <n v="12"/>
    <s v="34"/>
    <x v="0"/>
    <x v="0"/>
    <n v="12"/>
  </r>
  <r>
    <x v="2"/>
    <x v="15"/>
    <s v="LF59: Mortality or fitness reduction due to reduction in quantity of vegetation habitat "/>
    <x v="58"/>
    <n v="3"/>
    <n v="4"/>
    <n v="12"/>
    <s v="34"/>
    <x v="0"/>
    <x v="0"/>
    <n v="12"/>
  </r>
  <r>
    <x v="2"/>
    <x v="15"/>
    <s v="LF60: Mortality or fitness reduction due to competition with hatchery fish"/>
    <x v="59"/>
    <n v="0"/>
    <n v="0"/>
    <n v="0"/>
    <s v="0"/>
    <x v="2"/>
    <x v="3"/>
    <n v="0"/>
  </r>
  <r>
    <x v="2"/>
    <x v="15"/>
    <s v="LF61: Mortality or fitness reduction due to unfavourable water temperatures"/>
    <x v="60"/>
    <n v="-1"/>
    <n v="1"/>
    <n v="-1"/>
    <s v="-1-1"/>
    <x v="5"/>
    <x v="4"/>
    <n v="1"/>
  </r>
  <r>
    <x v="2"/>
    <x v="15"/>
    <s v="LF62: Mortality or fitness reduction as a result of low dissolved oxygen"/>
    <x v="61"/>
    <n v="0"/>
    <n v="0"/>
    <n v="0"/>
    <s v="0"/>
    <x v="2"/>
    <x v="3"/>
    <n v="0"/>
  </r>
  <r>
    <x v="2"/>
    <x v="15"/>
    <s v="LF63: Mortality or fitness reduction as a result of poor pH levels"/>
    <x v="62"/>
    <n v="0"/>
    <n v="0"/>
    <n v="0"/>
    <s v="0"/>
    <x v="2"/>
    <x v="3"/>
    <n v="0"/>
  </r>
  <r>
    <x v="2"/>
    <x v="15"/>
    <s v="LF64: Mortality or fitness reduction due to increases in salinity"/>
    <x v="63"/>
    <n v="0"/>
    <n v="0"/>
    <n v="0"/>
    <s v="0"/>
    <x v="2"/>
    <x v="3"/>
    <n v="0"/>
  </r>
  <r>
    <x v="2"/>
    <x v="15"/>
    <s v="LF65: Mortality or fitness reduction due to deleterious substances"/>
    <x v="64"/>
    <n v="0"/>
    <n v="0"/>
    <n v="0"/>
    <s v="0"/>
    <x v="2"/>
    <x v="3"/>
    <n v="0"/>
  </r>
  <r>
    <x v="2"/>
    <x v="15"/>
    <s v="LF66: Mortality or fitness reduction due to ingestion of microplastics "/>
    <x v="65"/>
    <n v="0"/>
    <n v="0"/>
    <n v="0"/>
    <s v="0"/>
    <x v="2"/>
    <x v="3"/>
    <n v="0"/>
  </r>
  <r>
    <x v="2"/>
    <x v="15"/>
    <s v="LF67: Mortality or fitness reduction due changes in biological characteristics such as fecundity, maturation rate, sex ratios, size at age, etc"/>
    <x v="66"/>
    <n v="-1"/>
    <n v="1"/>
    <n v="-1"/>
    <s v="-1-1"/>
    <x v="5"/>
    <x v="4"/>
    <n v="1"/>
  </r>
  <r>
    <x v="2"/>
    <x v="15"/>
    <s v="LF68: Mortality or fitness reduction due to a reduction in natural (wild) genetic influence. This is measured by the stray rate (pHOSstray) into the system, or by the frequency and magnitude of direct transplanting."/>
    <x v="67"/>
    <n v="5"/>
    <n v="5"/>
    <n v="25"/>
    <s v="54"/>
    <x v="3"/>
    <x v="2"/>
    <n v="25"/>
  </r>
  <r>
    <x v="2"/>
    <x v="15"/>
    <s v="LF69: Mortality or fitness reduction as a result of rearing in a hatchery environment leading to maladaptation to the wild environment. This is measured in a reduction in PNI."/>
    <x v="68"/>
    <n v="4"/>
    <n v="4"/>
    <n v="16"/>
    <s v="43"/>
    <x v="6"/>
    <x v="0"/>
    <n v="16"/>
  </r>
  <r>
    <x v="2"/>
    <x v="15"/>
    <s v="LF70: Mortality or fitness reduction due to negative effects of small population size - including inbreeding depression and gene flow"/>
    <x v="69"/>
    <n v="-1"/>
    <n v="1"/>
    <n v="-1"/>
    <s v="-1-1"/>
    <x v="5"/>
    <x v="4"/>
    <n v="1"/>
  </r>
  <r>
    <x v="2"/>
    <x v="16"/>
    <s v="LF1: Mortality or fitness reduction due to predation from pinnipeds or other aquatic species"/>
    <x v="0"/>
    <n v="-1"/>
    <n v="1"/>
    <n v="-1"/>
    <s v="-1-1"/>
    <x v="5"/>
    <x v="4"/>
    <n v="1"/>
  </r>
  <r>
    <x v="2"/>
    <x v="16"/>
    <s v="LF2:  Mortality or fitness reduction increased exposure to terrestrial predation"/>
    <x v="1"/>
    <n v="1"/>
    <n v="1"/>
    <n v="1"/>
    <s v="13"/>
    <x v="4"/>
    <x v="5"/>
    <n v="1"/>
  </r>
  <r>
    <x v="2"/>
    <x v="16"/>
    <s v="LF3: Mortality or fitness reduction as a result of stress due to anthropogenic activity (non fishing)"/>
    <x v="2"/>
    <n v="1"/>
    <n v="1"/>
    <n v="1"/>
    <s v="13"/>
    <x v="4"/>
    <x v="5"/>
    <n v="1"/>
  </r>
  <r>
    <x v="2"/>
    <x v="16"/>
    <s v="LF4: Mortality or fitness reduction as a result of disease, parasites, or pathogens"/>
    <x v="3"/>
    <n v="0"/>
    <n v="0"/>
    <n v="0"/>
    <s v="0"/>
    <x v="2"/>
    <x v="3"/>
    <n v="0"/>
  </r>
  <r>
    <x v="2"/>
    <x v="16"/>
    <s v="LF5: Mortality or fitness reduction due to competition with invasive species"/>
    <x v="4"/>
    <n v="1"/>
    <n v="1"/>
    <n v="1"/>
    <s v="13"/>
    <x v="4"/>
    <x v="5"/>
    <n v="1"/>
  </r>
  <r>
    <x v="2"/>
    <x v="16"/>
    <s v="LF6: Limited or delayed access due to physical migration barriers and/or lack of safe migration routes (including lack of cover and complexity)"/>
    <x v="5"/>
    <n v="-1"/>
    <n v="1"/>
    <n v="-1"/>
    <s v="-1-1"/>
    <x v="5"/>
    <x v="4"/>
    <n v="1"/>
  </r>
  <r>
    <x v="2"/>
    <x v="16"/>
    <s v="LF7: Pre-spawn mortality or fitness reduction due to poor quality of spawning habitat"/>
    <x v="6"/>
    <n v="-1"/>
    <n v="1"/>
    <n v="-1"/>
    <s v="-1-1"/>
    <x v="5"/>
    <x v="4"/>
    <n v="1"/>
  </r>
  <r>
    <x v="2"/>
    <x v="16"/>
    <s v="LF8: Pre-spawn mortality or fitness reduction due to reduced quantity of spawning habitat"/>
    <x v="7"/>
    <n v="1"/>
    <n v="1"/>
    <n v="1"/>
    <s v="13"/>
    <x v="4"/>
    <x v="5"/>
    <n v="1"/>
  </r>
  <r>
    <x v="2"/>
    <x v="16"/>
    <s v="LF9: Mortality or fitness reduction due to fishing"/>
    <x v="8"/>
    <n v="2"/>
    <n v="1"/>
    <n v="2"/>
    <s v="13"/>
    <x v="4"/>
    <x v="5"/>
    <n v="1"/>
  </r>
  <r>
    <x v="2"/>
    <x v="16"/>
    <s v="LF10: Mortality or fitness reduction of wild fish due to competition with hatchery fish or aquaculture escapees for spawning locations or mates "/>
    <x v="9"/>
    <n v="1"/>
    <n v="2"/>
    <n v="2"/>
    <s v="23"/>
    <x v="4"/>
    <x v="1"/>
    <n v="2"/>
  </r>
  <r>
    <x v="2"/>
    <x v="16"/>
    <s v="LF11: Mortality or fitness reduction due to unfavourable water temperatures"/>
    <x v="10"/>
    <n v="0"/>
    <n v="0"/>
    <n v="0"/>
    <s v="0"/>
    <x v="2"/>
    <x v="3"/>
    <n v="0"/>
  </r>
  <r>
    <x v="2"/>
    <x v="16"/>
    <s v="LF12: Mortality or fitness reduction as a result of low dissolved oxygen"/>
    <x v="11"/>
    <n v="0"/>
    <n v="0"/>
    <n v="0"/>
    <s v="0"/>
    <x v="2"/>
    <x v="3"/>
    <n v="0"/>
  </r>
  <r>
    <x v="2"/>
    <x v="16"/>
    <s v="LF13: Mortality or fitness reduction as a result of poor pH levels"/>
    <x v="12"/>
    <n v="0"/>
    <n v="0"/>
    <n v="0"/>
    <s v="0"/>
    <x v="2"/>
    <x v="3"/>
    <n v="0"/>
  </r>
  <r>
    <x v="2"/>
    <x v="16"/>
    <s v="LF14: Mortality or fitness reduction as a result of changes to salinity"/>
    <x v="13"/>
    <n v="0"/>
    <n v="0"/>
    <n v="0"/>
    <s v="0"/>
    <x v="2"/>
    <x v="3"/>
    <n v="0"/>
  </r>
  <r>
    <x v="2"/>
    <x v="16"/>
    <s v="LF15: Mortality or fitness reduction due to deleterious substances"/>
    <x v="14"/>
    <n v="0"/>
    <n v="0"/>
    <n v="0"/>
    <s v="0"/>
    <x v="2"/>
    <x v="3"/>
    <n v="0"/>
  </r>
  <r>
    <x v="2"/>
    <x v="16"/>
    <s v="LF16: Mortality due to elevated levels of predation of eggs and alevin "/>
    <x v="15"/>
    <n v="1"/>
    <n v="2"/>
    <n v="2"/>
    <s v="23"/>
    <x v="4"/>
    <x v="1"/>
    <n v="2"/>
  </r>
  <r>
    <x v="2"/>
    <x v="16"/>
    <s v="LF17: Mortality or fitness reduction due to predation by or presence of invasive species"/>
    <x v="16"/>
    <n v="1"/>
    <n v="2"/>
    <n v="2"/>
    <s v="23"/>
    <x v="4"/>
    <x v="1"/>
    <n v="2"/>
  </r>
  <r>
    <x v="2"/>
    <x v="16"/>
    <s v="LF18: Mortality due to redd disturbance by humans"/>
    <x v="17"/>
    <n v="1"/>
    <n v="2"/>
    <n v="2"/>
    <s v="23"/>
    <x v="4"/>
    <x v="1"/>
    <n v="2"/>
  </r>
  <r>
    <x v="2"/>
    <x v="16"/>
    <s v="LF19: Mortality or fitness reduction due to early alevin emergence"/>
    <x v="18"/>
    <n v="-1"/>
    <n v="1"/>
    <n v="-1"/>
    <s v="-1-1"/>
    <x v="5"/>
    <x v="4"/>
    <n v="1"/>
  </r>
  <r>
    <x v="2"/>
    <x v="16"/>
    <s v="LF20: Mortality or fitness reduction due to redd overspawn"/>
    <x v="19"/>
    <n v="1"/>
    <n v="2"/>
    <n v="2"/>
    <s v="23"/>
    <x v="4"/>
    <x v="1"/>
    <n v="2"/>
  </r>
  <r>
    <x v="2"/>
    <x v="16"/>
    <s v="LF21: Mortality or fitness reduction due to dewatered redds at low flows"/>
    <x v="20"/>
    <n v="-1"/>
    <n v="1"/>
    <n v="-1"/>
    <s v="-1-1"/>
    <x v="5"/>
    <x v="4"/>
    <n v="1"/>
  </r>
  <r>
    <x v="2"/>
    <x v="16"/>
    <s v="LF22: Mortality or fitness reduction resulting from frequent and higher peak flows causing redd scour"/>
    <x v="21"/>
    <n v="-1"/>
    <n v="1"/>
    <n v="-1"/>
    <s v="-1-1"/>
    <x v="5"/>
    <x v="4"/>
    <n v="1"/>
  </r>
  <r>
    <x v="2"/>
    <x v="16"/>
    <s v="LF23: Mortality of eggs during incubation due to variable lake water levels"/>
    <x v="22"/>
    <n v="0"/>
    <n v="0"/>
    <n v="0"/>
    <s v="0"/>
    <x v="2"/>
    <x v="3"/>
    <n v="0"/>
  </r>
  <r>
    <x v="2"/>
    <x v="16"/>
    <s v="LF24: Mortality of eggs due to lack of groundwater upwelling on lakeshore"/>
    <x v="23"/>
    <n v="0"/>
    <n v="0"/>
    <n v="0"/>
    <s v="0"/>
    <x v="2"/>
    <x v="3"/>
    <n v="0"/>
  </r>
  <r>
    <x v="2"/>
    <x v="16"/>
    <s v="LF25: Mortality or fitness reduction due to lower quality spawning gravel"/>
    <x v="24"/>
    <n v="-1"/>
    <n v="1"/>
    <n v="-1"/>
    <s v="-1-1"/>
    <x v="5"/>
    <x v="4"/>
    <n v="1"/>
  </r>
  <r>
    <x v="2"/>
    <x v="16"/>
    <s v="LF26: Mortality or fitness reduction due to unfavourable water temperatures"/>
    <x v="25"/>
    <n v="0"/>
    <n v="0"/>
    <n v="0"/>
    <s v="0"/>
    <x v="2"/>
    <x v="3"/>
    <n v="0"/>
  </r>
  <r>
    <x v="2"/>
    <x v="16"/>
    <s v="LF27: Mortality or fitness reduction as a result of low dissolved oxygen"/>
    <x v="26"/>
    <n v="0"/>
    <n v="0"/>
    <n v="0"/>
    <s v="0"/>
    <x v="2"/>
    <x v="3"/>
    <n v="0"/>
  </r>
  <r>
    <x v="2"/>
    <x v="16"/>
    <s v="LF28: Mortality or fitness reduction as a result of poor pH levels"/>
    <x v="27"/>
    <n v="0"/>
    <n v="0"/>
    <n v="0"/>
    <s v="0"/>
    <x v="2"/>
    <x v="3"/>
    <n v="0"/>
  </r>
  <r>
    <x v="2"/>
    <x v="16"/>
    <s v="LF29: Mortality or fitness reduction due to deleterious substances"/>
    <x v="28"/>
    <n v="0"/>
    <n v="0"/>
    <n v="0"/>
    <s v="0"/>
    <x v="2"/>
    <x v="3"/>
    <n v="0"/>
  </r>
  <r>
    <x v="2"/>
    <x v="16"/>
    <s v="LF30: Mortality or fitness reduction as a result of elevated predation"/>
    <x v="29"/>
    <n v="0"/>
    <n v="0"/>
    <n v="0"/>
    <s v="0"/>
    <x v="2"/>
    <x v="3"/>
    <n v="0"/>
  </r>
  <r>
    <x v="2"/>
    <x v="16"/>
    <s v="LF31: Mortality or fitness reduction due to elevated predation as a result of enhancement of predatory fish species"/>
    <x v="30"/>
    <n v="0"/>
    <n v="0"/>
    <n v="0"/>
    <s v="0"/>
    <x v="2"/>
    <x v="3"/>
    <n v="0"/>
  </r>
  <r>
    <x v="2"/>
    <x v="16"/>
    <s v="LF32: Mortality or fitness reduction as a result of stress due to anthropogenic activity"/>
    <x v="31"/>
    <n v="1"/>
    <n v="2"/>
    <n v="2"/>
    <s v="23"/>
    <x v="4"/>
    <x v="1"/>
    <n v="2"/>
  </r>
  <r>
    <x v="2"/>
    <x v="16"/>
    <s v="LF33: Mortality or fitness reduction as a result of disease, parasites, or pathogens"/>
    <x v="32"/>
    <n v="0"/>
    <n v="0"/>
    <n v="0"/>
    <s v="0"/>
    <x v="2"/>
    <x v="3"/>
    <n v="0"/>
  </r>
  <r>
    <x v="2"/>
    <x v="16"/>
    <s v="LF34: Mortality or fitness reduction due to competition from invasive species "/>
    <x v="33"/>
    <n v="1"/>
    <n v="2"/>
    <n v="2"/>
    <s v="23"/>
    <x v="4"/>
    <x v="1"/>
    <n v="2"/>
  </r>
  <r>
    <x v="2"/>
    <x v="16"/>
    <s v="LF35: Mortality or fitness reduction as a result of lack of access to appropriate food"/>
    <x v="34"/>
    <n v="-1"/>
    <n v="1"/>
    <n v="-1"/>
    <s v="-1-1"/>
    <x v="5"/>
    <x v="4"/>
    <n v="1"/>
  </r>
  <r>
    <x v="2"/>
    <x v="16"/>
    <s v="LF36: Mortality or fitness reduction as a result of decreased quality of rearing habitat"/>
    <x v="35"/>
    <n v="-1"/>
    <n v="1"/>
    <n v="-1"/>
    <s v="-1-1"/>
    <x v="5"/>
    <x v="4"/>
    <n v="1"/>
  </r>
  <r>
    <x v="2"/>
    <x v="16"/>
    <s v="LF37: Mortality or fitness reduction as a result of decreased quantity of rearing habitat"/>
    <x v="36"/>
    <n v="0"/>
    <n v="0"/>
    <n v="0"/>
    <s v="0"/>
    <x v="2"/>
    <x v="3"/>
    <n v="0"/>
  </r>
  <r>
    <x v="2"/>
    <x v="16"/>
    <s v="LF38: Mortality or fitness reduction as a result of decreased access to or quality of floodplain habitat"/>
    <x v="37"/>
    <n v="-1"/>
    <n v="1"/>
    <n v="-1"/>
    <s v="-1-1"/>
    <x v="5"/>
    <x v="4"/>
    <n v="1"/>
  </r>
  <r>
    <x v="2"/>
    <x v="16"/>
    <s v="LF39: Mortality or fitness reduction from stranding in rearing habitat"/>
    <x v="38"/>
    <n v="-1"/>
    <n v="1"/>
    <n v="-1"/>
    <s v="-1-1"/>
    <x v="5"/>
    <x v="4"/>
    <n v="1"/>
  </r>
  <r>
    <x v="2"/>
    <x v="16"/>
    <s v="LF40: Mortality or fitness reduction due to frequent and higher peak flows causing flushing"/>
    <x v="39"/>
    <n v="0"/>
    <n v="0"/>
    <n v="0"/>
    <s v="0"/>
    <x v="2"/>
    <x v="3"/>
    <n v="0"/>
  </r>
  <r>
    <x v="2"/>
    <x v="16"/>
    <s v="LF41: Mortality or fitness reduction as a result of competition with hatchery fry"/>
    <x v="40"/>
    <n v="1"/>
    <n v="1"/>
    <n v="1"/>
    <s v="13"/>
    <x v="4"/>
    <x v="5"/>
    <n v="1"/>
  </r>
  <r>
    <x v="2"/>
    <x v="16"/>
    <s v="LF42: Mortality or fitness reduction due to unfavourable water temperatures"/>
    <x v="41"/>
    <n v="1"/>
    <n v="2"/>
    <n v="2"/>
    <s v="23"/>
    <x v="4"/>
    <x v="1"/>
    <n v="2"/>
  </r>
  <r>
    <x v="2"/>
    <x v="16"/>
    <s v="LF43: Mortality or fitness reduction as a result of low dissolved oxygen"/>
    <x v="42"/>
    <n v="0"/>
    <n v="0"/>
    <n v="0"/>
    <s v="0"/>
    <x v="2"/>
    <x v="3"/>
    <n v="0"/>
  </r>
  <r>
    <x v="2"/>
    <x v="16"/>
    <s v="LF44: Mortality or fitness reduction as a result of poor pH levels"/>
    <x v="43"/>
    <n v="0"/>
    <n v="0"/>
    <n v="0"/>
    <s v="0"/>
    <x v="2"/>
    <x v="3"/>
    <n v="0"/>
  </r>
  <r>
    <x v="2"/>
    <x v="16"/>
    <s v="LF45: Mortality or fitness reduction as a result of deleterious substances"/>
    <x v="44"/>
    <n v="0"/>
    <n v="0"/>
    <n v="0"/>
    <s v="0"/>
    <x v="2"/>
    <x v="3"/>
    <n v="0"/>
  </r>
  <r>
    <x v="2"/>
    <x v="16"/>
    <s v="LF46: Mortality or fitness reduction due to ingestion of microplastics in lake environments"/>
    <x v="45"/>
    <n v="0"/>
    <n v="0"/>
    <n v="0"/>
    <s v="0"/>
    <x v="2"/>
    <x v="3"/>
    <n v="0"/>
  </r>
  <r>
    <x v="2"/>
    <x v="16"/>
    <s v="LF47: Mortality or fitness reduction due to elevated predation"/>
    <x v="46"/>
    <n v="1"/>
    <n v="2"/>
    <n v="2"/>
    <s v="23"/>
    <x v="4"/>
    <x v="1"/>
    <n v="2"/>
  </r>
  <r>
    <x v="2"/>
    <x v="16"/>
    <s v="LF48: Mortality or fitness reduction due to predation by invasive species"/>
    <x v="47"/>
    <n v="1"/>
    <n v="2"/>
    <n v="2"/>
    <s v="23"/>
    <x v="4"/>
    <x v="1"/>
    <n v="2"/>
  </r>
  <r>
    <x v="2"/>
    <x v="16"/>
    <s v="LF49: Mortality or fitness reduction due to inter- and intra-specific competition"/>
    <x v="48"/>
    <n v="0"/>
    <n v="0"/>
    <n v="0"/>
    <s v="0"/>
    <x v="2"/>
    <x v="3"/>
    <n v="0"/>
  </r>
  <r>
    <x v="2"/>
    <x v="16"/>
    <s v="LF50: Mortality or fitness reduction as a result of stress due to anthropogenic activity"/>
    <x v="49"/>
    <n v="1"/>
    <n v="3"/>
    <n v="3"/>
    <s v="14"/>
    <x v="4"/>
    <x v="1"/>
    <n v="2"/>
  </r>
  <r>
    <x v="2"/>
    <x v="16"/>
    <s v="LF51: Mortality or fitness reduction as a result of disease, parasites, or pathogens"/>
    <x v="50"/>
    <n v="-1"/>
    <n v="1"/>
    <n v="-1"/>
    <s v="-1-1"/>
    <x v="5"/>
    <x v="4"/>
    <n v="1"/>
  </r>
  <r>
    <x v="2"/>
    <x v="16"/>
    <s v="LF52: Mortality or fitness reduction as a result of lack of access to appropriate food"/>
    <x v="51"/>
    <n v="0"/>
    <n v="0"/>
    <n v="0"/>
    <s v="0"/>
    <x v="2"/>
    <x v="3"/>
    <n v="0"/>
  </r>
  <r>
    <x v="2"/>
    <x v="16"/>
    <s v="LF53: Mortality or fitness reduction due to increased frequency and magnitude of algal blooms"/>
    <x v="52"/>
    <n v="1"/>
    <n v="3"/>
    <n v="3"/>
    <s v="14"/>
    <x v="4"/>
    <x v="1"/>
    <n v="2"/>
  </r>
  <r>
    <x v="2"/>
    <x v="16"/>
    <s v="LF54: Mortality or fitness reduction due to reduction in quality of beach habitat"/>
    <x v="53"/>
    <n v="0"/>
    <n v="0"/>
    <n v="0"/>
    <s v="0"/>
    <x v="2"/>
    <x v="3"/>
    <n v="0"/>
  </r>
  <r>
    <x v="2"/>
    <x v="16"/>
    <s v="LF55: Mortality or fitness reduction due to loss in quantity of beach habitat loss "/>
    <x v="54"/>
    <n v="0"/>
    <n v="0"/>
    <n v="0"/>
    <s v="0"/>
    <x v="2"/>
    <x v="3"/>
    <n v="0"/>
  </r>
  <r>
    <x v="2"/>
    <x v="16"/>
    <s v="LF56: Mortality or fitness reduction due to reduction in quality channel habitat"/>
    <x v="55"/>
    <n v="0"/>
    <n v="0"/>
    <n v="0"/>
    <s v="0"/>
    <x v="2"/>
    <x v="3"/>
    <n v="0"/>
  </r>
  <r>
    <x v="2"/>
    <x v="16"/>
    <s v="LF57: Mortality or fitness reduction due to reduction in quantity channel habitat "/>
    <x v="56"/>
    <n v="0"/>
    <n v="0"/>
    <n v="0"/>
    <s v="0"/>
    <x v="2"/>
    <x v="3"/>
    <n v="0"/>
  </r>
  <r>
    <x v="2"/>
    <x v="16"/>
    <s v="LF58: Mortality or fitness reduction due to reduction in quality of vegetation habitat "/>
    <x v="57"/>
    <n v="0"/>
    <n v="0"/>
    <n v="0"/>
    <s v="0"/>
    <x v="2"/>
    <x v="3"/>
    <n v="0"/>
  </r>
  <r>
    <x v="2"/>
    <x v="16"/>
    <s v="LF59: Mortality or fitness reduction due to reduction in quantity of vegetation habitat "/>
    <x v="58"/>
    <n v="0"/>
    <n v="0"/>
    <n v="0"/>
    <s v="0"/>
    <x v="2"/>
    <x v="3"/>
    <n v="0"/>
  </r>
  <r>
    <x v="2"/>
    <x v="16"/>
    <s v="LF60: Mortality or fitness reduction due to competition with hatchery fish"/>
    <x v="59"/>
    <n v="0"/>
    <n v="0"/>
    <n v="0"/>
    <s v="0"/>
    <x v="2"/>
    <x v="3"/>
    <n v="0"/>
  </r>
  <r>
    <x v="2"/>
    <x v="16"/>
    <s v="LF61: Mortality or fitness reduction due to unfavourable water temperatures"/>
    <x v="60"/>
    <n v="-1"/>
    <n v="1"/>
    <n v="-1"/>
    <s v="-1-1"/>
    <x v="5"/>
    <x v="4"/>
    <n v="1"/>
  </r>
  <r>
    <x v="2"/>
    <x v="16"/>
    <s v="LF62: Mortality or fitness reduction as a result of low dissolved oxygen"/>
    <x v="61"/>
    <n v="0"/>
    <n v="0"/>
    <n v="0"/>
    <s v="0"/>
    <x v="2"/>
    <x v="3"/>
    <n v="0"/>
  </r>
  <r>
    <x v="2"/>
    <x v="16"/>
    <s v="LF63: Mortality or fitness reduction as a result of poor pH levels"/>
    <x v="62"/>
    <n v="0"/>
    <n v="0"/>
    <n v="0"/>
    <s v="0"/>
    <x v="2"/>
    <x v="3"/>
    <n v="0"/>
  </r>
  <r>
    <x v="2"/>
    <x v="16"/>
    <s v="LF64: Mortality or fitness reduction due to increases in salinity"/>
    <x v="63"/>
    <n v="0"/>
    <n v="0"/>
    <n v="0"/>
    <s v="0"/>
    <x v="2"/>
    <x v="3"/>
    <n v="0"/>
  </r>
  <r>
    <x v="2"/>
    <x v="16"/>
    <s v="LF65: Mortality or fitness reduction due to deleterious substances"/>
    <x v="64"/>
    <n v="0"/>
    <n v="0"/>
    <n v="0"/>
    <s v="0"/>
    <x v="2"/>
    <x v="3"/>
    <n v="0"/>
  </r>
  <r>
    <x v="2"/>
    <x v="16"/>
    <s v="LF66: Mortality or fitness reduction due to ingestion of microplastics "/>
    <x v="65"/>
    <n v="0"/>
    <n v="0"/>
    <n v="0"/>
    <s v="0"/>
    <x v="2"/>
    <x v="3"/>
    <n v="0"/>
  </r>
  <r>
    <x v="2"/>
    <x v="16"/>
    <s v="LF67: Mortality or fitness reduction due changes in biological characteristics such as fecundity, maturation rate, sex ratios, size at age, etc"/>
    <x v="66"/>
    <n v="-1"/>
    <n v="1"/>
    <n v="-1"/>
    <s v="-1-1"/>
    <x v="5"/>
    <x v="4"/>
    <n v="1"/>
  </r>
  <r>
    <x v="2"/>
    <x v="16"/>
    <s v="LF68: Mortality or fitness reduction due to a reduction in natural (wild) genetic influence. This is measured by the stray rate (pHOSstray) into the system, or by the frequency and magnitude of direct transplanting."/>
    <x v="67"/>
    <n v="-1"/>
    <n v="1"/>
    <n v="-1"/>
    <s v="-1-1"/>
    <x v="5"/>
    <x v="4"/>
    <n v="1"/>
  </r>
  <r>
    <x v="2"/>
    <x v="16"/>
    <s v="LF69: Mortality or fitness reduction as a result of rearing in a hatchery environment leading to maladaptation to the wild environment. This is measured in a reduction in PNI."/>
    <x v="68"/>
    <n v="0"/>
    <n v="0"/>
    <n v="0"/>
    <s v="0"/>
    <x v="2"/>
    <x v="3"/>
    <n v="0"/>
  </r>
  <r>
    <x v="2"/>
    <x v="16"/>
    <s v="LF70: Mortality or fitness reduction due to negative effects of small population size - including inbreeding depression and gene flow"/>
    <x v="69"/>
    <n v="-1"/>
    <n v="1"/>
    <n v="-1"/>
    <s v="-1-1"/>
    <x v="5"/>
    <x v="4"/>
    <n v="1"/>
  </r>
  <r>
    <x v="2"/>
    <x v="17"/>
    <s v="LF1: Mortality or fitness reduction due to predation from pinnipeds or other aquatic species"/>
    <x v="0"/>
    <n v="-1"/>
    <n v="1"/>
    <n v="-1"/>
    <s v="-1-1"/>
    <x v="5"/>
    <x v="4"/>
    <n v="1"/>
  </r>
  <r>
    <x v="2"/>
    <x v="17"/>
    <s v="LF2:  Mortality or fitness reduction increased exposure to terrestrial predation"/>
    <x v="1"/>
    <n v="1"/>
    <n v="1"/>
    <n v="1"/>
    <s v="13"/>
    <x v="4"/>
    <x v="5"/>
    <n v="1"/>
  </r>
  <r>
    <x v="2"/>
    <x v="17"/>
    <s v="LF3: Mortality or fitness reduction as a result of stress due to anthropogenic activity (non fishing)"/>
    <x v="2"/>
    <n v="1"/>
    <n v="1"/>
    <n v="1"/>
    <s v="13"/>
    <x v="4"/>
    <x v="5"/>
    <n v="1"/>
  </r>
  <r>
    <x v="2"/>
    <x v="17"/>
    <s v="LF4: Mortality or fitness reduction as a result of disease, parasites, or pathogens"/>
    <x v="3"/>
    <n v="0"/>
    <n v="0"/>
    <n v="0"/>
    <s v="0"/>
    <x v="2"/>
    <x v="3"/>
    <n v="0"/>
  </r>
  <r>
    <x v="2"/>
    <x v="17"/>
    <s v="LF5: Mortality or fitness reduction due to competition with invasive species"/>
    <x v="4"/>
    <n v="1"/>
    <n v="1"/>
    <n v="1"/>
    <s v="13"/>
    <x v="4"/>
    <x v="5"/>
    <n v="1"/>
  </r>
  <r>
    <x v="2"/>
    <x v="17"/>
    <s v="LF6: Limited or delayed access due to physical migration barriers and/or lack of safe migration routes (including lack of cover and complexity)"/>
    <x v="5"/>
    <n v="-1"/>
    <n v="1"/>
    <n v="-1"/>
    <s v="-1-1"/>
    <x v="5"/>
    <x v="4"/>
    <n v="1"/>
  </r>
  <r>
    <x v="2"/>
    <x v="17"/>
    <s v="LF7: Pre-spawn mortality or fitness reduction due to poor quality of spawning habitat"/>
    <x v="6"/>
    <n v="1"/>
    <n v="1"/>
    <n v="1"/>
    <s v="13"/>
    <x v="4"/>
    <x v="5"/>
    <n v="1"/>
  </r>
  <r>
    <x v="2"/>
    <x v="17"/>
    <s v="LF8: Pre-spawn mortality or fitness reduction due to reduced quantity of spawning habitat"/>
    <x v="7"/>
    <n v="1"/>
    <n v="1"/>
    <n v="1"/>
    <s v="13"/>
    <x v="4"/>
    <x v="5"/>
    <n v="1"/>
  </r>
  <r>
    <x v="2"/>
    <x v="17"/>
    <s v="LF9: Mortality or fitness reduction due to fishing"/>
    <x v="8"/>
    <n v="1"/>
    <n v="1"/>
    <n v="1"/>
    <s v="13"/>
    <x v="4"/>
    <x v="5"/>
    <n v="1"/>
  </r>
  <r>
    <x v="2"/>
    <x v="17"/>
    <s v="LF10: Mortality or fitness reduction of wild fish due to competition with hatchery fish or aquaculture escapees for spawning locations or mates "/>
    <x v="9"/>
    <n v="1"/>
    <n v="1"/>
    <n v="1"/>
    <s v="13"/>
    <x v="4"/>
    <x v="5"/>
    <n v="1"/>
  </r>
  <r>
    <x v="2"/>
    <x v="17"/>
    <s v="LF11: Mortality or fitness reduction due to unfavourable water temperatures"/>
    <x v="10"/>
    <n v="-1"/>
    <n v="1"/>
    <n v="-1"/>
    <s v="-1-1"/>
    <x v="5"/>
    <x v="4"/>
    <n v="1"/>
  </r>
  <r>
    <x v="2"/>
    <x v="17"/>
    <s v="LF12: Mortality or fitness reduction as a result of low dissolved oxygen"/>
    <x v="11"/>
    <n v="0"/>
    <n v="0"/>
    <n v="0"/>
    <s v="0"/>
    <x v="2"/>
    <x v="3"/>
    <n v="0"/>
  </r>
  <r>
    <x v="2"/>
    <x v="17"/>
    <s v="LF13: Mortality or fitness reduction as a result of poor pH levels"/>
    <x v="12"/>
    <n v="0"/>
    <n v="0"/>
    <n v="0"/>
    <s v="0"/>
    <x v="2"/>
    <x v="3"/>
    <n v="0"/>
  </r>
  <r>
    <x v="2"/>
    <x v="17"/>
    <s v="LF14: Mortality or fitness reduction as a result of changes to salinity"/>
    <x v="13"/>
    <n v="0"/>
    <n v="0"/>
    <n v="0"/>
    <s v="0"/>
    <x v="2"/>
    <x v="3"/>
    <n v="0"/>
  </r>
  <r>
    <x v="2"/>
    <x v="17"/>
    <s v="LF15: Mortality or fitness reduction due to deleterious substances"/>
    <x v="14"/>
    <n v="0"/>
    <n v="0"/>
    <n v="0"/>
    <s v="0"/>
    <x v="2"/>
    <x v="3"/>
    <n v="0"/>
  </r>
  <r>
    <x v="2"/>
    <x v="17"/>
    <s v="LF16: Mortality due to elevated levels of predation of eggs and alevin "/>
    <x v="15"/>
    <n v="1"/>
    <n v="1"/>
    <n v="1"/>
    <s v="13"/>
    <x v="4"/>
    <x v="5"/>
    <n v="1"/>
  </r>
  <r>
    <x v="2"/>
    <x v="17"/>
    <s v="LF17: Mortality or fitness reduction due to predation by or presence of invasive species"/>
    <x v="16"/>
    <n v="1"/>
    <n v="1"/>
    <n v="1"/>
    <s v="13"/>
    <x v="4"/>
    <x v="5"/>
    <n v="1"/>
  </r>
  <r>
    <x v="2"/>
    <x v="17"/>
    <s v="LF18: Mortality due to redd disturbance by humans"/>
    <x v="17"/>
    <n v="1"/>
    <n v="1"/>
    <n v="1"/>
    <s v="13"/>
    <x v="4"/>
    <x v="5"/>
    <n v="1"/>
  </r>
  <r>
    <x v="2"/>
    <x v="17"/>
    <s v="LF19: Mortality or fitness reduction due to early alevin emergence"/>
    <x v="18"/>
    <n v="-1"/>
    <n v="1"/>
    <n v="-1"/>
    <s v="-1-1"/>
    <x v="5"/>
    <x v="4"/>
    <n v="1"/>
  </r>
  <r>
    <x v="2"/>
    <x v="17"/>
    <s v="LF20: Mortality or fitness reduction due to redd overspawn"/>
    <x v="19"/>
    <n v="1"/>
    <n v="1"/>
    <n v="1"/>
    <s v="13"/>
    <x v="4"/>
    <x v="5"/>
    <n v="1"/>
  </r>
  <r>
    <x v="2"/>
    <x v="17"/>
    <s v="LF21: Mortality or fitness reduction due to dewatered redds at low flows"/>
    <x v="20"/>
    <n v="-1"/>
    <n v="1"/>
    <n v="-1"/>
    <s v="-1-1"/>
    <x v="5"/>
    <x v="4"/>
    <n v="1"/>
  </r>
  <r>
    <x v="2"/>
    <x v="17"/>
    <s v="LF22: Mortality or fitness reduction resulting from frequent and higher peak flows causing redd scour"/>
    <x v="21"/>
    <n v="-1"/>
    <n v="1"/>
    <n v="-1"/>
    <s v="-1-1"/>
    <x v="5"/>
    <x v="4"/>
    <n v="1"/>
  </r>
  <r>
    <x v="2"/>
    <x v="17"/>
    <s v="LF23: Mortality of eggs during incubation due to variable lake water levels"/>
    <x v="22"/>
    <n v="0"/>
    <n v="0"/>
    <n v="0"/>
    <s v="0"/>
    <x v="2"/>
    <x v="3"/>
    <n v="0"/>
  </r>
  <r>
    <x v="2"/>
    <x v="17"/>
    <s v="LF24: Mortality of eggs due to lack of groundwater upwelling on lakeshore"/>
    <x v="23"/>
    <n v="0"/>
    <n v="0"/>
    <n v="0"/>
    <s v="0"/>
    <x v="2"/>
    <x v="3"/>
    <n v="0"/>
  </r>
  <r>
    <x v="2"/>
    <x v="17"/>
    <s v="LF25: Mortality or fitness reduction due to lower quality spawning gravel"/>
    <x v="24"/>
    <n v="-1"/>
    <n v="1"/>
    <n v="-1"/>
    <s v="-1-1"/>
    <x v="5"/>
    <x v="4"/>
    <n v="1"/>
  </r>
  <r>
    <x v="2"/>
    <x v="17"/>
    <s v="LF26: Mortality or fitness reduction due to unfavourable water temperatures"/>
    <x v="25"/>
    <n v="0"/>
    <n v="0"/>
    <n v="0"/>
    <s v="0"/>
    <x v="2"/>
    <x v="3"/>
    <n v="0"/>
  </r>
  <r>
    <x v="2"/>
    <x v="17"/>
    <s v="LF27: Mortality or fitness reduction as a result of low dissolved oxygen"/>
    <x v="26"/>
    <n v="0"/>
    <n v="0"/>
    <n v="0"/>
    <s v="0"/>
    <x v="2"/>
    <x v="3"/>
    <n v="0"/>
  </r>
  <r>
    <x v="2"/>
    <x v="17"/>
    <s v="LF28: Mortality or fitness reduction as a result of poor pH levels"/>
    <x v="27"/>
    <n v="0"/>
    <n v="0"/>
    <n v="0"/>
    <s v="0"/>
    <x v="2"/>
    <x v="3"/>
    <n v="0"/>
  </r>
  <r>
    <x v="2"/>
    <x v="17"/>
    <s v="LF29: Mortality or fitness reduction due to deleterious substances"/>
    <x v="28"/>
    <n v="0"/>
    <n v="0"/>
    <n v="0"/>
    <s v="0"/>
    <x v="2"/>
    <x v="3"/>
    <n v="0"/>
  </r>
  <r>
    <x v="2"/>
    <x v="17"/>
    <s v="LF30: Mortality or fitness reduction as a result of elevated predation"/>
    <x v="29"/>
    <n v="0"/>
    <n v="0"/>
    <n v="0"/>
    <s v="0"/>
    <x v="2"/>
    <x v="3"/>
    <n v="0"/>
  </r>
  <r>
    <x v="2"/>
    <x v="17"/>
    <s v="LF31: Mortality or fitness reduction due to elevated predation as a result of enhancement of predatory fish species"/>
    <x v="30"/>
    <n v="0"/>
    <n v="0"/>
    <n v="0"/>
    <s v="0"/>
    <x v="2"/>
    <x v="3"/>
    <n v="0"/>
  </r>
  <r>
    <x v="2"/>
    <x v="17"/>
    <s v="LF32: Mortality or fitness reduction as a result of stress due to anthropogenic activity"/>
    <x v="31"/>
    <n v="1"/>
    <n v="1"/>
    <n v="1"/>
    <s v="13"/>
    <x v="4"/>
    <x v="5"/>
    <n v="1"/>
  </r>
  <r>
    <x v="2"/>
    <x v="17"/>
    <s v="LF33: Mortality or fitness reduction as a result of disease, parasites, or pathogens"/>
    <x v="32"/>
    <n v="0"/>
    <n v="0"/>
    <n v="0"/>
    <s v="0"/>
    <x v="2"/>
    <x v="3"/>
    <n v="0"/>
  </r>
  <r>
    <x v="2"/>
    <x v="17"/>
    <s v="LF34: Mortality or fitness reduction due to competition from invasive species "/>
    <x v="33"/>
    <n v="1"/>
    <n v="1"/>
    <n v="1"/>
    <s v="13"/>
    <x v="4"/>
    <x v="5"/>
    <n v="1"/>
  </r>
  <r>
    <x v="2"/>
    <x v="17"/>
    <s v="LF35: Mortality or fitness reduction as a result of lack of access to appropriate food"/>
    <x v="34"/>
    <n v="-1"/>
    <n v="1"/>
    <n v="-1"/>
    <s v="-1-1"/>
    <x v="5"/>
    <x v="4"/>
    <n v="1"/>
  </r>
  <r>
    <x v="2"/>
    <x v="17"/>
    <s v="LF36: Mortality or fitness reduction as a result of decreased quality of rearing habitat"/>
    <x v="35"/>
    <n v="4"/>
    <n v="5"/>
    <n v="20"/>
    <s v="55"/>
    <x v="3"/>
    <x v="2"/>
    <n v="25"/>
  </r>
  <r>
    <x v="2"/>
    <x v="17"/>
    <s v="LF37: Mortality or fitness reduction as a result of decreased quantity of rearing habitat"/>
    <x v="36"/>
    <n v="4"/>
    <n v="5"/>
    <n v="20"/>
    <s v="55"/>
    <x v="3"/>
    <x v="2"/>
    <n v="25"/>
  </r>
  <r>
    <x v="2"/>
    <x v="17"/>
    <s v="LF38: Mortality or fitness reduction as a result of decreased access to or quality of floodplain habitat"/>
    <x v="37"/>
    <n v="-1"/>
    <n v="1"/>
    <n v="-1"/>
    <s v="-1-1"/>
    <x v="5"/>
    <x v="4"/>
    <n v="1"/>
  </r>
  <r>
    <x v="2"/>
    <x v="17"/>
    <s v="LF39: Mortality or fitness reduction from stranding in rearing habitat"/>
    <x v="38"/>
    <n v="-1"/>
    <n v="1"/>
    <n v="-1"/>
    <s v="-1-1"/>
    <x v="5"/>
    <x v="4"/>
    <n v="1"/>
  </r>
  <r>
    <x v="2"/>
    <x v="17"/>
    <s v="LF40: Mortality or fitness reduction due to frequent and higher peak flows causing flushing"/>
    <x v="39"/>
    <n v="-1"/>
    <n v="1"/>
    <n v="-1"/>
    <s v="-1-1"/>
    <x v="5"/>
    <x v="4"/>
    <n v="1"/>
  </r>
  <r>
    <x v="2"/>
    <x v="17"/>
    <s v="LF41: Mortality or fitness reduction as a result of competition with hatchery fry"/>
    <x v="40"/>
    <n v="1"/>
    <n v="1"/>
    <n v="1"/>
    <s v="13"/>
    <x v="4"/>
    <x v="5"/>
    <n v="1"/>
  </r>
  <r>
    <x v="2"/>
    <x v="17"/>
    <s v="LF42: Mortality or fitness reduction due to unfavourable water temperatures"/>
    <x v="41"/>
    <n v="1"/>
    <n v="1"/>
    <n v="1"/>
    <s v="13"/>
    <x v="4"/>
    <x v="5"/>
    <n v="1"/>
  </r>
  <r>
    <x v="2"/>
    <x v="17"/>
    <s v="LF43: Mortality or fitness reduction as a result of low dissolved oxygen"/>
    <x v="42"/>
    <n v="0"/>
    <n v="0"/>
    <n v="0"/>
    <s v="0"/>
    <x v="2"/>
    <x v="3"/>
    <n v="0"/>
  </r>
  <r>
    <x v="2"/>
    <x v="17"/>
    <s v="LF44: Mortality or fitness reduction as a result of poor pH levels"/>
    <x v="43"/>
    <n v="0"/>
    <n v="0"/>
    <n v="0"/>
    <s v="0"/>
    <x v="2"/>
    <x v="3"/>
    <n v="0"/>
  </r>
  <r>
    <x v="2"/>
    <x v="17"/>
    <s v="LF45: Mortality or fitness reduction as a result of deleterious substances"/>
    <x v="44"/>
    <n v="0"/>
    <n v="0"/>
    <n v="0"/>
    <s v="0"/>
    <x v="2"/>
    <x v="3"/>
    <n v="0"/>
  </r>
  <r>
    <x v="2"/>
    <x v="17"/>
    <s v="LF46: Mortality or fitness reduction due to ingestion of microplastics in lake environments"/>
    <x v="45"/>
    <n v="0"/>
    <n v="0"/>
    <n v="0"/>
    <s v="0"/>
    <x v="2"/>
    <x v="3"/>
    <n v="0"/>
  </r>
  <r>
    <x v="2"/>
    <x v="17"/>
    <s v="LF47: Mortality or fitness reduction due to elevated predation"/>
    <x v="46"/>
    <n v="1"/>
    <n v="1"/>
    <n v="1"/>
    <s v="13"/>
    <x v="4"/>
    <x v="5"/>
    <n v="1"/>
  </r>
  <r>
    <x v="2"/>
    <x v="17"/>
    <s v="LF48: Mortality or fitness reduction due to predation by invasive species"/>
    <x v="47"/>
    <n v="1"/>
    <n v="1"/>
    <n v="1"/>
    <s v="13"/>
    <x v="4"/>
    <x v="5"/>
    <n v="1"/>
  </r>
  <r>
    <x v="2"/>
    <x v="17"/>
    <s v="LF49: Mortality or fitness reduction due to inter- and intra-specific competition"/>
    <x v="48"/>
    <n v="0"/>
    <n v="0"/>
    <n v="0"/>
    <s v="0"/>
    <x v="2"/>
    <x v="3"/>
    <n v="0"/>
  </r>
  <r>
    <x v="2"/>
    <x v="17"/>
    <s v="LF50: Mortality or fitness reduction as a result of stress due to anthropogenic activity"/>
    <x v="49"/>
    <n v="2"/>
    <n v="4"/>
    <n v="8"/>
    <s v="34"/>
    <x v="0"/>
    <x v="0"/>
    <n v="12"/>
  </r>
  <r>
    <x v="2"/>
    <x v="17"/>
    <s v="LF51: Mortality or fitness reduction as a result of disease, parasites, or pathogens"/>
    <x v="50"/>
    <n v="-1"/>
    <n v="1"/>
    <n v="-1"/>
    <s v="-1-1"/>
    <x v="5"/>
    <x v="4"/>
    <n v="1"/>
  </r>
  <r>
    <x v="2"/>
    <x v="17"/>
    <s v="LF52: Mortality or fitness reduction as a result of lack of access to appropriate food"/>
    <x v="51"/>
    <n v="0"/>
    <n v="0"/>
    <n v="0"/>
    <s v="0"/>
    <x v="2"/>
    <x v="3"/>
    <n v="0"/>
  </r>
  <r>
    <x v="2"/>
    <x v="17"/>
    <s v="LF53: Mortality or fitness reduction due to increased frequency and magnitude of algal blooms"/>
    <x v="52"/>
    <n v="1"/>
    <n v="1"/>
    <n v="1"/>
    <s v="13"/>
    <x v="4"/>
    <x v="5"/>
    <n v="1"/>
  </r>
  <r>
    <x v="2"/>
    <x v="17"/>
    <s v="LF54: Mortality or fitness reduction due to reduction in quality of beach habitat"/>
    <x v="53"/>
    <n v="-1"/>
    <n v="1"/>
    <n v="-1"/>
    <s v="-1-1"/>
    <x v="5"/>
    <x v="4"/>
    <n v="1"/>
  </r>
  <r>
    <x v="2"/>
    <x v="17"/>
    <s v="LF55: Mortality or fitness reduction due to loss in quantity of beach habitat loss "/>
    <x v="54"/>
    <n v="-1"/>
    <n v="1"/>
    <n v="-1"/>
    <s v="-1-1"/>
    <x v="5"/>
    <x v="4"/>
    <n v="1"/>
  </r>
  <r>
    <x v="2"/>
    <x v="17"/>
    <s v="LF56: Mortality or fitness reduction due to reduction in quality channel habitat"/>
    <x v="55"/>
    <n v="-1"/>
    <n v="1"/>
    <n v="-1"/>
    <s v="-1-1"/>
    <x v="5"/>
    <x v="4"/>
    <n v="1"/>
  </r>
  <r>
    <x v="2"/>
    <x v="17"/>
    <s v="LF57: Mortality or fitness reduction due to reduction in quantity channel habitat "/>
    <x v="56"/>
    <n v="-1"/>
    <n v="1"/>
    <n v="-1"/>
    <s v="-1-1"/>
    <x v="5"/>
    <x v="4"/>
    <n v="1"/>
  </r>
  <r>
    <x v="2"/>
    <x v="17"/>
    <s v="LF58: Mortality or fitness reduction due to reduction in quality of vegetation habitat "/>
    <x v="57"/>
    <n v="-1"/>
    <n v="1"/>
    <n v="-1"/>
    <s v="-1-1"/>
    <x v="5"/>
    <x v="4"/>
    <n v="1"/>
  </r>
  <r>
    <x v="2"/>
    <x v="17"/>
    <s v="LF59: Mortality or fitness reduction due to reduction in quantity of vegetation habitat "/>
    <x v="58"/>
    <n v="-1"/>
    <n v="1"/>
    <n v="-1"/>
    <s v="-1-1"/>
    <x v="5"/>
    <x v="4"/>
    <n v="1"/>
  </r>
  <r>
    <x v="2"/>
    <x v="17"/>
    <s v="LF60: Mortality or fitness reduction due to competition with hatchery fish"/>
    <x v="59"/>
    <n v="0"/>
    <n v="0"/>
    <n v="0"/>
    <s v="0"/>
    <x v="2"/>
    <x v="3"/>
    <n v="0"/>
  </r>
  <r>
    <x v="2"/>
    <x v="17"/>
    <s v="LF61: Mortality or fitness reduction due to unfavourable water temperatures"/>
    <x v="60"/>
    <n v="-1"/>
    <n v="1"/>
    <n v="-1"/>
    <s v="-1-1"/>
    <x v="5"/>
    <x v="4"/>
    <n v="1"/>
  </r>
  <r>
    <x v="2"/>
    <x v="17"/>
    <s v="LF62: Mortality or fitness reduction as a result of low dissolved oxygen"/>
    <x v="61"/>
    <n v="0"/>
    <n v="0"/>
    <n v="0"/>
    <s v="0"/>
    <x v="2"/>
    <x v="3"/>
    <n v="0"/>
  </r>
  <r>
    <x v="2"/>
    <x v="17"/>
    <s v="LF63: Mortality or fitness reduction as a result of poor pH levels"/>
    <x v="62"/>
    <n v="0"/>
    <n v="0"/>
    <n v="0"/>
    <s v="0"/>
    <x v="2"/>
    <x v="3"/>
    <n v="0"/>
  </r>
  <r>
    <x v="2"/>
    <x v="17"/>
    <s v="LF64: Mortality or fitness reduction due to increases in salinity"/>
    <x v="63"/>
    <n v="0"/>
    <n v="0"/>
    <n v="0"/>
    <s v="0"/>
    <x v="2"/>
    <x v="3"/>
    <n v="0"/>
  </r>
  <r>
    <x v="2"/>
    <x v="17"/>
    <s v="LF65: Mortality or fitness reduction due to deleterious substances"/>
    <x v="64"/>
    <n v="0"/>
    <n v="0"/>
    <n v="0"/>
    <s v="0"/>
    <x v="2"/>
    <x v="3"/>
    <n v="0"/>
  </r>
  <r>
    <x v="2"/>
    <x v="17"/>
    <s v="LF66: Mortality or fitness reduction due to ingestion of microplastics "/>
    <x v="65"/>
    <n v="0"/>
    <n v="0"/>
    <n v="0"/>
    <s v="0"/>
    <x v="2"/>
    <x v="3"/>
    <n v="0"/>
  </r>
  <r>
    <x v="2"/>
    <x v="17"/>
    <s v="LF67: Mortality or fitness reduction due changes in biological characteristics such as fecundity, maturation rate, sex ratios, size at age, etc"/>
    <x v="66"/>
    <n v="-1"/>
    <n v="1"/>
    <n v="-1"/>
    <s v="-1-1"/>
    <x v="5"/>
    <x v="4"/>
    <n v="1"/>
  </r>
  <r>
    <x v="2"/>
    <x v="17"/>
    <s v="LF68: Mortality or fitness reduction due to a reduction in natural (wild) genetic influence. This is measured by the stray rate (pHOSstray) into the system, or by the frequency and magnitude of direct transplanting."/>
    <x v="67"/>
    <n v="-1"/>
    <n v="1"/>
    <n v="-1"/>
    <s v="-1-1"/>
    <x v="5"/>
    <x v="4"/>
    <n v="1"/>
  </r>
  <r>
    <x v="2"/>
    <x v="17"/>
    <s v="LF69: Mortality or fitness reduction as a result of rearing in a hatchery environment leading to maladaptation to the wild environment. This is measured in a reduction in PNI."/>
    <x v="68"/>
    <n v="0"/>
    <n v="0"/>
    <n v="0"/>
    <s v="0"/>
    <x v="2"/>
    <x v="3"/>
    <n v="0"/>
  </r>
  <r>
    <x v="2"/>
    <x v="17"/>
    <s v="LF70: Mortality or fitness reduction due to negative effects of small population size - including inbreeding depression and gene flow"/>
    <x v="69"/>
    <n v="-1"/>
    <n v="1"/>
    <n v="-1"/>
    <s v="-1-1"/>
    <x v="5"/>
    <x v="4"/>
    <n v="1"/>
  </r>
  <r>
    <x v="2"/>
    <x v="18"/>
    <s v="LF1: Mortality or fitness reduction due to predation from pinnipeds or other aquatic species"/>
    <x v="0"/>
    <n v="-1"/>
    <n v="1"/>
    <n v="-1"/>
    <s v="-1-1"/>
    <x v="5"/>
    <x v="4"/>
    <n v="1"/>
  </r>
  <r>
    <x v="2"/>
    <x v="18"/>
    <s v="LF2:  Mortality or fitness reduction increased exposure to terrestrial predation"/>
    <x v="1"/>
    <n v="1"/>
    <n v="1"/>
    <n v="1"/>
    <s v="13"/>
    <x v="4"/>
    <x v="5"/>
    <n v="1"/>
  </r>
  <r>
    <x v="2"/>
    <x v="18"/>
    <s v="LF3: Mortality or fitness reduction as a result of stress due to anthropogenic activity (non fishing)"/>
    <x v="2"/>
    <n v="1"/>
    <n v="1"/>
    <n v="1"/>
    <s v="13"/>
    <x v="4"/>
    <x v="5"/>
    <n v="1"/>
  </r>
  <r>
    <x v="2"/>
    <x v="18"/>
    <s v="LF4: Mortality or fitness reduction as a result of disease, parasites, or pathogens"/>
    <x v="3"/>
    <n v="0"/>
    <n v="0"/>
    <n v="0"/>
    <s v="0"/>
    <x v="2"/>
    <x v="3"/>
    <n v="0"/>
  </r>
  <r>
    <x v="2"/>
    <x v="18"/>
    <s v="LF5: Mortality or fitness reduction due to competition with invasive species"/>
    <x v="4"/>
    <n v="1"/>
    <n v="1"/>
    <n v="1"/>
    <s v="13"/>
    <x v="4"/>
    <x v="5"/>
    <n v="1"/>
  </r>
  <r>
    <x v="2"/>
    <x v="18"/>
    <s v="LF6: Limited or delayed access due to physical migration barriers and/or lack of safe migration routes (including lack of cover and complexity)"/>
    <x v="5"/>
    <n v="5"/>
    <n v="4"/>
    <n v="20"/>
    <s v="54"/>
    <x v="3"/>
    <x v="2"/>
    <n v="25"/>
  </r>
  <r>
    <x v="2"/>
    <x v="18"/>
    <s v="LF7: Pre-spawn mortality or fitness reduction due to poor quality of spawning habitat"/>
    <x v="6"/>
    <n v="2"/>
    <n v="5"/>
    <n v="10"/>
    <s v="35"/>
    <x v="0"/>
    <x v="2"/>
    <n v="15"/>
  </r>
  <r>
    <x v="2"/>
    <x v="18"/>
    <s v="LF8: Pre-spawn mortality or fitness reduction due to reduced quantity of spawning habitat"/>
    <x v="7"/>
    <n v="2"/>
    <n v="5"/>
    <n v="10"/>
    <s v="35"/>
    <x v="0"/>
    <x v="2"/>
    <n v="15"/>
  </r>
  <r>
    <x v="2"/>
    <x v="18"/>
    <s v="LF9: Mortality or fitness reduction due to fishing"/>
    <x v="8"/>
    <n v="1"/>
    <n v="3"/>
    <n v="3"/>
    <s v="14"/>
    <x v="4"/>
    <x v="1"/>
    <n v="2"/>
  </r>
  <r>
    <x v="2"/>
    <x v="18"/>
    <s v="LF10: Mortality or fitness reduction of wild fish due to competition with hatchery fish or aquaculture escapees for spawning locations or mates "/>
    <x v="9"/>
    <n v="1"/>
    <n v="1"/>
    <n v="1"/>
    <s v="13"/>
    <x v="4"/>
    <x v="5"/>
    <n v="1"/>
  </r>
  <r>
    <x v="2"/>
    <x v="18"/>
    <s v="LF11: Mortality or fitness reduction due to unfavourable water temperatures"/>
    <x v="10"/>
    <n v="-1"/>
    <n v="1"/>
    <n v="-1"/>
    <s v="-1-1"/>
    <x v="5"/>
    <x v="4"/>
    <n v="1"/>
  </r>
  <r>
    <x v="2"/>
    <x v="18"/>
    <s v="LF12: Mortality or fitness reduction as a result of low dissolved oxygen"/>
    <x v="11"/>
    <n v="0"/>
    <n v="0"/>
    <n v="0"/>
    <s v="0"/>
    <x v="2"/>
    <x v="3"/>
    <n v="0"/>
  </r>
  <r>
    <x v="2"/>
    <x v="18"/>
    <s v="LF13: Mortality or fitness reduction as a result of poor pH levels"/>
    <x v="12"/>
    <n v="0"/>
    <n v="0"/>
    <n v="0"/>
    <s v="0"/>
    <x v="2"/>
    <x v="3"/>
    <n v="0"/>
  </r>
  <r>
    <x v="2"/>
    <x v="18"/>
    <s v="LF14: Mortality or fitness reduction as a result of changes to salinity"/>
    <x v="13"/>
    <n v="0"/>
    <n v="0"/>
    <n v="0"/>
    <s v="0"/>
    <x v="2"/>
    <x v="3"/>
    <n v="0"/>
  </r>
  <r>
    <x v="2"/>
    <x v="18"/>
    <s v="LF15: Mortality or fitness reduction due to deleterious substances"/>
    <x v="14"/>
    <n v="0"/>
    <n v="0"/>
    <n v="0"/>
    <s v="0"/>
    <x v="2"/>
    <x v="3"/>
    <n v="0"/>
  </r>
  <r>
    <x v="2"/>
    <x v="18"/>
    <s v="LF16: Mortality due to elevated levels of predation of eggs and alevin "/>
    <x v="15"/>
    <n v="1"/>
    <n v="1"/>
    <n v="1"/>
    <s v="13"/>
    <x v="4"/>
    <x v="5"/>
    <n v="1"/>
  </r>
  <r>
    <x v="2"/>
    <x v="18"/>
    <s v="LF17: Mortality or fitness reduction due to predation by or presence of invasive species"/>
    <x v="16"/>
    <n v="1"/>
    <n v="1"/>
    <n v="1"/>
    <s v="13"/>
    <x v="4"/>
    <x v="5"/>
    <n v="1"/>
  </r>
  <r>
    <x v="2"/>
    <x v="18"/>
    <s v="LF18: Mortality due to redd disturbance by humans"/>
    <x v="17"/>
    <n v="1"/>
    <n v="1"/>
    <n v="1"/>
    <s v="13"/>
    <x v="4"/>
    <x v="5"/>
    <n v="1"/>
  </r>
  <r>
    <x v="2"/>
    <x v="18"/>
    <s v="LF19: Mortality or fitness reduction due to early alevin emergence"/>
    <x v="18"/>
    <n v="-1"/>
    <n v="1"/>
    <n v="-1"/>
    <s v="-1-1"/>
    <x v="5"/>
    <x v="4"/>
    <n v="1"/>
  </r>
  <r>
    <x v="2"/>
    <x v="18"/>
    <s v="LF20: Mortality or fitness reduction due to redd overspawn"/>
    <x v="19"/>
    <n v="1"/>
    <n v="1"/>
    <n v="1"/>
    <s v="13"/>
    <x v="4"/>
    <x v="5"/>
    <n v="1"/>
  </r>
  <r>
    <x v="2"/>
    <x v="18"/>
    <s v="LF21: Mortality or fitness reduction due to dewatered redds at low flows"/>
    <x v="20"/>
    <n v="-1"/>
    <n v="1"/>
    <n v="-1"/>
    <s v="-1-1"/>
    <x v="5"/>
    <x v="4"/>
    <n v="1"/>
  </r>
  <r>
    <x v="2"/>
    <x v="18"/>
    <s v="LF22: Mortality or fitness reduction resulting from frequent and higher peak flows causing redd scour"/>
    <x v="21"/>
    <n v="-1"/>
    <n v="1"/>
    <n v="-1"/>
    <s v="-1-1"/>
    <x v="5"/>
    <x v="4"/>
    <n v="1"/>
  </r>
  <r>
    <x v="2"/>
    <x v="18"/>
    <s v="LF23: Mortality of eggs during incubation due to variable lake water levels"/>
    <x v="22"/>
    <n v="0"/>
    <n v="0"/>
    <n v="0"/>
    <s v="0"/>
    <x v="2"/>
    <x v="3"/>
    <n v="0"/>
  </r>
  <r>
    <x v="2"/>
    <x v="18"/>
    <s v="LF24: Mortality of eggs due to lack of groundwater upwelling on lakeshore"/>
    <x v="23"/>
    <n v="0"/>
    <n v="0"/>
    <n v="0"/>
    <s v="0"/>
    <x v="2"/>
    <x v="3"/>
    <n v="0"/>
  </r>
  <r>
    <x v="2"/>
    <x v="18"/>
    <s v="LF25: Mortality or fitness reduction due to lower quality spawning gravel"/>
    <x v="24"/>
    <n v="-1"/>
    <n v="1"/>
    <n v="-1"/>
    <s v="-1-1"/>
    <x v="5"/>
    <x v="4"/>
    <n v="1"/>
  </r>
  <r>
    <x v="2"/>
    <x v="18"/>
    <s v="LF26: Mortality or fitness reduction due to unfavourable water temperatures"/>
    <x v="25"/>
    <n v="0"/>
    <n v="0"/>
    <n v="0"/>
    <s v="0"/>
    <x v="2"/>
    <x v="3"/>
    <n v="0"/>
  </r>
  <r>
    <x v="2"/>
    <x v="18"/>
    <s v="LF27: Mortality or fitness reduction as a result of low dissolved oxygen"/>
    <x v="26"/>
    <n v="0"/>
    <n v="0"/>
    <n v="0"/>
    <s v="0"/>
    <x v="2"/>
    <x v="3"/>
    <n v="0"/>
  </r>
  <r>
    <x v="2"/>
    <x v="18"/>
    <s v="LF28: Mortality or fitness reduction as a result of poor pH levels"/>
    <x v="27"/>
    <n v="0"/>
    <n v="0"/>
    <n v="0"/>
    <s v="0"/>
    <x v="2"/>
    <x v="3"/>
    <n v="0"/>
  </r>
  <r>
    <x v="2"/>
    <x v="18"/>
    <s v="LF29: Mortality or fitness reduction due to deleterious substances"/>
    <x v="28"/>
    <n v="0"/>
    <n v="0"/>
    <n v="0"/>
    <s v="0"/>
    <x v="2"/>
    <x v="3"/>
    <n v="0"/>
  </r>
  <r>
    <x v="2"/>
    <x v="18"/>
    <s v="LF30: Mortality or fitness reduction as a result of elevated predation"/>
    <x v="29"/>
    <n v="0"/>
    <n v="0"/>
    <n v="0"/>
    <s v="0"/>
    <x v="2"/>
    <x v="3"/>
    <n v="0"/>
  </r>
  <r>
    <x v="2"/>
    <x v="18"/>
    <s v="LF31: Mortality or fitness reduction due to elevated predation as a result of enhancement of predatory fish species"/>
    <x v="30"/>
    <n v="0"/>
    <n v="0"/>
    <n v="0"/>
    <s v="0"/>
    <x v="2"/>
    <x v="3"/>
    <n v="0"/>
  </r>
  <r>
    <x v="2"/>
    <x v="18"/>
    <s v="LF32: Mortality or fitness reduction as a result of stress due to anthropogenic activity"/>
    <x v="31"/>
    <n v="1"/>
    <n v="1"/>
    <n v="1"/>
    <s v="12"/>
    <x v="4"/>
    <x v="5"/>
    <n v="1"/>
  </r>
  <r>
    <x v="2"/>
    <x v="18"/>
    <s v="LF33: Mortality or fitness reduction as a result of disease, parasites, or pathogens"/>
    <x v="32"/>
    <n v="0"/>
    <n v="0"/>
    <n v="0"/>
    <s v="0"/>
    <x v="2"/>
    <x v="3"/>
    <n v="0"/>
  </r>
  <r>
    <x v="2"/>
    <x v="18"/>
    <s v="LF34: Mortality or fitness reduction due to competition from invasive species "/>
    <x v="33"/>
    <n v="1"/>
    <n v="1"/>
    <n v="1"/>
    <s v="13"/>
    <x v="4"/>
    <x v="5"/>
    <n v="1"/>
  </r>
  <r>
    <x v="2"/>
    <x v="18"/>
    <s v="LF35: Mortality or fitness reduction as a result of lack of access to appropriate food"/>
    <x v="34"/>
    <n v="-1"/>
    <n v="1"/>
    <n v="-1"/>
    <s v="-1-1"/>
    <x v="5"/>
    <x v="4"/>
    <n v="1"/>
  </r>
  <r>
    <x v="2"/>
    <x v="18"/>
    <s v="LF36: Mortality or fitness reduction as a result of decreased quality of rearing habitat"/>
    <x v="35"/>
    <n v="4"/>
    <n v="5"/>
    <n v="20"/>
    <s v="55"/>
    <x v="3"/>
    <x v="2"/>
    <n v="25"/>
  </r>
  <r>
    <x v="2"/>
    <x v="18"/>
    <s v="LF37: Mortality or fitness reduction as a result of decreased quantity of rearing habitat"/>
    <x v="36"/>
    <n v="4"/>
    <n v="5"/>
    <n v="20"/>
    <s v="55"/>
    <x v="3"/>
    <x v="2"/>
    <n v="25"/>
  </r>
  <r>
    <x v="2"/>
    <x v="18"/>
    <s v="LF38: Mortality or fitness reduction as a result of decreased access to or quality of floodplain habitat"/>
    <x v="37"/>
    <n v="-1"/>
    <n v="1"/>
    <n v="-1"/>
    <s v="-1-1"/>
    <x v="5"/>
    <x v="4"/>
    <n v="1"/>
  </r>
  <r>
    <x v="2"/>
    <x v="18"/>
    <s v="LF39: Mortality or fitness reduction from stranding in rearing habitat"/>
    <x v="38"/>
    <n v="-1"/>
    <n v="1"/>
    <n v="-1"/>
    <s v="-1-1"/>
    <x v="5"/>
    <x v="4"/>
    <n v="1"/>
  </r>
  <r>
    <x v="2"/>
    <x v="18"/>
    <s v="LF40: Mortality or fitness reduction due to frequent and higher peak flows causing flushing"/>
    <x v="39"/>
    <n v="-1"/>
    <n v="1"/>
    <n v="-1"/>
    <s v="-1-1"/>
    <x v="5"/>
    <x v="4"/>
    <n v="1"/>
  </r>
  <r>
    <x v="2"/>
    <x v="18"/>
    <s v="LF41: Mortality or fitness reduction as a result of competition with hatchery fry"/>
    <x v="40"/>
    <n v="1"/>
    <n v="1"/>
    <n v="1"/>
    <s v="11"/>
    <x v="4"/>
    <x v="5"/>
    <n v="1"/>
  </r>
  <r>
    <x v="2"/>
    <x v="18"/>
    <s v="LF42: Mortality or fitness reduction due to unfavourable water temperatures"/>
    <x v="41"/>
    <n v="1"/>
    <n v="1"/>
    <n v="1"/>
    <s v="13"/>
    <x v="4"/>
    <x v="5"/>
    <n v="1"/>
  </r>
  <r>
    <x v="2"/>
    <x v="18"/>
    <s v="LF43: Mortality or fitness reduction as a result of low dissolved oxygen"/>
    <x v="42"/>
    <n v="0"/>
    <n v="0"/>
    <n v="0"/>
    <s v="0"/>
    <x v="2"/>
    <x v="3"/>
    <n v="0"/>
  </r>
  <r>
    <x v="2"/>
    <x v="18"/>
    <s v="LF44: Mortality or fitness reduction as a result of poor pH levels"/>
    <x v="43"/>
    <n v="0"/>
    <n v="0"/>
    <n v="0"/>
    <s v="0"/>
    <x v="2"/>
    <x v="3"/>
    <n v="0"/>
  </r>
  <r>
    <x v="2"/>
    <x v="18"/>
    <s v="LF45: Mortality or fitness reduction as a result of deleterious substances"/>
    <x v="44"/>
    <n v="0"/>
    <n v="0"/>
    <n v="0"/>
    <s v="0"/>
    <x v="2"/>
    <x v="3"/>
    <n v="0"/>
  </r>
  <r>
    <x v="2"/>
    <x v="18"/>
    <s v="LF46: Mortality or fitness reduction due to ingestion of microplastics in lake environments"/>
    <x v="45"/>
    <n v="0"/>
    <n v="0"/>
    <n v="0"/>
    <s v="0"/>
    <x v="2"/>
    <x v="3"/>
    <n v="0"/>
  </r>
  <r>
    <x v="2"/>
    <x v="18"/>
    <s v="LF47: Mortality or fitness reduction due to elevated predation"/>
    <x v="46"/>
    <n v="1"/>
    <n v="1"/>
    <n v="1"/>
    <s v="13"/>
    <x v="4"/>
    <x v="5"/>
    <n v="1"/>
  </r>
  <r>
    <x v="2"/>
    <x v="18"/>
    <s v="LF48: Mortality or fitness reduction due to predation by invasive species"/>
    <x v="47"/>
    <n v="1"/>
    <n v="1"/>
    <n v="1"/>
    <s v="13"/>
    <x v="4"/>
    <x v="5"/>
    <n v="1"/>
  </r>
  <r>
    <x v="2"/>
    <x v="18"/>
    <s v="LF49: Mortality or fitness reduction due to inter- and intra-specific competition"/>
    <x v="48"/>
    <n v="0"/>
    <n v="0"/>
    <n v="0"/>
    <s v="0"/>
    <x v="2"/>
    <x v="3"/>
    <n v="0"/>
  </r>
  <r>
    <x v="2"/>
    <x v="18"/>
    <s v="LF50: Mortality or fitness reduction as a result of stress due to anthropogenic activity"/>
    <x v="49"/>
    <n v="1"/>
    <n v="3"/>
    <n v="3"/>
    <s v="14"/>
    <x v="4"/>
    <x v="1"/>
    <n v="2"/>
  </r>
  <r>
    <x v="2"/>
    <x v="18"/>
    <s v="LF51: Mortality or fitness reduction as a result of disease, parasites, or pathogens"/>
    <x v="50"/>
    <n v="-1"/>
    <n v="1"/>
    <n v="-1"/>
    <s v="-1-1"/>
    <x v="5"/>
    <x v="4"/>
    <n v="1"/>
  </r>
  <r>
    <x v="2"/>
    <x v="18"/>
    <s v="LF52: Mortality or fitness reduction as a result of lack of access to appropriate food"/>
    <x v="51"/>
    <n v="0"/>
    <n v="0"/>
    <n v="0"/>
    <s v="0"/>
    <x v="2"/>
    <x v="3"/>
    <n v="0"/>
  </r>
  <r>
    <x v="2"/>
    <x v="18"/>
    <s v="LF53: Mortality or fitness reduction due to increased frequency and magnitude of algal blooms"/>
    <x v="52"/>
    <n v="1"/>
    <n v="1"/>
    <n v="1"/>
    <s v="13"/>
    <x v="4"/>
    <x v="5"/>
    <n v="1"/>
  </r>
  <r>
    <x v="2"/>
    <x v="18"/>
    <s v="LF54: Mortality or fitness reduction due to reduction in quality of beach habitat"/>
    <x v="53"/>
    <n v="-1"/>
    <n v="1"/>
    <n v="-1"/>
    <s v="-1-1"/>
    <x v="5"/>
    <x v="4"/>
    <n v="1"/>
  </r>
  <r>
    <x v="2"/>
    <x v="18"/>
    <s v="LF55: Mortality or fitness reduction due to loss in quantity of beach habitat loss "/>
    <x v="54"/>
    <n v="-1"/>
    <n v="1"/>
    <n v="-1"/>
    <s v="-1-1"/>
    <x v="5"/>
    <x v="4"/>
    <n v="1"/>
  </r>
  <r>
    <x v="2"/>
    <x v="18"/>
    <s v="LF56: Mortality or fitness reduction due to reduction in quality channel habitat"/>
    <x v="55"/>
    <n v="-1"/>
    <n v="1"/>
    <n v="-1"/>
    <s v="-1-1"/>
    <x v="5"/>
    <x v="4"/>
    <n v="1"/>
  </r>
  <r>
    <x v="2"/>
    <x v="18"/>
    <s v="LF57: Mortality or fitness reduction due to reduction in quantity channel habitat "/>
    <x v="56"/>
    <n v="-1"/>
    <n v="1"/>
    <n v="-1"/>
    <s v="-1-1"/>
    <x v="5"/>
    <x v="4"/>
    <n v="1"/>
  </r>
  <r>
    <x v="2"/>
    <x v="18"/>
    <s v="LF58: Mortality or fitness reduction due to reduction in quality of vegetation habitat "/>
    <x v="57"/>
    <n v="-1"/>
    <n v="1"/>
    <n v="-1"/>
    <s v="-1-1"/>
    <x v="5"/>
    <x v="4"/>
    <n v="1"/>
  </r>
  <r>
    <x v="2"/>
    <x v="18"/>
    <s v="LF59: Mortality or fitness reduction due to reduction in quantity of vegetation habitat "/>
    <x v="58"/>
    <n v="0"/>
    <n v="0"/>
    <n v="0"/>
    <s v="0"/>
    <x v="2"/>
    <x v="3"/>
    <n v="0"/>
  </r>
  <r>
    <x v="2"/>
    <x v="18"/>
    <s v="LF60: Mortality or fitness reduction due to competition with hatchery fish"/>
    <x v="59"/>
    <n v="0"/>
    <n v="0"/>
    <n v="0"/>
    <s v="0"/>
    <x v="2"/>
    <x v="3"/>
    <n v="0"/>
  </r>
  <r>
    <x v="2"/>
    <x v="18"/>
    <s v="LF61: Mortality or fitness reduction due to unfavourable water temperatures"/>
    <x v="60"/>
    <n v="-1"/>
    <n v="1"/>
    <n v="-1"/>
    <s v="-1-1"/>
    <x v="5"/>
    <x v="4"/>
    <n v="1"/>
  </r>
  <r>
    <x v="2"/>
    <x v="18"/>
    <s v="LF62: Mortality or fitness reduction as a result of low dissolved oxygen"/>
    <x v="61"/>
    <n v="0"/>
    <n v="0"/>
    <n v="0"/>
    <s v="0"/>
    <x v="2"/>
    <x v="3"/>
    <n v="0"/>
  </r>
  <r>
    <x v="2"/>
    <x v="18"/>
    <s v="LF63: Mortality or fitness reduction as a result of poor pH levels"/>
    <x v="62"/>
    <n v="0"/>
    <n v="0"/>
    <n v="0"/>
    <s v="0"/>
    <x v="2"/>
    <x v="3"/>
    <n v="0"/>
  </r>
  <r>
    <x v="2"/>
    <x v="18"/>
    <s v="LF64: Mortality or fitness reduction due to increases in salinity"/>
    <x v="63"/>
    <n v="0"/>
    <n v="0"/>
    <n v="0"/>
    <s v="0"/>
    <x v="2"/>
    <x v="3"/>
    <n v="0"/>
  </r>
  <r>
    <x v="2"/>
    <x v="18"/>
    <s v="LF65: Mortality or fitness reduction due to deleterious substances"/>
    <x v="64"/>
    <n v="0"/>
    <n v="0"/>
    <n v="0"/>
    <s v="0"/>
    <x v="2"/>
    <x v="3"/>
    <n v="0"/>
  </r>
  <r>
    <x v="2"/>
    <x v="18"/>
    <s v="LF66: Mortality or fitness reduction due to ingestion of microplastics "/>
    <x v="65"/>
    <n v="0"/>
    <n v="0"/>
    <n v="0"/>
    <s v="0"/>
    <x v="2"/>
    <x v="3"/>
    <n v="0"/>
  </r>
  <r>
    <x v="2"/>
    <x v="18"/>
    <s v="LF67: Mortality or fitness reduction due changes in biological characteristics such as fecundity, maturation rate, sex ratios, size at age, etc"/>
    <x v="66"/>
    <n v="-1"/>
    <n v="1"/>
    <n v="-1"/>
    <s v="-1-1"/>
    <x v="5"/>
    <x v="4"/>
    <n v="1"/>
  </r>
  <r>
    <x v="2"/>
    <x v="18"/>
    <s v="LF68: Mortality or fitness reduction due to a reduction in natural (wild) genetic influence. This is measured by the stray rate (pHOSstray) into the system, or by the frequency and magnitude of direct transplanting."/>
    <x v="67"/>
    <n v="5"/>
    <n v="5"/>
    <n v="25"/>
    <s v="54"/>
    <x v="3"/>
    <x v="2"/>
    <n v="25"/>
  </r>
  <r>
    <x v="2"/>
    <x v="18"/>
    <s v="LF69: Mortality or fitness reduction as a result of rearing in a hatchery environment leading to maladaptation to the wild environment. This is measured in a reduction in PNI."/>
    <x v="68"/>
    <n v="-1"/>
    <n v="1"/>
    <n v="-1"/>
    <s v="-1-1"/>
    <x v="5"/>
    <x v="4"/>
    <n v="1"/>
  </r>
  <r>
    <x v="2"/>
    <x v="18"/>
    <s v="LF70: Mortality or fitness reduction due to negative effects of small population size - including inbreeding depression and gene flow"/>
    <x v="69"/>
    <n v="-1"/>
    <n v="1"/>
    <n v="-1"/>
    <s v="-1-1"/>
    <x v="5"/>
    <x v="4"/>
    <n v="1"/>
  </r>
  <r>
    <x v="2"/>
    <x v="19"/>
    <s v="LF1: Mortality or fitness reduction due to predation from pinnipeds or other aquatic species"/>
    <x v="0"/>
    <n v="1"/>
    <n v="2"/>
    <n v="2"/>
    <s v="15"/>
    <x v="4"/>
    <x v="6"/>
    <n v="3"/>
  </r>
  <r>
    <x v="2"/>
    <x v="19"/>
    <s v="LF2:  Mortality or fitness reduction increased exposure to terrestrial predation"/>
    <x v="1"/>
    <n v="1"/>
    <n v="1"/>
    <n v="1"/>
    <s v="13"/>
    <x v="4"/>
    <x v="5"/>
    <n v="1"/>
  </r>
  <r>
    <x v="2"/>
    <x v="19"/>
    <s v="LF3: Mortality or fitness reduction as a result of stress due to anthropogenic activity (non fishing)"/>
    <x v="2"/>
    <n v="1"/>
    <n v="1"/>
    <n v="1"/>
    <s v="13"/>
    <x v="4"/>
    <x v="5"/>
    <n v="1"/>
  </r>
  <r>
    <x v="2"/>
    <x v="19"/>
    <s v="LF4: Mortality or fitness reduction as a result of disease, parasites, or pathogens"/>
    <x v="3"/>
    <n v="0"/>
    <n v="0"/>
    <n v="0"/>
    <s v="0"/>
    <x v="2"/>
    <x v="3"/>
    <n v="0"/>
  </r>
  <r>
    <x v="2"/>
    <x v="19"/>
    <s v="LF5: Mortality or fitness reduction due to competition with invasive species"/>
    <x v="4"/>
    <n v="1"/>
    <n v="1"/>
    <n v="1"/>
    <s v="13"/>
    <x v="4"/>
    <x v="5"/>
    <n v="1"/>
  </r>
  <r>
    <x v="2"/>
    <x v="19"/>
    <s v="LF6: Limited or delayed access due to physical migration barriers and/or lack of safe migration routes (including lack of cover and complexity)"/>
    <x v="5"/>
    <n v="5"/>
    <n v="5"/>
    <n v="25"/>
    <s v="55"/>
    <x v="3"/>
    <x v="2"/>
    <n v="25"/>
  </r>
  <r>
    <x v="2"/>
    <x v="19"/>
    <s v="LF7: Pre-spawn mortality or fitness reduction due to poor quality of spawning habitat"/>
    <x v="6"/>
    <n v="1"/>
    <n v="5"/>
    <n v="5"/>
    <s v="24"/>
    <x v="1"/>
    <x v="6"/>
    <n v="6"/>
  </r>
  <r>
    <x v="2"/>
    <x v="19"/>
    <s v="LF8: Pre-spawn mortality or fitness reduction due to reduced quantity of spawning habitat"/>
    <x v="7"/>
    <n v="1"/>
    <n v="5"/>
    <n v="5"/>
    <s v="24"/>
    <x v="1"/>
    <x v="6"/>
    <n v="6"/>
  </r>
  <r>
    <x v="2"/>
    <x v="19"/>
    <s v="LF9: Mortality or fitness reduction due to fishing"/>
    <x v="8"/>
    <n v="1"/>
    <n v="2"/>
    <n v="2"/>
    <s v="14"/>
    <x v="4"/>
    <x v="1"/>
    <n v="2"/>
  </r>
  <r>
    <x v="2"/>
    <x v="19"/>
    <s v="LF10: Mortality or fitness reduction of wild fish due to competition with hatchery fish or aquaculture escapees for spawning locations or mates "/>
    <x v="9"/>
    <n v="1"/>
    <n v="1"/>
    <n v="1"/>
    <s v="13"/>
    <x v="4"/>
    <x v="5"/>
    <n v="1"/>
  </r>
  <r>
    <x v="2"/>
    <x v="19"/>
    <s v="LF11: Mortality or fitness reduction due to unfavourable water temperatures"/>
    <x v="10"/>
    <n v="3"/>
    <n v="2"/>
    <n v="6"/>
    <s v="24"/>
    <x v="1"/>
    <x v="6"/>
    <n v="6"/>
  </r>
  <r>
    <x v="2"/>
    <x v="19"/>
    <s v="LF12: Mortality or fitness reduction as a result of low dissolved oxygen"/>
    <x v="11"/>
    <n v="0"/>
    <n v="0"/>
    <n v="0"/>
    <s v="0"/>
    <x v="2"/>
    <x v="3"/>
    <n v="0"/>
  </r>
  <r>
    <x v="2"/>
    <x v="19"/>
    <s v="LF13: Mortality or fitness reduction as a result of poor pH levels"/>
    <x v="12"/>
    <n v="0"/>
    <n v="0"/>
    <n v="0"/>
    <s v="0"/>
    <x v="2"/>
    <x v="3"/>
    <n v="0"/>
  </r>
  <r>
    <x v="2"/>
    <x v="19"/>
    <s v="LF14: Mortality or fitness reduction as a result of changes to salinity"/>
    <x v="13"/>
    <n v="0"/>
    <n v="0"/>
    <n v="0"/>
    <s v="0"/>
    <x v="2"/>
    <x v="3"/>
    <n v="0"/>
  </r>
  <r>
    <x v="2"/>
    <x v="19"/>
    <s v="LF15: Mortality or fitness reduction due to deleterious substances"/>
    <x v="14"/>
    <n v="0"/>
    <n v="0"/>
    <n v="0"/>
    <s v="0"/>
    <x v="2"/>
    <x v="3"/>
    <n v="0"/>
  </r>
  <r>
    <x v="2"/>
    <x v="19"/>
    <s v="LF16: Mortality due to elevated levels of predation of eggs and alevin "/>
    <x v="15"/>
    <n v="1"/>
    <n v="1"/>
    <n v="1"/>
    <s v="13"/>
    <x v="4"/>
    <x v="5"/>
    <n v="1"/>
  </r>
  <r>
    <x v="2"/>
    <x v="19"/>
    <s v="LF17: Mortality or fitness reduction due to predation by or presence of invasive species"/>
    <x v="16"/>
    <n v="2"/>
    <n v="1"/>
    <n v="2"/>
    <s v="13"/>
    <x v="4"/>
    <x v="5"/>
    <n v="1"/>
  </r>
  <r>
    <x v="2"/>
    <x v="19"/>
    <s v="LF18: Mortality due to redd disturbance by humans"/>
    <x v="17"/>
    <n v="1"/>
    <n v="1"/>
    <n v="1"/>
    <s v="13"/>
    <x v="4"/>
    <x v="5"/>
    <n v="1"/>
  </r>
  <r>
    <x v="2"/>
    <x v="19"/>
    <s v="LF19: Mortality or fitness reduction due to early alevin emergence"/>
    <x v="18"/>
    <n v="-1"/>
    <n v="1"/>
    <n v="-1"/>
    <s v="-1-1"/>
    <x v="5"/>
    <x v="4"/>
    <n v="1"/>
  </r>
  <r>
    <x v="2"/>
    <x v="19"/>
    <s v="LF20: Mortality or fitness reduction due to redd overspawn"/>
    <x v="19"/>
    <n v="1"/>
    <n v="1"/>
    <n v="1"/>
    <s v="13"/>
    <x v="4"/>
    <x v="5"/>
    <n v="1"/>
  </r>
  <r>
    <x v="2"/>
    <x v="19"/>
    <s v="LF21: Mortality or fitness reduction due to dewatered redds at low flows"/>
    <x v="20"/>
    <n v="-1"/>
    <n v="1"/>
    <n v="-1"/>
    <s v="-1-1"/>
    <x v="5"/>
    <x v="4"/>
    <n v="1"/>
  </r>
  <r>
    <x v="2"/>
    <x v="19"/>
    <s v="LF22: Mortality or fitness reduction resulting from frequent and higher peak flows causing redd scour"/>
    <x v="21"/>
    <n v="-1"/>
    <n v="1"/>
    <n v="-1"/>
    <s v="-1-1"/>
    <x v="5"/>
    <x v="4"/>
    <n v="1"/>
  </r>
  <r>
    <x v="2"/>
    <x v="19"/>
    <s v="LF23: Mortality of eggs during incubation due to variable lake water levels"/>
    <x v="22"/>
    <n v="0"/>
    <n v="0"/>
    <n v="0"/>
    <s v="0"/>
    <x v="2"/>
    <x v="3"/>
    <n v="0"/>
  </r>
  <r>
    <x v="2"/>
    <x v="19"/>
    <s v="LF24: Mortality of eggs due to lack of groundwater upwelling on lakeshore"/>
    <x v="23"/>
    <n v="0"/>
    <n v="0"/>
    <n v="0"/>
    <s v="0"/>
    <x v="2"/>
    <x v="3"/>
    <n v="0"/>
  </r>
  <r>
    <x v="2"/>
    <x v="19"/>
    <s v="LF25: Mortality or fitness reduction due to lower quality spawning gravel"/>
    <x v="24"/>
    <n v="0"/>
    <n v="0"/>
    <n v="0"/>
    <s v="0"/>
    <x v="2"/>
    <x v="3"/>
    <n v="0"/>
  </r>
  <r>
    <x v="2"/>
    <x v="19"/>
    <s v="LF26: Mortality or fitness reduction due to unfavourable water temperatures"/>
    <x v="25"/>
    <n v="0"/>
    <n v="0"/>
    <n v="0"/>
    <s v="0"/>
    <x v="2"/>
    <x v="3"/>
    <n v="0"/>
  </r>
  <r>
    <x v="2"/>
    <x v="19"/>
    <s v="LF27: Mortality or fitness reduction as a result of low dissolved oxygen"/>
    <x v="26"/>
    <n v="0"/>
    <n v="0"/>
    <n v="0"/>
    <s v="0"/>
    <x v="2"/>
    <x v="3"/>
    <n v="0"/>
  </r>
  <r>
    <x v="2"/>
    <x v="19"/>
    <s v="LF28: Mortality or fitness reduction as a result of poor pH levels"/>
    <x v="27"/>
    <n v="0"/>
    <n v="0"/>
    <n v="0"/>
    <s v="0"/>
    <x v="2"/>
    <x v="3"/>
    <n v="0"/>
  </r>
  <r>
    <x v="2"/>
    <x v="19"/>
    <s v="LF29: Mortality or fitness reduction due to deleterious substances"/>
    <x v="28"/>
    <n v="0"/>
    <n v="0"/>
    <n v="0"/>
    <s v="0"/>
    <x v="2"/>
    <x v="3"/>
    <n v="0"/>
  </r>
  <r>
    <x v="2"/>
    <x v="19"/>
    <s v="LF30: Mortality or fitness reduction as a result of elevated predation"/>
    <x v="29"/>
    <n v="0"/>
    <n v="0"/>
    <n v="0"/>
    <s v="0"/>
    <x v="2"/>
    <x v="3"/>
    <n v="0"/>
  </r>
  <r>
    <x v="2"/>
    <x v="19"/>
    <s v="LF31: Mortality or fitness reduction due to elevated predation as a result of enhancement of predatory fish species"/>
    <x v="30"/>
    <n v="0"/>
    <n v="0"/>
    <n v="0"/>
    <s v="0"/>
    <x v="2"/>
    <x v="3"/>
    <n v="0"/>
  </r>
  <r>
    <x v="2"/>
    <x v="19"/>
    <s v="LF32: Mortality or fitness reduction as a result of stress due to anthropogenic activity"/>
    <x v="31"/>
    <n v="1"/>
    <n v="1"/>
    <n v="1"/>
    <s v="13"/>
    <x v="4"/>
    <x v="5"/>
    <n v="1"/>
  </r>
  <r>
    <x v="2"/>
    <x v="19"/>
    <s v="LF33: Mortality or fitness reduction as a result of disease, parasites, or pathogens"/>
    <x v="32"/>
    <n v="0"/>
    <n v="0"/>
    <n v="0"/>
    <s v="0"/>
    <x v="2"/>
    <x v="3"/>
    <n v="0"/>
  </r>
  <r>
    <x v="2"/>
    <x v="19"/>
    <s v="LF34: Mortality or fitness reduction due to competition from invasive species "/>
    <x v="33"/>
    <n v="1"/>
    <n v="1"/>
    <n v="1"/>
    <s v="13"/>
    <x v="4"/>
    <x v="5"/>
    <n v="1"/>
  </r>
  <r>
    <x v="2"/>
    <x v="19"/>
    <s v="LF35: Mortality or fitness reduction as a result of lack of access to appropriate food"/>
    <x v="34"/>
    <n v="-1"/>
    <n v="1"/>
    <n v="-1"/>
    <s v="-1-1"/>
    <x v="5"/>
    <x v="4"/>
    <n v="1"/>
  </r>
  <r>
    <x v="2"/>
    <x v="19"/>
    <s v="LF36: Mortality or fitness reduction as a result of decreased quality of rearing habitat"/>
    <x v="35"/>
    <n v="4"/>
    <n v="5"/>
    <n v="20"/>
    <s v="55"/>
    <x v="3"/>
    <x v="2"/>
    <n v="25"/>
  </r>
  <r>
    <x v="2"/>
    <x v="19"/>
    <s v="LF37: Mortality or fitness reduction as a result of decreased quantity of rearing habitat"/>
    <x v="36"/>
    <n v="4"/>
    <n v="5"/>
    <n v="20"/>
    <s v="55"/>
    <x v="3"/>
    <x v="2"/>
    <n v="25"/>
  </r>
  <r>
    <x v="2"/>
    <x v="19"/>
    <s v="LF38: Mortality or fitness reduction as a result of decreased access to or quality of floodplain habitat"/>
    <x v="37"/>
    <n v="-1"/>
    <n v="1"/>
    <n v="-1"/>
    <s v="-1-1"/>
    <x v="5"/>
    <x v="4"/>
    <n v="1"/>
  </r>
  <r>
    <x v="2"/>
    <x v="19"/>
    <s v="LF39: Mortality or fitness reduction from stranding in rearing habitat"/>
    <x v="38"/>
    <n v="-1"/>
    <n v="1"/>
    <n v="-1"/>
    <s v="-1-1"/>
    <x v="5"/>
    <x v="4"/>
    <n v="1"/>
  </r>
  <r>
    <x v="2"/>
    <x v="19"/>
    <s v="LF40: Mortality or fitness reduction due to frequent and higher peak flows causing flushing"/>
    <x v="39"/>
    <n v="0"/>
    <n v="0"/>
    <n v="0"/>
    <s v="0"/>
    <x v="2"/>
    <x v="3"/>
    <n v="0"/>
  </r>
  <r>
    <x v="2"/>
    <x v="19"/>
    <s v="LF41: Mortality or fitness reduction as a result of competition with hatchery fry"/>
    <x v="40"/>
    <n v="2"/>
    <n v="3"/>
    <n v="6"/>
    <s v="23"/>
    <x v="1"/>
    <x v="1"/>
    <n v="4"/>
  </r>
  <r>
    <x v="2"/>
    <x v="19"/>
    <s v="LF42: Mortality or fitness reduction due to unfavourable water temperatures"/>
    <x v="41"/>
    <n v="1"/>
    <n v="1"/>
    <n v="1"/>
    <s v="13"/>
    <x v="4"/>
    <x v="5"/>
    <n v="1"/>
  </r>
  <r>
    <x v="2"/>
    <x v="19"/>
    <s v="LF43: Mortality or fitness reduction as a result of low dissolved oxygen"/>
    <x v="42"/>
    <n v="0"/>
    <n v="0"/>
    <n v="0"/>
    <s v="0"/>
    <x v="2"/>
    <x v="3"/>
    <n v="0"/>
  </r>
  <r>
    <x v="2"/>
    <x v="19"/>
    <s v="LF44: Mortality or fitness reduction as a result of poor pH levels"/>
    <x v="43"/>
    <n v="0"/>
    <n v="0"/>
    <n v="0"/>
    <s v="0"/>
    <x v="2"/>
    <x v="3"/>
    <n v="0"/>
  </r>
  <r>
    <x v="2"/>
    <x v="19"/>
    <s v="LF45: Mortality or fitness reduction as a result of deleterious substances"/>
    <x v="44"/>
    <n v="0"/>
    <n v="0"/>
    <n v="0"/>
    <s v="0"/>
    <x v="2"/>
    <x v="3"/>
    <n v="0"/>
  </r>
  <r>
    <x v="2"/>
    <x v="19"/>
    <s v="LF46: Mortality or fitness reduction due to ingestion of microplastics in lake environments"/>
    <x v="45"/>
    <n v="0"/>
    <n v="0"/>
    <n v="0"/>
    <s v="0"/>
    <x v="2"/>
    <x v="3"/>
    <n v="0"/>
  </r>
  <r>
    <x v="2"/>
    <x v="19"/>
    <s v="LF47: Mortality or fitness reduction due to elevated predation"/>
    <x v="46"/>
    <n v="1"/>
    <n v="1"/>
    <n v="1"/>
    <s v="13"/>
    <x v="4"/>
    <x v="5"/>
    <n v="1"/>
  </r>
  <r>
    <x v="2"/>
    <x v="19"/>
    <s v="LF48: Mortality or fitness reduction due to predation by invasive species"/>
    <x v="47"/>
    <n v="1"/>
    <n v="1"/>
    <n v="1"/>
    <s v="13"/>
    <x v="4"/>
    <x v="5"/>
    <n v="1"/>
  </r>
  <r>
    <x v="2"/>
    <x v="19"/>
    <s v="LF49: Mortality or fitness reduction due to inter- and intra-specific competition"/>
    <x v="48"/>
    <n v="0"/>
    <n v="0"/>
    <n v="0"/>
    <s v="0"/>
    <x v="2"/>
    <x v="3"/>
    <n v="0"/>
  </r>
  <r>
    <x v="2"/>
    <x v="19"/>
    <s v="LF50: Mortality or fitness reduction as a result of stress due to anthropogenic activity"/>
    <x v="49"/>
    <n v="1"/>
    <n v="3"/>
    <n v="3"/>
    <s v="14"/>
    <x v="4"/>
    <x v="1"/>
    <n v="2"/>
  </r>
  <r>
    <x v="2"/>
    <x v="19"/>
    <s v="LF51: Mortality or fitness reduction as a result of disease, parasites, or pathogens"/>
    <x v="50"/>
    <n v="-1"/>
    <n v="1"/>
    <n v="-1"/>
    <s v="-1-1"/>
    <x v="5"/>
    <x v="4"/>
    <n v="1"/>
  </r>
  <r>
    <x v="2"/>
    <x v="19"/>
    <s v="LF52: Mortality or fitness reduction as a result of lack of access to appropriate food"/>
    <x v="51"/>
    <n v="0"/>
    <n v="0"/>
    <n v="0"/>
    <s v="0"/>
    <x v="2"/>
    <x v="3"/>
    <n v="0"/>
  </r>
  <r>
    <x v="2"/>
    <x v="19"/>
    <s v="LF53: Mortality or fitness reduction due to increased frequency and magnitude of algal blooms"/>
    <x v="52"/>
    <n v="1"/>
    <n v="1"/>
    <n v="1"/>
    <s v="13"/>
    <x v="4"/>
    <x v="5"/>
    <n v="1"/>
  </r>
  <r>
    <x v="2"/>
    <x v="19"/>
    <s v="LF54: Mortality or fitness reduction due to reduction in quality of beach habitat"/>
    <x v="53"/>
    <n v="-1"/>
    <n v="1"/>
    <n v="-1"/>
    <s v="-1-1"/>
    <x v="5"/>
    <x v="4"/>
    <n v="1"/>
  </r>
  <r>
    <x v="2"/>
    <x v="19"/>
    <s v="LF55: Mortality or fitness reduction due to loss in quantity of beach habitat loss "/>
    <x v="54"/>
    <n v="-1"/>
    <n v="1"/>
    <n v="-1"/>
    <s v="-1-1"/>
    <x v="5"/>
    <x v="4"/>
    <n v="1"/>
  </r>
  <r>
    <x v="2"/>
    <x v="19"/>
    <s v="LF56: Mortality or fitness reduction due to reduction in quality channel habitat"/>
    <x v="55"/>
    <n v="-1"/>
    <n v="1"/>
    <n v="-1"/>
    <s v="-1-1"/>
    <x v="5"/>
    <x v="4"/>
    <n v="1"/>
  </r>
  <r>
    <x v="2"/>
    <x v="19"/>
    <s v="LF57: Mortality or fitness reduction due to reduction in quantity channel habitat "/>
    <x v="56"/>
    <n v="-1"/>
    <n v="1"/>
    <n v="-1"/>
    <s v="-1-1"/>
    <x v="5"/>
    <x v="4"/>
    <n v="1"/>
  </r>
  <r>
    <x v="2"/>
    <x v="19"/>
    <s v="LF58: Mortality or fitness reduction due to reduction in quality of vegetation habitat "/>
    <x v="57"/>
    <n v="-1"/>
    <n v="1"/>
    <n v="-1"/>
    <s v="-1-1"/>
    <x v="5"/>
    <x v="4"/>
    <n v="1"/>
  </r>
  <r>
    <x v="2"/>
    <x v="19"/>
    <s v="LF59: Mortality or fitness reduction due to reduction in quantity of vegetation habitat "/>
    <x v="58"/>
    <n v="-1"/>
    <n v="1"/>
    <n v="-1"/>
    <s v="-1-1"/>
    <x v="5"/>
    <x v="4"/>
    <n v="1"/>
  </r>
  <r>
    <x v="2"/>
    <x v="19"/>
    <s v="LF60: Mortality or fitness reduction due to competition with hatchery fish"/>
    <x v="59"/>
    <n v="0"/>
    <n v="0"/>
    <n v="0"/>
    <s v="0"/>
    <x v="2"/>
    <x v="3"/>
    <n v="0"/>
  </r>
  <r>
    <x v="2"/>
    <x v="19"/>
    <s v="LF61: Mortality or fitness reduction due to unfavourable water temperatures"/>
    <x v="60"/>
    <n v="-1"/>
    <n v="1"/>
    <n v="-1"/>
    <s v="-1-1"/>
    <x v="5"/>
    <x v="4"/>
    <n v="1"/>
  </r>
  <r>
    <x v="2"/>
    <x v="19"/>
    <s v="LF62: Mortality or fitness reduction as a result of low dissolved oxygen"/>
    <x v="61"/>
    <n v="0"/>
    <n v="0"/>
    <n v="0"/>
    <s v="0"/>
    <x v="2"/>
    <x v="3"/>
    <n v="0"/>
  </r>
  <r>
    <x v="2"/>
    <x v="19"/>
    <s v="LF63: Mortality or fitness reduction as a result of poor pH levels"/>
    <x v="62"/>
    <n v="0"/>
    <n v="0"/>
    <n v="0"/>
    <s v="0"/>
    <x v="2"/>
    <x v="3"/>
    <n v="0"/>
  </r>
  <r>
    <x v="2"/>
    <x v="19"/>
    <s v="LF64: Mortality or fitness reduction due to increases in salinity"/>
    <x v="63"/>
    <n v="0"/>
    <n v="0"/>
    <n v="0"/>
    <s v="0"/>
    <x v="2"/>
    <x v="3"/>
    <n v="0"/>
  </r>
  <r>
    <x v="2"/>
    <x v="19"/>
    <s v="LF65: Mortality or fitness reduction due to deleterious substances"/>
    <x v="64"/>
    <n v="0"/>
    <n v="0"/>
    <n v="0"/>
    <s v="0"/>
    <x v="2"/>
    <x v="3"/>
    <n v="0"/>
  </r>
  <r>
    <x v="2"/>
    <x v="19"/>
    <s v="LF66: Mortality or fitness reduction due to ingestion of microplastics "/>
    <x v="65"/>
    <n v="0"/>
    <n v="0"/>
    <n v="0"/>
    <s v="0"/>
    <x v="2"/>
    <x v="3"/>
    <n v="0"/>
  </r>
  <r>
    <x v="2"/>
    <x v="19"/>
    <s v="LF67: Mortality or fitness reduction due changes in biological characteristics such as fecundity, maturation rate, sex ratios, size at age, etc"/>
    <x v="66"/>
    <n v="-1"/>
    <n v="1"/>
    <n v="-1"/>
    <s v="-1-1"/>
    <x v="5"/>
    <x v="4"/>
    <n v="1"/>
  </r>
  <r>
    <x v="2"/>
    <x v="19"/>
    <s v="LF68: Mortality or fitness reduction due to a reduction in natural (wild) genetic influence. This is measured by the stray rate (pHOSstray) into the system, or by the frequency and magnitude of direct transplanting."/>
    <x v="67"/>
    <n v="5"/>
    <n v="5"/>
    <n v="25"/>
    <s v="55"/>
    <x v="3"/>
    <x v="2"/>
    <n v="25"/>
  </r>
  <r>
    <x v="2"/>
    <x v="19"/>
    <s v="LF69: Mortality or fitness reduction as a result of rearing in a hatchery environment leading to maladaptation to the wild environment. This is measured in a reduction in PNI."/>
    <x v="68"/>
    <n v="5"/>
    <n v="5"/>
    <n v="25"/>
    <s v="55"/>
    <x v="3"/>
    <x v="2"/>
    <n v="25"/>
  </r>
  <r>
    <x v="2"/>
    <x v="19"/>
    <s v="LF70: Mortality or fitness reduction due to negative effects of small population size - including inbreeding depression and gene flow"/>
    <x v="69"/>
    <n v="0"/>
    <n v="0"/>
    <n v="0"/>
    <s v="0"/>
    <x v="2"/>
    <x v="3"/>
    <n v="0"/>
  </r>
  <r>
    <x v="3"/>
    <x v="20"/>
    <s v="LF1: Mortality or fitness reduction due to predation from pinnipeds or other aquatic species"/>
    <x v="0"/>
    <n v="3"/>
    <n v="4"/>
    <n v="12"/>
    <s v="34"/>
    <x v="0"/>
    <x v="0"/>
    <n v="12"/>
  </r>
  <r>
    <x v="3"/>
    <x v="20"/>
    <s v="LF2:  Mortality or fitness reduction increased exposure to terrestrial predation"/>
    <x v="1"/>
    <n v="1"/>
    <n v="1"/>
    <n v="1"/>
    <s v="13"/>
    <x v="4"/>
    <x v="5"/>
    <n v="1"/>
  </r>
  <r>
    <x v="3"/>
    <x v="20"/>
    <s v="LF3: Mortality or fitness reduction as a result of stress due to anthropogenic activity (non fishing)"/>
    <x v="2"/>
    <n v="1"/>
    <n v="1"/>
    <n v="1"/>
    <s v="13"/>
    <x v="4"/>
    <x v="5"/>
    <n v="1"/>
  </r>
  <r>
    <x v="3"/>
    <x v="20"/>
    <s v="LF4: Mortality or fitness reduction as a result of disease, parasites, or pathogens"/>
    <x v="3"/>
    <n v="0"/>
    <n v="0"/>
    <n v="0"/>
    <s v="0"/>
    <x v="2"/>
    <x v="3"/>
    <n v="0"/>
  </r>
  <r>
    <x v="3"/>
    <x v="20"/>
    <s v="LF5: Mortality or fitness reduction due to competition with invasive species"/>
    <x v="4"/>
    <n v="2"/>
    <n v="2"/>
    <n v="4"/>
    <s v="23"/>
    <x v="1"/>
    <x v="1"/>
    <n v="4"/>
  </r>
  <r>
    <x v="3"/>
    <x v="20"/>
    <s v="LF6: Limited or delayed access due to physical migration barriers and/or lack of safe migration routes (including lack of cover and complexity)"/>
    <x v="5"/>
    <n v="5"/>
    <n v="5"/>
    <n v="25"/>
    <s v="54"/>
    <x v="3"/>
    <x v="2"/>
    <n v="25"/>
  </r>
  <r>
    <x v="3"/>
    <x v="20"/>
    <s v="LF7: Pre-spawn mortality or fitness reduction due to poor quality of spawning habitat"/>
    <x v="6"/>
    <n v="1"/>
    <n v="1"/>
    <n v="1"/>
    <s v="13"/>
    <x v="4"/>
    <x v="5"/>
    <n v="1"/>
  </r>
  <r>
    <x v="3"/>
    <x v="20"/>
    <s v="LF8: Pre-spawn mortality or fitness reduction due to reduced quantity of spawning habitat"/>
    <x v="7"/>
    <n v="1"/>
    <n v="1"/>
    <n v="1"/>
    <s v="13"/>
    <x v="4"/>
    <x v="5"/>
    <n v="1"/>
  </r>
  <r>
    <x v="3"/>
    <x v="20"/>
    <s v="LF9: Mortality or fitness reduction due to fishing"/>
    <x v="8"/>
    <n v="1"/>
    <n v="1"/>
    <n v="1"/>
    <s v="13"/>
    <x v="4"/>
    <x v="5"/>
    <n v="1"/>
  </r>
  <r>
    <x v="3"/>
    <x v="20"/>
    <s v="LF10: Mortality or fitness reduction of wild fish due to competition with hatchery fish or aquaculture escapees for spawning locations or mates "/>
    <x v="9"/>
    <n v="2"/>
    <n v="2"/>
    <n v="4"/>
    <s v="23"/>
    <x v="1"/>
    <x v="1"/>
    <n v="4"/>
  </r>
  <r>
    <x v="3"/>
    <x v="20"/>
    <s v="LF11: Mortality or fitness reduction due to unfavourable water temperatures"/>
    <x v="10"/>
    <n v="1"/>
    <n v="1"/>
    <n v="1"/>
    <s v="13"/>
    <x v="4"/>
    <x v="5"/>
    <n v="1"/>
  </r>
  <r>
    <x v="3"/>
    <x v="20"/>
    <s v="LF12: Mortality or fitness reduction as a result of low dissolved oxygen"/>
    <x v="11"/>
    <n v="0"/>
    <n v="0"/>
    <n v="0"/>
    <s v="0"/>
    <x v="2"/>
    <x v="3"/>
    <n v="0"/>
  </r>
  <r>
    <x v="3"/>
    <x v="20"/>
    <s v="LF13: Mortality or fitness reduction as a result of poor pH levels"/>
    <x v="12"/>
    <n v="0"/>
    <n v="0"/>
    <n v="0"/>
    <s v="0"/>
    <x v="2"/>
    <x v="3"/>
    <n v="0"/>
  </r>
  <r>
    <x v="3"/>
    <x v="20"/>
    <s v="LF14: Mortality or fitness reduction as a result of changes to salinity"/>
    <x v="13"/>
    <n v="0"/>
    <n v="0"/>
    <n v="0"/>
    <s v="0"/>
    <x v="2"/>
    <x v="3"/>
    <n v="0"/>
  </r>
  <r>
    <x v="3"/>
    <x v="20"/>
    <s v="LF15: Mortality or fitness reduction due to deleterious substances"/>
    <x v="14"/>
    <n v="0"/>
    <n v="0"/>
    <n v="0"/>
    <s v="0"/>
    <x v="2"/>
    <x v="3"/>
    <n v="0"/>
  </r>
  <r>
    <x v="3"/>
    <x v="20"/>
    <s v="LF16: Mortality due to elevated levels of predation of eggs and alevin "/>
    <x v="15"/>
    <n v="1"/>
    <n v="1"/>
    <n v="1"/>
    <s v="13"/>
    <x v="4"/>
    <x v="5"/>
    <n v="1"/>
  </r>
  <r>
    <x v="3"/>
    <x v="20"/>
    <s v="LF17: Mortality or fitness reduction due to predation by or presence of invasive species"/>
    <x v="16"/>
    <n v="1"/>
    <n v="1"/>
    <n v="1"/>
    <s v="13"/>
    <x v="4"/>
    <x v="5"/>
    <n v="1"/>
  </r>
  <r>
    <x v="3"/>
    <x v="20"/>
    <s v="LF18: Mortality due to redd disturbance by humans"/>
    <x v="17"/>
    <n v="1"/>
    <n v="1"/>
    <n v="1"/>
    <s v="13"/>
    <x v="4"/>
    <x v="5"/>
    <n v="1"/>
  </r>
  <r>
    <x v="3"/>
    <x v="20"/>
    <s v="LF19: Mortality or fitness reduction due to early alevin emergence"/>
    <x v="18"/>
    <n v="-1"/>
    <n v="1"/>
    <n v="-1"/>
    <s v="-1-1"/>
    <x v="5"/>
    <x v="4"/>
    <n v="1"/>
  </r>
  <r>
    <x v="3"/>
    <x v="20"/>
    <s v="LF20: Mortality or fitness reduction due to redd overspawn"/>
    <x v="19"/>
    <n v="1"/>
    <n v="1"/>
    <n v="1"/>
    <s v="13"/>
    <x v="4"/>
    <x v="5"/>
    <n v="1"/>
  </r>
  <r>
    <x v="3"/>
    <x v="20"/>
    <s v="LF21: Mortality or fitness reduction due to dewatered redds at low flows"/>
    <x v="20"/>
    <n v="5"/>
    <n v="2"/>
    <n v="10"/>
    <s v="34"/>
    <x v="0"/>
    <x v="0"/>
    <n v="12"/>
  </r>
  <r>
    <x v="3"/>
    <x v="20"/>
    <s v="LF22: Mortality or fitness reduction resulting from frequent and higher peak flows causing redd scour"/>
    <x v="21"/>
    <n v="5"/>
    <n v="5"/>
    <n v="25"/>
    <s v="54"/>
    <x v="3"/>
    <x v="2"/>
    <n v="25"/>
  </r>
  <r>
    <x v="3"/>
    <x v="20"/>
    <s v="LF23: Mortality of eggs during incubation due to variable lake water levels"/>
    <x v="22"/>
    <n v="0"/>
    <n v="0"/>
    <n v="0"/>
    <s v="0"/>
    <x v="2"/>
    <x v="3"/>
    <n v="0"/>
  </r>
  <r>
    <x v="3"/>
    <x v="20"/>
    <s v="LF24: Mortality of eggs due to lack of groundwater upwelling on lakeshore"/>
    <x v="23"/>
    <n v="0"/>
    <n v="0"/>
    <n v="0"/>
    <s v="0"/>
    <x v="2"/>
    <x v="3"/>
    <n v="0"/>
  </r>
  <r>
    <x v="3"/>
    <x v="20"/>
    <s v="LF25: Mortality or fitness reduction due to lower quality spawning gravel"/>
    <x v="24"/>
    <n v="-1"/>
    <n v="1"/>
    <n v="-1"/>
    <s v="-1-1"/>
    <x v="5"/>
    <x v="4"/>
    <n v="1"/>
  </r>
  <r>
    <x v="3"/>
    <x v="20"/>
    <s v="LF26: Mortality or fitness reduction due to unfavourable water temperatures"/>
    <x v="25"/>
    <n v="0"/>
    <n v="0"/>
    <n v="0"/>
    <s v="0"/>
    <x v="2"/>
    <x v="3"/>
    <n v="0"/>
  </r>
  <r>
    <x v="3"/>
    <x v="20"/>
    <s v="LF27: Mortality or fitness reduction as a result of low dissolved oxygen"/>
    <x v="26"/>
    <n v="0"/>
    <n v="0"/>
    <n v="0"/>
    <s v="0"/>
    <x v="2"/>
    <x v="3"/>
    <n v="0"/>
  </r>
  <r>
    <x v="3"/>
    <x v="20"/>
    <s v="LF28: Mortality or fitness reduction as a result of poor pH levels"/>
    <x v="27"/>
    <n v="0"/>
    <n v="0"/>
    <n v="0"/>
    <s v="0"/>
    <x v="2"/>
    <x v="3"/>
    <n v="0"/>
  </r>
  <r>
    <x v="3"/>
    <x v="20"/>
    <s v="LF29: Mortality or fitness reduction due to deleterious substances"/>
    <x v="28"/>
    <n v="0"/>
    <n v="0"/>
    <n v="0"/>
    <s v="0"/>
    <x v="2"/>
    <x v="3"/>
    <n v="0"/>
  </r>
  <r>
    <x v="3"/>
    <x v="20"/>
    <s v="LF30: Mortality or fitness reduction as a result of elevated predation"/>
    <x v="29"/>
    <n v="0"/>
    <n v="0"/>
    <n v="0"/>
    <s v="0"/>
    <x v="2"/>
    <x v="3"/>
    <n v="0"/>
  </r>
  <r>
    <x v="3"/>
    <x v="20"/>
    <s v="LF31: Mortality or fitness reduction due to elevated predation as a result of enhancement of predatory fish species"/>
    <x v="30"/>
    <n v="0"/>
    <n v="0"/>
    <n v="0"/>
    <s v="0"/>
    <x v="2"/>
    <x v="3"/>
    <n v="0"/>
  </r>
  <r>
    <x v="3"/>
    <x v="20"/>
    <s v="LF32: Mortality or fitness reduction as a result of stress due to anthropogenic activity"/>
    <x v="31"/>
    <n v="1"/>
    <n v="1"/>
    <n v="1"/>
    <s v="13"/>
    <x v="4"/>
    <x v="5"/>
    <n v="1"/>
  </r>
  <r>
    <x v="3"/>
    <x v="20"/>
    <s v="LF33: Mortality or fitness reduction as a result of disease, parasites, or pathogens"/>
    <x v="32"/>
    <n v="1"/>
    <n v="1"/>
    <n v="1"/>
    <s v="13"/>
    <x v="4"/>
    <x v="5"/>
    <n v="1"/>
  </r>
  <r>
    <x v="3"/>
    <x v="20"/>
    <s v="LF34: Mortality or fitness reduction due to competition from invasive species "/>
    <x v="33"/>
    <n v="1"/>
    <n v="1"/>
    <n v="1"/>
    <s v="13"/>
    <x v="4"/>
    <x v="5"/>
    <n v="1"/>
  </r>
  <r>
    <x v="3"/>
    <x v="20"/>
    <s v="LF35: Mortality or fitness reduction as a result of lack of access to appropriate food"/>
    <x v="34"/>
    <n v="0"/>
    <n v="0"/>
    <n v="0"/>
    <s v="0"/>
    <x v="2"/>
    <x v="3"/>
    <n v="0"/>
  </r>
  <r>
    <x v="3"/>
    <x v="20"/>
    <s v="LF36: Mortality or fitness reduction as a result of decreased quality of rearing habitat"/>
    <x v="35"/>
    <n v="2"/>
    <n v="4"/>
    <n v="8"/>
    <s v="34"/>
    <x v="0"/>
    <x v="0"/>
    <n v="12"/>
  </r>
  <r>
    <x v="3"/>
    <x v="20"/>
    <s v="LF37: Mortality or fitness reduction as a result of decreased quantity of rearing habitat"/>
    <x v="36"/>
    <n v="2"/>
    <n v="4"/>
    <n v="8"/>
    <s v="34"/>
    <x v="0"/>
    <x v="0"/>
    <n v="12"/>
  </r>
  <r>
    <x v="3"/>
    <x v="20"/>
    <s v="LF38: Mortality or fitness reduction as a result of decreased access to or quality of floodplain habitat"/>
    <x v="37"/>
    <n v="2"/>
    <n v="4"/>
    <n v="8"/>
    <s v="34"/>
    <x v="0"/>
    <x v="0"/>
    <n v="12"/>
  </r>
  <r>
    <x v="3"/>
    <x v="20"/>
    <s v="LF39: Mortality or fitness reduction from stranding in rearing habitat"/>
    <x v="38"/>
    <n v="-1"/>
    <n v="1"/>
    <n v="-1"/>
    <s v="-1-1"/>
    <x v="5"/>
    <x v="4"/>
    <n v="1"/>
  </r>
  <r>
    <x v="3"/>
    <x v="20"/>
    <s v="LF40: Mortality or fitness reduction due to frequent and higher peak flows causing flushing"/>
    <x v="39"/>
    <n v="2"/>
    <n v="3"/>
    <n v="6"/>
    <s v="24"/>
    <x v="1"/>
    <x v="6"/>
    <n v="6"/>
  </r>
  <r>
    <x v="3"/>
    <x v="20"/>
    <s v="LF41: Mortality or fitness reduction as a result of competition with hatchery fry"/>
    <x v="40"/>
    <n v="1"/>
    <n v="1"/>
    <n v="1"/>
    <s v="13"/>
    <x v="4"/>
    <x v="5"/>
    <n v="1"/>
  </r>
  <r>
    <x v="3"/>
    <x v="20"/>
    <s v="LF42: Mortality or fitness reduction due to unfavourable water temperatures"/>
    <x v="41"/>
    <n v="1"/>
    <n v="1"/>
    <n v="1"/>
    <s v="13"/>
    <x v="4"/>
    <x v="5"/>
    <n v="1"/>
  </r>
  <r>
    <x v="3"/>
    <x v="20"/>
    <s v="LF43: Mortality or fitness reduction as a result of low dissolved oxygen"/>
    <x v="42"/>
    <n v="0"/>
    <n v="0"/>
    <n v="0"/>
    <s v="0"/>
    <x v="2"/>
    <x v="3"/>
    <n v="0"/>
  </r>
  <r>
    <x v="3"/>
    <x v="20"/>
    <s v="LF44: Mortality or fitness reduction as a result of poor pH levels"/>
    <x v="43"/>
    <n v="0"/>
    <n v="0"/>
    <n v="0"/>
    <s v="0"/>
    <x v="2"/>
    <x v="3"/>
    <n v="0"/>
  </r>
  <r>
    <x v="3"/>
    <x v="20"/>
    <s v="LF45: Mortality or fitness reduction as a result of deleterious substances"/>
    <x v="44"/>
    <n v="0"/>
    <n v="0"/>
    <n v="0"/>
    <s v="0"/>
    <x v="2"/>
    <x v="3"/>
    <n v="0"/>
  </r>
  <r>
    <x v="3"/>
    <x v="20"/>
    <s v="LF46: Mortality or fitness reduction due to ingestion of microplastics in lake environments"/>
    <x v="45"/>
    <n v="0"/>
    <n v="0"/>
    <n v="0"/>
    <s v="0"/>
    <x v="2"/>
    <x v="3"/>
    <n v="0"/>
  </r>
  <r>
    <x v="3"/>
    <x v="20"/>
    <s v="LF47: Mortality or fitness reduction due to elevated predation"/>
    <x v="46"/>
    <n v="1"/>
    <n v="1"/>
    <n v="1"/>
    <s v="13"/>
    <x v="4"/>
    <x v="5"/>
    <n v="1"/>
  </r>
  <r>
    <x v="3"/>
    <x v="20"/>
    <s v="LF48: Mortality or fitness reduction due to predation by invasive species"/>
    <x v="47"/>
    <n v="1"/>
    <n v="1"/>
    <n v="1"/>
    <s v="13"/>
    <x v="4"/>
    <x v="5"/>
    <n v="1"/>
  </r>
  <r>
    <x v="3"/>
    <x v="20"/>
    <s v="LF49: Mortality or fitness reduction due to inter- and intra-specific competition"/>
    <x v="48"/>
    <n v="0"/>
    <n v="0"/>
    <n v="0"/>
    <s v="0"/>
    <x v="2"/>
    <x v="3"/>
    <n v="0"/>
  </r>
  <r>
    <x v="3"/>
    <x v="20"/>
    <s v="LF50: Mortality or fitness reduction as a result of stress due to anthropogenic activity"/>
    <x v="49"/>
    <n v="1"/>
    <n v="1"/>
    <n v="1"/>
    <s v="13"/>
    <x v="4"/>
    <x v="5"/>
    <n v="1"/>
  </r>
  <r>
    <x v="3"/>
    <x v="20"/>
    <s v="LF51: Mortality or fitness reduction as a result of disease, parasites, or pathogens"/>
    <x v="50"/>
    <n v="1"/>
    <n v="1"/>
    <n v="1"/>
    <s v="13"/>
    <x v="4"/>
    <x v="5"/>
    <n v="1"/>
  </r>
  <r>
    <x v="3"/>
    <x v="20"/>
    <s v="LF52: Mortality or fitness reduction as a result of lack of access to appropriate food"/>
    <x v="51"/>
    <n v="0"/>
    <n v="0"/>
    <n v="0"/>
    <s v="0"/>
    <x v="2"/>
    <x v="3"/>
    <n v="0"/>
  </r>
  <r>
    <x v="3"/>
    <x v="20"/>
    <s v="LF53: Mortality or fitness reduction due to increased frequency and magnitude of algal blooms"/>
    <x v="52"/>
    <n v="2"/>
    <n v="2"/>
    <n v="4"/>
    <s v="23"/>
    <x v="1"/>
    <x v="1"/>
    <n v="4"/>
  </r>
  <r>
    <x v="3"/>
    <x v="20"/>
    <s v="LF54: Mortality or fitness reduction due to reduction in quality of beach habitat"/>
    <x v="53"/>
    <n v="0"/>
    <n v="0"/>
    <n v="0"/>
    <s v="0"/>
    <x v="2"/>
    <x v="3"/>
    <n v="0"/>
  </r>
  <r>
    <x v="3"/>
    <x v="20"/>
    <s v="LF55: Mortality or fitness reduction due to loss in quantity of beach habitat loss "/>
    <x v="54"/>
    <n v="0"/>
    <n v="0"/>
    <n v="0"/>
    <s v="0"/>
    <x v="2"/>
    <x v="3"/>
    <n v="0"/>
  </r>
  <r>
    <x v="3"/>
    <x v="20"/>
    <s v="LF56: Mortality or fitness reduction due to reduction in quality channel habitat"/>
    <x v="55"/>
    <n v="0"/>
    <n v="0"/>
    <n v="0"/>
    <s v="0"/>
    <x v="2"/>
    <x v="3"/>
    <n v="0"/>
  </r>
  <r>
    <x v="3"/>
    <x v="20"/>
    <s v="LF57: Mortality or fitness reduction due to reduction in quantity channel habitat "/>
    <x v="56"/>
    <n v="0"/>
    <n v="0"/>
    <n v="0"/>
    <s v="0"/>
    <x v="2"/>
    <x v="3"/>
    <n v="0"/>
  </r>
  <r>
    <x v="3"/>
    <x v="20"/>
    <s v="LF58: Mortality or fitness reduction due to reduction in quality of vegetation habitat "/>
    <x v="57"/>
    <n v="-1"/>
    <n v="1"/>
    <n v="-1"/>
    <s v="-1-1"/>
    <x v="5"/>
    <x v="4"/>
    <n v="1"/>
  </r>
  <r>
    <x v="3"/>
    <x v="20"/>
    <s v="LF59: Mortality or fitness reduction due to reduction in quantity of vegetation habitat "/>
    <x v="58"/>
    <n v="-1"/>
    <n v="1"/>
    <n v="-1"/>
    <s v="-1-1"/>
    <x v="5"/>
    <x v="4"/>
    <n v="1"/>
  </r>
  <r>
    <x v="3"/>
    <x v="20"/>
    <s v="LF60: Mortality or fitness reduction due to competition with hatchery fish"/>
    <x v="59"/>
    <n v="0"/>
    <n v="0"/>
    <n v="0"/>
    <s v="0"/>
    <x v="2"/>
    <x v="3"/>
    <n v="0"/>
  </r>
  <r>
    <x v="3"/>
    <x v="20"/>
    <s v="LF61: Mortality or fitness reduction due to unfavourable water temperatures"/>
    <x v="60"/>
    <n v="1"/>
    <n v="1"/>
    <n v="1"/>
    <s v="13"/>
    <x v="4"/>
    <x v="5"/>
    <n v="1"/>
  </r>
  <r>
    <x v="3"/>
    <x v="20"/>
    <s v="LF62: Mortality or fitness reduction as a result of low dissolved oxygen"/>
    <x v="61"/>
    <n v="0"/>
    <n v="0"/>
    <n v="0"/>
    <s v="0"/>
    <x v="2"/>
    <x v="3"/>
    <n v="0"/>
  </r>
  <r>
    <x v="3"/>
    <x v="20"/>
    <s v="LF63: Mortality or fitness reduction as a result of poor pH levels"/>
    <x v="62"/>
    <n v="0"/>
    <n v="0"/>
    <n v="0"/>
    <s v="0"/>
    <x v="2"/>
    <x v="3"/>
    <n v="0"/>
  </r>
  <r>
    <x v="3"/>
    <x v="20"/>
    <s v="LF64: Mortality or fitness reduction due to increases in salinity"/>
    <x v="63"/>
    <n v="0"/>
    <n v="0"/>
    <n v="0"/>
    <s v="0"/>
    <x v="2"/>
    <x v="3"/>
    <n v="0"/>
  </r>
  <r>
    <x v="3"/>
    <x v="20"/>
    <s v="LF65: Mortality or fitness reduction due to deleterious substances"/>
    <x v="64"/>
    <n v="0"/>
    <n v="0"/>
    <n v="0"/>
    <s v="0"/>
    <x v="2"/>
    <x v="3"/>
    <n v="0"/>
  </r>
  <r>
    <x v="3"/>
    <x v="20"/>
    <s v="LF66: Mortality or fitness reduction due to ingestion of microplastics "/>
    <x v="65"/>
    <n v="0"/>
    <n v="0"/>
    <n v="0"/>
    <s v="0"/>
    <x v="2"/>
    <x v="3"/>
    <n v="0"/>
  </r>
  <r>
    <x v="3"/>
    <x v="20"/>
    <s v="LF67: Mortality or fitness reduction due changes in biological characteristics such as fecundity, maturation rate, sex ratios, size at age, etc"/>
    <x v="66"/>
    <n v="4"/>
    <n v="5"/>
    <n v="20"/>
    <s v="53"/>
    <x v="3"/>
    <x v="2"/>
    <n v="25"/>
  </r>
  <r>
    <x v="3"/>
    <x v="20"/>
    <s v="LF68: Mortality or fitness reduction due to a reduction in natural (wild) genetic influence. This is measured by the stray rate (pHOSstray) into the system, or by the frequency and magnitude of direct transplanting."/>
    <x v="67"/>
    <n v="2"/>
    <n v="5"/>
    <n v="10"/>
    <s v="32"/>
    <x v="0"/>
    <x v="5"/>
    <n v="3"/>
  </r>
  <r>
    <x v="3"/>
    <x v="20"/>
    <s v="LF69: Mortality or fitness reduction as a result of rearing in a hatchery environment leading to maladaptation to the wild environment. This is measured in a reduction in PNI."/>
    <x v="68"/>
    <n v="1"/>
    <n v="1"/>
    <n v="1"/>
    <s v="13"/>
    <x v="4"/>
    <x v="5"/>
    <n v="1"/>
  </r>
  <r>
    <x v="3"/>
    <x v="20"/>
    <s v="LF70: Mortality or fitness reduction due to negative effects of small population size - including inbreeding depression and gene flow"/>
    <x v="69"/>
    <n v="1"/>
    <n v="1"/>
    <n v="1"/>
    <s v="13"/>
    <x v="4"/>
    <x v="5"/>
    <n v="1"/>
  </r>
  <r>
    <x v="3"/>
    <x v="21"/>
    <s v="LF1: Mortality or fitness reduction due to predation from pinnipeds or other aquatic species"/>
    <x v="0"/>
    <n v="3"/>
    <n v="1"/>
    <n v="3"/>
    <s v="13"/>
    <x v="4"/>
    <x v="5"/>
    <n v="1"/>
  </r>
  <r>
    <x v="3"/>
    <x v="21"/>
    <s v="LF2:  Mortality or fitness reduction increased exposure to terrestrial predation"/>
    <x v="1"/>
    <n v="1"/>
    <n v="1"/>
    <n v="1"/>
    <s v="13"/>
    <x v="4"/>
    <x v="5"/>
    <n v="1"/>
  </r>
  <r>
    <x v="3"/>
    <x v="21"/>
    <s v="LF3: Mortality or fitness reduction as a result of stress due to anthropogenic activity (non fishing)"/>
    <x v="2"/>
    <n v="1"/>
    <n v="1"/>
    <n v="1"/>
    <s v="13"/>
    <x v="4"/>
    <x v="5"/>
    <n v="1"/>
  </r>
  <r>
    <x v="3"/>
    <x v="21"/>
    <s v="LF4: Mortality or fitness reduction as a result of disease, parasites, or pathogens"/>
    <x v="3"/>
    <n v="0"/>
    <n v="0"/>
    <n v="0"/>
    <s v="0"/>
    <x v="2"/>
    <x v="3"/>
    <n v="0"/>
  </r>
  <r>
    <x v="3"/>
    <x v="21"/>
    <s v="LF5: Mortality or fitness reduction due to competition with invasive species"/>
    <x v="4"/>
    <n v="1"/>
    <n v="1"/>
    <n v="1"/>
    <s v="13"/>
    <x v="4"/>
    <x v="5"/>
    <n v="1"/>
  </r>
  <r>
    <x v="3"/>
    <x v="21"/>
    <s v="LF6: Limited or delayed access due to physical migration barriers and/or lack of safe migration routes (including lack of cover and complexity)"/>
    <x v="5"/>
    <n v="3"/>
    <n v="1"/>
    <n v="3"/>
    <s v="15"/>
    <x v="4"/>
    <x v="6"/>
    <n v="3"/>
  </r>
  <r>
    <x v="3"/>
    <x v="21"/>
    <s v="LF7: Pre-spawn mortality or fitness reduction due to poor quality of spawning habitat"/>
    <x v="6"/>
    <n v="1"/>
    <n v="1"/>
    <n v="1"/>
    <s v="13"/>
    <x v="4"/>
    <x v="5"/>
    <n v="1"/>
  </r>
  <r>
    <x v="3"/>
    <x v="21"/>
    <s v="LF8: Pre-spawn mortality or fitness reduction due to reduced quantity of spawning habitat"/>
    <x v="7"/>
    <n v="1"/>
    <n v="1"/>
    <n v="1"/>
    <s v="13"/>
    <x v="4"/>
    <x v="5"/>
    <n v="1"/>
  </r>
  <r>
    <x v="3"/>
    <x v="21"/>
    <s v="LF9: Mortality or fitness reduction due to fishing"/>
    <x v="8"/>
    <n v="2"/>
    <n v="2"/>
    <n v="4"/>
    <s v="23"/>
    <x v="1"/>
    <x v="1"/>
    <n v="4"/>
  </r>
  <r>
    <x v="3"/>
    <x v="21"/>
    <s v="LF10: Mortality or fitness reduction of wild fish due to competition with hatchery fish or aquaculture escapees for spawning locations or mates "/>
    <x v="9"/>
    <n v="1"/>
    <n v="1"/>
    <n v="1"/>
    <s v="13"/>
    <x v="4"/>
    <x v="5"/>
    <n v="1"/>
  </r>
  <r>
    <x v="3"/>
    <x v="21"/>
    <s v="LF11: Mortality or fitness reduction due to unfavourable water temperatures"/>
    <x v="10"/>
    <n v="1"/>
    <n v="1"/>
    <n v="1"/>
    <s v="13"/>
    <x v="4"/>
    <x v="5"/>
    <n v="1"/>
  </r>
  <r>
    <x v="3"/>
    <x v="21"/>
    <s v="LF12: Mortality or fitness reduction as a result of low dissolved oxygen"/>
    <x v="11"/>
    <n v="0"/>
    <n v="0"/>
    <n v="0"/>
    <s v="0"/>
    <x v="2"/>
    <x v="3"/>
    <n v="0"/>
  </r>
  <r>
    <x v="3"/>
    <x v="21"/>
    <s v="LF13: Mortality or fitness reduction as a result of poor pH levels"/>
    <x v="12"/>
    <n v="0"/>
    <n v="0"/>
    <n v="0"/>
    <s v="0"/>
    <x v="2"/>
    <x v="3"/>
    <n v="0"/>
  </r>
  <r>
    <x v="3"/>
    <x v="21"/>
    <s v="LF14: Mortality or fitness reduction as a result of changes to salinity"/>
    <x v="13"/>
    <n v="0"/>
    <n v="0"/>
    <n v="0"/>
    <s v="0"/>
    <x v="2"/>
    <x v="3"/>
    <n v="0"/>
  </r>
  <r>
    <x v="3"/>
    <x v="21"/>
    <s v="LF15: Mortality or fitness reduction due to deleterious substances"/>
    <x v="14"/>
    <n v="0"/>
    <n v="0"/>
    <n v="0"/>
    <s v="0"/>
    <x v="2"/>
    <x v="3"/>
    <n v="0"/>
  </r>
  <r>
    <x v="3"/>
    <x v="21"/>
    <s v="LF16: Mortality due to elevated levels of predation of eggs and alevin "/>
    <x v="15"/>
    <n v="1"/>
    <n v="1"/>
    <n v="1"/>
    <s v="13"/>
    <x v="4"/>
    <x v="5"/>
    <n v="1"/>
  </r>
  <r>
    <x v="3"/>
    <x v="21"/>
    <s v="LF17: Mortality or fitness reduction due to predation by or presence of invasive species"/>
    <x v="16"/>
    <n v="1"/>
    <n v="1"/>
    <n v="1"/>
    <s v="13"/>
    <x v="4"/>
    <x v="5"/>
    <n v="1"/>
  </r>
  <r>
    <x v="3"/>
    <x v="21"/>
    <s v="LF18: Mortality due to redd disturbance by humans"/>
    <x v="17"/>
    <n v="1"/>
    <n v="1"/>
    <n v="1"/>
    <s v="13"/>
    <x v="4"/>
    <x v="5"/>
    <n v="1"/>
  </r>
  <r>
    <x v="3"/>
    <x v="21"/>
    <s v="LF19: Mortality or fitness reduction due to early alevin emergence"/>
    <x v="18"/>
    <n v="0"/>
    <n v="0"/>
    <n v="0"/>
    <s v="0"/>
    <x v="2"/>
    <x v="3"/>
    <n v="0"/>
  </r>
  <r>
    <x v="3"/>
    <x v="21"/>
    <s v="LF20: Mortality or fitness reduction due to redd overspawn"/>
    <x v="19"/>
    <n v="1"/>
    <n v="1"/>
    <n v="1"/>
    <s v="13"/>
    <x v="4"/>
    <x v="5"/>
    <n v="1"/>
  </r>
  <r>
    <x v="3"/>
    <x v="21"/>
    <s v="LF21: Mortality or fitness reduction due to dewatered redds at low flows"/>
    <x v="20"/>
    <n v="5"/>
    <n v="2"/>
    <n v="10"/>
    <s v="34"/>
    <x v="0"/>
    <x v="0"/>
    <n v="12"/>
  </r>
  <r>
    <x v="3"/>
    <x v="21"/>
    <s v="LF22: Mortality or fitness reduction resulting from frequent and higher peak flows causing redd scour"/>
    <x v="21"/>
    <n v="5"/>
    <n v="5"/>
    <n v="25"/>
    <s v="54"/>
    <x v="3"/>
    <x v="2"/>
    <n v="25"/>
  </r>
  <r>
    <x v="3"/>
    <x v="21"/>
    <s v="LF23: Mortality of eggs during incubation due to variable lake water levels"/>
    <x v="22"/>
    <n v="0"/>
    <n v="0"/>
    <n v="0"/>
    <s v="0"/>
    <x v="2"/>
    <x v="3"/>
    <n v="0"/>
  </r>
  <r>
    <x v="3"/>
    <x v="21"/>
    <s v="LF24: Mortality of eggs due to lack of groundwater upwelling on lakeshore"/>
    <x v="23"/>
    <n v="0"/>
    <n v="0"/>
    <n v="0"/>
    <s v="0"/>
    <x v="2"/>
    <x v="3"/>
    <n v="0"/>
  </r>
  <r>
    <x v="3"/>
    <x v="21"/>
    <s v="LF25: Mortality or fitness reduction due to lower quality spawning gravel"/>
    <x v="24"/>
    <n v="0"/>
    <n v="0"/>
    <n v="0"/>
    <s v="0"/>
    <x v="2"/>
    <x v="3"/>
    <n v="0"/>
  </r>
  <r>
    <x v="3"/>
    <x v="21"/>
    <s v="LF26: Mortality or fitness reduction due to unfavourable water temperatures"/>
    <x v="25"/>
    <n v="0"/>
    <n v="0"/>
    <n v="0"/>
    <s v="0"/>
    <x v="2"/>
    <x v="3"/>
    <n v="0"/>
  </r>
  <r>
    <x v="3"/>
    <x v="21"/>
    <s v="LF27: Mortality or fitness reduction as a result of low dissolved oxygen"/>
    <x v="26"/>
    <n v="0"/>
    <n v="0"/>
    <n v="0"/>
    <s v="0"/>
    <x v="2"/>
    <x v="3"/>
    <n v="0"/>
  </r>
  <r>
    <x v="3"/>
    <x v="21"/>
    <s v="LF28: Mortality or fitness reduction as a result of poor pH levels"/>
    <x v="27"/>
    <n v="0"/>
    <n v="0"/>
    <n v="0"/>
    <s v="0"/>
    <x v="2"/>
    <x v="3"/>
    <n v="0"/>
  </r>
  <r>
    <x v="3"/>
    <x v="21"/>
    <s v="LF29: Mortality or fitness reduction due to deleterious substances"/>
    <x v="28"/>
    <n v="0"/>
    <n v="0"/>
    <n v="0"/>
    <s v="0"/>
    <x v="2"/>
    <x v="3"/>
    <n v="0"/>
  </r>
  <r>
    <x v="3"/>
    <x v="21"/>
    <s v="LF30: Mortality or fitness reduction as a result of elevated predation"/>
    <x v="29"/>
    <n v="0"/>
    <n v="0"/>
    <n v="0"/>
    <s v="0"/>
    <x v="2"/>
    <x v="3"/>
    <n v="0"/>
  </r>
  <r>
    <x v="3"/>
    <x v="21"/>
    <s v="LF31: Mortality or fitness reduction due to elevated predation as a result of enhancement of predatory fish species"/>
    <x v="30"/>
    <n v="0"/>
    <n v="0"/>
    <n v="0"/>
    <s v="0"/>
    <x v="2"/>
    <x v="3"/>
    <n v="0"/>
  </r>
  <r>
    <x v="3"/>
    <x v="21"/>
    <s v="LF32: Mortality or fitness reduction as a result of stress due to anthropogenic activity"/>
    <x v="31"/>
    <n v="1"/>
    <n v="1"/>
    <n v="1"/>
    <s v="13"/>
    <x v="4"/>
    <x v="5"/>
    <n v="1"/>
  </r>
  <r>
    <x v="3"/>
    <x v="21"/>
    <s v="LF33: Mortality or fitness reduction as a result of disease, parasites, or pathogens"/>
    <x v="32"/>
    <n v="1"/>
    <n v="1"/>
    <n v="1"/>
    <s v="13"/>
    <x v="4"/>
    <x v="5"/>
    <n v="1"/>
  </r>
  <r>
    <x v="3"/>
    <x v="21"/>
    <s v="LF34: Mortality or fitness reduction due to competition from invasive species "/>
    <x v="33"/>
    <n v="1"/>
    <n v="1"/>
    <n v="1"/>
    <s v="13"/>
    <x v="4"/>
    <x v="5"/>
    <n v="1"/>
  </r>
  <r>
    <x v="3"/>
    <x v="21"/>
    <s v="LF35: Mortality or fitness reduction as a result of lack of access to appropriate food"/>
    <x v="34"/>
    <n v="0"/>
    <n v="0"/>
    <n v="0"/>
    <s v="0"/>
    <x v="2"/>
    <x v="3"/>
    <n v="0"/>
  </r>
  <r>
    <x v="3"/>
    <x v="21"/>
    <s v="LF36: Mortality or fitness reduction as a result of decreased quality of rearing habitat"/>
    <x v="35"/>
    <n v="2"/>
    <n v="4"/>
    <n v="8"/>
    <s v="34"/>
    <x v="0"/>
    <x v="0"/>
    <n v="12"/>
  </r>
  <r>
    <x v="3"/>
    <x v="21"/>
    <s v="LF37: Mortality or fitness reduction as a result of decreased quantity of rearing habitat"/>
    <x v="36"/>
    <n v="2"/>
    <n v="4"/>
    <n v="8"/>
    <s v="34"/>
    <x v="0"/>
    <x v="0"/>
    <n v="12"/>
  </r>
  <r>
    <x v="3"/>
    <x v="21"/>
    <s v="LF38: Mortality or fitness reduction as a result of decreased access to or quality of floodplain habitat"/>
    <x v="37"/>
    <n v="2"/>
    <n v="4"/>
    <n v="8"/>
    <s v="34"/>
    <x v="0"/>
    <x v="0"/>
    <n v="12"/>
  </r>
  <r>
    <x v="3"/>
    <x v="21"/>
    <s v="LF39: Mortality or fitness reduction from stranding in rearing habitat"/>
    <x v="38"/>
    <n v="-1"/>
    <n v="1"/>
    <n v="-1"/>
    <s v="-1-1"/>
    <x v="5"/>
    <x v="4"/>
    <n v="1"/>
  </r>
  <r>
    <x v="3"/>
    <x v="21"/>
    <s v="LF40: Mortality or fitness reduction due to frequent and higher peak flows causing flushing"/>
    <x v="39"/>
    <n v="2"/>
    <n v="3"/>
    <n v="6"/>
    <s v="24"/>
    <x v="1"/>
    <x v="6"/>
    <n v="6"/>
  </r>
  <r>
    <x v="3"/>
    <x v="21"/>
    <s v="LF41: Mortality or fitness reduction as a result of competition with hatchery fry"/>
    <x v="40"/>
    <n v="1"/>
    <n v="1"/>
    <n v="1"/>
    <s v="13"/>
    <x v="4"/>
    <x v="5"/>
    <n v="1"/>
  </r>
  <r>
    <x v="3"/>
    <x v="21"/>
    <s v="LF42: Mortality or fitness reduction due to unfavourable water temperatures"/>
    <x v="41"/>
    <n v="1"/>
    <n v="1"/>
    <n v="1"/>
    <s v="13"/>
    <x v="4"/>
    <x v="5"/>
    <n v="1"/>
  </r>
  <r>
    <x v="3"/>
    <x v="21"/>
    <s v="LF43: Mortality or fitness reduction as a result of low dissolved oxygen"/>
    <x v="42"/>
    <n v="0"/>
    <n v="0"/>
    <n v="0"/>
    <s v="0"/>
    <x v="2"/>
    <x v="3"/>
    <n v="0"/>
  </r>
  <r>
    <x v="3"/>
    <x v="21"/>
    <s v="LF44: Mortality or fitness reduction as a result of poor pH levels"/>
    <x v="43"/>
    <n v="0"/>
    <n v="0"/>
    <n v="0"/>
    <s v="0"/>
    <x v="2"/>
    <x v="3"/>
    <n v="0"/>
  </r>
  <r>
    <x v="3"/>
    <x v="21"/>
    <s v="LF45: Mortality or fitness reduction as a result of deleterious substances"/>
    <x v="44"/>
    <n v="0"/>
    <n v="0"/>
    <n v="0"/>
    <s v="0"/>
    <x v="2"/>
    <x v="3"/>
    <n v="0"/>
  </r>
  <r>
    <x v="3"/>
    <x v="21"/>
    <s v="LF46: Mortality or fitness reduction due to ingestion of microplastics in lake environments"/>
    <x v="45"/>
    <n v="0"/>
    <n v="0"/>
    <n v="0"/>
    <s v="0"/>
    <x v="2"/>
    <x v="3"/>
    <n v="0"/>
  </r>
  <r>
    <x v="3"/>
    <x v="21"/>
    <s v="LF47: Mortality or fitness reduction due to elevated predation"/>
    <x v="46"/>
    <n v="1"/>
    <n v="1"/>
    <n v="1"/>
    <s v="13"/>
    <x v="4"/>
    <x v="5"/>
    <n v="1"/>
  </r>
  <r>
    <x v="3"/>
    <x v="21"/>
    <s v="LF48: Mortality or fitness reduction due to predation by invasive species"/>
    <x v="47"/>
    <n v="1"/>
    <n v="1"/>
    <n v="1"/>
    <s v="13"/>
    <x v="4"/>
    <x v="5"/>
    <n v="1"/>
  </r>
  <r>
    <x v="3"/>
    <x v="21"/>
    <s v="LF49: Mortality or fitness reduction due to inter- and intra-specific competition"/>
    <x v="48"/>
    <n v="0"/>
    <n v="0"/>
    <n v="0"/>
    <s v="0"/>
    <x v="2"/>
    <x v="3"/>
    <n v="0"/>
  </r>
  <r>
    <x v="3"/>
    <x v="21"/>
    <s v="LF50: Mortality or fitness reduction as a result of stress due to anthropogenic activity"/>
    <x v="49"/>
    <n v="2"/>
    <n v="4"/>
    <n v="8"/>
    <s v="34"/>
    <x v="0"/>
    <x v="0"/>
    <n v="12"/>
  </r>
  <r>
    <x v="3"/>
    <x v="21"/>
    <s v="LF51: Mortality or fitness reduction as a result of disease, parasites, or pathogens"/>
    <x v="50"/>
    <n v="1"/>
    <n v="1"/>
    <n v="1"/>
    <s v="13"/>
    <x v="4"/>
    <x v="5"/>
    <n v="1"/>
  </r>
  <r>
    <x v="3"/>
    <x v="21"/>
    <s v="LF52: Mortality or fitness reduction as a result of lack of access to appropriate food"/>
    <x v="51"/>
    <n v="0"/>
    <n v="0"/>
    <n v="0"/>
    <s v="0"/>
    <x v="2"/>
    <x v="3"/>
    <n v="0"/>
  </r>
  <r>
    <x v="3"/>
    <x v="21"/>
    <s v="LF53: Mortality or fitness reduction due to increased frequency and magnitude of algal blooms"/>
    <x v="52"/>
    <n v="1"/>
    <n v="1"/>
    <n v="1"/>
    <s v="13"/>
    <x v="4"/>
    <x v="5"/>
    <n v="1"/>
  </r>
  <r>
    <x v="3"/>
    <x v="21"/>
    <s v="LF54: Mortality or fitness reduction due to reduction in quality of beach habitat"/>
    <x v="53"/>
    <n v="1"/>
    <n v="1"/>
    <n v="1"/>
    <s v="13"/>
    <x v="4"/>
    <x v="5"/>
    <n v="1"/>
  </r>
  <r>
    <x v="3"/>
    <x v="21"/>
    <s v="LF55: Mortality or fitness reduction due to loss in quantity of beach habitat loss "/>
    <x v="54"/>
    <n v="1"/>
    <n v="1"/>
    <n v="1"/>
    <s v="13"/>
    <x v="4"/>
    <x v="5"/>
    <n v="1"/>
  </r>
  <r>
    <x v="3"/>
    <x v="21"/>
    <s v="LF56: Mortality or fitness reduction due to reduction in quality channel habitat"/>
    <x v="55"/>
    <n v="2"/>
    <n v="3"/>
    <n v="6"/>
    <s v="22"/>
    <x v="1"/>
    <x v="5"/>
    <n v="2"/>
  </r>
  <r>
    <x v="3"/>
    <x v="21"/>
    <s v="LF57: Mortality or fitness reduction due to reduction in quantity channel habitat "/>
    <x v="56"/>
    <n v="2"/>
    <n v="3"/>
    <n v="6"/>
    <s v="22"/>
    <x v="1"/>
    <x v="5"/>
    <n v="2"/>
  </r>
  <r>
    <x v="3"/>
    <x v="21"/>
    <s v="LF58: Mortality or fitness reduction due to reduction in quality of vegetation habitat "/>
    <x v="57"/>
    <n v="3"/>
    <n v="3"/>
    <n v="9"/>
    <s v="34"/>
    <x v="0"/>
    <x v="0"/>
    <n v="12"/>
  </r>
  <r>
    <x v="3"/>
    <x v="21"/>
    <s v="LF59: Mortality or fitness reduction due to reduction in quantity of vegetation habitat "/>
    <x v="58"/>
    <n v="3"/>
    <n v="3"/>
    <n v="9"/>
    <s v="34"/>
    <x v="0"/>
    <x v="0"/>
    <n v="12"/>
  </r>
  <r>
    <x v="3"/>
    <x v="21"/>
    <s v="LF60: Mortality or fitness reduction due to competition with hatchery fish"/>
    <x v="59"/>
    <n v="0"/>
    <n v="0"/>
    <n v="0"/>
    <s v="0"/>
    <x v="2"/>
    <x v="3"/>
    <n v="0"/>
  </r>
  <r>
    <x v="3"/>
    <x v="21"/>
    <s v="LF61: Mortality or fitness reduction due to unfavourable water temperatures"/>
    <x v="60"/>
    <n v="1"/>
    <n v="1"/>
    <n v="1"/>
    <s v="13"/>
    <x v="4"/>
    <x v="5"/>
    <n v="1"/>
  </r>
  <r>
    <x v="3"/>
    <x v="21"/>
    <s v="LF62: Mortality or fitness reduction as a result of low dissolved oxygen"/>
    <x v="61"/>
    <n v="0"/>
    <n v="0"/>
    <n v="0"/>
    <s v="0"/>
    <x v="2"/>
    <x v="3"/>
    <n v="0"/>
  </r>
  <r>
    <x v="3"/>
    <x v="21"/>
    <s v="LF63: Mortality or fitness reduction as a result of poor pH levels"/>
    <x v="62"/>
    <n v="0"/>
    <n v="0"/>
    <n v="0"/>
    <s v="0"/>
    <x v="2"/>
    <x v="3"/>
    <n v="0"/>
  </r>
  <r>
    <x v="3"/>
    <x v="21"/>
    <s v="LF64: Mortality or fitness reduction due to increases in salinity"/>
    <x v="63"/>
    <n v="0"/>
    <n v="0"/>
    <n v="0"/>
    <s v="0"/>
    <x v="2"/>
    <x v="3"/>
    <n v="0"/>
  </r>
  <r>
    <x v="3"/>
    <x v="21"/>
    <s v="LF65: Mortality or fitness reduction due to deleterious substances"/>
    <x v="64"/>
    <n v="2"/>
    <n v="2"/>
    <n v="4"/>
    <s v="25"/>
    <x v="1"/>
    <x v="0"/>
    <n v="8"/>
  </r>
  <r>
    <x v="3"/>
    <x v="21"/>
    <s v="LF66: Mortality or fitness reduction due to ingestion of microplastics "/>
    <x v="65"/>
    <n v="0"/>
    <n v="0"/>
    <n v="0"/>
    <s v="0"/>
    <x v="2"/>
    <x v="3"/>
    <n v="0"/>
  </r>
  <r>
    <x v="3"/>
    <x v="21"/>
    <s v="LF67: Mortality or fitness reduction due changes in biological characteristics such as fecundity, maturation rate, sex ratios, size at age, etc"/>
    <x v="66"/>
    <n v="4"/>
    <n v="5"/>
    <n v="20"/>
    <s v="53"/>
    <x v="3"/>
    <x v="2"/>
    <n v="25"/>
  </r>
  <r>
    <x v="3"/>
    <x v="21"/>
    <s v="LF68: Mortality or fitness reduction due to a reduction in natural (wild) genetic influence. This is measured by the stray rate (pHOSstray) into the system, or by the frequency and magnitude of direct transplanting."/>
    <x v="67"/>
    <n v="-1"/>
    <n v="1"/>
    <n v="-1"/>
    <s v="-1-1"/>
    <x v="5"/>
    <x v="4"/>
    <n v="1"/>
  </r>
  <r>
    <x v="3"/>
    <x v="21"/>
    <s v="LF69: Mortality or fitness reduction as a result of rearing in a hatchery environment leading to maladaptation to the wild environment. This is measured in a reduction in PNI."/>
    <x v="68"/>
    <n v="1"/>
    <n v="1"/>
    <n v="1"/>
    <s v="13"/>
    <x v="4"/>
    <x v="5"/>
    <n v="1"/>
  </r>
  <r>
    <x v="3"/>
    <x v="21"/>
    <s v="LF70: Mortality or fitness reduction due to negative effects of small population size - including inbreeding depression and gene flow"/>
    <x v="69"/>
    <n v="1"/>
    <n v="1"/>
    <n v="1"/>
    <s v="13"/>
    <x v="4"/>
    <x v="5"/>
    <n v="1"/>
  </r>
  <r>
    <x v="4"/>
    <x v="22"/>
    <m/>
    <x v="70"/>
    <m/>
    <m/>
    <m/>
    <m/>
    <x v="7"/>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CE649-F95B-9440-87A4-8186ECDF9588}" name="Summary Tab" cacheId="5"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chartFormat="3">
  <location ref="A5:C47" firstHeaderRow="0" firstDataRow="1" firstDataCol="1" rowPageCount="2" colPageCount="1"/>
  <pivotFields count="12">
    <pivotField axis="axisPage" compact="0" outline="0" multipleItemSelectionAllowed="1" showAll="0">
      <items count="6">
        <item h="1" x="0"/>
        <item h="1" x="1"/>
        <item h="1" x="2"/>
        <item x="3"/>
        <item x="4"/>
        <item t="default"/>
      </items>
    </pivotField>
    <pivotField axis="axisPage" compact="0" outline="0" showAll="0">
      <items count="24">
        <item x="20"/>
        <item x="7"/>
        <item x="18"/>
        <item x="12"/>
        <item x="19"/>
        <item x="6"/>
        <item x="21"/>
        <item x="15"/>
        <item x="9"/>
        <item x="4"/>
        <item x="5"/>
        <item x="13"/>
        <item x="0"/>
        <item x="11"/>
        <item x="3"/>
        <item x="2"/>
        <item x="17"/>
        <item x="14"/>
        <item x="1"/>
        <item x="8"/>
        <item x="16"/>
        <item x="10"/>
        <item x="22"/>
        <item t="default"/>
      </items>
    </pivotField>
    <pivotField compact="0" outline="0" showAll="0" sortType="ascending"/>
    <pivotField axis="axisRow" compact="0" outline="0" showAll="0" sortType="ascending">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compact="0" outline="0" showAll="0"/>
    <pivotField compact="0" outline="0" showAll="0"/>
    <pivotField compact="0" outline="0" showAll="0"/>
    <pivotField dataField="1" compact="0" outline="0" showAll="0">
      <items count="9">
        <item h="1" x="5"/>
        <item h="1" x="2"/>
        <item x="4"/>
        <item x="1"/>
        <item x="0"/>
        <item x="6"/>
        <item x="3"/>
        <item h="1" x="7"/>
        <item t="default"/>
      </items>
    </pivotField>
    <pivotField dataField="1" compact="0" outline="0" showAll="0">
      <items count="9">
        <item h="1" x="4"/>
        <item h="1" x="3"/>
        <item x="5"/>
        <item x="1"/>
        <item x="6"/>
        <item x="0"/>
        <item x="2"/>
        <item h="1" x="7"/>
        <item t="default"/>
      </items>
    </pivotField>
    <pivotField compact="0" outline="0" showAll="0"/>
    <pivotField compact="0" outline="0" dragToRow="0" dragToCol="0" dragToPage="0" showAll="0" defaultSubtotal="0"/>
  </pivotFields>
  <rowFields count="1">
    <field x="3"/>
  </rowFields>
  <rowItems count="42">
    <i>
      <x/>
    </i>
    <i>
      <x v="1"/>
    </i>
    <i>
      <x v="2"/>
    </i>
    <i>
      <x v="4"/>
    </i>
    <i>
      <x v="5"/>
    </i>
    <i>
      <x v="6"/>
    </i>
    <i>
      <x v="7"/>
    </i>
    <i>
      <x v="8"/>
    </i>
    <i>
      <x v="9"/>
    </i>
    <i>
      <x v="10"/>
    </i>
    <i>
      <x v="15"/>
    </i>
    <i>
      <x v="16"/>
    </i>
    <i>
      <x v="17"/>
    </i>
    <i>
      <x v="19"/>
    </i>
    <i>
      <x v="20"/>
    </i>
    <i>
      <x v="21"/>
    </i>
    <i>
      <x v="31"/>
    </i>
    <i>
      <x v="32"/>
    </i>
    <i>
      <x v="33"/>
    </i>
    <i>
      <x v="35"/>
    </i>
    <i>
      <x v="36"/>
    </i>
    <i>
      <x v="37"/>
    </i>
    <i>
      <x v="39"/>
    </i>
    <i>
      <x v="40"/>
    </i>
    <i>
      <x v="41"/>
    </i>
    <i>
      <x v="46"/>
    </i>
    <i>
      <x v="47"/>
    </i>
    <i>
      <x v="49"/>
    </i>
    <i>
      <x v="50"/>
    </i>
    <i>
      <x v="52"/>
    </i>
    <i>
      <x v="53"/>
    </i>
    <i>
      <x v="54"/>
    </i>
    <i>
      <x v="55"/>
    </i>
    <i>
      <x v="56"/>
    </i>
    <i>
      <x v="57"/>
    </i>
    <i>
      <x v="58"/>
    </i>
    <i>
      <x v="60"/>
    </i>
    <i>
      <x v="64"/>
    </i>
    <i>
      <x v="66"/>
    </i>
    <i>
      <x v="67"/>
    </i>
    <i>
      <x v="68"/>
    </i>
    <i>
      <x v="69"/>
    </i>
  </rowItems>
  <colFields count="1">
    <field x="-2"/>
  </colFields>
  <colItems count="2">
    <i>
      <x/>
    </i>
    <i i="1">
      <x v="1"/>
    </i>
  </colItems>
  <pageFields count="2">
    <pageField fld="0" hier="-1"/>
    <pageField fld="1" hier="-1"/>
  </pageFields>
  <dataFields count="2">
    <dataField name="Average of CR" fld="8" subtotal="average" baseField="0" baseItem="0"/>
    <dataField name="Average of FR" fld="9" subtotal="average" baseField="0" baseItem="0"/>
  </dataField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 xr10:uid="{4BEECD46-A9E2-F245-BA5A-94830AABD22B}" sourceName="CR">
  <pivotTables>
    <pivotTable tabId="40" name="Summary Tab"/>
  </pivotTables>
  <data>
    <tabular pivotCacheId="1558356319">
      <items count="8">
        <i x="4" s="1"/>
        <i x="1" s="1"/>
        <i x="0" s="1"/>
        <i x="3" s="1"/>
        <i x="5" nd="1"/>
        <i x="2" nd="1"/>
        <i x="6" s="1"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 xr10:uid="{3ECAE556-562A-8844-A9BB-C0124397C1F8}" sourceName="FR">
  <pivotTables>
    <pivotTable tabId="40" name="Summary Tab"/>
  </pivotTables>
  <data>
    <tabular pivotCacheId="1558356319">
      <items count="8">
        <i x="5" s="1"/>
        <i x="1" s="1"/>
        <i x="6" s="1"/>
        <i x="0" s="1"/>
        <i x="2" s="1"/>
        <i x="4" nd="1"/>
        <i x="3"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 1" xr10:uid="{C190593D-B82D-A04D-A111-012D2558609D}" cache="Slicer_CR" caption="CR" style="SlicerStyleDark1" rowHeight="230716"/>
  <slicer name="FR" xr10:uid="{28A052AE-A63A-DF4F-A2E3-4AB5EB78CC6F}" cache="Slicer_FR" caption="F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76D4-98F3-224A-AED7-875B7BACD02B}">
  <dimension ref="A1:AD1897"/>
  <sheetViews>
    <sheetView zoomScale="57" zoomScaleNormal="160" workbookViewId="0">
      <pane ySplit="1" topLeftCell="A352" activePane="bottomLeft" state="frozen"/>
      <selection activeCell="F14" sqref="F14"/>
      <selection pane="bottomLeft" activeCell="A368" sqref="A368"/>
    </sheetView>
  </sheetViews>
  <sheetFormatPr baseColWidth="10" defaultColWidth="11.5" defaultRowHeight="15"/>
  <cols>
    <col min="1" max="1" width="26.33203125" customWidth="1"/>
    <col min="3" max="19" width="11.5" customWidth="1"/>
    <col min="23" max="23" width="11.5" style="449"/>
  </cols>
  <sheetData>
    <row r="1" spans="1:30">
      <c r="A1" t="s">
        <v>1310</v>
      </c>
      <c r="B1" t="s">
        <v>1148</v>
      </c>
      <c r="C1" t="s">
        <v>1275</v>
      </c>
      <c r="D1" t="s">
        <v>1276</v>
      </c>
      <c r="E1" t="s">
        <v>1277</v>
      </c>
      <c r="F1" t="s">
        <v>1278</v>
      </c>
      <c r="G1" t="s">
        <v>1279</v>
      </c>
      <c r="H1" t="s">
        <v>1280</v>
      </c>
      <c r="I1" t="s">
        <v>1281</v>
      </c>
      <c r="J1" t="s">
        <v>1282</v>
      </c>
      <c r="K1" t="s">
        <v>1283</v>
      </c>
      <c r="L1" t="s">
        <v>1284</v>
      </c>
      <c r="M1" t="s">
        <v>1285</v>
      </c>
      <c r="N1" t="s">
        <v>1286</v>
      </c>
      <c r="O1" t="s">
        <v>1287</v>
      </c>
      <c r="P1" t="s">
        <v>1288</v>
      </c>
      <c r="Q1" t="s">
        <v>1289</v>
      </c>
      <c r="R1" t="s">
        <v>1290</v>
      </c>
      <c r="S1" t="s">
        <v>1291</v>
      </c>
      <c r="T1" t="s">
        <v>977</v>
      </c>
      <c r="U1" t="s">
        <v>1130</v>
      </c>
      <c r="V1" t="s">
        <v>1121</v>
      </c>
      <c r="W1" s="449" t="s">
        <v>1136</v>
      </c>
      <c r="X1" t="s">
        <v>1137</v>
      </c>
      <c r="Y1" t="s">
        <v>1138</v>
      </c>
      <c r="Z1" t="s">
        <v>1140</v>
      </c>
      <c r="AA1" t="s">
        <v>1139</v>
      </c>
      <c r="AB1" t="s">
        <v>1141</v>
      </c>
      <c r="AC1" t="s">
        <v>1142</v>
      </c>
      <c r="AD1" t="s">
        <v>1143</v>
      </c>
    </row>
    <row r="2" spans="1:30">
      <c r="A2" t="s">
        <v>174</v>
      </c>
      <c r="B2" t="s">
        <v>1185</v>
      </c>
      <c r="C2" t="s">
        <v>1292</v>
      </c>
      <c r="D2" t="s">
        <v>1293</v>
      </c>
      <c r="E2">
        <v>49.061963499999997</v>
      </c>
      <c r="F2">
        <v>-124.8826049</v>
      </c>
      <c r="G2" t="s">
        <v>1294</v>
      </c>
      <c r="H2" t="s">
        <v>1294</v>
      </c>
      <c r="I2" t="s">
        <v>1295</v>
      </c>
      <c r="J2" t="s">
        <v>1296</v>
      </c>
      <c r="K2" t="s">
        <v>1297</v>
      </c>
      <c r="L2">
        <v>49.026875990000001</v>
      </c>
      <c r="M2">
        <v>-125.14962509999999</v>
      </c>
      <c r="N2" t="s">
        <v>30</v>
      </c>
      <c r="O2">
        <v>31</v>
      </c>
      <c r="P2" t="s">
        <v>1298</v>
      </c>
      <c r="Q2">
        <v>5</v>
      </c>
      <c r="R2">
        <v>40618</v>
      </c>
      <c r="S2" t="s">
        <v>174</v>
      </c>
      <c r="T2">
        <v>23</v>
      </c>
      <c r="U2" t="s">
        <v>1131</v>
      </c>
      <c r="V2" t="s">
        <v>40</v>
      </c>
      <c r="W2" s="449">
        <v>1</v>
      </c>
      <c r="X2" s="449">
        <f>'Area 23'!I5</f>
        <v>4</v>
      </c>
      <c r="Y2" s="449">
        <f>'Area 23'!M5</f>
        <v>4</v>
      </c>
      <c r="Z2" s="449" t="str">
        <f>'Area 23'!K5</f>
        <v>44</v>
      </c>
      <c r="AA2" s="449" t="str">
        <f>'Area 23'!Q5</f>
        <v>44</v>
      </c>
      <c r="AB2">
        <f t="shared" ref="AB2:AB65" si="0">VLOOKUP(Z2,biorisk,2,FALSE)</f>
        <v>4</v>
      </c>
      <c r="AC2">
        <f t="shared" ref="AC2:AC65" si="1">VLOOKUP(AA2,futurerisk,2,FALSE)</f>
        <v>5</v>
      </c>
      <c r="AD2">
        <f>AB2*AC2</f>
        <v>20</v>
      </c>
    </row>
    <row r="3" spans="1:30">
      <c r="A3" t="s">
        <v>174</v>
      </c>
      <c r="B3" t="s">
        <v>1185</v>
      </c>
      <c r="C3" t="s">
        <v>1292</v>
      </c>
      <c r="D3" t="s">
        <v>1293</v>
      </c>
      <c r="E3">
        <v>49.061963499999997</v>
      </c>
      <c r="F3">
        <v>-124.8826049</v>
      </c>
      <c r="G3" t="s">
        <v>1294</v>
      </c>
      <c r="H3" t="s">
        <v>1294</v>
      </c>
      <c r="I3" t="s">
        <v>1295</v>
      </c>
      <c r="J3" t="s">
        <v>1296</v>
      </c>
      <c r="K3" t="s">
        <v>1297</v>
      </c>
      <c r="L3">
        <v>49.026875990000001</v>
      </c>
      <c r="M3">
        <v>-125.14962509999999</v>
      </c>
      <c r="N3" t="s">
        <v>30</v>
      </c>
      <c r="O3">
        <v>31</v>
      </c>
      <c r="P3" t="s">
        <v>1298</v>
      </c>
      <c r="Q3">
        <v>5</v>
      </c>
      <c r="R3">
        <v>40618</v>
      </c>
      <c r="S3" t="s">
        <v>174</v>
      </c>
      <c r="T3">
        <v>23</v>
      </c>
      <c r="U3" t="s">
        <v>1131</v>
      </c>
      <c r="V3" t="s">
        <v>41</v>
      </c>
      <c r="W3" s="449">
        <v>2</v>
      </c>
      <c r="X3" s="449">
        <f>'Area 23'!I6</f>
        <v>2</v>
      </c>
      <c r="Y3" s="449">
        <f>'Area 23'!M6</f>
        <v>2</v>
      </c>
      <c r="Z3" s="449" t="str">
        <f>'Area 23'!K6</f>
        <v>22</v>
      </c>
      <c r="AA3" s="449" t="str">
        <f>'Area 23'!Q6</f>
        <v>23</v>
      </c>
      <c r="AB3">
        <f t="shared" si="0"/>
        <v>2</v>
      </c>
      <c r="AC3">
        <f t="shared" si="1"/>
        <v>2</v>
      </c>
      <c r="AD3">
        <f t="shared" ref="AD3:AD66" si="2">AB3*AC3</f>
        <v>4</v>
      </c>
    </row>
    <row r="4" spans="1:30">
      <c r="A4" t="s">
        <v>174</v>
      </c>
      <c r="B4" t="s">
        <v>1185</v>
      </c>
      <c r="C4" t="s">
        <v>1292</v>
      </c>
      <c r="D4" t="s">
        <v>1293</v>
      </c>
      <c r="E4">
        <v>49.061963499999997</v>
      </c>
      <c r="F4">
        <v>-124.8826049</v>
      </c>
      <c r="G4" t="s">
        <v>1294</v>
      </c>
      <c r="H4" t="s">
        <v>1294</v>
      </c>
      <c r="I4" t="s">
        <v>1295</v>
      </c>
      <c r="J4" t="s">
        <v>1296</v>
      </c>
      <c r="K4" t="s">
        <v>1297</v>
      </c>
      <c r="L4">
        <v>49.026875990000001</v>
      </c>
      <c r="M4">
        <v>-125.14962509999999</v>
      </c>
      <c r="N4" t="s">
        <v>30</v>
      </c>
      <c r="O4">
        <v>31</v>
      </c>
      <c r="P4" t="s">
        <v>1298</v>
      </c>
      <c r="Q4">
        <v>5</v>
      </c>
      <c r="R4">
        <v>40618</v>
      </c>
      <c r="S4" t="s">
        <v>174</v>
      </c>
      <c r="T4">
        <v>23</v>
      </c>
      <c r="U4" t="s">
        <v>1131</v>
      </c>
      <c r="V4" t="s">
        <v>44</v>
      </c>
      <c r="W4" s="449">
        <v>3</v>
      </c>
      <c r="X4" s="449">
        <f>'Area 23'!I7</f>
        <v>2</v>
      </c>
      <c r="Y4" s="449">
        <f>'Area 23'!M7</f>
        <v>4</v>
      </c>
      <c r="Z4" s="449" t="str">
        <f>'Area 23'!K7</f>
        <v>42</v>
      </c>
      <c r="AA4" s="449" t="str">
        <f>'Area 23'!Q7</f>
        <v>35</v>
      </c>
      <c r="AB4">
        <f t="shared" si="0"/>
        <v>3</v>
      </c>
      <c r="AC4">
        <f t="shared" si="1"/>
        <v>5</v>
      </c>
      <c r="AD4">
        <f t="shared" si="2"/>
        <v>15</v>
      </c>
    </row>
    <row r="5" spans="1:30">
      <c r="A5" t="s">
        <v>174</v>
      </c>
      <c r="B5" t="s">
        <v>1185</v>
      </c>
      <c r="C5" t="s">
        <v>1292</v>
      </c>
      <c r="D5" t="s">
        <v>1293</v>
      </c>
      <c r="E5">
        <v>49.061963499999997</v>
      </c>
      <c r="F5">
        <v>-124.8826049</v>
      </c>
      <c r="G5" t="s">
        <v>1294</v>
      </c>
      <c r="H5" t="s">
        <v>1294</v>
      </c>
      <c r="I5" t="s">
        <v>1295</v>
      </c>
      <c r="J5" t="s">
        <v>1296</v>
      </c>
      <c r="K5" t="s">
        <v>1297</v>
      </c>
      <c r="L5">
        <v>49.026875990000001</v>
      </c>
      <c r="M5">
        <v>-125.14962509999999</v>
      </c>
      <c r="N5" t="s">
        <v>30</v>
      </c>
      <c r="O5">
        <v>31</v>
      </c>
      <c r="P5" t="s">
        <v>1298</v>
      </c>
      <c r="Q5">
        <v>5</v>
      </c>
      <c r="R5">
        <v>40618</v>
      </c>
      <c r="S5" t="s">
        <v>174</v>
      </c>
      <c r="T5">
        <v>23</v>
      </c>
      <c r="U5" t="s">
        <v>1131</v>
      </c>
      <c r="V5" t="s">
        <v>45</v>
      </c>
      <c r="W5" s="449">
        <v>4</v>
      </c>
      <c r="X5" s="449">
        <f>'Area 23'!I8</f>
        <v>0</v>
      </c>
      <c r="Y5" s="449" t="e">
        <f>'Area 23'!M8</f>
        <v>#N/A</v>
      </c>
      <c r="Z5" s="449" t="e">
        <f>'Area 23'!K8</f>
        <v>#N/A</v>
      </c>
      <c r="AA5" s="449" t="e">
        <f>'Area 23'!Q8</f>
        <v>#N/A</v>
      </c>
      <c r="AB5" t="e">
        <f t="shared" si="0"/>
        <v>#N/A</v>
      </c>
      <c r="AC5" t="e">
        <f t="shared" si="1"/>
        <v>#N/A</v>
      </c>
      <c r="AD5" t="e">
        <f t="shared" si="2"/>
        <v>#N/A</v>
      </c>
    </row>
    <row r="6" spans="1:30">
      <c r="A6" t="s">
        <v>174</v>
      </c>
      <c r="B6" t="s">
        <v>1185</v>
      </c>
      <c r="C6" t="s">
        <v>1292</v>
      </c>
      <c r="D6" t="s">
        <v>1293</v>
      </c>
      <c r="E6">
        <v>49.061963499999997</v>
      </c>
      <c r="F6">
        <v>-124.8826049</v>
      </c>
      <c r="G6" t="s">
        <v>1294</v>
      </c>
      <c r="H6" t="s">
        <v>1294</v>
      </c>
      <c r="I6" t="s">
        <v>1295</v>
      </c>
      <c r="J6" t="s">
        <v>1296</v>
      </c>
      <c r="K6" t="s">
        <v>1297</v>
      </c>
      <c r="L6">
        <v>49.026875990000001</v>
      </c>
      <c r="M6">
        <v>-125.14962509999999</v>
      </c>
      <c r="N6" t="s">
        <v>30</v>
      </c>
      <c r="O6">
        <v>31</v>
      </c>
      <c r="P6" t="s">
        <v>1298</v>
      </c>
      <c r="Q6">
        <v>5</v>
      </c>
      <c r="R6">
        <v>40618</v>
      </c>
      <c r="S6" t="s">
        <v>174</v>
      </c>
      <c r="T6">
        <v>23</v>
      </c>
      <c r="U6" t="s">
        <v>1131</v>
      </c>
      <c r="V6" t="s">
        <v>46</v>
      </c>
      <c r="W6" s="449">
        <v>5</v>
      </c>
      <c r="X6" s="449">
        <f>'Area 23'!I9</f>
        <v>2</v>
      </c>
      <c r="Y6" s="449">
        <f>'Area 23'!M9</f>
        <v>2</v>
      </c>
      <c r="Z6" s="449" t="str">
        <f>'Area 23'!K9</f>
        <v>22</v>
      </c>
      <c r="AA6" s="449" t="str">
        <f>'Area 23'!Q9</f>
        <v>23</v>
      </c>
      <c r="AB6">
        <f t="shared" si="0"/>
        <v>2</v>
      </c>
      <c r="AC6">
        <f t="shared" si="1"/>
        <v>2</v>
      </c>
      <c r="AD6">
        <f t="shared" si="2"/>
        <v>4</v>
      </c>
    </row>
    <row r="7" spans="1:30">
      <c r="A7" t="s">
        <v>174</v>
      </c>
      <c r="B7" t="s">
        <v>1185</v>
      </c>
      <c r="C7" t="s">
        <v>1292</v>
      </c>
      <c r="D7" t="s">
        <v>1293</v>
      </c>
      <c r="E7">
        <v>49.061963499999997</v>
      </c>
      <c r="F7">
        <v>-124.8826049</v>
      </c>
      <c r="G7" t="s">
        <v>1294</v>
      </c>
      <c r="H7" t="s">
        <v>1294</v>
      </c>
      <c r="I7" t="s">
        <v>1295</v>
      </c>
      <c r="J7" t="s">
        <v>1296</v>
      </c>
      <c r="K7" t="s">
        <v>1297</v>
      </c>
      <c r="L7">
        <v>49.026875990000001</v>
      </c>
      <c r="M7">
        <v>-125.14962509999999</v>
      </c>
      <c r="N7" t="s">
        <v>30</v>
      </c>
      <c r="O7">
        <v>31</v>
      </c>
      <c r="P7" t="s">
        <v>1298</v>
      </c>
      <c r="Q7">
        <v>5</v>
      </c>
      <c r="R7">
        <v>40618</v>
      </c>
      <c r="S7" t="s">
        <v>174</v>
      </c>
      <c r="T7">
        <v>23</v>
      </c>
      <c r="U7" t="s">
        <v>1131</v>
      </c>
      <c r="V7" t="s">
        <v>48</v>
      </c>
      <c r="W7" s="449">
        <v>6</v>
      </c>
      <c r="X7" s="449">
        <f>'Area 23'!I10</f>
        <v>5</v>
      </c>
      <c r="Y7" s="449">
        <f>'Area 23'!M10</f>
        <v>5</v>
      </c>
      <c r="Z7" s="449" t="str">
        <f>'Area 23'!K10</f>
        <v>55</v>
      </c>
      <c r="AA7" s="449" t="str">
        <f>'Area 23'!Q10</f>
        <v>54</v>
      </c>
      <c r="AB7">
        <f t="shared" si="0"/>
        <v>5</v>
      </c>
      <c r="AC7">
        <f t="shared" si="1"/>
        <v>5</v>
      </c>
      <c r="AD7">
        <f t="shared" si="2"/>
        <v>25</v>
      </c>
    </row>
    <row r="8" spans="1:30">
      <c r="A8" t="s">
        <v>174</v>
      </c>
      <c r="B8" t="s">
        <v>1185</v>
      </c>
      <c r="C8" t="s">
        <v>1292</v>
      </c>
      <c r="D8" t="s">
        <v>1293</v>
      </c>
      <c r="E8">
        <v>49.061963499999997</v>
      </c>
      <c r="F8">
        <v>-124.8826049</v>
      </c>
      <c r="G8" t="s">
        <v>1294</v>
      </c>
      <c r="H8" t="s">
        <v>1294</v>
      </c>
      <c r="I8" t="s">
        <v>1295</v>
      </c>
      <c r="J8" t="s">
        <v>1296</v>
      </c>
      <c r="K8" t="s">
        <v>1297</v>
      </c>
      <c r="L8">
        <v>49.026875990000001</v>
      </c>
      <c r="M8">
        <v>-125.14962509999999</v>
      </c>
      <c r="N8" t="s">
        <v>30</v>
      </c>
      <c r="O8">
        <v>31</v>
      </c>
      <c r="P8" t="s">
        <v>1298</v>
      </c>
      <c r="Q8">
        <v>5</v>
      </c>
      <c r="R8">
        <v>40618</v>
      </c>
      <c r="S8" t="s">
        <v>174</v>
      </c>
      <c r="T8">
        <v>23</v>
      </c>
      <c r="U8" t="s">
        <v>1131</v>
      </c>
      <c r="V8" t="s">
        <v>49</v>
      </c>
      <c r="W8" s="449">
        <v>7</v>
      </c>
      <c r="X8" s="449">
        <f>'Area 23'!I11</f>
        <v>0</v>
      </c>
      <c r="Y8" s="449">
        <f>'Area 23'!M11</f>
        <v>1</v>
      </c>
      <c r="Z8" s="449" t="str">
        <f>'Area 23'!K11</f>
        <v>1</v>
      </c>
      <c r="AA8" s="449" t="e">
        <f>'Area 23'!Q11</f>
        <v>#N/A</v>
      </c>
      <c r="AB8" t="e">
        <f t="shared" si="0"/>
        <v>#N/A</v>
      </c>
      <c r="AC8" t="e">
        <f t="shared" si="1"/>
        <v>#N/A</v>
      </c>
      <c r="AD8" t="e">
        <f t="shared" si="2"/>
        <v>#N/A</v>
      </c>
    </row>
    <row r="9" spans="1:30">
      <c r="A9" t="s">
        <v>174</v>
      </c>
      <c r="B9" t="s">
        <v>1185</v>
      </c>
      <c r="C9" t="s">
        <v>1292</v>
      </c>
      <c r="D9" t="s">
        <v>1293</v>
      </c>
      <c r="E9">
        <v>49.061963499999997</v>
      </c>
      <c r="F9">
        <v>-124.8826049</v>
      </c>
      <c r="G9" t="s">
        <v>1294</v>
      </c>
      <c r="H9" t="s">
        <v>1294</v>
      </c>
      <c r="I9" t="s">
        <v>1295</v>
      </c>
      <c r="J9" t="s">
        <v>1296</v>
      </c>
      <c r="K9" t="s">
        <v>1297</v>
      </c>
      <c r="L9">
        <v>49.026875990000001</v>
      </c>
      <c r="M9">
        <v>-125.14962509999999</v>
      </c>
      <c r="N9" t="s">
        <v>30</v>
      </c>
      <c r="O9">
        <v>31</v>
      </c>
      <c r="P9" t="s">
        <v>1298</v>
      </c>
      <c r="Q9">
        <v>5</v>
      </c>
      <c r="R9">
        <v>40618</v>
      </c>
      <c r="S9" t="s">
        <v>174</v>
      </c>
      <c r="T9">
        <v>23</v>
      </c>
      <c r="U9" t="s">
        <v>1131</v>
      </c>
      <c r="V9" t="s">
        <v>50</v>
      </c>
      <c r="W9" s="449">
        <v>8</v>
      </c>
      <c r="X9" s="449">
        <f>'Area 23'!I12</f>
        <v>1</v>
      </c>
      <c r="Y9" s="449">
        <f>'Area 23'!M12</f>
        <v>1</v>
      </c>
      <c r="Z9" s="449" t="str">
        <f>'Area 23'!K12</f>
        <v>11</v>
      </c>
      <c r="AA9" s="449" t="str">
        <f>'Area 23'!Q12</f>
        <v>14</v>
      </c>
      <c r="AB9">
        <f t="shared" si="0"/>
        <v>1</v>
      </c>
      <c r="AC9">
        <f t="shared" si="1"/>
        <v>2</v>
      </c>
      <c r="AD9">
        <f t="shared" si="2"/>
        <v>2</v>
      </c>
    </row>
    <row r="10" spans="1:30">
      <c r="A10" t="s">
        <v>174</v>
      </c>
      <c r="B10" t="s">
        <v>1185</v>
      </c>
      <c r="C10" t="s">
        <v>1292</v>
      </c>
      <c r="D10" t="s">
        <v>1293</v>
      </c>
      <c r="E10">
        <v>49.061963499999997</v>
      </c>
      <c r="F10">
        <v>-124.8826049</v>
      </c>
      <c r="G10" t="s">
        <v>1294</v>
      </c>
      <c r="H10" t="s">
        <v>1294</v>
      </c>
      <c r="I10" t="s">
        <v>1295</v>
      </c>
      <c r="J10" t="s">
        <v>1296</v>
      </c>
      <c r="K10" t="s">
        <v>1297</v>
      </c>
      <c r="L10">
        <v>49.026875990000001</v>
      </c>
      <c r="M10">
        <v>-125.14962509999999</v>
      </c>
      <c r="N10" t="s">
        <v>30</v>
      </c>
      <c r="O10">
        <v>31</v>
      </c>
      <c r="P10" t="s">
        <v>1298</v>
      </c>
      <c r="Q10">
        <v>5</v>
      </c>
      <c r="R10">
        <v>40618</v>
      </c>
      <c r="S10" t="s">
        <v>174</v>
      </c>
      <c r="T10">
        <v>23</v>
      </c>
      <c r="U10" t="s">
        <v>1131</v>
      </c>
      <c r="V10" t="s">
        <v>52</v>
      </c>
      <c r="W10" s="449">
        <v>9</v>
      </c>
      <c r="X10" s="449">
        <f>'Area 23'!I13</f>
        <v>2</v>
      </c>
      <c r="Y10" s="449">
        <f>'Area 23'!M13</f>
        <v>4</v>
      </c>
      <c r="Z10" s="449" t="str">
        <f>'Area 23'!K13</f>
        <v>42</v>
      </c>
      <c r="AA10" s="449" t="str">
        <f>'Area 23'!Q13</f>
        <v>34</v>
      </c>
      <c r="AB10">
        <f t="shared" si="0"/>
        <v>3</v>
      </c>
      <c r="AC10">
        <f t="shared" si="1"/>
        <v>4</v>
      </c>
      <c r="AD10">
        <f t="shared" si="2"/>
        <v>12</v>
      </c>
    </row>
    <row r="11" spans="1:30">
      <c r="A11" t="s">
        <v>174</v>
      </c>
      <c r="B11" t="s">
        <v>1185</v>
      </c>
      <c r="C11" t="s">
        <v>1292</v>
      </c>
      <c r="D11" t="s">
        <v>1293</v>
      </c>
      <c r="E11">
        <v>49.061963499999997</v>
      </c>
      <c r="F11">
        <v>-124.8826049</v>
      </c>
      <c r="G11" t="s">
        <v>1294</v>
      </c>
      <c r="H11" t="s">
        <v>1294</v>
      </c>
      <c r="I11" t="s">
        <v>1295</v>
      </c>
      <c r="J11" t="s">
        <v>1296</v>
      </c>
      <c r="K11" t="s">
        <v>1297</v>
      </c>
      <c r="L11">
        <v>49.026875990000001</v>
      </c>
      <c r="M11">
        <v>-125.14962509999999</v>
      </c>
      <c r="N11" t="s">
        <v>30</v>
      </c>
      <c r="O11">
        <v>31</v>
      </c>
      <c r="P11" t="s">
        <v>1298</v>
      </c>
      <c r="Q11">
        <v>5</v>
      </c>
      <c r="R11">
        <v>40618</v>
      </c>
      <c r="S11" t="s">
        <v>174</v>
      </c>
      <c r="T11">
        <v>23</v>
      </c>
      <c r="U11" t="s">
        <v>1131</v>
      </c>
      <c r="V11" t="s">
        <v>53</v>
      </c>
      <c r="W11" s="449">
        <v>10</v>
      </c>
      <c r="X11" s="449">
        <f>'Area 23'!I14</f>
        <v>-1</v>
      </c>
      <c r="Y11" s="449">
        <f>'Area 23'!M14</f>
        <v>-1</v>
      </c>
      <c r="Z11" s="449" t="str">
        <f>'Area 23'!K14</f>
        <v>-1-1</v>
      </c>
      <c r="AA11" s="449" t="str">
        <f>'Area 23'!Q14</f>
        <v>-1-1</v>
      </c>
      <c r="AB11">
        <f t="shared" si="0"/>
        <v>-1</v>
      </c>
      <c r="AC11">
        <f t="shared" si="1"/>
        <v>-1</v>
      </c>
      <c r="AD11">
        <f t="shared" si="2"/>
        <v>1</v>
      </c>
    </row>
    <row r="12" spans="1:30">
      <c r="A12" t="s">
        <v>174</v>
      </c>
      <c r="B12" t="s">
        <v>1185</v>
      </c>
      <c r="C12" t="s">
        <v>1292</v>
      </c>
      <c r="D12" t="s">
        <v>1293</v>
      </c>
      <c r="E12">
        <v>49.061963499999997</v>
      </c>
      <c r="F12">
        <v>-124.8826049</v>
      </c>
      <c r="G12" t="s">
        <v>1294</v>
      </c>
      <c r="H12" t="s">
        <v>1294</v>
      </c>
      <c r="I12" t="s">
        <v>1295</v>
      </c>
      <c r="J12" t="s">
        <v>1296</v>
      </c>
      <c r="K12" t="s">
        <v>1297</v>
      </c>
      <c r="L12">
        <v>49.026875990000001</v>
      </c>
      <c r="M12">
        <v>-125.14962509999999</v>
      </c>
      <c r="N12" t="s">
        <v>30</v>
      </c>
      <c r="O12">
        <v>31</v>
      </c>
      <c r="P12" t="s">
        <v>1298</v>
      </c>
      <c r="Q12">
        <v>5</v>
      </c>
      <c r="R12">
        <v>40618</v>
      </c>
      <c r="S12" t="s">
        <v>174</v>
      </c>
      <c r="T12">
        <v>23</v>
      </c>
      <c r="U12" t="s">
        <v>1131</v>
      </c>
      <c r="V12" t="s">
        <v>55</v>
      </c>
      <c r="W12" s="449">
        <v>11</v>
      </c>
      <c r="X12" s="449">
        <f>'Area 23'!I15</f>
        <v>2</v>
      </c>
      <c r="Y12" s="449">
        <f>'Area 23'!M15</f>
        <v>5</v>
      </c>
      <c r="Z12" s="449" t="str">
        <f>'Area 23'!K15</f>
        <v>52</v>
      </c>
      <c r="AA12" s="449" t="str">
        <f>'Area 23'!Q15</f>
        <v>44</v>
      </c>
      <c r="AB12">
        <f t="shared" si="0"/>
        <v>4</v>
      </c>
      <c r="AC12">
        <f t="shared" si="1"/>
        <v>5</v>
      </c>
      <c r="AD12">
        <f t="shared" si="2"/>
        <v>20</v>
      </c>
    </row>
    <row r="13" spans="1:30">
      <c r="A13" t="s">
        <v>174</v>
      </c>
      <c r="B13" t="s">
        <v>1185</v>
      </c>
      <c r="C13" t="s">
        <v>1292</v>
      </c>
      <c r="D13" t="s">
        <v>1293</v>
      </c>
      <c r="E13">
        <v>49.061963499999997</v>
      </c>
      <c r="F13">
        <v>-124.8826049</v>
      </c>
      <c r="G13" t="s">
        <v>1294</v>
      </c>
      <c r="H13" t="s">
        <v>1294</v>
      </c>
      <c r="I13" t="s">
        <v>1295</v>
      </c>
      <c r="J13" t="s">
        <v>1296</v>
      </c>
      <c r="K13" t="s">
        <v>1297</v>
      </c>
      <c r="L13">
        <v>49.026875990000001</v>
      </c>
      <c r="M13">
        <v>-125.14962509999999</v>
      </c>
      <c r="N13" t="s">
        <v>30</v>
      </c>
      <c r="O13">
        <v>31</v>
      </c>
      <c r="P13" t="s">
        <v>1298</v>
      </c>
      <c r="Q13">
        <v>5</v>
      </c>
      <c r="R13">
        <v>40618</v>
      </c>
      <c r="S13" t="s">
        <v>174</v>
      </c>
      <c r="T13">
        <v>23</v>
      </c>
      <c r="U13" t="s">
        <v>1131</v>
      </c>
      <c r="V13" t="s">
        <v>56</v>
      </c>
      <c r="W13" s="449">
        <v>12</v>
      </c>
      <c r="X13" s="449">
        <f>'Area 23'!I16</f>
        <v>0</v>
      </c>
      <c r="Y13" s="449" t="e">
        <f>'Area 23'!M16</f>
        <v>#N/A</v>
      </c>
      <c r="Z13" s="449" t="e">
        <f>'Area 23'!K16</f>
        <v>#N/A</v>
      </c>
      <c r="AA13" s="449" t="e">
        <f>'Area 23'!Q16</f>
        <v>#N/A</v>
      </c>
      <c r="AB13" t="e">
        <f t="shared" si="0"/>
        <v>#N/A</v>
      </c>
      <c r="AC13" t="e">
        <f t="shared" si="1"/>
        <v>#N/A</v>
      </c>
      <c r="AD13" t="e">
        <f t="shared" si="2"/>
        <v>#N/A</v>
      </c>
    </row>
    <row r="14" spans="1:30">
      <c r="A14" t="s">
        <v>174</v>
      </c>
      <c r="B14" t="s">
        <v>1185</v>
      </c>
      <c r="C14" t="s">
        <v>1292</v>
      </c>
      <c r="D14" t="s">
        <v>1293</v>
      </c>
      <c r="E14">
        <v>49.061963499999997</v>
      </c>
      <c r="F14">
        <v>-124.8826049</v>
      </c>
      <c r="G14" t="s">
        <v>1294</v>
      </c>
      <c r="H14" t="s">
        <v>1294</v>
      </c>
      <c r="I14" t="s">
        <v>1295</v>
      </c>
      <c r="J14" t="s">
        <v>1296</v>
      </c>
      <c r="K14" t="s">
        <v>1297</v>
      </c>
      <c r="L14">
        <v>49.026875990000001</v>
      </c>
      <c r="M14">
        <v>-125.14962509999999</v>
      </c>
      <c r="N14" t="s">
        <v>30</v>
      </c>
      <c r="O14">
        <v>31</v>
      </c>
      <c r="P14" t="s">
        <v>1298</v>
      </c>
      <c r="Q14">
        <v>5</v>
      </c>
      <c r="R14">
        <v>40618</v>
      </c>
      <c r="S14" t="s">
        <v>174</v>
      </c>
      <c r="T14">
        <v>23</v>
      </c>
      <c r="U14" t="s">
        <v>1131</v>
      </c>
      <c r="V14" t="s">
        <v>57</v>
      </c>
      <c r="W14" s="449">
        <v>13</v>
      </c>
      <c r="X14" s="449">
        <f>'Area 23'!I17</f>
        <v>0</v>
      </c>
      <c r="Y14" s="449" t="e">
        <f>'Area 23'!M17</f>
        <v>#N/A</v>
      </c>
      <c r="Z14" s="449" t="e">
        <f>'Area 23'!K17</f>
        <v>#N/A</v>
      </c>
      <c r="AA14" s="449" t="e">
        <f>'Area 23'!Q17</f>
        <v>#N/A</v>
      </c>
      <c r="AB14" t="e">
        <f t="shared" si="0"/>
        <v>#N/A</v>
      </c>
      <c r="AC14" t="e">
        <f t="shared" si="1"/>
        <v>#N/A</v>
      </c>
      <c r="AD14" t="e">
        <f t="shared" si="2"/>
        <v>#N/A</v>
      </c>
    </row>
    <row r="15" spans="1:30">
      <c r="A15" t="s">
        <v>174</v>
      </c>
      <c r="B15" t="s">
        <v>1185</v>
      </c>
      <c r="C15" t="s">
        <v>1292</v>
      </c>
      <c r="D15" t="s">
        <v>1293</v>
      </c>
      <c r="E15">
        <v>49.061963499999997</v>
      </c>
      <c r="F15">
        <v>-124.8826049</v>
      </c>
      <c r="G15" t="s">
        <v>1294</v>
      </c>
      <c r="H15" t="s">
        <v>1294</v>
      </c>
      <c r="I15" t="s">
        <v>1295</v>
      </c>
      <c r="J15" t="s">
        <v>1296</v>
      </c>
      <c r="K15" t="s">
        <v>1297</v>
      </c>
      <c r="L15">
        <v>49.026875990000001</v>
      </c>
      <c r="M15">
        <v>-125.14962509999999</v>
      </c>
      <c r="N15" t="s">
        <v>30</v>
      </c>
      <c r="O15">
        <v>31</v>
      </c>
      <c r="P15" t="s">
        <v>1298</v>
      </c>
      <c r="Q15">
        <v>5</v>
      </c>
      <c r="R15">
        <v>40618</v>
      </c>
      <c r="S15" t="s">
        <v>174</v>
      </c>
      <c r="T15">
        <v>23</v>
      </c>
      <c r="U15" t="s">
        <v>1131</v>
      </c>
      <c r="V15" t="s">
        <v>58</v>
      </c>
      <c r="W15" s="449">
        <v>14</v>
      </c>
      <c r="X15" s="449">
        <f>'Area 23'!I18</f>
        <v>0</v>
      </c>
      <c r="Y15" s="449" t="e">
        <f>'Area 23'!M18</f>
        <v>#N/A</v>
      </c>
      <c r="Z15" s="449" t="e">
        <f>'Area 23'!K18</f>
        <v>#N/A</v>
      </c>
      <c r="AA15" s="449" t="e">
        <f>'Area 23'!Q18</f>
        <v>#N/A</v>
      </c>
      <c r="AB15" t="e">
        <f t="shared" si="0"/>
        <v>#N/A</v>
      </c>
      <c r="AC15" t="e">
        <f t="shared" si="1"/>
        <v>#N/A</v>
      </c>
      <c r="AD15" t="e">
        <f t="shared" si="2"/>
        <v>#N/A</v>
      </c>
    </row>
    <row r="16" spans="1:30">
      <c r="A16" t="s">
        <v>174</v>
      </c>
      <c r="B16" t="s">
        <v>1185</v>
      </c>
      <c r="C16" t="s">
        <v>1292</v>
      </c>
      <c r="D16" t="s">
        <v>1293</v>
      </c>
      <c r="E16">
        <v>49.061963499999997</v>
      </c>
      <c r="F16">
        <v>-124.8826049</v>
      </c>
      <c r="G16" t="s">
        <v>1294</v>
      </c>
      <c r="H16" t="s">
        <v>1294</v>
      </c>
      <c r="I16" t="s">
        <v>1295</v>
      </c>
      <c r="J16" t="s">
        <v>1296</v>
      </c>
      <c r="K16" t="s">
        <v>1297</v>
      </c>
      <c r="L16">
        <v>49.026875990000001</v>
      </c>
      <c r="M16">
        <v>-125.14962509999999</v>
      </c>
      <c r="N16" t="s">
        <v>30</v>
      </c>
      <c r="O16">
        <v>31</v>
      </c>
      <c r="P16" t="s">
        <v>1298</v>
      </c>
      <c r="Q16">
        <v>5</v>
      </c>
      <c r="R16">
        <v>40618</v>
      </c>
      <c r="S16" t="s">
        <v>174</v>
      </c>
      <c r="T16">
        <v>23</v>
      </c>
      <c r="U16" t="s">
        <v>1131</v>
      </c>
      <c r="V16" t="s">
        <v>59</v>
      </c>
      <c r="W16" s="449">
        <v>15</v>
      </c>
      <c r="X16" s="449">
        <f>'Area 23'!I19</f>
        <v>0</v>
      </c>
      <c r="Y16" s="449" t="e">
        <f>'Area 23'!M19</f>
        <v>#N/A</v>
      </c>
      <c r="Z16" s="449" t="e">
        <f>'Area 23'!K19</f>
        <v>#N/A</v>
      </c>
      <c r="AA16" s="449" t="e">
        <f>'Area 23'!Q19</f>
        <v>#N/A</v>
      </c>
      <c r="AB16" t="e">
        <f t="shared" si="0"/>
        <v>#N/A</v>
      </c>
      <c r="AC16" t="e">
        <f t="shared" si="1"/>
        <v>#N/A</v>
      </c>
      <c r="AD16" t="e">
        <f t="shared" si="2"/>
        <v>#N/A</v>
      </c>
    </row>
    <row r="17" spans="1:30">
      <c r="A17" t="s">
        <v>174</v>
      </c>
      <c r="B17" t="s">
        <v>1185</v>
      </c>
      <c r="C17" t="s">
        <v>1292</v>
      </c>
      <c r="D17" t="s">
        <v>1293</v>
      </c>
      <c r="E17">
        <v>49.061963499999997</v>
      </c>
      <c r="F17">
        <v>-124.8826049</v>
      </c>
      <c r="G17" t="s">
        <v>1294</v>
      </c>
      <c r="H17" t="s">
        <v>1294</v>
      </c>
      <c r="I17" t="s">
        <v>1295</v>
      </c>
      <c r="J17" t="s">
        <v>1296</v>
      </c>
      <c r="K17" t="s">
        <v>1297</v>
      </c>
      <c r="L17">
        <v>49.026875990000001</v>
      </c>
      <c r="M17">
        <v>-125.14962509999999</v>
      </c>
      <c r="N17" t="s">
        <v>30</v>
      </c>
      <c r="O17">
        <v>31</v>
      </c>
      <c r="P17" t="s">
        <v>1298</v>
      </c>
      <c r="Q17">
        <v>5</v>
      </c>
      <c r="R17">
        <v>40618</v>
      </c>
      <c r="S17" t="s">
        <v>174</v>
      </c>
      <c r="T17">
        <v>23</v>
      </c>
      <c r="U17" t="s">
        <v>1132</v>
      </c>
      <c r="V17" t="s">
        <v>61</v>
      </c>
      <c r="W17" s="449">
        <v>16</v>
      </c>
      <c r="X17" s="449">
        <f>'Area 23'!I20</f>
        <v>0</v>
      </c>
      <c r="Y17" s="449" t="e">
        <f>'Area 23'!M20</f>
        <v>#N/A</v>
      </c>
      <c r="Z17" s="449" t="e">
        <f>'Area 23'!K20</f>
        <v>#N/A</v>
      </c>
      <c r="AA17" s="449" t="e">
        <f>'Area 23'!Q20</f>
        <v>#N/A</v>
      </c>
      <c r="AB17" t="e">
        <f t="shared" si="0"/>
        <v>#N/A</v>
      </c>
      <c r="AC17" t="e">
        <f t="shared" si="1"/>
        <v>#N/A</v>
      </c>
      <c r="AD17" t="e">
        <f t="shared" si="2"/>
        <v>#N/A</v>
      </c>
    </row>
    <row r="18" spans="1:30">
      <c r="A18" t="s">
        <v>174</v>
      </c>
      <c r="B18" t="s">
        <v>1185</v>
      </c>
      <c r="C18" t="s">
        <v>1292</v>
      </c>
      <c r="D18" t="s">
        <v>1293</v>
      </c>
      <c r="E18">
        <v>49.061963499999997</v>
      </c>
      <c r="F18">
        <v>-124.8826049</v>
      </c>
      <c r="G18" t="s">
        <v>1294</v>
      </c>
      <c r="H18" t="s">
        <v>1294</v>
      </c>
      <c r="I18" t="s">
        <v>1295</v>
      </c>
      <c r="J18" t="s">
        <v>1296</v>
      </c>
      <c r="K18" t="s">
        <v>1297</v>
      </c>
      <c r="L18">
        <v>49.026875990000001</v>
      </c>
      <c r="M18">
        <v>-125.14962509999999</v>
      </c>
      <c r="N18" t="s">
        <v>30</v>
      </c>
      <c r="O18">
        <v>31</v>
      </c>
      <c r="P18" t="s">
        <v>1298</v>
      </c>
      <c r="Q18">
        <v>5</v>
      </c>
      <c r="R18">
        <v>40618</v>
      </c>
      <c r="S18" t="s">
        <v>174</v>
      </c>
      <c r="T18">
        <v>23</v>
      </c>
      <c r="U18" t="s">
        <v>1132</v>
      </c>
      <c r="V18" t="s">
        <v>62</v>
      </c>
      <c r="W18" s="449">
        <v>17</v>
      </c>
      <c r="X18" s="449">
        <f>'Area 23'!I21</f>
        <v>0</v>
      </c>
      <c r="Y18" s="449" t="e">
        <f>'Area 23'!M21</f>
        <v>#N/A</v>
      </c>
      <c r="Z18" s="449" t="e">
        <f>'Area 23'!K21</f>
        <v>#N/A</v>
      </c>
      <c r="AA18" s="449" t="e">
        <f>'Area 23'!Q21</f>
        <v>#N/A</v>
      </c>
      <c r="AB18" t="e">
        <f t="shared" si="0"/>
        <v>#N/A</v>
      </c>
      <c r="AC18" t="e">
        <f t="shared" si="1"/>
        <v>#N/A</v>
      </c>
      <c r="AD18" t="e">
        <f t="shared" si="2"/>
        <v>#N/A</v>
      </c>
    </row>
    <row r="19" spans="1:30">
      <c r="A19" t="s">
        <v>174</v>
      </c>
      <c r="B19" t="s">
        <v>1185</v>
      </c>
      <c r="C19" t="s">
        <v>1292</v>
      </c>
      <c r="D19" t="s">
        <v>1293</v>
      </c>
      <c r="E19">
        <v>49.061963499999997</v>
      </c>
      <c r="F19">
        <v>-124.8826049</v>
      </c>
      <c r="G19" t="s">
        <v>1294</v>
      </c>
      <c r="H19" t="s">
        <v>1294</v>
      </c>
      <c r="I19" t="s">
        <v>1295</v>
      </c>
      <c r="J19" t="s">
        <v>1296</v>
      </c>
      <c r="K19" t="s">
        <v>1297</v>
      </c>
      <c r="L19">
        <v>49.026875990000001</v>
      </c>
      <c r="M19">
        <v>-125.14962509999999</v>
      </c>
      <c r="N19" t="s">
        <v>30</v>
      </c>
      <c r="O19">
        <v>31</v>
      </c>
      <c r="P19" t="s">
        <v>1298</v>
      </c>
      <c r="Q19">
        <v>5</v>
      </c>
      <c r="R19">
        <v>40618</v>
      </c>
      <c r="S19" t="s">
        <v>174</v>
      </c>
      <c r="T19">
        <v>23</v>
      </c>
      <c r="U19" t="s">
        <v>1132</v>
      </c>
      <c r="V19" t="s">
        <v>284</v>
      </c>
      <c r="W19" s="449">
        <v>18</v>
      </c>
      <c r="X19" s="449">
        <f>'Area 23'!I22</f>
        <v>0</v>
      </c>
      <c r="Y19" s="449" t="e">
        <f>'Area 23'!M22</f>
        <v>#N/A</v>
      </c>
      <c r="Z19" s="449" t="e">
        <f>'Area 23'!K22</f>
        <v>#N/A</v>
      </c>
      <c r="AA19" s="449" t="e">
        <f>'Area 23'!Q22</f>
        <v>#N/A</v>
      </c>
      <c r="AB19" t="e">
        <f t="shared" si="0"/>
        <v>#N/A</v>
      </c>
      <c r="AC19" t="e">
        <f t="shared" si="1"/>
        <v>#N/A</v>
      </c>
      <c r="AD19" t="e">
        <f t="shared" si="2"/>
        <v>#N/A</v>
      </c>
    </row>
    <row r="20" spans="1:30">
      <c r="A20" t="s">
        <v>174</v>
      </c>
      <c r="B20" t="s">
        <v>1185</v>
      </c>
      <c r="C20" t="s">
        <v>1292</v>
      </c>
      <c r="D20" t="s">
        <v>1293</v>
      </c>
      <c r="E20">
        <v>49.061963499999997</v>
      </c>
      <c r="F20">
        <v>-124.8826049</v>
      </c>
      <c r="G20" t="s">
        <v>1294</v>
      </c>
      <c r="H20" t="s">
        <v>1294</v>
      </c>
      <c r="I20" t="s">
        <v>1295</v>
      </c>
      <c r="J20" t="s">
        <v>1296</v>
      </c>
      <c r="K20" t="s">
        <v>1297</v>
      </c>
      <c r="L20">
        <v>49.026875990000001</v>
      </c>
      <c r="M20">
        <v>-125.14962509999999</v>
      </c>
      <c r="N20" t="s">
        <v>30</v>
      </c>
      <c r="O20">
        <v>31</v>
      </c>
      <c r="P20" t="s">
        <v>1298</v>
      </c>
      <c r="Q20">
        <v>5</v>
      </c>
      <c r="R20">
        <v>40618</v>
      </c>
      <c r="S20" t="s">
        <v>174</v>
      </c>
      <c r="T20">
        <v>23</v>
      </c>
      <c r="U20" t="s">
        <v>1132</v>
      </c>
      <c r="V20" t="s">
        <v>64</v>
      </c>
      <c r="W20" s="449">
        <v>19</v>
      </c>
      <c r="X20" s="449">
        <f>'Area 23'!I23</f>
        <v>-1</v>
      </c>
      <c r="Y20" s="449">
        <f>'Area 23'!M23</f>
        <v>-1</v>
      </c>
      <c r="Z20" s="449" t="str">
        <f>'Area 23'!K23</f>
        <v>-1-1</v>
      </c>
      <c r="AA20" s="449" t="str">
        <f>'Area 23'!Q23</f>
        <v>-1-1</v>
      </c>
      <c r="AB20">
        <f t="shared" si="0"/>
        <v>-1</v>
      </c>
      <c r="AC20">
        <f t="shared" si="1"/>
        <v>-1</v>
      </c>
      <c r="AD20">
        <f t="shared" si="2"/>
        <v>1</v>
      </c>
    </row>
    <row r="21" spans="1:30">
      <c r="A21" t="s">
        <v>174</v>
      </c>
      <c r="B21" t="s">
        <v>1185</v>
      </c>
      <c r="C21" t="s">
        <v>1292</v>
      </c>
      <c r="D21" t="s">
        <v>1293</v>
      </c>
      <c r="E21">
        <v>49.061963499999997</v>
      </c>
      <c r="F21">
        <v>-124.8826049</v>
      </c>
      <c r="G21" t="s">
        <v>1294</v>
      </c>
      <c r="H21" t="s">
        <v>1294</v>
      </c>
      <c r="I21" t="s">
        <v>1295</v>
      </c>
      <c r="J21" t="s">
        <v>1296</v>
      </c>
      <c r="K21" t="s">
        <v>1297</v>
      </c>
      <c r="L21">
        <v>49.026875990000001</v>
      </c>
      <c r="M21">
        <v>-125.14962509999999</v>
      </c>
      <c r="N21" t="s">
        <v>30</v>
      </c>
      <c r="O21">
        <v>31</v>
      </c>
      <c r="P21" t="s">
        <v>1298</v>
      </c>
      <c r="Q21">
        <v>5</v>
      </c>
      <c r="R21">
        <v>40618</v>
      </c>
      <c r="S21" t="s">
        <v>174</v>
      </c>
      <c r="T21">
        <v>23</v>
      </c>
      <c r="U21" t="s">
        <v>1132</v>
      </c>
      <c r="V21" t="s">
        <v>65</v>
      </c>
      <c r="W21" s="449">
        <v>20</v>
      </c>
      <c r="X21" s="449">
        <f>'Area 23'!I24</f>
        <v>1</v>
      </c>
      <c r="Y21" s="449">
        <f>'Area 23'!M24</f>
        <v>1</v>
      </c>
      <c r="Z21" s="449" t="str">
        <f>'Area 23'!K24</f>
        <v>11</v>
      </c>
      <c r="AA21" s="449" t="str">
        <f>'Area 23'!Q24</f>
        <v>13</v>
      </c>
      <c r="AB21">
        <f t="shared" si="0"/>
        <v>1</v>
      </c>
      <c r="AC21">
        <f t="shared" si="1"/>
        <v>1</v>
      </c>
      <c r="AD21">
        <f t="shared" si="2"/>
        <v>1</v>
      </c>
    </row>
    <row r="22" spans="1:30">
      <c r="A22" t="s">
        <v>174</v>
      </c>
      <c r="B22" t="s">
        <v>1185</v>
      </c>
      <c r="C22" t="s">
        <v>1292</v>
      </c>
      <c r="D22" t="s">
        <v>1293</v>
      </c>
      <c r="E22">
        <v>49.061963499999997</v>
      </c>
      <c r="F22">
        <v>-124.8826049</v>
      </c>
      <c r="G22" t="s">
        <v>1294</v>
      </c>
      <c r="H22" t="s">
        <v>1294</v>
      </c>
      <c r="I22" t="s">
        <v>1295</v>
      </c>
      <c r="J22" t="s">
        <v>1296</v>
      </c>
      <c r="K22" t="s">
        <v>1297</v>
      </c>
      <c r="L22">
        <v>49.026875990000001</v>
      </c>
      <c r="M22">
        <v>-125.14962509999999</v>
      </c>
      <c r="N22" t="s">
        <v>30</v>
      </c>
      <c r="O22">
        <v>31</v>
      </c>
      <c r="P22" t="s">
        <v>1298</v>
      </c>
      <c r="Q22">
        <v>5</v>
      </c>
      <c r="R22">
        <v>40618</v>
      </c>
      <c r="S22" t="s">
        <v>174</v>
      </c>
      <c r="T22">
        <v>23</v>
      </c>
      <c r="U22" t="s">
        <v>1132</v>
      </c>
      <c r="V22" t="s">
        <v>66</v>
      </c>
      <c r="W22" s="449">
        <v>21</v>
      </c>
      <c r="X22" s="449">
        <f>'Area 23'!I25</f>
        <v>1</v>
      </c>
      <c r="Y22" s="449">
        <f>'Area 23'!M25</f>
        <v>1</v>
      </c>
      <c r="Z22" s="449" t="str">
        <f>'Area 23'!K25</f>
        <v>11</v>
      </c>
      <c r="AA22" s="449" t="str">
        <f>'Area 23'!Q25</f>
        <v>14</v>
      </c>
      <c r="AB22">
        <f t="shared" si="0"/>
        <v>1</v>
      </c>
      <c r="AC22">
        <f t="shared" si="1"/>
        <v>2</v>
      </c>
      <c r="AD22">
        <f t="shared" si="2"/>
        <v>2</v>
      </c>
    </row>
    <row r="23" spans="1:30">
      <c r="A23" t="s">
        <v>174</v>
      </c>
      <c r="B23" t="s">
        <v>1185</v>
      </c>
      <c r="C23" t="s">
        <v>1292</v>
      </c>
      <c r="D23" t="s">
        <v>1293</v>
      </c>
      <c r="E23">
        <v>49.061963499999997</v>
      </c>
      <c r="F23">
        <v>-124.8826049</v>
      </c>
      <c r="G23" t="s">
        <v>1294</v>
      </c>
      <c r="H23" t="s">
        <v>1294</v>
      </c>
      <c r="I23" t="s">
        <v>1295</v>
      </c>
      <c r="J23" t="s">
        <v>1296</v>
      </c>
      <c r="K23" t="s">
        <v>1297</v>
      </c>
      <c r="L23">
        <v>49.026875990000001</v>
      </c>
      <c r="M23">
        <v>-125.14962509999999</v>
      </c>
      <c r="N23" t="s">
        <v>30</v>
      </c>
      <c r="O23">
        <v>31</v>
      </c>
      <c r="P23" t="s">
        <v>1298</v>
      </c>
      <c r="Q23">
        <v>5</v>
      </c>
      <c r="R23">
        <v>40618</v>
      </c>
      <c r="S23" t="s">
        <v>174</v>
      </c>
      <c r="T23">
        <v>23</v>
      </c>
      <c r="U23" t="s">
        <v>1132</v>
      </c>
      <c r="V23" t="s">
        <v>67</v>
      </c>
      <c r="W23" s="449">
        <v>22</v>
      </c>
      <c r="X23" s="449">
        <f>'Area 23'!I26</f>
        <v>-1</v>
      </c>
      <c r="Y23" s="449">
        <f>'Area 23'!M26</f>
        <v>-1</v>
      </c>
      <c r="Z23" s="449" t="str">
        <f>'Area 23'!K26</f>
        <v>-1-1</v>
      </c>
      <c r="AA23" s="449" t="str">
        <f>'Area 23'!Q26</f>
        <v>-1-1</v>
      </c>
      <c r="AB23">
        <f t="shared" si="0"/>
        <v>-1</v>
      </c>
      <c r="AC23">
        <f t="shared" si="1"/>
        <v>-1</v>
      </c>
      <c r="AD23">
        <f t="shared" si="2"/>
        <v>1</v>
      </c>
    </row>
    <row r="24" spans="1:30">
      <c r="A24" t="s">
        <v>174</v>
      </c>
      <c r="B24" t="s">
        <v>1185</v>
      </c>
      <c r="C24" t="s">
        <v>1292</v>
      </c>
      <c r="D24" t="s">
        <v>1293</v>
      </c>
      <c r="E24">
        <v>49.061963499999997</v>
      </c>
      <c r="F24">
        <v>-124.8826049</v>
      </c>
      <c r="G24" t="s">
        <v>1294</v>
      </c>
      <c r="H24" t="s">
        <v>1294</v>
      </c>
      <c r="I24" t="s">
        <v>1295</v>
      </c>
      <c r="J24" t="s">
        <v>1296</v>
      </c>
      <c r="K24" t="s">
        <v>1297</v>
      </c>
      <c r="L24">
        <v>49.026875990000001</v>
      </c>
      <c r="M24">
        <v>-125.14962509999999</v>
      </c>
      <c r="N24" t="s">
        <v>30</v>
      </c>
      <c r="O24">
        <v>31</v>
      </c>
      <c r="P24" t="s">
        <v>1298</v>
      </c>
      <c r="Q24">
        <v>5</v>
      </c>
      <c r="R24">
        <v>40618</v>
      </c>
      <c r="S24" t="s">
        <v>174</v>
      </c>
      <c r="T24">
        <v>23</v>
      </c>
      <c r="U24" t="s">
        <v>1132</v>
      </c>
      <c r="V24" t="s">
        <v>69</v>
      </c>
      <c r="W24" s="449">
        <v>23</v>
      </c>
      <c r="X24" s="449">
        <f>'Area 23'!I27</f>
        <v>0</v>
      </c>
      <c r="Y24" s="449" t="e">
        <f>'Area 23'!M27</f>
        <v>#N/A</v>
      </c>
      <c r="Z24" s="449" t="e">
        <f>'Area 23'!K27</f>
        <v>#N/A</v>
      </c>
      <c r="AA24" s="449" t="e">
        <f>'Area 23'!Q27</f>
        <v>#N/A</v>
      </c>
      <c r="AB24" t="e">
        <f t="shared" si="0"/>
        <v>#N/A</v>
      </c>
      <c r="AC24" t="e">
        <f t="shared" si="1"/>
        <v>#N/A</v>
      </c>
      <c r="AD24" t="e">
        <f t="shared" si="2"/>
        <v>#N/A</v>
      </c>
    </row>
    <row r="25" spans="1:30">
      <c r="A25" t="s">
        <v>174</v>
      </c>
      <c r="B25" t="s">
        <v>1185</v>
      </c>
      <c r="C25" t="s">
        <v>1292</v>
      </c>
      <c r="D25" t="s">
        <v>1293</v>
      </c>
      <c r="E25">
        <v>49.061963499999997</v>
      </c>
      <c r="F25">
        <v>-124.8826049</v>
      </c>
      <c r="G25" t="s">
        <v>1294</v>
      </c>
      <c r="H25" t="s">
        <v>1294</v>
      </c>
      <c r="I25" t="s">
        <v>1295</v>
      </c>
      <c r="J25" t="s">
        <v>1296</v>
      </c>
      <c r="K25" t="s">
        <v>1297</v>
      </c>
      <c r="L25">
        <v>49.026875990000001</v>
      </c>
      <c r="M25">
        <v>-125.14962509999999</v>
      </c>
      <c r="N25" t="s">
        <v>30</v>
      </c>
      <c r="O25">
        <v>31</v>
      </c>
      <c r="P25" t="s">
        <v>1298</v>
      </c>
      <c r="Q25">
        <v>5</v>
      </c>
      <c r="R25">
        <v>40618</v>
      </c>
      <c r="S25" t="s">
        <v>174</v>
      </c>
      <c r="T25">
        <v>23</v>
      </c>
      <c r="U25" t="s">
        <v>1132</v>
      </c>
      <c r="V25" t="s">
        <v>71</v>
      </c>
      <c r="W25" s="449">
        <v>24</v>
      </c>
      <c r="X25" s="449">
        <f>'Area 23'!I28</f>
        <v>0</v>
      </c>
      <c r="Y25" s="449" t="e">
        <f>'Area 23'!M28</f>
        <v>#N/A</v>
      </c>
      <c r="Z25" s="449" t="e">
        <f>'Area 23'!K28</f>
        <v>#N/A</v>
      </c>
      <c r="AA25" s="449" t="e">
        <f>'Area 23'!Q28</f>
        <v>#N/A</v>
      </c>
      <c r="AB25" t="e">
        <f t="shared" si="0"/>
        <v>#N/A</v>
      </c>
      <c r="AC25" t="e">
        <f t="shared" si="1"/>
        <v>#N/A</v>
      </c>
      <c r="AD25" t="e">
        <f t="shared" si="2"/>
        <v>#N/A</v>
      </c>
    </row>
    <row r="26" spans="1:30">
      <c r="A26" t="s">
        <v>174</v>
      </c>
      <c r="B26" t="s">
        <v>1185</v>
      </c>
      <c r="C26" t="s">
        <v>1292</v>
      </c>
      <c r="D26" t="s">
        <v>1293</v>
      </c>
      <c r="E26">
        <v>49.061963499999997</v>
      </c>
      <c r="F26">
        <v>-124.8826049</v>
      </c>
      <c r="G26" t="s">
        <v>1294</v>
      </c>
      <c r="H26" t="s">
        <v>1294</v>
      </c>
      <c r="I26" t="s">
        <v>1295</v>
      </c>
      <c r="J26" t="s">
        <v>1296</v>
      </c>
      <c r="K26" t="s">
        <v>1297</v>
      </c>
      <c r="L26">
        <v>49.026875990000001</v>
      </c>
      <c r="M26">
        <v>-125.14962509999999</v>
      </c>
      <c r="N26" t="s">
        <v>30</v>
      </c>
      <c r="O26">
        <v>31</v>
      </c>
      <c r="P26" t="s">
        <v>1298</v>
      </c>
      <c r="Q26">
        <v>5</v>
      </c>
      <c r="R26">
        <v>40618</v>
      </c>
      <c r="S26" t="s">
        <v>174</v>
      </c>
      <c r="T26">
        <v>23</v>
      </c>
      <c r="U26" t="s">
        <v>1132</v>
      </c>
      <c r="V26" t="s">
        <v>72</v>
      </c>
      <c r="W26" s="449">
        <v>25</v>
      </c>
      <c r="X26" s="449">
        <f>'Area 23'!I29</f>
        <v>-1</v>
      </c>
      <c r="Y26" s="449">
        <f>'Area 23'!M29</f>
        <v>-1</v>
      </c>
      <c r="Z26" s="449" t="str">
        <f>'Area 23'!K29</f>
        <v>-1-1</v>
      </c>
      <c r="AA26" s="449" t="str">
        <f>'Area 23'!Q29</f>
        <v>-1-1</v>
      </c>
      <c r="AB26">
        <f t="shared" si="0"/>
        <v>-1</v>
      </c>
      <c r="AC26">
        <f t="shared" si="1"/>
        <v>-1</v>
      </c>
      <c r="AD26">
        <f t="shared" si="2"/>
        <v>1</v>
      </c>
    </row>
    <row r="27" spans="1:30">
      <c r="A27" t="s">
        <v>174</v>
      </c>
      <c r="B27" t="s">
        <v>1185</v>
      </c>
      <c r="C27" t="s">
        <v>1292</v>
      </c>
      <c r="D27" t="s">
        <v>1293</v>
      </c>
      <c r="E27">
        <v>49.061963499999997</v>
      </c>
      <c r="F27">
        <v>-124.8826049</v>
      </c>
      <c r="G27" t="s">
        <v>1294</v>
      </c>
      <c r="H27" t="s">
        <v>1294</v>
      </c>
      <c r="I27" t="s">
        <v>1295</v>
      </c>
      <c r="J27" t="s">
        <v>1296</v>
      </c>
      <c r="K27" t="s">
        <v>1297</v>
      </c>
      <c r="L27">
        <v>49.026875990000001</v>
      </c>
      <c r="M27">
        <v>-125.14962509999999</v>
      </c>
      <c r="N27" t="s">
        <v>30</v>
      </c>
      <c r="O27">
        <v>31</v>
      </c>
      <c r="P27" t="s">
        <v>1298</v>
      </c>
      <c r="Q27">
        <v>5</v>
      </c>
      <c r="R27">
        <v>40618</v>
      </c>
      <c r="S27" t="s">
        <v>174</v>
      </c>
      <c r="T27">
        <v>23</v>
      </c>
      <c r="U27" t="s">
        <v>1132</v>
      </c>
      <c r="V27" t="s">
        <v>73</v>
      </c>
      <c r="W27" s="449">
        <v>26</v>
      </c>
      <c r="X27" s="449">
        <f>'Area 23'!I30</f>
        <v>-1</v>
      </c>
      <c r="Y27" s="449">
        <f>'Area 23'!M30</f>
        <v>-1</v>
      </c>
      <c r="Z27" s="449" t="str">
        <f>'Area 23'!K30</f>
        <v>-1-1</v>
      </c>
      <c r="AA27" s="449" t="str">
        <f>'Area 23'!Q30</f>
        <v>-1-1</v>
      </c>
      <c r="AB27">
        <f t="shared" si="0"/>
        <v>-1</v>
      </c>
      <c r="AC27">
        <f t="shared" si="1"/>
        <v>-1</v>
      </c>
      <c r="AD27">
        <f t="shared" si="2"/>
        <v>1</v>
      </c>
    </row>
    <row r="28" spans="1:30">
      <c r="A28" t="s">
        <v>174</v>
      </c>
      <c r="B28" t="s">
        <v>1185</v>
      </c>
      <c r="C28" t="s">
        <v>1292</v>
      </c>
      <c r="D28" t="s">
        <v>1293</v>
      </c>
      <c r="E28">
        <v>49.061963499999997</v>
      </c>
      <c r="F28">
        <v>-124.8826049</v>
      </c>
      <c r="G28" t="s">
        <v>1294</v>
      </c>
      <c r="H28" t="s">
        <v>1294</v>
      </c>
      <c r="I28" t="s">
        <v>1295</v>
      </c>
      <c r="J28" t="s">
        <v>1296</v>
      </c>
      <c r="K28" t="s">
        <v>1297</v>
      </c>
      <c r="L28">
        <v>49.026875990000001</v>
      </c>
      <c r="M28">
        <v>-125.14962509999999</v>
      </c>
      <c r="N28" t="s">
        <v>30</v>
      </c>
      <c r="O28">
        <v>31</v>
      </c>
      <c r="P28" t="s">
        <v>1298</v>
      </c>
      <c r="Q28">
        <v>5</v>
      </c>
      <c r="R28">
        <v>40618</v>
      </c>
      <c r="S28" t="s">
        <v>174</v>
      </c>
      <c r="T28">
        <v>23</v>
      </c>
      <c r="U28" t="s">
        <v>1132</v>
      </c>
      <c r="V28" t="s">
        <v>74</v>
      </c>
      <c r="W28" s="449">
        <v>27</v>
      </c>
      <c r="X28" s="449">
        <f>'Area 23'!I31</f>
        <v>-1</v>
      </c>
      <c r="Y28" s="449">
        <f>'Area 23'!M31</f>
        <v>-1</v>
      </c>
      <c r="Z28" s="449" t="str">
        <f>'Area 23'!K31</f>
        <v>-1-1</v>
      </c>
      <c r="AA28" s="449" t="str">
        <f>'Area 23'!Q31</f>
        <v>-1-1</v>
      </c>
      <c r="AB28">
        <f t="shared" si="0"/>
        <v>-1</v>
      </c>
      <c r="AC28">
        <f t="shared" si="1"/>
        <v>-1</v>
      </c>
      <c r="AD28">
        <f t="shared" si="2"/>
        <v>1</v>
      </c>
    </row>
    <row r="29" spans="1:30">
      <c r="A29" t="s">
        <v>174</v>
      </c>
      <c r="B29" t="s">
        <v>1185</v>
      </c>
      <c r="C29" t="s">
        <v>1292</v>
      </c>
      <c r="D29" t="s">
        <v>1293</v>
      </c>
      <c r="E29">
        <v>49.061963499999997</v>
      </c>
      <c r="F29">
        <v>-124.8826049</v>
      </c>
      <c r="G29" t="s">
        <v>1294</v>
      </c>
      <c r="H29" t="s">
        <v>1294</v>
      </c>
      <c r="I29" t="s">
        <v>1295</v>
      </c>
      <c r="J29" t="s">
        <v>1296</v>
      </c>
      <c r="K29" t="s">
        <v>1297</v>
      </c>
      <c r="L29">
        <v>49.026875990000001</v>
      </c>
      <c r="M29">
        <v>-125.14962509999999</v>
      </c>
      <c r="N29" t="s">
        <v>30</v>
      </c>
      <c r="O29">
        <v>31</v>
      </c>
      <c r="P29" t="s">
        <v>1298</v>
      </c>
      <c r="Q29">
        <v>5</v>
      </c>
      <c r="R29">
        <v>40618</v>
      </c>
      <c r="S29" t="s">
        <v>174</v>
      </c>
      <c r="T29">
        <v>23</v>
      </c>
      <c r="U29" t="s">
        <v>1132</v>
      </c>
      <c r="V29" t="s">
        <v>75</v>
      </c>
      <c r="W29" s="449">
        <v>28</v>
      </c>
      <c r="X29" s="449">
        <f>'Area 23'!I32</f>
        <v>-1</v>
      </c>
      <c r="Y29" s="449">
        <f>'Area 23'!M32</f>
        <v>-1</v>
      </c>
      <c r="Z29" s="449" t="str">
        <f>'Area 23'!K32</f>
        <v>-1-1</v>
      </c>
      <c r="AA29" s="449" t="str">
        <f>'Area 23'!Q32</f>
        <v>-1-1</v>
      </c>
      <c r="AB29">
        <f t="shared" si="0"/>
        <v>-1</v>
      </c>
      <c r="AC29">
        <f t="shared" si="1"/>
        <v>-1</v>
      </c>
      <c r="AD29">
        <f t="shared" si="2"/>
        <v>1</v>
      </c>
    </row>
    <row r="30" spans="1:30">
      <c r="A30" t="s">
        <v>174</v>
      </c>
      <c r="B30" t="s">
        <v>1185</v>
      </c>
      <c r="C30" t="s">
        <v>1292</v>
      </c>
      <c r="D30" t="s">
        <v>1293</v>
      </c>
      <c r="E30">
        <v>49.061963499999997</v>
      </c>
      <c r="F30">
        <v>-124.8826049</v>
      </c>
      <c r="G30" t="s">
        <v>1294</v>
      </c>
      <c r="H30" t="s">
        <v>1294</v>
      </c>
      <c r="I30" t="s">
        <v>1295</v>
      </c>
      <c r="J30" t="s">
        <v>1296</v>
      </c>
      <c r="K30" t="s">
        <v>1297</v>
      </c>
      <c r="L30">
        <v>49.026875990000001</v>
      </c>
      <c r="M30">
        <v>-125.14962509999999</v>
      </c>
      <c r="N30" t="s">
        <v>30</v>
      </c>
      <c r="O30">
        <v>31</v>
      </c>
      <c r="P30" t="s">
        <v>1298</v>
      </c>
      <c r="Q30">
        <v>5</v>
      </c>
      <c r="R30">
        <v>40618</v>
      </c>
      <c r="S30" t="s">
        <v>174</v>
      </c>
      <c r="T30">
        <v>23</v>
      </c>
      <c r="U30" t="s">
        <v>1132</v>
      </c>
      <c r="V30" t="s">
        <v>76</v>
      </c>
      <c r="W30" s="449">
        <v>29</v>
      </c>
      <c r="X30" s="449">
        <f>'Area 23'!I33</f>
        <v>0</v>
      </c>
      <c r="Y30" s="449" t="e">
        <f>'Area 23'!M33</f>
        <v>#N/A</v>
      </c>
      <c r="Z30" s="449" t="e">
        <f>'Area 23'!K33</f>
        <v>#N/A</v>
      </c>
      <c r="AA30" s="449" t="e">
        <f>'Area 23'!Q33</f>
        <v>#N/A</v>
      </c>
      <c r="AB30" t="e">
        <f t="shared" si="0"/>
        <v>#N/A</v>
      </c>
      <c r="AC30" t="e">
        <f t="shared" si="1"/>
        <v>#N/A</v>
      </c>
      <c r="AD30" t="e">
        <f t="shared" si="2"/>
        <v>#N/A</v>
      </c>
    </row>
    <row r="31" spans="1:30">
      <c r="A31" t="s">
        <v>174</v>
      </c>
      <c r="B31" t="s">
        <v>1185</v>
      </c>
      <c r="C31" t="s">
        <v>1292</v>
      </c>
      <c r="D31" t="s">
        <v>1293</v>
      </c>
      <c r="E31">
        <v>49.061963499999997</v>
      </c>
      <c r="F31">
        <v>-124.8826049</v>
      </c>
      <c r="G31" t="s">
        <v>1294</v>
      </c>
      <c r="H31" t="s">
        <v>1294</v>
      </c>
      <c r="I31" t="s">
        <v>1295</v>
      </c>
      <c r="J31" t="s">
        <v>1296</v>
      </c>
      <c r="K31" t="s">
        <v>1297</v>
      </c>
      <c r="L31">
        <v>49.026875990000001</v>
      </c>
      <c r="M31">
        <v>-125.14962509999999</v>
      </c>
      <c r="N31" t="s">
        <v>30</v>
      </c>
      <c r="O31">
        <v>31</v>
      </c>
      <c r="P31" t="s">
        <v>1298</v>
      </c>
      <c r="Q31">
        <v>5</v>
      </c>
      <c r="R31">
        <v>40618</v>
      </c>
      <c r="S31" t="s">
        <v>174</v>
      </c>
      <c r="T31">
        <v>23</v>
      </c>
      <c r="U31" t="s">
        <v>1133</v>
      </c>
      <c r="V31" t="s">
        <v>78</v>
      </c>
      <c r="W31" s="449">
        <v>30</v>
      </c>
      <c r="X31" s="449">
        <f>'Area 23'!I34</f>
        <v>0</v>
      </c>
      <c r="Y31" s="449" t="e">
        <f>'Area 23'!M34</f>
        <v>#N/A</v>
      </c>
      <c r="Z31" s="449" t="e">
        <f>'Area 23'!K34</f>
        <v>#N/A</v>
      </c>
      <c r="AA31" s="449" t="e">
        <f>'Area 23'!Q34</f>
        <v>#N/A</v>
      </c>
      <c r="AB31" t="e">
        <f t="shared" si="0"/>
        <v>#N/A</v>
      </c>
      <c r="AC31" t="e">
        <f t="shared" si="1"/>
        <v>#N/A</v>
      </c>
      <c r="AD31" t="e">
        <f t="shared" si="2"/>
        <v>#N/A</v>
      </c>
    </row>
    <row r="32" spans="1:30">
      <c r="A32" t="s">
        <v>174</v>
      </c>
      <c r="B32" t="s">
        <v>1185</v>
      </c>
      <c r="C32" t="s">
        <v>1292</v>
      </c>
      <c r="D32" t="s">
        <v>1293</v>
      </c>
      <c r="E32">
        <v>49.061963499999997</v>
      </c>
      <c r="F32">
        <v>-124.8826049</v>
      </c>
      <c r="G32" t="s">
        <v>1294</v>
      </c>
      <c r="H32" t="s">
        <v>1294</v>
      </c>
      <c r="I32" t="s">
        <v>1295</v>
      </c>
      <c r="J32" t="s">
        <v>1296</v>
      </c>
      <c r="K32" t="s">
        <v>1297</v>
      </c>
      <c r="L32">
        <v>49.026875990000001</v>
      </c>
      <c r="M32">
        <v>-125.14962509999999</v>
      </c>
      <c r="N32" t="s">
        <v>30</v>
      </c>
      <c r="O32">
        <v>31</v>
      </c>
      <c r="P32" t="s">
        <v>1298</v>
      </c>
      <c r="Q32">
        <v>5</v>
      </c>
      <c r="R32">
        <v>40618</v>
      </c>
      <c r="S32" t="s">
        <v>174</v>
      </c>
      <c r="T32">
        <v>23</v>
      </c>
      <c r="U32" t="s">
        <v>1133</v>
      </c>
      <c r="V32" t="s">
        <v>79</v>
      </c>
      <c r="W32" s="449">
        <v>31</v>
      </c>
      <c r="X32" s="449">
        <f>'Area 23'!I35</f>
        <v>0</v>
      </c>
      <c r="Y32" s="449" t="e">
        <f>'Area 23'!M35</f>
        <v>#N/A</v>
      </c>
      <c r="Z32" s="449" t="e">
        <f>'Area 23'!K35</f>
        <v>#N/A</v>
      </c>
      <c r="AA32" s="449" t="e">
        <f>'Area 23'!Q35</f>
        <v>#N/A</v>
      </c>
      <c r="AB32" t="e">
        <f t="shared" si="0"/>
        <v>#N/A</v>
      </c>
      <c r="AC32" t="e">
        <f t="shared" si="1"/>
        <v>#N/A</v>
      </c>
      <c r="AD32" t="e">
        <f t="shared" si="2"/>
        <v>#N/A</v>
      </c>
    </row>
    <row r="33" spans="1:30">
      <c r="A33" t="s">
        <v>174</v>
      </c>
      <c r="B33" t="s">
        <v>1185</v>
      </c>
      <c r="C33" t="s">
        <v>1292</v>
      </c>
      <c r="D33" t="s">
        <v>1293</v>
      </c>
      <c r="E33">
        <v>49.061963499999997</v>
      </c>
      <c r="F33">
        <v>-124.8826049</v>
      </c>
      <c r="G33" t="s">
        <v>1294</v>
      </c>
      <c r="H33" t="s">
        <v>1294</v>
      </c>
      <c r="I33" t="s">
        <v>1295</v>
      </c>
      <c r="J33" t="s">
        <v>1296</v>
      </c>
      <c r="K33" t="s">
        <v>1297</v>
      </c>
      <c r="L33">
        <v>49.026875990000001</v>
      </c>
      <c r="M33">
        <v>-125.14962509999999</v>
      </c>
      <c r="N33" t="s">
        <v>30</v>
      </c>
      <c r="O33">
        <v>31</v>
      </c>
      <c r="P33" t="s">
        <v>1298</v>
      </c>
      <c r="Q33">
        <v>5</v>
      </c>
      <c r="R33">
        <v>40618</v>
      </c>
      <c r="S33" t="s">
        <v>174</v>
      </c>
      <c r="T33">
        <v>23</v>
      </c>
      <c r="U33" t="s">
        <v>1133</v>
      </c>
      <c r="V33" t="s">
        <v>80</v>
      </c>
      <c r="W33" s="449">
        <v>32</v>
      </c>
      <c r="X33" s="449">
        <f>'Area 23'!I36</f>
        <v>1</v>
      </c>
      <c r="Y33" s="449">
        <f>'Area 23'!M36</f>
        <v>1</v>
      </c>
      <c r="Z33" s="449" t="str">
        <f>'Area 23'!K36</f>
        <v>11</v>
      </c>
      <c r="AA33" s="449" t="str">
        <f>'Area 23'!Q36</f>
        <v>13</v>
      </c>
      <c r="AB33">
        <f t="shared" si="0"/>
        <v>1</v>
      </c>
      <c r="AC33">
        <f t="shared" si="1"/>
        <v>1</v>
      </c>
      <c r="AD33">
        <f t="shared" si="2"/>
        <v>1</v>
      </c>
    </row>
    <row r="34" spans="1:30">
      <c r="A34" t="s">
        <v>174</v>
      </c>
      <c r="B34" t="s">
        <v>1185</v>
      </c>
      <c r="C34" t="s">
        <v>1292</v>
      </c>
      <c r="D34" t="s">
        <v>1293</v>
      </c>
      <c r="E34">
        <v>49.061963499999997</v>
      </c>
      <c r="F34">
        <v>-124.8826049</v>
      </c>
      <c r="G34" t="s">
        <v>1294</v>
      </c>
      <c r="H34" t="s">
        <v>1294</v>
      </c>
      <c r="I34" t="s">
        <v>1295</v>
      </c>
      <c r="J34" t="s">
        <v>1296</v>
      </c>
      <c r="K34" t="s">
        <v>1297</v>
      </c>
      <c r="L34">
        <v>49.026875990000001</v>
      </c>
      <c r="M34">
        <v>-125.14962509999999</v>
      </c>
      <c r="N34" t="s">
        <v>30</v>
      </c>
      <c r="O34">
        <v>31</v>
      </c>
      <c r="P34" t="s">
        <v>1298</v>
      </c>
      <c r="Q34">
        <v>5</v>
      </c>
      <c r="R34">
        <v>40618</v>
      </c>
      <c r="S34" t="s">
        <v>174</v>
      </c>
      <c r="T34">
        <v>23</v>
      </c>
      <c r="U34" t="s">
        <v>1133</v>
      </c>
      <c r="V34" t="s">
        <v>81</v>
      </c>
      <c r="W34" s="449">
        <v>33</v>
      </c>
      <c r="X34" s="449">
        <f>'Area 23'!I37</f>
        <v>-1</v>
      </c>
      <c r="Y34" s="449">
        <f>'Area 23'!M37</f>
        <v>-1</v>
      </c>
      <c r="Z34" s="449" t="str">
        <f>'Area 23'!K37</f>
        <v>-1-1</v>
      </c>
      <c r="AA34" s="449" t="str">
        <f>'Area 23'!Q37</f>
        <v>-1-1</v>
      </c>
      <c r="AB34">
        <f t="shared" si="0"/>
        <v>-1</v>
      </c>
      <c r="AC34">
        <f t="shared" si="1"/>
        <v>-1</v>
      </c>
      <c r="AD34">
        <f t="shared" si="2"/>
        <v>1</v>
      </c>
    </row>
    <row r="35" spans="1:30">
      <c r="A35" t="s">
        <v>174</v>
      </c>
      <c r="B35" t="s">
        <v>1185</v>
      </c>
      <c r="C35" t="s">
        <v>1292</v>
      </c>
      <c r="D35" t="s">
        <v>1293</v>
      </c>
      <c r="E35">
        <v>49.061963499999997</v>
      </c>
      <c r="F35">
        <v>-124.8826049</v>
      </c>
      <c r="G35" t="s">
        <v>1294</v>
      </c>
      <c r="H35" t="s">
        <v>1294</v>
      </c>
      <c r="I35" t="s">
        <v>1295</v>
      </c>
      <c r="J35" t="s">
        <v>1296</v>
      </c>
      <c r="K35" t="s">
        <v>1297</v>
      </c>
      <c r="L35">
        <v>49.026875990000001</v>
      </c>
      <c r="M35">
        <v>-125.14962509999999</v>
      </c>
      <c r="N35" t="s">
        <v>30</v>
      </c>
      <c r="O35">
        <v>31</v>
      </c>
      <c r="P35" t="s">
        <v>1298</v>
      </c>
      <c r="Q35">
        <v>5</v>
      </c>
      <c r="R35">
        <v>40618</v>
      </c>
      <c r="S35" t="s">
        <v>174</v>
      </c>
      <c r="T35">
        <v>23</v>
      </c>
      <c r="U35" t="s">
        <v>1133</v>
      </c>
      <c r="V35" t="s">
        <v>82</v>
      </c>
      <c r="W35" s="449">
        <v>34</v>
      </c>
      <c r="X35" s="449">
        <f>'Area 23'!I38</f>
        <v>1</v>
      </c>
      <c r="Y35" s="449">
        <f>'Area 23'!M38</f>
        <v>1</v>
      </c>
      <c r="Z35" s="449" t="str">
        <f>'Area 23'!K38</f>
        <v>11</v>
      </c>
      <c r="AA35" s="449" t="str">
        <f>'Area 23'!Q38</f>
        <v>13</v>
      </c>
      <c r="AB35">
        <f t="shared" si="0"/>
        <v>1</v>
      </c>
      <c r="AC35">
        <f t="shared" si="1"/>
        <v>1</v>
      </c>
      <c r="AD35">
        <f t="shared" si="2"/>
        <v>1</v>
      </c>
    </row>
    <row r="36" spans="1:30">
      <c r="A36" t="s">
        <v>174</v>
      </c>
      <c r="B36" t="s">
        <v>1185</v>
      </c>
      <c r="C36" t="s">
        <v>1292</v>
      </c>
      <c r="D36" t="s">
        <v>1293</v>
      </c>
      <c r="E36">
        <v>49.061963499999997</v>
      </c>
      <c r="F36">
        <v>-124.8826049</v>
      </c>
      <c r="G36" t="s">
        <v>1294</v>
      </c>
      <c r="H36" t="s">
        <v>1294</v>
      </c>
      <c r="I36" t="s">
        <v>1295</v>
      </c>
      <c r="J36" t="s">
        <v>1296</v>
      </c>
      <c r="K36" t="s">
        <v>1297</v>
      </c>
      <c r="L36">
        <v>49.026875990000001</v>
      </c>
      <c r="M36">
        <v>-125.14962509999999</v>
      </c>
      <c r="N36" t="s">
        <v>30</v>
      </c>
      <c r="O36">
        <v>31</v>
      </c>
      <c r="P36" t="s">
        <v>1298</v>
      </c>
      <c r="Q36">
        <v>5</v>
      </c>
      <c r="R36">
        <v>40618</v>
      </c>
      <c r="S36" t="s">
        <v>174</v>
      </c>
      <c r="T36">
        <v>23</v>
      </c>
      <c r="U36" t="s">
        <v>1133</v>
      </c>
      <c r="V36" t="s">
        <v>83</v>
      </c>
      <c r="W36" s="449">
        <v>35</v>
      </c>
      <c r="X36" s="449">
        <f>'Area 23'!I39</f>
        <v>-1</v>
      </c>
      <c r="Y36" s="449">
        <f>'Area 23'!M39</f>
        <v>-1</v>
      </c>
      <c r="Z36" s="449" t="str">
        <f>'Area 23'!K39</f>
        <v>-1-1</v>
      </c>
      <c r="AA36" s="449" t="str">
        <f>'Area 23'!Q39</f>
        <v>-1-1</v>
      </c>
      <c r="AB36">
        <f t="shared" si="0"/>
        <v>-1</v>
      </c>
      <c r="AC36">
        <f t="shared" si="1"/>
        <v>-1</v>
      </c>
      <c r="AD36">
        <f t="shared" si="2"/>
        <v>1</v>
      </c>
    </row>
    <row r="37" spans="1:30">
      <c r="A37" t="s">
        <v>174</v>
      </c>
      <c r="B37" t="s">
        <v>1185</v>
      </c>
      <c r="C37" t="s">
        <v>1292</v>
      </c>
      <c r="D37" t="s">
        <v>1293</v>
      </c>
      <c r="E37">
        <v>49.061963499999997</v>
      </c>
      <c r="F37">
        <v>-124.8826049</v>
      </c>
      <c r="G37" t="s">
        <v>1294</v>
      </c>
      <c r="H37" t="s">
        <v>1294</v>
      </c>
      <c r="I37" t="s">
        <v>1295</v>
      </c>
      <c r="J37" t="s">
        <v>1296</v>
      </c>
      <c r="K37" t="s">
        <v>1297</v>
      </c>
      <c r="L37">
        <v>49.026875990000001</v>
      </c>
      <c r="M37">
        <v>-125.14962509999999</v>
      </c>
      <c r="N37" t="s">
        <v>30</v>
      </c>
      <c r="O37">
        <v>31</v>
      </c>
      <c r="P37" t="s">
        <v>1298</v>
      </c>
      <c r="Q37">
        <v>5</v>
      </c>
      <c r="R37">
        <v>40618</v>
      </c>
      <c r="S37" t="s">
        <v>174</v>
      </c>
      <c r="T37">
        <v>23</v>
      </c>
      <c r="U37" t="s">
        <v>1133</v>
      </c>
      <c r="V37" t="s">
        <v>84</v>
      </c>
      <c r="W37" s="449">
        <v>36</v>
      </c>
      <c r="X37" s="449">
        <f>'Area 23'!I40</f>
        <v>4</v>
      </c>
      <c r="Y37" s="449">
        <f>'Area 23'!M40</f>
        <v>4</v>
      </c>
      <c r="Z37" s="449" t="str">
        <f>'Area 23'!K40</f>
        <v>44</v>
      </c>
      <c r="AA37" s="449" t="str">
        <f>'Area 23'!Q40</f>
        <v>44</v>
      </c>
      <c r="AB37">
        <f t="shared" si="0"/>
        <v>4</v>
      </c>
      <c r="AC37">
        <f t="shared" si="1"/>
        <v>5</v>
      </c>
      <c r="AD37">
        <f t="shared" si="2"/>
        <v>20</v>
      </c>
    </row>
    <row r="38" spans="1:30">
      <c r="A38" t="s">
        <v>174</v>
      </c>
      <c r="B38" t="s">
        <v>1185</v>
      </c>
      <c r="C38" t="s">
        <v>1292</v>
      </c>
      <c r="D38" t="s">
        <v>1293</v>
      </c>
      <c r="E38">
        <v>49.061963499999997</v>
      </c>
      <c r="F38">
        <v>-124.8826049</v>
      </c>
      <c r="G38" t="s">
        <v>1294</v>
      </c>
      <c r="H38" t="s">
        <v>1294</v>
      </c>
      <c r="I38" t="s">
        <v>1295</v>
      </c>
      <c r="J38" t="s">
        <v>1296</v>
      </c>
      <c r="K38" t="s">
        <v>1297</v>
      </c>
      <c r="L38">
        <v>49.026875990000001</v>
      </c>
      <c r="M38">
        <v>-125.14962509999999</v>
      </c>
      <c r="N38" t="s">
        <v>30</v>
      </c>
      <c r="O38">
        <v>31</v>
      </c>
      <c r="P38" t="s">
        <v>1298</v>
      </c>
      <c r="Q38">
        <v>5</v>
      </c>
      <c r="R38">
        <v>40618</v>
      </c>
      <c r="S38" t="s">
        <v>174</v>
      </c>
      <c r="T38">
        <v>23</v>
      </c>
      <c r="U38" t="s">
        <v>1133</v>
      </c>
      <c r="V38" t="s">
        <v>85</v>
      </c>
      <c r="W38" s="449">
        <v>37</v>
      </c>
      <c r="X38" s="449">
        <f>'Area 23'!I41</f>
        <v>4</v>
      </c>
      <c r="Y38" s="449">
        <f>'Area 23'!M41</f>
        <v>4</v>
      </c>
      <c r="Z38" s="449" t="str">
        <f>'Area 23'!K41</f>
        <v>44</v>
      </c>
      <c r="AA38" s="449" t="str">
        <f>'Area 23'!Q41</f>
        <v>44</v>
      </c>
      <c r="AB38">
        <f t="shared" si="0"/>
        <v>4</v>
      </c>
      <c r="AC38">
        <f t="shared" si="1"/>
        <v>5</v>
      </c>
      <c r="AD38">
        <f t="shared" si="2"/>
        <v>20</v>
      </c>
    </row>
    <row r="39" spans="1:30">
      <c r="A39" t="s">
        <v>174</v>
      </c>
      <c r="B39" t="s">
        <v>1185</v>
      </c>
      <c r="C39" t="s">
        <v>1292</v>
      </c>
      <c r="D39" t="s">
        <v>1293</v>
      </c>
      <c r="E39">
        <v>49.061963499999997</v>
      </c>
      <c r="F39">
        <v>-124.8826049</v>
      </c>
      <c r="G39" t="s">
        <v>1294</v>
      </c>
      <c r="H39" t="s">
        <v>1294</v>
      </c>
      <c r="I39" t="s">
        <v>1295</v>
      </c>
      <c r="J39" t="s">
        <v>1296</v>
      </c>
      <c r="K39" t="s">
        <v>1297</v>
      </c>
      <c r="L39">
        <v>49.026875990000001</v>
      </c>
      <c r="M39">
        <v>-125.14962509999999</v>
      </c>
      <c r="N39" t="s">
        <v>30</v>
      </c>
      <c r="O39">
        <v>31</v>
      </c>
      <c r="P39" t="s">
        <v>1298</v>
      </c>
      <c r="Q39">
        <v>5</v>
      </c>
      <c r="R39">
        <v>40618</v>
      </c>
      <c r="S39" t="s">
        <v>174</v>
      </c>
      <c r="T39">
        <v>23</v>
      </c>
      <c r="U39" t="s">
        <v>1133</v>
      </c>
      <c r="V39" t="s">
        <v>86</v>
      </c>
      <c r="W39" s="449">
        <v>38</v>
      </c>
      <c r="X39" s="449">
        <f>'Area 23'!I42</f>
        <v>1</v>
      </c>
      <c r="Y39" s="449">
        <f>'Area 23'!M42</f>
        <v>1</v>
      </c>
      <c r="Z39" s="449" t="str">
        <f>'Area 23'!K42</f>
        <v>11</v>
      </c>
      <c r="AA39" s="449" t="str">
        <f>'Area 23'!Q42</f>
        <v>14</v>
      </c>
      <c r="AB39">
        <f t="shared" si="0"/>
        <v>1</v>
      </c>
      <c r="AC39">
        <f t="shared" si="1"/>
        <v>2</v>
      </c>
      <c r="AD39">
        <f t="shared" si="2"/>
        <v>2</v>
      </c>
    </row>
    <row r="40" spans="1:30">
      <c r="A40" t="s">
        <v>174</v>
      </c>
      <c r="B40" t="s">
        <v>1185</v>
      </c>
      <c r="C40" t="s">
        <v>1292</v>
      </c>
      <c r="D40" t="s">
        <v>1293</v>
      </c>
      <c r="E40">
        <v>49.061963499999997</v>
      </c>
      <c r="F40">
        <v>-124.8826049</v>
      </c>
      <c r="G40" t="s">
        <v>1294</v>
      </c>
      <c r="H40" t="s">
        <v>1294</v>
      </c>
      <c r="I40" t="s">
        <v>1295</v>
      </c>
      <c r="J40" t="s">
        <v>1296</v>
      </c>
      <c r="K40" t="s">
        <v>1297</v>
      </c>
      <c r="L40">
        <v>49.026875990000001</v>
      </c>
      <c r="M40">
        <v>-125.14962509999999</v>
      </c>
      <c r="N40" t="s">
        <v>30</v>
      </c>
      <c r="O40">
        <v>31</v>
      </c>
      <c r="P40" t="s">
        <v>1298</v>
      </c>
      <c r="Q40">
        <v>5</v>
      </c>
      <c r="R40">
        <v>40618</v>
      </c>
      <c r="S40" t="s">
        <v>174</v>
      </c>
      <c r="T40">
        <v>23</v>
      </c>
      <c r="U40" t="s">
        <v>1133</v>
      </c>
      <c r="V40" t="s">
        <v>87</v>
      </c>
      <c r="W40" s="449">
        <v>39</v>
      </c>
      <c r="X40" s="449">
        <f>'Area 23'!I43</f>
        <v>1</v>
      </c>
      <c r="Y40" s="449">
        <f>'Area 23'!M43</f>
        <v>1</v>
      </c>
      <c r="Z40" s="449" t="str">
        <f>'Area 23'!K43</f>
        <v>11</v>
      </c>
      <c r="AA40" s="449" t="str">
        <f>'Area 23'!Q43</f>
        <v>14</v>
      </c>
      <c r="AB40">
        <f t="shared" si="0"/>
        <v>1</v>
      </c>
      <c r="AC40">
        <f t="shared" si="1"/>
        <v>2</v>
      </c>
      <c r="AD40">
        <f t="shared" si="2"/>
        <v>2</v>
      </c>
    </row>
    <row r="41" spans="1:30">
      <c r="A41" t="s">
        <v>174</v>
      </c>
      <c r="B41" t="s">
        <v>1185</v>
      </c>
      <c r="C41" t="s">
        <v>1292</v>
      </c>
      <c r="D41" t="s">
        <v>1293</v>
      </c>
      <c r="E41">
        <v>49.061963499999997</v>
      </c>
      <c r="F41">
        <v>-124.8826049</v>
      </c>
      <c r="G41" t="s">
        <v>1294</v>
      </c>
      <c r="H41" t="s">
        <v>1294</v>
      </c>
      <c r="I41" t="s">
        <v>1295</v>
      </c>
      <c r="J41" t="s">
        <v>1296</v>
      </c>
      <c r="K41" t="s">
        <v>1297</v>
      </c>
      <c r="L41">
        <v>49.026875990000001</v>
      </c>
      <c r="M41">
        <v>-125.14962509999999</v>
      </c>
      <c r="N41" t="s">
        <v>30</v>
      </c>
      <c r="O41">
        <v>31</v>
      </c>
      <c r="P41" t="s">
        <v>1298</v>
      </c>
      <c r="Q41">
        <v>5</v>
      </c>
      <c r="R41">
        <v>40618</v>
      </c>
      <c r="S41" t="s">
        <v>174</v>
      </c>
      <c r="T41">
        <v>23</v>
      </c>
      <c r="U41" t="s">
        <v>1133</v>
      </c>
      <c r="V41" t="s">
        <v>88</v>
      </c>
      <c r="W41" s="449">
        <v>40</v>
      </c>
      <c r="X41" s="449">
        <f>'Area 23'!I44</f>
        <v>0</v>
      </c>
      <c r="Y41" s="449" t="e">
        <f>'Area 23'!M44</f>
        <v>#N/A</v>
      </c>
      <c r="Z41" s="449" t="e">
        <f>'Area 23'!K44</f>
        <v>#N/A</v>
      </c>
      <c r="AA41" s="449" t="e">
        <f>'Area 23'!Q44</f>
        <v>#N/A</v>
      </c>
      <c r="AB41" t="e">
        <f t="shared" si="0"/>
        <v>#N/A</v>
      </c>
      <c r="AC41" t="e">
        <f t="shared" si="1"/>
        <v>#N/A</v>
      </c>
      <c r="AD41" t="e">
        <f t="shared" si="2"/>
        <v>#N/A</v>
      </c>
    </row>
    <row r="42" spans="1:30">
      <c r="A42" t="s">
        <v>174</v>
      </c>
      <c r="B42" t="s">
        <v>1185</v>
      </c>
      <c r="C42" t="s">
        <v>1292</v>
      </c>
      <c r="D42" t="s">
        <v>1293</v>
      </c>
      <c r="E42">
        <v>49.061963499999997</v>
      </c>
      <c r="F42">
        <v>-124.8826049</v>
      </c>
      <c r="G42" t="s">
        <v>1294</v>
      </c>
      <c r="H42" t="s">
        <v>1294</v>
      </c>
      <c r="I42" t="s">
        <v>1295</v>
      </c>
      <c r="J42" t="s">
        <v>1296</v>
      </c>
      <c r="K42" t="s">
        <v>1297</v>
      </c>
      <c r="L42">
        <v>49.026875990000001</v>
      </c>
      <c r="M42">
        <v>-125.14962509999999</v>
      </c>
      <c r="N42" t="s">
        <v>30</v>
      </c>
      <c r="O42">
        <v>31</v>
      </c>
      <c r="P42" t="s">
        <v>1298</v>
      </c>
      <c r="Q42">
        <v>5</v>
      </c>
      <c r="R42">
        <v>40618</v>
      </c>
      <c r="S42" t="s">
        <v>174</v>
      </c>
      <c r="T42">
        <v>23</v>
      </c>
      <c r="U42" t="s">
        <v>1133</v>
      </c>
      <c r="V42" t="s">
        <v>89</v>
      </c>
      <c r="W42" s="449">
        <v>41</v>
      </c>
      <c r="X42" s="449">
        <f>'Area 23'!I45</f>
        <v>-1</v>
      </c>
      <c r="Y42" s="449">
        <f>'Area 23'!M45</f>
        <v>-1</v>
      </c>
      <c r="Z42" s="449" t="str">
        <f>'Area 23'!K45</f>
        <v>-1-1</v>
      </c>
      <c r="AA42" s="449" t="str">
        <f>'Area 23'!Q45</f>
        <v>-1-1</v>
      </c>
      <c r="AB42">
        <f t="shared" si="0"/>
        <v>-1</v>
      </c>
      <c r="AC42">
        <f t="shared" si="1"/>
        <v>-1</v>
      </c>
      <c r="AD42">
        <f t="shared" si="2"/>
        <v>1</v>
      </c>
    </row>
    <row r="43" spans="1:30">
      <c r="A43" t="s">
        <v>174</v>
      </c>
      <c r="B43" t="s">
        <v>1185</v>
      </c>
      <c r="C43" t="s">
        <v>1292</v>
      </c>
      <c r="D43" t="s">
        <v>1293</v>
      </c>
      <c r="E43">
        <v>49.061963499999997</v>
      </c>
      <c r="F43">
        <v>-124.8826049</v>
      </c>
      <c r="G43" t="s">
        <v>1294</v>
      </c>
      <c r="H43" t="s">
        <v>1294</v>
      </c>
      <c r="I43" t="s">
        <v>1295</v>
      </c>
      <c r="J43" t="s">
        <v>1296</v>
      </c>
      <c r="K43" t="s">
        <v>1297</v>
      </c>
      <c r="L43">
        <v>49.026875990000001</v>
      </c>
      <c r="M43">
        <v>-125.14962509999999</v>
      </c>
      <c r="N43" t="s">
        <v>30</v>
      </c>
      <c r="O43">
        <v>31</v>
      </c>
      <c r="P43" t="s">
        <v>1298</v>
      </c>
      <c r="Q43">
        <v>5</v>
      </c>
      <c r="R43">
        <v>40618</v>
      </c>
      <c r="S43" t="s">
        <v>174</v>
      </c>
      <c r="T43">
        <v>23</v>
      </c>
      <c r="U43" t="s">
        <v>1133</v>
      </c>
      <c r="V43" t="s">
        <v>90</v>
      </c>
      <c r="W43" s="449">
        <v>42</v>
      </c>
      <c r="X43" s="449">
        <f>'Area 23'!I46</f>
        <v>-1</v>
      </c>
      <c r="Y43" s="449">
        <f>'Area 23'!M46</f>
        <v>-1</v>
      </c>
      <c r="Z43" s="449" t="str">
        <f>'Area 23'!K46</f>
        <v>-1-1</v>
      </c>
      <c r="AA43" s="449" t="str">
        <f>'Area 23'!Q46</f>
        <v>-1-1</v>
      </c>
      <c r="AB43">
        <f t="shared" si="0"/>
        <v>-1</v>
      </c>
      <c r="AC43">
        <f t="shared" si="1"/>
        <v>-1</v>
      </c>
      <c r="AD43">
        <f t="shared" si="2"/>
        <v>1</v>
      </c>
    </row>
    <row r="44" spans="1:30">
      <c r="A44" t="s">
        <v>174</v>
      </c>
      <c r="B44" t="s">
        <v>1185</v>
      </c>
      <c r="C44" t="s">
        <v>1292</v>
      </c>
      <c r="D44" t="s">
        <v>1293</v>
      </c>
      <c r="E44">
        <v>49.061963499999997</v>
      </c>
      <c r="F44">
        <v>-124.8826049</v>
      </c>
      <c r="G44" t="s">
        <v>1294</v>
      </c>
      <c r="H44" t="s">
        <v>1294</v>
      </c>
      <c r="I44" t="s">
        <v>1295</v>
      </c>
      <c r="J44" t="s">
        <v>1296</v>
      </c>
      <c r="K44" t="s">
        <v>1297</v>
      </c>
      <c r="L44">
        <v>49.026875990000001</v>
      </c>
      <c r="M44">
        <v>-125.14962509999999</v>
      </c>
      <c r="N44" t="s">
        <v>30</v>
      </c>
      <c r="O44">
        <v>31</v>
      </c>
      <c r="P44" t="s">
        <v>1298</v>
      </c>
      <c r="Q44">
        <v>5</v>
      </c>
      <c r="R44">
        <v>40618</v>
      </c>
      <c r="S44" t="s">
        <v>174</v>
      </c>
      <c r="T44">
        <v>23</v>
      </c>
      <c r="U44" t="s">
        <v>1133</v>
      </c>
      <c r="V44" t="s">
        <v>92</v>
      </c>
      <c r="W44" s="449">
        <v>43</v>
      </c>
      <c r="X44" s="449">
        <f>'Area 23'!I47</f>
        <v>-1</v>
      </c>
      <c r="Y44" s="449">
        <f>'Area 23'!M47</f>
        <v>-1</v>
      </c>
      <c r="Z44" s="449" t="str">
        <f>'Area 23'!K47</f>
        <v>-1-1</v>
      </c>
      <c r="AA44" s="449" t="str">
        <f>'Area 23'!Q47</f>
        <v>-1-1</v>
      </c>
      <c r="AB44">
        <f t="shared" si="0"/>
        <v>-1</v>
      </c>
      <c r="AC44">
        <f t="shared" si="1"/>
        <v>-1</v>
      </c>
      <c r="AD44">
        <f t="shared" si="2"/>
        <v>1</v>
      </c>
    </row>
    <row r="45" spans="1:30">
      <c r="A45" t="s">
        <v>174</v>
      </c>
      <c r="B45" t="s">
        <v>1185</v>
      </c>
      <c r="C45" t="s">
        <v>1292</v>
      </c>
      <c r="D45" t="s">
        <v>1293</v>
      </c>
      <c r="E45">
        <v>49.061963499999997</v>
      </c>
      <c r="F45">
        <v>-124.8826049</v>
      </c>
      <c r="G45" t="s">
        <v>1294</v>
      </c>
      <c r="H45" t="s">
        <v>1294</v>
      </c>
      <c r="I45" t="s">
        <v>1295</v>
      </c>
      <c r="J45" t="s">
        <v>1296</v>
      </c>
      <c r="K45" t="s">
        <v>1297</v>
      </c>
      <c r="L45">
        <v>49.026875990000001</v>
      </c>
      <c r="M45">
        <v>-125.14962509999999</v>
      </c>
      <c r="N45" t="s">
        <v>30</v>
      </c>
      <c r="O45">
        <v>31</v>
      </c>
      <c r="P45" t="s">
        <v>1298</v>
      </c>
      <c r="Q45">
        <v>5</v>
      </c>
      <c r="R45">
        <v>40618</v>
      </c>
      <c r="S45" t="s">
        <v>174</v>
      </c>
      <c r="T45">
        <v>23</v>
      </c>
      <c r="U45" t="s">
        <v>1133</v>
      </c>
      <c r="V45" t="s">
        <v>93</v>
      </c>
      <c r="W45" s="449">
        <v>44</v>
      </c>
      <c r="X45" s="449">
        <f>'Area 23'!I48</f>
        <v>-1</v>
      </c>
      <c r="Y45" s="449">
        <f>'Area 23'!M48</f>
        <v>-1</v>
      </c>
      <c r="Z45" s="449" t="str">
        <f>'Area 23'!K48</f>
        <v>-1-1</v>
      </c>
      <c r="AA45" s="449" t="str">
        <f>'Area 23'!Q48</f>
        <v>-1-1</v>
      </c>
      <c r="AB45">
        <f t="shared" si="0"/>
        <v>-1</v>
      </c>
      <c r="AC45">
        <f t="shared" si="1"/>
        <v>-1</v>
      </c>
      <c r="AD45">
        <f t="shared" si="2"/>
        <v>1</v>
      </c>
    </row>
    <row r="46" spans="1:30">
      <c r="A46" t="s">
        <v>174</v>
      </c>
      <c r="B46" t="s">
        <v>1185</v>
      </c>
      <c r="C46" t="s">
        <v>1292</v>
      </c>
      <c r="D46" t="s">
        <v>1293</v>
      </c>
      <c r="E46">
        <v>49.061963499999997</v>
      </c>
      <c r="F46">
        <v>-124.8826049</v>
      </c>
      <c r="G46" t="s">
        <v>1294</v>
      </c>
      <c r="H46" t="s">
        <v>1294</v>
      </c>
      <c r="I46" t="s">
        <v>1295</v>
      </c>
      <c r="J46" t="s">
        <v>1296</v>
      </c>
      <c r="K46" t="s">
        <v>1297</v>
      </c>
      <c r="L46">
        <v>49.026875990000001</v>
      </c>
      <c r="M46">
        <v>-125.14962509999999</v>
      </c>
      <c r="N46" t="s">
        <v>30</v>
      </c>
      <c r="O46">
        <v>31</v>
      </c>
      <c r="P46" t="s">
        <v>1298</v>
      </c>
      <c r="Q46">
        <v>5</v>
      </c>
      <c r="R46">
        <v>40618</v>
      </c>
      <c r="S46" t="s">
        <v>174</v>
      </c>
      <c r="T46">
        <v>23</v>
      </c>
      <c r="U46" t="s">
        <v>1133</v>
      </c>
      <c r="V46" t="s">
        <v>94</v>
      </c>
      <c r="W46" s="449">
        <v>45</v>
      </c>
      <c r="X46" s="449">
        <f>'Area 23'!I49</f>
        <v>-1</v>
      </c>
      <c r="Y46" s="449">
        <f>'Area 23'!M49</f>
        <v>-1</v>
      </c>
      <c r="Z46" s="449" t="str">
        <f>'Area 23'!K49</f>
        <v>-1-1</v>
      </c>
      <c r="AA46" s="449" t="str">
        <f>'Area 23'!Q49</f>
        <v>-1-1</v>
      </c>
      <c r="AB46">
        <f t="shared" si="0"/>
        <v>-1</v>
      </c>
      <c r="AC46">
        <f t="shared" si="1"/>
        <v>-1</v>
      </c>
      <c r="AD46">
        <f t="shared" si="2"/>
        <v>1</v>
      </c>
    </row>
    <row r="47" spans="1:30">
      <c r="A47" t="s">
        <v>174</v>
      </c>
      <c r="B47" t="s">
        <v>1185</v>
      </c>
      <c r="C47" t="s">
        <v>1292</v>
      </c>
      <c r="D47" t="s">
        <v>1293</v>
      </c>
      <c r="E47">
        <v>49.061963499999997</v>
      </c>
      <c r="F47">
        <v>-124.8826049</v>
      </c>
      <c r="G47" t="s">
        <v>1294</v>
      </c>
      <c r="H47" t="s">
        <v>1294</v>
      </c>
      <c r="I47" t="s">
        <v>1295</v>
      </c>
      <c r="J47" t="s">
        <v>1296</v>
      </c>
      <c r="K47" t="s">
        <v>1297</v>
      </c>
      <c r="L47">
        <v>49.026875990000001</v>
      </c>
      <c r="M47">
        <v>-125.14962509999999</v>
      </c>
      <c r="N47" t="s">
        <v>30</v>
      </c>
      <c r="O47">
        <v>31</v>
      </c>
      <c r="P47" t="s">
        <v>1298</v>
      </c>
      <c r="Q47">
        <v>5</v>
      </c>
      <c r="R47">
        <v>40618</v>
      </c>
      <c r="S47" t="s">
        <v>174</v>
      </c>
      <c r="T47">
        <v>23</v>
      </c>
      <c r="U47" t="s">
        <v>1133</v>
      </c>
      <c r="V47" t="s">
        <v>95</v>
      </c>
      <c r="W47" s="449">
        <v>46</v>
      </c>
      <c r="X47" s="449">
        <f>'Area 23'!I50</f>
        <v>0</v>
      </c>
      <c r="Y47" s="449" t="e">
        <f>'Area 23'!M50</f>
        <v>#N/A</v>
      </c>
      <c r="Z47" s="449" t="e">
        <f>'Area 23'!K50</f>
        <v>#N/A</v>
      </c>
      <c r="AA47" s="449" t="e">
        <f>'Area 23'!Q50</f>
        <v>#N/A</v>
      </c>
      <c r="AB47" t="e">
        <f t="shared" si="0"/>
        <v>#N/A</v>
      </c>
      <c r="AC47" t="e">
        <f t="shared" si="1"/>
        <v>#N/A</v>
      </c>
      <c r="AD47" t="e">
        <f t="shared" si="2"/>
        <v>#N/A</v>
      </c>
    </row>
    <row r="48" spans="1:30">
      <c r="A48" t="s">
        <v>174</v>
      </c>
      <c r="B48" t="s">
        <v>1185</v>
      </c>
      <c r="C48" t="s">
        <v>1292</v>
      </c>
      <c r="D48" t="s">
        <v>1293</v>
      </c>
      <c r="E48">
        <v>49.061963499999997</v>
      </c>
      <c r="F48">
        <v>-124.8826049</v>
      </c>
      <c r="G48" t="s">
        <v>1294</v>
      </c>
      <c r="H48" t="s">
        <v>1294</v>
      </c>
      <c r="I48" t="s">
        <v>1295</v>
      </c>
      <c r="J48" t="s">
        <v>1296</v>
      </c>
      <c r="K48" t="s">
        <v>1297</v>
      </c>
      <c r="L48">
        <v>49.026875990000001</v>
      </c>
      <c r="M48">
        <v>-125.14962509999999</v>
      </c>
      <c r="N48" t="s">
        <v>30</v>
      </c>
      <c r="O48">
        <v>31</v>
      </c>
      <c r="P48" t="s">
        <v>1298</v>
      </c>
      <c r="Q48">
        <v>5</v>
      </c>
      <c r="R48">
        <v>40618</v>
      </c>
      <c r="S48" t="s">
        <v>174</v>
      </c>
      <c r="T48">
        <v>23</v>
      </c>
      <c r="U48" t="s">
        <v>1134</v>
      </c>
      <c r="V48" t="s">
        <v>97</v>
      </c>
      <c r="W48" s="449">
        <v>47</v>
      </c>
      <c r="X48" s="449">
        <f>'Area 23'!I51</f>
        <v>0</v>
      </c>
      <c r="Y48" s="449" t="e">
        <f>'Area 23'!M51</f>
        <v>#N/A</v>
      </c>
      <c r="Z48" s="449" t="e">
        <f>'Area 23'!K51</f>
        <v>#N/A</v>
      </c>
      <c r="AA48" s="449" t="e">
        <f>'Area 23'!Q51</f>
        <v>#N/A</v>
      </c>
      <c r="AB48" t="e">
        <f t="shared" si="0"/>
        <v>#N/A</v>
      </c>
      <c r="AC48" t="e">
        <f t="shared" si="1"/>
        <v>#N/A</v>
      </c>
      <c r="AD48" t="e">
        <f t="shared" si="2"/>
        <v>#N/A</v>
      </c>
    </row>
    <row r="49" spans="1:30">
      <c r="A49" t="s">
        <v>174</v>
      </c>
      <c r="B49" t="s">
        <v>1185</v>
      </c>
      <c r="C49" t="s">
        <v>1292</v>
      </c>
      <c r="D49" t="s">
        <v>1293</v>
      </c>
      <c r="E49">
        <v>49.061963499999997</v>
      </c>
      <c r="F49">
        <v>-124.8826049</v>
      </c>
      <c r="G49" t="s">
        <v>1294</v>
      </c>
      <c r="H49" t="s">
        <v>1294</v>
      </c>
      <c r="I49" t="s">
        <v>1295</v>
      </c>
      <c r="J49" t="s">
        <v>1296</v>
      </c>
      <c r="K49" t="s">
        <v>1297</v>
      </c>
      <c r="L49">
        <v>49.026875990000001</v>
      </c>
      <c r="M49">
        <v>-125.14962509999999</v>
      </c>
      <c r="N49" t="s">
        <v>30</v>
      </c>
      <c r="O49">
        <v>31</v>
      </c>
      <c r="P49" t="s">
        <v>1298</v>
      </c>
      <c r="Q49">
        <v>5</v>
      </c>
      <c r="R49">
        <v>40618</v>
      </c>
      <c r="S49" t="s">
        <v>174</v>
      </c>
      <c r="T49">
        <v>23</v>
      </c>
      <c r="U49" t="s">
        <v>1134</v>
      </c>
      <c r="V49" t="s">
        <v>98</v>
      </c>
      <c r="W49" s="449">
        <v>48</v>
      </c>
      <c r="X49" s="449">
        <f>'Area 23'!I52</f>
        <v>0</v>
      </c>
      <c r="Y49" s="449" t="e">
        <f>'Area 23'!M52</f>
        <v>#N/A</v>
      </c>
      <c r="Z49" s="449" t="e">
        <f>'Area 23'!K52</f>
        <v>#N/A</v>
      </c>
      <c r="AA49" s="449" t="e">
        <f>'Area 23'!Q52</f>
        <v>#N/A</v>
      </c>
      <c r="AB49" t="e">
        <f t="shared" si="0"/>
        <v>#N/A</v>
      </c>
      <c r="AC49" t="e">
        <f t="shared" si="1"/>
        <v>#N/A</v>
      </c>
      <c r="AD49" t="e">
        <f t="shared" si="2"/>
        <v>#N/A</v>
      </c>
    </row>
    <row r="50" spans="1:30">
      <c r="A50" t="s">
        <v>174</v>
      </c>
      <c r="B50" t="s">
        <v>1185</v>
      </c>
      <c r="C50" t="s">
        <v>1292</v>
      </c>
      <c r="D50" t="s">
        <v>1293</v>
      </c>
      <c r="E50">
        <v>49.061963499999997</v>
      </c>
      <c r="F50">
        <v>-124.8826049</v>
      </c>
      <c r="G50" t="s">
        <v>1294</v>
      </c>
      <c r="H50" t="s">
        <v>1294</v>
      </c>
      <c r="I50" t="s">
        <v>1295</v>
      </c>
      <c r="J50" t="s">
        <v>1296</v>
      </c>
      <c r="K50" t="s">
        <v>1297</v>
      </c>
      <c r="L50">
        <v>49.026875990000001</v>
      </c>
      <c r="M50">
        <v>-125.14962509999999</v>
      </c>
      <c r="N50" t="s">
        <v>30</v>
      </c>
      <c r="O50">
        <v>31</v>
      </c>
      <c r="P50" t="s">
        <v>1298</v>
      </c>
      <c r="Q50">
        <v>5</v>
      </c>
      <c r="R50">
        <v>40618</v>
      </c>
      <c r="S50" t="s">
        <v>174</v>
      </c>
      <c r="T50">
        <v>23</v>
      </c>
      <c r="U50" t="s">
        <v>1134</v>
      </c>
      <c r="V50" t="s">
        <v>99</v>
      </c>
      <c r="W50" s="449">
        <v>49</v>
      </c>
      <c r="X50" s="449">
        <f>'Area 23'!I53</f>
        <v>-1</v>
      </c>
      <c r="Y50" s="449">
        <f>'Area 23'!M53</f>
        <v>-1</v>
      </c>
      <c r="Z50" s="449" t="str">
        <f>'Area 23'!K53</f>
        <v>-1-1</v>
      </c>
      <c r="AA50" s="449" t="str">
        <f>'Area 23'!Q53</f>
        <v>-1-1</v>
      </c>
      <c r="AB50">
        <f t="shared" si="0"/>
        <v>-1</v>
      </c>
      <c r="AC50">
        <f t="shared" si="1"/>
        <v>-1</v>
      </c>
      <c r="AD50">
        <f t="shared" si="2"/>
        <v>1</v>
      </c>
    </row>
    <row r="51" spans="1:30">
      <c r="A51" t="s">
        <v>174</v>
      </c>
      <c r="B51" t="s">
        <v>1185</v>
      </c>
      <c r="C51" t="s">
        <v>1292</v>
      </c>
      <c r="D51" t="s">
        <v>1293</v>
      </c>
      <c r="E51">
        <v>49.061963499999997</v>
      </c>
      <c r="F51">
        <v>-124.8826049</v>
      </c>
      <c r="G51" t="s">
        <v>1294</v>
      </c>
      <c r="H51" t="s">
        <v>1294</v>
      </c>
      <c r="I51" t="s">
        <v>1295</v>
      </c>
      <c r="J51" t="s">
        <v>1296</v>
      </c>
      <c r="K51" t="s">
        <v>1297</v>
      </c>
      <c r="L51">
        <v>49.026875990000001</v>
      </c>
      <c r="M51">
        <v>-125.14962509999999</v>
      </c>
      <c r="N51" t="s">
        <v>30</v>
      </c>
      <c r="O51">
        <v>31</v>
      </c>
      <c r="P51" t="s">
        <v>1298</v>
      </c>
      <c r="Q51">
        <v>5</v>
      </c>
      <c r="R51">
        <v>40618</v>
      </c>
      <c r="S51" t="s">
        <v>174</v>
      </c>
      <c r="T51">
        <v>23</v>
      </c>
      <c r="U51" t="s">
        <v>1134</v>
      </c>
      <c r="V51" t="s">
        <v>100</v>
      </c>
      <c r="W51" s="449">
        <v>50</v>
      </c>
      <c r="X51" s="449">
        <f>'Area 23'!I54</f>
        <v>3</v>
      </c>
      <c r="Y51" s="449">
        <f>'Area 23'!M54</f>
        <v>4</v>
      </c>
      <c r="Z51" s="449" t="str">
        <f>'Area 23'!K54</f>
        <v>43</v>
      </c>
      <c r="AA51" s="449" t="str">
        <f>'Area 23'!Q54</f>
        <v>44</v>
      </c>
      <c r="AB51">
        <f t="shared" si="0"/>
        <v>4</v>
      </c>
      <c r="AC51">
        <f t="shared" si="1"/>
        <v>5</v>
      </c>
      <c r="AD51">
        <f t="shared" si="2"/>
        <v>20</v>
      </c>
    </row>
    <row r="52" spans="1:30">
      <c r="A52" t="s">
        <v>174</v>
      </c>
      <c r="B52" t="s">
        <v>1185</v>
      </c>
      <c r="C52" t="s">
        <v>1292</v>
      </c>
      <c r="D52" t="s">
        <v>1293</v>
      </c>
      <c r="E52">
        <v>49.061963499999997</v>
      </c>
      <c r="F52">
        <v>-124.8826049</v>
      </c>
      <c r="G52" t="s">
        <v>1294</v>
      </c>
      <c r="H52" t="s">
        <v>1294</v>
      </c>
      <c r="I52" t="s">
        <v>1295</v>
      </c>
      <c r="J52" t="s">
        <v>1296</v>
      </c>
      <c r="K52" t="s">
        <v>1297</v>
      </c>
      <c r="L52">
        <v>49.026875990000001</v>
      </c>
      <c r="M52">
        <v>-125.14962509999999</v>
      </c>
      <c r="N52" t="s">
        <v>30</v>
      </c>
      <c r="O52">
        <v>31</v>
      </c>
      <c r="P52" t="s">
        <v>1298</v>
      </c>
      <c r="Q52">
        <v>5</v>
      </c>
      <c r="R52">
        <v>40618</v>
      </c>
      <c r="S52" t="s">
        <v>174</v>
      </c>
      <c r="T52">
        <v>23</v>
      </c>
      <c r="U52" t="s">
        <v>1134</v>
      </c>
      <c r="V52" t="s">
        <v>101</v>
      </c>
      <c r="W52" s="449">
        <v>51</v>
      </c>
      <c r="X52" s="449">
        <f>'Area 23'!I55</f>
        <v>-1</v>
      </c>
      <c r="Y52" s="449">
        <f>'Area 23'!M55</f>
        <v>-1</v>
      </c>
      <c r="Z52" s="449" t="str">
        <f>'Area 23'!K55</f>
        <v>-1-1</v>
      </c>
      <c r="AA52" s="449" t="str">
        <f>'Area 23'!Q55</f>
        <v>-1-1</v>
      </c>
      <c r="AB52">
        <f t="shared" si="0"/>
        <v>-1</v>
      </c>
      <c r="AC52">
        <f t="shared" si="1"/>
        <v>-1</v>
      </c>
      <c r="AD52">
        <f t="shared" si="2"/>
        <v>1</v>
      </c>
    </row>
    <row r="53" spans="1:30">
      <c r="A53" t="s">
        <v>174</v>
      </c>
      <c r="B53" t="s">
        <v>1185</v>
      </c>
      <c r="C53" t="s">
        <v>1292</v>
      </c>
      <c r="D53" t="s">
        <v>1293</v>
      </c>
      <c r="E53">
        <v>49.061963499999997</v>
      </c>
      <c r="F53">
        <v>-124.8826049</v>
      </c>
      <c r="G53" t="s">
        <v>1294</v>
      </c>
      <c r="H53" t="s">
        <v>1294</v>
      </c>
      <c r="I53" t="s">
        <v>1295</v>
      </c>
      <c r="J53" t="s">
        <v>1296</v>
      </c>
      <c r="K53" t="s">
        <v>1297</v>
      </c>
      <c r="L53">
        <v>49.026875990000001</v>
      </c>
      <c r="M53">
        <v>-125.14962509999999</v>
      </c>
      <c r="N53" t="s">
        <v>30</v>
      </c>
      <c r="O53">
        <v>31</v>
      </c>
      <c r="P53" t="s">
        <v>1298</v>
      </c>
      <c r="Q53">
        <v>5</v>
      </c>
      <c r="R53">
        <v>40618</v>
      </c>
      <c r="S53" t="s">
        <v>174</v>
      </c>
      <c r="T53">
        <v>23</v>
      </c>
      <c r="U53" t="s">
        <v>1134</v>
      </c>
      <c r="V53" t="s">
        <v>102</v>
      </c>
      <c r="W53" s="449">
        <v>52</v>
      </c>
      <c r="X53" s="449">
        <f>'Area 23'!I56</f>
        <v>-1</v>
      </c>
      <c r="Y53" s="449">
        <f>'Area 23'!M56</f>
        <v>-1</v>
      </c>
      <c r="Z53" s="449" t="str">
        <f>'Area 23'!K56</f>
        <v>-1-1</v>
      </c>
      <c r="AA53" s="449" t="str">
        <f>'Area 23'!Q56</f>
        <v>-1-1</v>
      </c>
      <c r="AB53">
        <f t="shared" si="0"/>
        <v>-1</v>
      </c>
      <c r="AC53">
        <f t="shared" si="1"/>
        <v>-1</v>
      </c>
      <c r="AD53">
        <f t="shared" si="2"/>
        <v>1</v>
      </c>
    </row>
    <row r="54" spans="1:30">
      <c r="A54" t="s">
        <v>174</v>
      </c>
      <c r="B54" t="s">
        <v>1185</v>
      </c>
      <c r="C54" t="s">
        <v>1292</v>
      </c>
      <c r="D54" t="s">
        <v>1293</v>
      </c>
      <c r="E54">
        <v>49.061963499999997</v>
      </c>
      <c r="F54">
        <v>-124.8826049</v>
      </c>
      <c r="G54" t="s">
        <v>1294</v>
      </c>
      <c r="H54" t="s">
        <v>1294</v>
      </c>
      <c r="I54" t="s">
        <v>1295</v>
      </c>
      <c r="J54" t="s">
        <v>1296</v>
      </c>
      <c r="K54" t="s">
        <v>1297</v>
      </c>
      <c r="L54">
        <v>49.026875990000001</v>
      </c>
      <c r="M54">
        <v>-125.14962509999999</v>
      </c>
      <c r="N54" t="s">
        <v>30</v>
      </c>
      <c r="O54">
        <v>31</v>
      </c>
      <c r="P54" t="s">
        <v>1298</v>
      </c>
      <c r="Q54">
        <v>5</v>
      </c>
      <c r="R54">
        <v>40618</v>
      </c>
      <c r="S54" t="s">
        <v>174</v>
      </c>
      <c r="T54">
        <v>23</v>
      </c>
      <c r="U54" t="s">
        <v>1134</v>
      </c>
      <c r="V54" t="s">
        <v>103</v>
      </c>
      <c r="W54" s="449">
        <v>53</v>
      </c>
      <c r="X54" s="449">
        <f>'Area 23'!I57</f>
        <v>-1</v>
      </c>
      <c r="Y54" s="449">
        <f>'Area 23'!M57</f>
        <v>-1</v>
      </c>
      <c r="Z54" s="449" t="str">
        <f>'Area 23'!K57</f>
        <v>-1-1</v>
      </c>
      <c r="AA54" s="449" t="str">
        <f>'Area 23'!Q57</f>
        <v>-1-1</v>
      </c>
      <c r="AB54">
        <f t="shared" si="0"/>
        <v>-1</v>
      </c>
      <c r="AC54">
        <f t="shared" si="1"/>
        <v>-1</v>
      </c>
      <c r="AD54">
        <f t="shared" si="2"/>
        <v>1</v>
      </c>
    </row>
    <row r="55" spans="1:30">
      <c r="A55" t="s">
        <v>174</v>
      </c>
      <c r="B55" t="s">
        <v>1185</v>
      </c>
      <c r="C55" t="s">
        <v>1292</v>
      </c>
      <c r="D55" t="s">
        <v>1293</v>
      </c>
      <c r="E55">
        <v>49.061963499999997</v>
      </c>
      <c r="F55">
        <v>-124.8826049</v>
      </c>
      <c r="G55" t="s">
        <v>1294</v>
      </c>
      <c r="H55" t="s">
        <v>1294</v>
      </c>
      <c r="I55" t="s">
        <v>1295</v>
      </c>
      <c r="J55" t="s">
        <v>1296</v>
      </c>
      <c r="K55" t="s">
        <v>1297</v>
      </c>
      <c r="L55">
        <v>49.026875990000001</v>
      </c>
      <c r="M55">
        <v>-125.14962509999999</v>
      </c>
      <c r="N55" t="s">
        <v>30</v>
      </c>
      <c r="O55">
        <v>31</v>
      </c>
      <c r="P55" t="s">
        <v>1298</v>
      </c>
      <c r="Q55">
        <v>5</v>
      </c>
      <c r="R55">
        <v>40618</v>
      </c>
      <c r="S55" t="s">
        <v>174</v>
      </c>
      <c r="T55">
        <v>23</v>
      </c>
      <c r="U55" t="s">
        <v>1134</v>
      </c>
      <c r="V55" t="s">
        <v>104</v>
      </c>
      <c r="W55" s="449">
        <v>54</v>
      </c>
      <c r="X55" s="449">
        <f>'Area 23'!I58</f>
        <v>-1</v>
      </c>
      <c r="Y55" s="449">
        <f>'Area 23'!M58</f>
        <v>-1</v>
      </c>
      <c r="Z55" s="449" t="str">
        <f>'Area 23'!K58</f>
        <v>-1-1</v>
      </c>
      <c r="AA55" s="449" t="str">
        <f>'Area 23'!Q58</f>
        <v>-1-1</v>
      </c>
      <c r="AB55">
        <f t="shared" si="0"/>
        <v>-1</v>
      </c>
      <c r="AC55">
        <f t="shared" si="1"/>
        <v>-1</v>
      </c>
      <c r="AD55">
        <f t="shared" si="2"/>
        <v>1</v>
      </c>
    </row>
    <row r="56" spans="1:30">
      <c r="A56" t="s">
        <v>174</v>
      </c>
      <c r="B56" t="s">
        <v>1185</v>
      </c>
      <c r="C56" t="s">
        <v>1292</v>
      </c>
      <c r="D56" t="s">
        <v>1293</v>
      </c>
      <c r="E56">
        <v>49.061963499999997</v>
      </c>
      <c r="F56">
        <v>-124.8826049</v>
      </c>
      <c r="G56" t="s">
        <v>1294</v>
      </c>
      <c r="H56" t="s">
        <v>1294</v>
      </c>
      <c r="I56" t="s">
        <v>1295</v>
      </c>
      <c r="J56" t="s">
        <v>1296</v>
      </c>
      <c r="K56" t="s">
        <v>1297</v>
      </c>
      <c r="L56">
        <v>49.026875990000001</v>
      </c>
      <c r="M56">
        <v>-125.14962509999999</v>
      </c>
      <c r="N56" t="s">
        <v>30</v>
      </c>
      <c r="O56">
        <v>31</v>
      </c>
      <c r="P56" t="s">
        <v>1298</v>
      </c>
      <c r="Q56">
        <v>5</v>
      </c>
      <c r="R56">
        <v>40618</v>
      </c>
      <c r="S56" t="s">
        <v>174</v>
      </c>
      <c r="T56">
        <v>23</v>
      </c>
      <c r="U56" t="s">
        <v>1134</v>
      </c>
      <c r="V56" t="s">
        <v>105</v>
      </c>
      <c r="W56" s="449">
        <v>55</v>
      </c>
      <c r="X56" s="449">
        <f>'Area 23'!I59</f>
        <v>-1</v>
      </c>
      <c r="Y56" s="449">
        <f>'Area 23'!M59</f>
        <v>-1</v>
      </c>
      <c r="Z56" s="449" t="str">
        <f>'Area 23'!K59</f>
        <v>-1-1</v>
      </c>
      <c r="AA56" s="449" t="str">
        <f>'Area 23'!Q59</f>
        <v>-1-1</v>
      </c>
      <c r="AB56">
        <f t="shared" si="0"/>
        <v>-1</v>
      </c>
      <c r="AC56">
        <f t="shared" si="1"/>
        <v>-1</v>
      </c>
      <c r="AD56">
        <f t="shared" si="2"/>
        <v>1</v>
      </c>
    </row>
    <row r="57" spans="1:30">
      <c r="A57" t="s">
        <v>174</v>
      </c>
      <c r="B57" t="s">
        <v>1185</v>
      </c>
      <c r="C57" t="s">
        <v>1292</v>
      </c>
      <c r="D57" t="s">
        <v>1293</v>
      </c>
      <c r="E57">
        <v>49.061963499999997</v>
      </c>
      <c r="F57">
        <v>-124.8826049</v>
      </c>
      <c r="G57" t="s">
        <v>1294</v>
      </c>
      <c r="H57" t="s">
        <v>1294</v>
      </c>
      <c r="I57" t="s">
        <v>1295</v>
      </c>
      <c r="J57" t="s">
        <v>1296</v>
      </c>
      <c r="K57" t="s">
        <v>1297</v>
      </c>
      <c r="L57">
        <v>49.026875990000001</v>
      </c>
      <c r="M57">
        <v>-125.14962509999999</v>
      </c>
      <c r="N57" t="s">
        <v>30</v>
      </c>
      <c r="O57">
        <v>31</v>
      </c>
      <c r="P57" t="s">
        <v>1298</v>
      </c>
      <c r="Q57">
        <v>5</v>
      </c>
      <c r="R57">
        <v>40618</v>
      </c>
      <c r="S57" t="s">
        <v>174</v>
      </c>
      <c r="T57">
        <v>23</v>
      </c>
      <c r="U57" t="s">
        <v>1134</v>
      </c>
      <c r="V57" t="s">
        <v>106</v>
      </c>
      <c r="W57" s="449">
        <v>56</v>
      </c>
      <c r="X57" s="449">
        <f>'Area 23'!I60</f>
        <v>-1</v>
      </c>
      <c r="Y57" s="449">
        <f>'Area 23'!M60</f>
        <v>-1</v>
      </c>
      <c r="Z57" s="449" t="str">
        <f>'Area 23'!K60</f>
        <v>-1-1</v>
      </c>
      <c r="AA57" s="449" t="str">
        <f>'Area 23'!Q60</f>
        <v>-1-1</v>
      </c>
      <c r="AB57">
        <f t="shared" si="0"/>
        <v>-1</v>
      </c>
      <c r="AC57">
        <f t="shared" si="1"/>
        <v>-1</v>
      </c>
      <c r="AD57">
        <f t="shared" si="2"/>
        <v>1</v>
      </c>
    </row>
    <row r="58" spans="1:30">
      <c r="A58" t="s">
        <v>174</v>
      </c>
      <c r="B58" t="s">
        <v>1185</v>
      </c>
      <c r="C58" t="s">
        <v>1292</v>
      </c>
      <c r="D58" t="s">
        <v>1293</v>
      </c>
      <c r="E58">
        <v>49.061963499999997</v>
      </c>
      <c r="F58">
        <v>-124.8826049</v>
      </c>
      <c r="G58" t="s">
        <v>1294</v>
      </c>
      <c r="H58" t="s">
        <v>1294</v>
      </c>
      <c r="I58" t="s">
        <v>1295</v>
      </c>
      <c r="J58" t="s">
        <v>1296</v>
      </c>
      <c r="K58" t="s">
        <v>1297</v>
      </c>
      <c r="L58">
        <v>49.026875990000001</v>
      </c>
      <c r="M58">
        <v>-125.14962509999999</v>
      </c>
      <c r="N58" t="s">
        <v>30</v>
      </c>
      <c r="O58">
        <v>31</v>
      </c>
      <c r="P58" t="s">
        <v>1298</v>
      </c>
      <c r="Q58">
        <v>5</v>
      </c>
      <c r="R58">
        <v>40618</v>
      </c>
      <c r="S58" t="s">
        <v>174</v>
      </c>
      <c r="T58">
        <v>23</v>
      </c>
      <c r="U58" t="s">
        <v>1134</v>
      </c>
      <c r="V58" t="s">
        <v>107</v>
      </c>
      <c r="W58" s="449">
        <v>57</v>
      </c>
      <c r="X58" s="449">
        <f>'Area 23'!I61</f>
        <v>-1</v>
      </c>
      <c r="Y58" s="449">
        <f>'Area 23'!M61</f>
        <v>-1</v>
      </c>
      <c r="Z58" s="449" t="str">
        <f>'Area 23'!K61</f>
        <v>-1-1</v>
      </c>
      <c r="AA58" s="449" t="str">
        <f>'Area 23'!Q61</f>
        <v>-1-1</v>
      </c>
      <c r="AB58">
        <f t="shared" si="0"/>
        <v>-1</v>
      </c>
      <c r="AC58">
        <f t="shared" si="1"/>
        <v>-1</v>
      </c>
      <c r="AD58">
        <f t="shared" si="2"/>
        <v>1</v>
      </c>
    </row>
    <row r="59" spans="1:30">
      <c r="A59" t="s">
        <v>174</v>
      </c>
      <c r="B59" t="s">
        <v>1185</v>
      </c>
      <c r="C59" t="s">
        <v>1292</v>
      </c>
      <c r="D59" t="s">
        <v>1293</v>
      </c>
      <c r="E59">
        <v>49.061963499999997</v>
      </c>
      <c r="F59">
        <v>-124.8826049</v>
      </c>
      <c r="G59" t="s">
        <v>1294</v>
      </c>
      <c r="H59" t="s">
        <v>1294</v>
      </c>
      <c r="I59" t="s">
        <v>1295</v>
      </c>
      <c r="J59" t="s">
        <v>1296</v>
      </c>
      <c r="K59" t="s">
        <v>1297</v>
      </c>
      <c r="L59">
        <v>49.026875990000001</v>
      </c>
      <c r="M59">
        <v>-125.14962509999999</v>
      </c>
      <c r="N59" t="s">
        <v>30</v>
      </c>
      <c r="O59">
        <v>31</v>
      </c>
      <c r="P59" t="s">
        <v>1298</v>
      </c>
      <c r="Q59">
        <v>5</v>
      </c>
      <c r="R59">
        <v>40618</v>
      </c>
      <c r="S59" t="s">
        <v>174</v>
      </c>
      <c r="T59">
        <v>23</v>
      </c>
      <c r="U59" t="s">
        <v>1134</v>
      </c>
      <c r="V59" t="s">
        <v>108</v>
      </c>
      <c r="W59" s="449">
        <v>58</v>
      </c>
      <c r="X59" s="449">
        <f>'Area 23'!I62</f>
        <v>-1</v>
      </c>
      <c r="Y59" s="449">
        <f>'Area 23'!M62</f>
        <v>-1</v>
      </c>
      <c r="Z59" s="449" t="str">
        <f>'Area 23'!K62</f>
        <v>-1-1</v>
      </c>
      <c r="AA59" s="449" t="str">
        <f>'Area 23'!Q62</f>
        <v>-1-1</v>
      </c>
      <c r="AB59">
        <f t="shared" si="0"/>
        <v>-1</v>
      </c>
      <c r="AC59">
        <f t="shared" si="1"/>
        <v>-1</v>
      </c>
      <c r="AD59">
        <f t="shared" si="2"/>
        <v>1</v>
      </c>
    </row>
    <row r="60" spans="1:30">
      <c r="A60" t="s">
        <v>174</v>
      </c>
      <c r="B60" t="s">
        <v>1185</v>
      </c>
      <c r="C60" t="s">
        <v>1292</v>
      </c>
      <c r="D60" t="s">
        <v>1293</v>
      </c>
      <c r="E60">
        <v>49.061963499999997</v>
      </c>
      <c r="F60">
        <v>-124.8826049</v>
      </c>
      <c r="G60" t="s">
        <v>1294</v>
      </c>
      <c r="H60" t="s">
        <v>1294</v>
      </c>
      <c r="I60" t="s">
        <v>1295</v>
      </c>
      <c r="J60" t="s">
        <v>1296</v>
      </c>
      <c r="K60" t="s">
        <v>1297</v>
      </c>
      <c r="L60">
        <v>49.026875990000001</v>
      </c>
      <c r="M60">
        <v>-125.14962509999999</v>
      </c>
      <c r="N60" t="s">
        <v>30</v>
      </c>
      <c r="O60">
        <v>31</v>
      </c>
      <c r="P60" t="s">
        <v>1298</v>
      </c>
      <c r="Q60">
        <v>5</v>
      </c>
      <c r="R60">
        <v>40618</v>
      </c>
      <c r="S60" t="s">
        <v>174</v>
      </c>
      <c r="T60">
        <v>23</v>
      </c>
      <c r="U60" t="s">
        <v>1134</v>
      </c>
      <c r="V60" t="s">
        <v>109</v>
      </c>
      <c r="W60" s="449">
        <v>59</v>
      </c>
      <c r="X60" s="449">
        <f>'Area 23'!I63</f>
        <v>-1</v>
      </c>
      <c r="Y60" s="449">
        <f>'Area 23'!M63</f>
        <v>-1</v>
      </c>
      <c r="Z60" s="449" t="str">
        <f>'Area 23'!K63</f>
        <v>-1-1</v>
      </c>
      <c r="AA60" s="449" t="str">
        <f>'Area 23'!Q63</f>
        <v>-1-1</v>
      </c>
      <c r="AB60">
        <f t="shared" si="0"/>
        <v>-1</v>
      </c>
      <c r="AC60">
        <f t="shared" si="1"/>
        <v>-1</v>
      </c>
      <c r="AD60">
        <f t="shared" si="2"/>
        <v>1</v>
      </c>
    </row>
    <row r="61" spans="1:30">
      <c r="A61" t="s">
        <v>174</v>
      </c>
      <c r="B61" t="s">
        <v>1185</v>
      </c>
      <c r="C61" t="s">
        <v>1292</v>
      </c>
      <c r="D61" t="s">
        <v>1293</v>
      </c>
      <c r="E61">
        <v>49.061963499999997</v>
      </c>
      <c r="F61">
        <v>-124.8826049</v>
      </c>
      <c r="G61" t="s">
        <v>1294</v>
      </c>
      <c r="H61" t="s">
        <v>1294</v>
      </c>
      <c r="I61" t="s">
        <v>1295</v>
      </c>
      <c r="J61" t="s">
        <v>1296</v>
      </c>
      <c r="K61" t="s">
        <v>1297</v>
      </c>
      <c r="L61">
        <v>49.026875990000001</v>
      </c>
      <c r="M61">
        <v>-125.14962509999999</v>
      </c>
      <c r="N61" t="s">
        <v>30</v>
      </c>
      <c r="O61">
        <v>31</v>
      </c>
      <c r="P61" t="s">
        <v>1298</v>
      </c>
      <c r="Q61">
        <v>5</v>
      </c>
      <c r="R61">
        <v>40618</v>
      </c>
      <c r="S61" t="s">
        <v>174</v>
      </c>
      <c r="T61">
        <v>23</v>
      </c>
      <c r="U61" t="s">
        <v>1134</v>
      </c>
      <c r="V61" t="s">
        <v>110</v>
      </c>
      <c r="W61" s="449">
        <v>60</v>
      </c>
      <c r="X61" s="449">
        <f>'Area 23'!I64</f>
        <v>-1</v>
      </c>
      <c r="Y61" s="449">
        <f>'Area 23'!M64</f>
        <v>-1</v>
      </c>
      <c r="Z61" s="449" t="str">
        <f>'Area 23'!K64</f>
        <v>-1-1</v>
      </c>
      <c r="AA61" s="449" t="str">
        <f>'Area 23'!Q64</f>
        <v>-1-1</v>
      </c>
      <c r="AB61">
        <f t="shared" si="0"/>
        <v>-1</v>
      </c>
      <c r="AC61">
        <f t="shared" si="1"/>
        <v>-1</v>
      </c>
      <c r="AD61">
        <f t="shared" si="2"/>
        <v>1</v>
      </c>
    </row>
    <row r="62" spans="1:30">
      <c r="A62" t="s">
        <v>174</v>
      </c>
      <c r="B62" t="s">
        <v>1185</v>
      </c>
      <c r="C62" t="s">
        <v>1292</v>
      </c>
      <c r="D62" t="s">
        <v>1293</v>
      </c>
      <c r="E62">
        <v>49.061963499999997</v>
      </c>
      <c r="F62">
        <v>-124.8826049</v>
      </c>
      <c r="G62" t="s">
        <v>1294</v>
      </c>
      <c r="H62" t="s">
        <v>1294</v>
      </c>
      <c r="I62" t="s">
        <v>1295</v>
      </c>
      <c r="J62" t="s">
        <v>1296</v>
      </c>
      <c r="K62" t="s">
        <v>1297</v>
      </c>
      <c r="L62">
        <v>49.026875990000001</v>
      </c>
      <c r="M62">
        <v>-125.14962509999999</v>
      </c>
      <c r="N62" t="s">
        <v>30</v>
      </c>
      <c r="O62">
        <v>31</v>
      </c>
      <c r="P62" t="s">
        <v>1298</v>
      </c>
      <c r="Q62">
        <v>5</v>
      </c>
      <c r="R62">
        <v>40618</v>
      </c>
      <c r="S62" t="s">
        <v>174</v>
      </c>
      <c r="T62">
        <v>23</v>
      </c>
      <c r="U62" t="s">
        <v>1134</v>
      </c>
      <c r="V62" t="s">
        <v>111</v>
      </c>
      <c r="W62" s="449">
        <v>61</v>
      </c>
      <c r="X62" s="449">
        <f>'Area 23'!I65</f>
        <v>-1</v>
      </c>
      <c r="Y62" s="449">
        <f>'Area 23'!M65</f>
        <v>-1</v>
      </c>
      <c r="Z62" s="449" t="str">
        <f>'Area 23'!K65</f>
        <v>-1-1</v>
      </c>
      <c r="AA62" s="449" t="str">
        <f>'Area 23'!Q65</f>
        <v>-1-1</v>
      </c>
      <c r="AB62">
        <f t="shared" si="0"/>
        <v>-1</v>
      </c>
      <c r="AC62">
        <f t="shared" si="1"/>
        <v>-1</v>
      </c>
      <c r="AD62">
        <f t="shared" si="2"/>
        <v>1</v>
      </c>
    </row>
    <row r="63" spans="1:30">
      <c r="A63" t="s">
        <v>174</v>
      </c>
      <c r="B63" t="s">
        <v>1185</v>
      </c>
      <c r="C63" t="s">
        <v>1292</v>
      </c>
      <c r="D63" t="s">
        <v>1293</v>
      </c>
      <c r="E63">
        <v>49.061963499999997</v>
      </c>
      <c r="F63">
        <v>-124.8826049</v>
      </c>
      <c r="G63" t="s">
        <v>1294</v>
      </c>
      <c r="H63" t="s">
        <v>1294</v>
      </c>
      <c r="I63" t="s">
        <v>1295</v>
      </c>
      <c r="J63" t="s">
        <v>1296</v>
      </c>
      <c r="K63" t="s">
        <v>1297</v>
      </c>
      <c r="L63">
        <v>49.026875990000001</v>
      </c>
      <c r="M63">
        <v>-125.14962509999999</v>
      </c>
      <c r="N63" t="s">
        <v>30</v>
      </c>
      <c r="O63">
        <v>31</v>
      </c>
      <c r="P63" t="s">
        <v>1298</v>
      </c>
      <c r="Q63">
        <v>5</v>
      </c>
      <c r="R63">
        <v>40618</v>
      </c>
      <c r="S63" t="s">
        <v>174</v>
      </c>
      <c r="T63">
        <v>23</v>
      </c>
      <c r="U63" t="s">
        <v>1134</v>
      </c>
      <c r="V63" t="s">
        <v>112</v>
      </c>
      <c r="W63" s="449">
        <v>62</v>
      </c>
      <c r="X63" s="449">
        <f>'Area 23'!I66</f>
        <v>-1</v>
      </c>
      <c r="Y63" s="449">
        <f>'Area 23'!M66</f>
        <v>-1</v>
      </c>
      <c r="Z63" s="449" t="str">
        <f>'Area 23'!K66</f>
        <v>-1-1</v>
      </c>
      <c r="AA63" s="449" t="str">
        <f>'Area 23'!Q66</f>
        <v>-1-1</v>
      </c>
      <c r="AB63">
        <f t="shared" si="0"/>
        <v>-1</v>
      </c>
      <c r="AC63">
        <f t="shared" si="1"/>
        <v>-1</v>
      </c>
      <c r="AD63">
        <f t="shared" si="2"/>
        <v>1</v>
      </c>
    </row>
    <row r="64" spans="1:30">
      <c r="A64" t="s">
        <v>174</v>
      </c>
      <c r="B64" t="s">
        <v>1185</v>
      </c>
      <c r="C64" t="s">
        <v>1292</v>
      </c>
      <c r="D64" t="s">
        <v>1293</v>
      </c>
      <c r="E64">
        <v>49.061963499999997</v>
      </c>
      <c r="F64">
        <v>-124.8826049</v>
      </c>
      <c r="G64" t="s">
        <v>1294</v>
      </c>
      <c r="H64" t="s">
        <v>1294</v>
      </c>
      <c r="I64" t="s">
        <v>1295</v>
      </c>
      <c r="J64" t="s">
        <v>1296</v>
      </c>
      <c r="K64" t="s">
        <v>1297</v>
      </c>
      <c r="L64">
        <v>49.026875990000001</v>
      </c>
      <c r="M64">
        <v>-125.14962509999999</v>
      </c>
      <c r="N64" t="s">
        <v>30</v>
      </c>
      <c r="O64">
        <v>31</v>
      </c>
      <c r="P64" t="s">
        <v>1298</v>
      </c>
      <c r="Q64">
        <v>5</v>
      </c>
      <c r="R64">
        <v>40618</v>
      </c>
      <c r="S64" t="s">
        <v>174</v>
      </c>
      <c r="T64">
        <v>23</v>
      </c>
      <c r="U64" t="s">
        <v>1134</v>
      </c>
      <c r="V64" t="s">
        <v>113</v>
      </c>
      <c r="W64" s="449">
        <v>63</v>
      </c>
      <c r="X64" s="449">
        <f>'Area 23'!I67</f>
        <v>-1</v>
      </c>
      <c r="Y64" s="449">
        <f>'Area 23'!M67</f>
        <v>-1</v>
      </c>
      <c r="Z64" s="449" t="str">
        <f>'Area 23'!K67</f>
        <v>-1-1</v>
      </c>
      <c r="AA64" s="449" t="str">
        <f>'Area 23'!Q67</f>
        <v>-1-1</v>
      </c>
      <c r="AB64">
        <f t="shared" si="0"/>
        <v>-1</v>
      </c>
      <c r="AC64">
        <f t="shared" si="1"/>
        <v>-1</v>
      </c>
      <c r="AD64">
        <f t="shared" si="2"/>
        <v>1</v>
      </c>
    </row>
    <row r="65" spans="1:30">
      <c r="A65" t="s">
        <v>174</v>
      </c>
      <c r="B65" t="s">
        <v>1185</v>
      </c>
      <c r="C65" t="s">
        <v>1292</v>
      </c>
      <c r="D65" t="s">
        <v>1293</v>
      </c>
      <c r="E65">
        <v>49.061963499999997</v>
      </c>
      <c r="F65">
        <v>-124.8826049</v>
      </c>
      <c r="G65" t="s">
        <v>1294</v>
      </c>
      <c r="H65" t="s">
        <v>1294</v>
      </c>
      <c r="I65" t="s">
        <v>1295</v>
      </c>
      <c r="J65" t="s">
        <v>1296</v>
      </c>
      <c r="K65" t="s">
        <v>1297</v>
      </c>
      <c r="L65">
        <v>49.026875990000001</v>
      </c>
      <c r="M65">
        <v>-125.14962509999999</v>
      </c>
      <c r="N65" t="s">
        <v>30</v>
      </c>
      <c r="O65">
        <v>31</v>
      </c>
      <c r="P65" t="s">
        <v>1298</v>
      </c>
      <c r="Q65">
        <v>5</v>
      </c>
      <c r="R65">
        <v>40618</v>
      </c>
      <c r="S65" t="s">
        <v>174</v>
      </c>
      <c r="T65">
        <v>23</v>
      </c>
      <c r="U65" t="s">
        <v>1134</v>
      </c>
      <c r="V65" t="s">
        <v>114</v>
      </c>
      <c r="W65" s="449">
        <v>64</v>
      </c>
      <c r="X65" s="449">
        <f>'Area 23'!I68</f>
        <v>-1</v>
      </c>
      <c r="Y65" s="449">
        <f>'Area 23'!M68</f>
        <v>-1</v>
      </c>
      <c r="Z65" s="449" t="str">
        <f>'Area 23'!K68</f>
        <v>-1-1</v>
      </c>
      <c r="AA65" s="449" t="str">
        <f>'Area 23'!Q68</f>
        <v>-1-1</v>
      </c>
      <c r="AB65">
        <f t="shared" si="0"/>
        <v>-1</v>
      </c>
      <c r="AC65">
        <f t="shared" si="1"/>
        <v>-1</v>
      </c>
      <c r="AD65">
        <f t="shared" si="2"/>
        <v>1</v>
      </c>
    </row>
    <row r="66" spans="1:30">
      <c r="A66" t="s">
        <v>174</v>
      </c>
      <c r="B66" t="s">
        <v>1185</v>
      </c>
      <c r="C66" t="s">
        <v>1292</v>
      </c>
      <c r="D66" t="s">
        <v>1293</v>
      </c>
      <c r="E66">
        <v>49.061963499999997</v>
      </c>
      <c r="F66">
        <v>-124.8826049</v>
      </c>
      <c r="G66" t="s">
        <v>1294</v>
      </c>
      <c r="H66" t="s">
        <v>1294</v>
      </c>
      <c r="I66" t="s">
        <v>1295</v>
      </c>
      <c r="J66" t="s">
        <v>1296</v>
      </c>
      <c r="K66" t="s">
        <v>1297</v>
      </c>
      <c r="L66">
        <v>49.026875990000001</v>
      </c>
      <c r="M66">
        <v>-125.14962509999999</v>
      </c>
      <c r="N66" t="s">
        <v>30</v>
      </c>
      <c r="O66">
        <v>31</v>
      </c>
      <c r="P66" t="s">
        <v>1298</v>
      </c>
      <c r="Q66">
        <v>5</v>
      </c>
      <c r="R66">
        <v>40618</v>
      </c>
      <c r="S66" t="s">
        <v>174</v>
      </c>
      <c r="T66">
        <v>23</v>
      </c>
      <c r="U66" t="s">
        <v>1134</v>
      </c>
      <c r="V66" t="s">
        <v>115</v>
      </c>
      <c r="W66" s="449">
        <v>65</v>
      </c>
      <c r="X66" s="449">
        <f>'Area 23'!I69</f>
        <v>0</v>
      </c>
      <c r="Y66" s="449" t="e">
        <f>'Area 23'!M69</f>
        <v>#N/A</v>
      </c>
      <c r="Z66" s="449" t="e">
        <f>'Area 23'!K69</f>
        <v>#N/A</v>
      </c>
      <c r="AA66" s="449" t="e">
        <f>'Area 23'!Q69</f>
        <v>#N/A</v>
      </c>
      <c r="AB66" t="e">
        <f t="shared" ref="AB66:AB129" si="3">VLOOKUP(Z66,biorisk,2,FALSE)</f>
        <v>#N/A</v>
      </c>
      <c r="AC66" t="e">
        <f t="shared" ref="AC66:AC129" si="4">VLOOKUP(AA66,futurerisk,2,FALSE)</f>
        <v>#N/A</v>
      </c>
      <c r="AD66" t="e">
        <f t="shared" si="2"/>
        <v>#N/A</v>
      </c>
    </row>
    <row r="67" spans="1:30">
      <c r="A67" t="s">
        <v>174</v>
      </c>
      <c r="B67" t="s">
        <v>1185</v>
      </c>
      <c r="C67" t="s">
        <v>1292</v>
      </c>
      <c r="D67" t="s">
        <v>1293</v>
      </c>
      <c r="E67">
        <v>49.061963499999997</v>
      </c>
      <c r="F67">
        <v>-124.8826049</v>
      </c>
      <c r="G67" t="s">
        <v>1294</v>
      </c>
      <c r="H67" t="s">
        <v>1294</v>
      </c>
      <c r="I67" t="s">
        <v>1295</v>
      </c>
      <c r="J67" t="s">
        <v>1296</v>
      </c>
      <c r="K67" t="s">
        <v>1297</v>
      </c>
      <c r="L67">
        <v>49.026875990000001</v>
      </c>
      <c r="M67">
        <v>-125.14962509999999</v>
      </c>
      <c r="N67" t="s">
        <v>30</v>
      </c>
      <c r="O67">
        <v>31</v>
      </c>
      <c r="P67" t="s">
        <v>1298</v>
      </c>
      <c r="Q67">
        <v>5</v>
      </c>
      <c r="R67">
        <v>40618</v>
      </c>
      <c r="S67" t="s">
        <v>174</v>
      </c>
      <c r="T67">
        <v>23</v>
      </c>
      <c r="U67" t="s">
        <v>1134</v>
      </c>
      <c r="V67" t="s">
        <v>116</v>
      </c>
      <c r="W67" s="449">
        <v>66</v>
      </c>
      <c r="X67" s="449">
        <f>'Area 23'!I70</f>
        <v>0</v>
      </c>
      <c r="Y67" s="449" t="e">
        <f>'Area 23'!M70</f>
        <v>#N/A</v>
      </c>
      <c r="Z67" s="449" t="e">
        <f>'Area 23'!K70</f>
        <v>#N/A</v>
      </c>
      <c r="AA67" s="449" t="e">
        <f>'Area 23'!Q70</f>
        <v>#N/A</v>
      </c>
      <c r="AB67" t="e">
        <f t="shared" si="3"/>
        <v>#N/A</v>
      </c>
      <c r="AC67" t="e">
        <f t="shared" si="4"/>
        <v>#N/A</v>
      </c>
      <c r="AD67" t="e">
        <f t="shared" ref="AD67:AD130" si="5">AB67*AC67</f>
        <v>#N/A</v>
      </c>
    </row>
    <row r="68" spans="1:30">
      <c r="A68" t="s">
        <v>174</v>
      </c>
      <c r="B68" t="s">
        <v>1185</v>
      </c>
      <c r="C68" t="s">
        <v>1292</v>
      </c>
      <c r="D68" t="s">
        <v>1293</v>
      </c>
      <c r="E68">
        <v>49.061963499999997</v>
      </c>
      <c r="F68">
        <v>-124.8826049</v>
      </c>
      <c r="G68" t="s">
        <v>1294</v>
      </c>
      <c r="H68" t="s">
        <v>1294</v>
      </c>
      <c r="I68" t="s">
        <v>1295</v>
      </c>
      <c r="J68" t="s">
        <v>1296</v>
      </c>
      <c r="K68" t="s">
        <v>1297</v>
      </c>
      <c r="L68">
        <v>49.026875990000001</v>
      </c>
      <c r="M68">
        <v>-125.14962509999999</v>
      </c>
      <c r="N68" t="s">
        <v>30</v>
      </c>
      <c r="O68">
        <v>31</v>
      </c>
      <c r="P68" t="s">
        <v>1298</v>
      </c>
      <c r="Q68">
        <v>5</v>
      </c>
      <c r="R68">
        <v>40618</v>
      </c>
      <c r="S68" t="s">
        <v>174</v>
      </c>
      <c r="T68">
        <v>23</v>
      </c>
      <c r="U68" t="s">
        <v>1135</v>
      </c>
      <c r="V68" t="s">
        <v>118</v>
      </c>
      <c r="W68" s="449">
        <v>67</v>
      </c>
      <c r="X68" s="449">
        <f>'Area 23'!I71</f>
        <v>5</v>
      </c>
      <c r="Y68" s="449">
        <f>'Area 23'!M71</f>
        <v>5</v>
      </c>
      <c r="Z68" s="449" t="str">
        <f>'Area 23'!K71</f>
        <v>55</v>
      </c>
      <c r="AA68" s="449" t="str">
        <f>'Area 23'!Q71</f>
        <v>55</v>
      </c>
      <c r="AB68">
        <f t="shared" si="3"/>
        <v>5</v>
      </c>
      <c r="AC68">
        <f t="shared" si="4"/>
        <v>5</v>
      </c>
      <c r="AD68">
        <f t="shared" si="5"/>
        <v>25</v>
      </c>
    </row>
    <row r="69" spans="1:30">
      <c r="A69" t="s">
        <v>174</v>
      </c>
      <c r="B69" t="s">
        <v>1185</v>
      </c>
      <c r="C69" t="s">
        <v>1292</v>
      </c>
      <c r="D69" t="s">
        <v>1293</v>
      </c>
      <c r="E69">
        <v>49.061963499999997</v>
      </c>
      <c r="F69">
        <v>-124.8826049</v>
      </c>
      <c r="G69" t="s">
        <v>1294</v>
      </c>
      <c r="H69" t="s">
        <v>1294</v>
      </c>
      <c r="I69" t="s">
        <v>1295</v>
      </c>
      <c r="J69" t="s">
        <v>1296</v>
      </c>
      <c r="K69" t="s">
        <v>1297</v>
      </c>
      <c r="L69">
        <v>49.026875990000001</v>
      </c>
      <c r="M69">
        <v>-125.14962509999999</v>
      </c>
      <c r="N69" t="s">
        <v>30</v>
      </c>
      <c r="O69">
        <v>31</v>
      </c>
      <c r="P69" t="s">
        <v>1298</v>
      </c>
      <c r="Q69">
        <v>5</v>
      </c>
      <c r="R69">
        <v>40618</v>
      </c>
      <c r="S69" t="s">
        <v>174</v>
      </c>
      <c r="T69">
        <v>23</v>
      </c>
      <c r="U69" t="s">
        <v>1135</v>
      </c>
      <c r="V69" t="s">
        <v>119</v>
      </c>
      <c r="W69" s="449">
        <v>68</v>
      </c>
      <c r="X69" s="449">
        <f>'Area 23'!I72</f>
        <v>4</v>
      </c>
      <c r="Y69" s="449">
        <f>'Area 23'!M72</f>
        <v>5</v>
      </c>
      <c r="Z69" s="449" t="str">
        <f>'Area 23'!K72</f>
        <v>54</v>
      </c>
      <c r="AA69" s="449" t="str">
        <f>'Area 23'!Q72</f>
        <v>55</v>
      </c>
      <c r="AB69">
        <f t="shared" si="3"/>
        <v>5</v>
      </c>
      <c r="AC69">
        <f t="shared" si="4"/>
        <v>5</v>
      </c>
      <c r="AD69">
        <f t="shared" si="5"/>
        <v>25</v>
      </c>
    </row>
    <row r="70" spans="1:30">
      <c r="A70" t="s">
        <v>174</v>
      </c>
      <c r="B70" t="s">
        <v>1185</v>
      </c>
      <c r="C70" t="s">
        <v>1292</v>
      </c>
      <c r="D70" t="s">
        <v>1293</v>
      </c>
      <c r="E70">
        <v>49.061963499999997</v>
      </c>
      <c r="F70">
        <v>-124.8826049</v>
      </c>
      <c r="G70" t="s">
        <v>1294</v>
      </c>
      <c r="H70" t="s">
        <v>1294</v>
      </c>
      <c r="I70" t="s">
        <v>1295</v>
      </c>
      <c r="J70" t="s">
        <v>1296</v>
      </c>
      <c r="K70" t="s">
        <v>1297</v>
      </c>
      <c r="L70">
        <v>49.026875990000001</v>
      </c>
      <c r="M70">
        <v>-125.14962509999999</v>
      </c>
      <c r="N70" t="s">
        <v>30</v>
      </c>
      <c r="O70">
        <v>31</v>
      </c>
      <c r="P70" t="s">
        <v>1298</v>
      </c>
      <c r="Q70">
        <v>5</v>
      </c>
      <c r="R70">
        <v>40618</v>
      </c>
      <c r="S70" t="s">
        <v>174</v>
      </c>
      <c r="T70">
        <v>23</v>
      </c>
      <c r="U70" t="s">
        <v>1135</v>
      </c>
      <c r="V70" t="s">
        <v>120</v>
      </c>
      <c r="W70" s="449">
        <v>69</v>
      </c>
      <c r="X70" s="449">
        <f>'Area 23'!I73</f>
        <v>4</v>
      </c>
      <c r="Y70" s="449">
        <f>'Area 23'!M73</f>
        <v>5</v>
      </c>
      <c r="Z70" s="449" t="str">
        <f>'Area 23'!K73</f>
        <v>54</v>
      </c>
      <c r="AA70" s="449" t="str">
        <f>'Area 23'!Q73</f>
        <v>55</v>
      </c>
      <c r="AB70">
        <f t="shared" si="3"/>
        <v>5</v>
      </c>
      <c r="AC70">
        <f t="shared" si="4"/>
        <v>5</v>
      </c>
      <c r="AD70">
        <f t="shared" si="5"/>
        <v>25</v>
      </c>
    </row>
    <row r="71" spans="1:30">
      <c r="A71" t="s">
        <v>174</v>
      </c>
      <c r="B71" t="s">
        <v>1185</v>
      </c>
      <c r="C71" t="s">
        <v>1292</v>
      </c>
      <c r="D71" t="s">
        <v>1293</v>
      </c>
      <c r="E71">
        <v>49.061963499999997</v>
      </c>
      <c r="F71">
        <v>-124.8826049</v>
      </c>
      <c r="G71" t="s">
        <v>1294</v>
      </c>
      <c r="H71" t="s">
        <v>1294</v>
      </c>
      <c r="I71" t="s">
        <v>1295</v>
      </c>
      <c r="J71" t="s">
        <v>1296</v>
      </c>
      <c r="K71" t="s">
        <v>1297</v>
      </c>
      <c r="L71">
        <v>49.026875990000001</v>
      </c>
      <c r="M71">
        <v>-125.14962509999999</v>
      </c>
      <c r="N71" t="s">
        <v>30</v>
      </c>
      <c r="O71">
        <v>31</v>
      </c>
      <c r="P71" t="s">
        <v>1298</v>
      </c>
      <c r="Q71">
        <v>5</v>
      </c>
      <c r="R71">
        <v>40618</v>
      </c>
      <c r="S71" t="s">
        <v>174</v>
      </c>
      <c r="T71">
        <v>23</v>
      </c>
      <c r="U71" t="s">
        <v>1135</v>
      </c>
      <c r="V71" t="s">
        <v>121</v>
      </c>
      <c r="W71" s="449">
        <v>70</v>
      </c>
      <c r="X71" s="449">
        <f>'Area 23'!I74</f>
        <v>2</v>
      </c>
      <c r="Y71" s="449">
        <f>'Area 23'!M74</f>
        <v>2</v>
      </c>
      <c r="Z71" s="449" t="str">
        <f>'Area 23'!K74</f>
        <v>22</v>
      </c>
      <c r="AA71" s="449" t="str">
        <f>'Area 23'!Q74</f>
        <v>24</v>
      </c>
      <c r="AB71">
        <f t="shared" si="3"/>
        <v>2</v>
      </c>
      <c r="AC71">
        <f t="shared" si="4"/>
        <v>3</v>
      </c>
      <c r="AD71">
        <f t="shared" si="5"/>
        <v>6</v>
      </c>
    </row>
    <row r="72" spans="1:30">
      <c r="A72" t="s">
        <v>174</v>
      </c>
      <c r="B72" t="s">
        <v>1202</v>
      </c>
      <c r="C72" t="s">
        <v>1292</v>
      </c>
      <c r="D72" t="s">
        <v>1293</v>
      </c>
      <c r="E72">
        <v>49.034383890000001</v>
      </c>
      <c r="F72">
        <v>-125.35655920000001</v>
      </c>
      <c r="G72" t="s">
        <v>1294</v>
      </c>
      <c r="H72" t="s">
        <v>1294</v>
      </c>
      <c r="I72" t="s">
        <v>1295</v>
      </c>
      <c r="J72" t="s">
        <v>1296</v>
      </c>
      <c r="K72" t="s">
        <v>1297</v>
      </c>
      <c r="L72">
        <v>49.026875990000001</v>
      </c>
      <c r="M72">
        <v>-125.14962509999999</v>
      </c>
      <c r="N72" t="s">
        <v>30</v>
      </c>
      <c r="O72">
        <v>31</v>
      </c>
      <c r="P72" t="s">
        <v>1298</v>
      </c>
      <c r="Q72">
        <v>5</v>
      </c>
      <c r="R72">
        <v>40798</v>
      </c>
      <c r="S72" t="s">
        <v>174</v>
      </c>
      <c r="T72">
        <v>23</v>
      </c>
      <c r="U72" t="s">
        <v>1131</v>
      </c>
      <c r="V72" t="s">
        <v>40</v>
      </c>
      <c r="W72" s="449">
        <v>1</v>
      </c>
      <c r="X72" s="316">
        <f>'Area 23'!AB5</f>
        <v>2</v>
      </c>
      <c r="Y72" s="316" t="e">
        <f>'Area 23'!AF5</f>
        <v>#N/A</v>
      </c>
      <c r="Z72" s="449" t="e">
        <f>'Area 23'!AD5</f>
        <v>#N/A</v>
      </c>
      <c r="AA72" s="449" t="e">
        <f>'Area 23'!AJ5</f>
        <v>#N/A</v>
      </c>
      <c r="AB72" t="e">
        <f t="shared" si="3"/>
        <v>#N/A</v>
      </c>
      <c r="AC72" t="e">
        <f t="shared" si="4"/>
        <v>#N/A</v>
      </c>
      <c r="AD72" t="e">
        <f t="shared" si="5"/>
        <v>#N/A</v>
      </c>
    </row>
    <row r="73" spans="1:30">
      <c r="A73" t="s">
        <v>174</v>
      </c>
      <c r="B73" t="s">
        <v>1202</v>
      </c>
      <c r="C73" t="s">
        <v>1292</v>
      </c>
      <c r="D73" t="s">
        <v>1293</v>
      </c>
      <c r="E73">
        <v>49.034383890000001</v>
      </c>
      <c r="F73">
        <v>-125.35655920000001</v>
      </c>
      <c r="G73" t="s">
        <v>1294</v>
      </c>
      <c r="H73" t="s">
        <v>1294</v>
      </c>
      <c r="I73" t="s">
        <v>1295</v>
      </c>
      <c r="J73" t="s">
        <v>1296</v>
      </c>
      <c r="K73" t="s">
        <v>1297</v>
      </c>
      <c r="L73">
        <v>49.026875990000001</v>
      </c>
      <c r="M73">
        <v>-125.14962509999999</v>
      </c>
      <c r="N73" t="s">
        <v>30</v>
      </c>
      <c r="O73">
        <v>31</v>
      </c>
      <c r="P73" t="s">
        <v>1298</v>
      </c>
      <c r="Q73">
        <v>5</v>
      </c>
      <c r="R73">
        <v>40798</v>
      </c>
      <c r="S73" t="s">
        <v>174</v>
      </c>
      <c r="T73">
        <v>23</v>
      </c>
      <c r="U73" t="s">
        <v>1131</v>
      </c>
      <c r="V73" t="s">
        <v>41</v>
      </c>
      <c r="W73" s="449">
        <v>2</v>
      </c>
      <c r="X73" s="316">
        <f>'Area 23'!AB6</f>
        <v>0</v>
      </c>
      <c r="Y73" s="316" t="e">
        <f>'Area 23'!AF6</f>
        <v>#N/A</v>
      </c>
      <c r="Z73" s="449" t="e">
        <f>'Area 23'!AD6</f>
        <v>#N/A</v>
      </c>
      <c r="AA73" s="449" t="e">
        <f>'Area 23'!AJ6</f>
        <v>#N/A</v>
      </c>
      <c r="AB73" t="e">
        <f t="shared" si="3"/>
        <v>#N/A</v>
      </c>
      <c r="AC73" t="e">
        <f t="shared" si="4"/>
        <v>#N/A</v>
      </c>
      <c r="AD73" t="e">
        <f t="shared" si="5"/>
        <v>#N/A</v>
      </c>
    </row>
    <row r="74" spans="1:30">
      <c r="A74" t="s">
        <v>174</v>
      </c>
      <c r="B74" t="s">
        <v>1202</v>
      </c>
      <c r="C74" t="s">
        <v>1292</v>
      </c>
      <c r="D74" t="s">
        <v>1293</v>
      </c>
      <c r="E74">
        <v>49.034383890000001</v>
      </c>
      <c r="F74">
        <v>-125.35655920000001</v>
      </c>
      <c r="G74" t="s">
        <v>1294</v>
      </c>
      <c r="H74" t="s">
        <v>1294</v>
      </c>
      <c r="I74" t="s">
        <v>1295</v>
      </c>
      <c r="J74" t="s">
        <v>1296</v>
      </c>
      <c r="K74" t="s">
        <v>1297</v>
      </c>
      <c r="L74">
        <v>49.026875990000001</v>
      </c>
      <c r="M74">
        <v>-125.14962509999999</v>
      </c>
      <c r="N74" t="s">
        <v>30</v>
      </c>
      <c r="O74">
        <v>31</v>
      </c>
      <c r="P74" t="s">
        <v>1298</v>
      </c>
      <c r="Q74">
        <v>5</v>
      </c>
      <c r="R74">
        <v>40798</v>
      </c>
      <c r="S74" t="s">
        <v>174</v>
      </c>
      <c r="T74">
        <v>23</v>
      </c>
      <c r="U74" t="s">
        <v>1131</v>
      </c>
      <c r="V74" t="s">
        <v>44</v>
      </c>
      <c r="W74" s="449">
        <v>3</v>
      </c>
      <c r="X74" s="316">
        <f>'Area 23'!AB7</f>
        <v>1</v>
      </c>
      <c r="Y74" s="316">
        <f>'Area 23'!AF7</f>
        <v>0</v>
      </c>
      <c r="Z74" s="449">
        <f>'Area 23'!AD7</f>
        <v>0</v>
      </c>
      <c r="AA74" s="449" t="e">
        <f>'Area 23'!AJ7</f>
        <v>#N/A</v>
      </c>
      <c r="AB74" t="e">
        <f t="shared" si="3"/>
        <v>#N/A</v>
      </c>
      <c r="AC74" t="e">
        <f t="shared" si="4"/>
        <v>#N/A</v>
      </c>
      <c r="AD74" t="e">
        <f t="shared" si="5"/>
        <v>#N/A</v>
      </c>
    </row>
    <row r="75" spans="1:30">
      <c r="A75" t="s">
        <v>174</v>
      </c>
      <c r="B75" t="s">
        <v>1202</v>
      </c>
      <c r="C75" t="s">
        <v>1292</v>
      </c>
      <c r="D75" t="s">
        <v>1293</v>
      </c>
      <c r="E75">
        <v>49.034383890000001</v>
      </c>
      <c r="F75">
        <v>-125.35655920000001</v>
      </c>
      <c r="G75" t="s">
        <v>1294</v>
      </c>
      <c r="H75" t="s">
        <v>1294</v>
      </c>
      <c r="I75" t="s">
        <v>1295</v>
      </c>
      <c r="J75" t="s">
        <v>1296</v>
      </c>
      <c r="K75" t="s">
        <v>1297</v>
      </c>
      <c r="L75">
        <v>49.026875990000001</v>
      </c>
      <c r="M75">
        <v>-125.14962509999999</v>
      </c>
      <c r="N75" t="s">
        <v>30</v>
      </c>
      <c r="O75">
        <v>31</v>
      </c>
      <c r="P75" t="s">
        <v>1298</v>
      </c>
      <c r="Q75">
        <v>5</v>
      </c>
      <c r="R75">
        <v>40798</v>
      </c>
      <c r="S75" t="s">
        <v>174</v>
      </c>
      <c r="T75">
        <v>23</v>
      </c>
      <c r="U75" t="s">
        <v>1131</v>
      </c>
      <c r="V75" t="s">
        <v>45</v>
      </c>
      <c r="W75" s="449">
        <v>4</v>
      </c>
      <c r="X75" s="316">
        <f>'Area 23'!AB8</f>
        <v>0</v>
      </c>
      <c r="Y75" s="316" t="e">
        <f>'Area 23'!AF8</f>
        <v>#N/A</v>
      </c>
      <c r="Z75" s="449" t="e">
        <f>'Area 23'!AD8</f>
        <v>#N/A</v>
      </c>
      <c r="AA75" s="449" t="e">
        <f>'Area 23'!AJ8</f>
        <v>#N/A</v>
      </c>
      <c r="AB75" t="e">
        <f t="shared" si="3"/>
        <v>#N/A</v>
      </c>
      <c r="AC75" t="e">
        <f t="shared" si="4"/>
        <v>#N/A</v>
      </c>
      <c r="AD75" t="e">
        <f t="shared" si="5"/>
        <v>#N/A</v>
      </c>
    </row>
    <row r="76" spans="1:30">
      <c r="A76" t="s">
        <v>174</v>
      </c>
      <c r="B76" t="s">
        <v>1202</v>
      </c>
      <c r="C76" t="s">
        <v>1292</v>
      </c>
      <c r="D76" t="s">
        <v>1293</v>
      </c>
      <c r="E76">
        <v>49.034383890000001</v>
      </c>
      <c r="F76">
        <v>-125.35655920000001</v>
      </c>
      <c r="G76" t="s">
        <v>1294</v>
      </c>
      <c r="H76" t="s">
        <v>1294</v>
      </c>
      <c r="I76" t="s">
        <v>1295</v>
      </c>
      <c r="J76" t="s">
        <v>1296</v>
      </c>
      <c r="K76" t="s">
        <v>1297</v>
      </c>
      <c r="L76">
        <v>49.026875990000001</v>
      </c>
      <c r="M76">
        <v>-125.14962509999999</v>
      </c>
      <c r="N76" t="s">
        <v>30</v>
      </c>
      <c r="O76">
        <v>31</v>
      </c>
      <c r="P76" t="s">
        <v>1298</v>
      </c>
      <c r="Q76">
        <v>5</v>
      </c>
      <c r="R76">
        <v>40798</v>
      </c>
      <c r="S76" t="s">
        <v>174</v>
      </c>
      <c r="T76">
        <v>23</v>
      </c>
      <c r="U76" t="s">
        <v>1131</v>
      </c>
      <c r="V76" t="s">
        <v>46</v>
      </c>
      <c r="W76" s="449">
        <v>5</v>
      </c>
      <c r="X76" s="316">
        <f>'Area 23'!AB9</f>
        <v>0</v>
      </c>
      <c r="Y76" s="316" t="e">
        <f>'Area 23'!AF9</f>
        <v>#N/A</v>
      </c>
      <c r="Z76" s="449" t="e">
        <f>'Area 23'!AD9</f>
        <v>#N/A</v>
      </c>
      <c r="AA76" s="449" t="e">
        <f>'Area 23'!AJ9</f>
        <v>#N/A</v>
      </c>
      <c r="AB76" t="e">
        <f t="shared" si="3"/>
        <v>#N/A</v>
      </c>
      <c r="AC76" t="e">
        <f t="shared" si="4"/>
        <v>#N/A</v>
      </c>
      <c r="AD76" t="e">
        <f t="shared" si="5"/>
        <v>#N/A</v>
      </c>
    </row>
    <row r="77" spans="1:30">
      <c r="A77" t="s">
        <v>174</v>
      </c>
      <c r="B77" t="s">
        <v>1202</v>
      </c>
      <c r="C77" t="s">
        <v>1292</v>
      </c>
      <c r="D77" t="s">
        <v>1293</v>
      </c>
      <c r="E77">
        <v>49.034383890000001</v>
      </c>
      <c r="F77">
        <v>-125.35655920000001</v>
      </c>
      <c r="G77" t="s">
        <v>1294</v>
      </c>
      <c r="H77" t="s">
        <v>1294</v>
      </c>
      <c r="I77" t="s">
        <v>1295</v>
      </c>
      <c r="J77" t="s">
        <v>1296</v>
      </c>
      <c r="K77" t="s">
        <v>1297</v>
      </c>
      <c r="L77">
        <v>49.026875990000001</v>
      </c>
      <c r="M77">
        <v>-125.14962509999999</v>
      </c>
      <c r="N77" t="s">
        <v>30</v>
      </c>
      <c r="O77">
        <v>31</v>
      </c>
      <c r="P77" t="s">
        <v>1298</v>
      </c>
      <c r="Q77">
        <v>5</v>
      </c>
      <c r="R77">
        <v>40798</v>
      </c>
      <c r="S77" t="s">
        <v>174</v>
      </c>
      <c r="T77">
        <v>23</v>
      </c>
      <c r="U77" t="s">
        <v>1131</v>
      </c>
      <c r="V77" t="s">
        <v>48</v>
      </c>
      <c r="W77" s="449">
        <v>6</v>
      </c>
      <c r="X77" s="316">
        <f>'Area 23'!AB10</f>
        <v>4</v>
      </c>
      <c r="Y77" s="316" t="e">
        <f>'Area 23'!AF10</f>
        <v>#N/A</v>
      </c>
      <c r="Z77" s="449" t="e">
        <f>'Area 23'!AD10</f>
        <v>#N/A</v>
      </c>
      <c r="AA77" s="449" t="e">
        <f>'Area 23'!AJ10</f>
        <v>#N/A</v>
      </c>
      <c r="AB77" t="e">
        <f t="shared" si="3"/>
        <v>#N/A</v>
      </c>
      <c r="AC77" t="e">
        <f t="shared" si="4"/>
        <v>#N/A</v>
      </c>
      <c r="AD77" t="e">
        <f t="shared" si="5"/>
        <v>#N/A</v>
      </c>
    </row>
    <row r="78" spans="1:30">
      <c r="A78" t="s">
        <v>174</v>
      </c>
      <c r="B78" t="s">
        <v>1202</v>
      </c>
      <c r="C78" t="s">
        <v>1292</v>
      </c>
      <c r="D78" t="s">
        <v>1293</v>
      </c>
      <c r="E78">
        <v>49.034383890000001</v>
      </c>
      <c r="F78">
        <v>-125.35655920000001</v>
      </c>
      <c r="G78" t="s">
        <v>1294</v>
      </c>
      <c r="H78" t="s">
        <v>1294</v>
      </c>
      <c r="I78" t="s">
        <v>1295</v>
      </c>
      <c r="J78" t="s">
        <v>1296</v>
      </c>
      <c r="K78" t="s">
        <v>1297</v>
      </c>
      <c r="L78">
        <v>49.026875990000001</v>
      </c>
      <c r="M78">
        <v>-125.14962509999999</v>
      </c>
      <c r="N78" t="s">
        <v>30</v>
      </c>
      <c r="O78">
        <v>31</v>
      </c>
      <c r="P78" t="s">
        <v>1298</v>
      </c>
      <c r="Q78">
        <v>5</v>
      </c>
      <c r="R78">
        <v>40798</v>
      </c>
      <c r="S78" t="s">
        <v>174</v>
      </c>
      <c r="T78">
        <v>23</v>
      </c>
      <c r="U78" t="s">
        <v>1131</v>
      </c>
      <c r="V78" t="s">
        <v>49</v>
      </c>
      <c r="W78" s="449">
        <v>7</v>
      </c>
      <c r="X78" s="316">
        <f>'Area 23'!AB11</f>
        <v>3</v>
      </c>
      <c r="Y78" s="316" t="e">
        <f>'Area 23'!AF11</f>
        <v>#N/A</v>
      </c>
      <c r="Z78" s="449" t="e">
        <f>'Area 23'!AD11</f>
        <v>#N/A</v>
      </c>
      <c r="AA78" s="449" t="e">
        <f>'Area 23'!AJ11</f>
        <v>#N/A</v>
      </c>
      <c r="AB78" t="e">
        <f t="shared" si="3"/>
        <v>#N/A</v>
      </c>
      <c r="AC78" t="e">
        <f t="shared" si="4"/>
        <v>#N/A</v>
      </c>
      <c r="AD78" t="e">
        <f t="shared" si="5"/>
        <v>#N/A</v>
      </c>
    </row>
    <row r="79" spans="1:30">
      <c r="A79" t="s">
        <v>174</v>
      </c>
      <c r="B79" t="s">
        <v>1202</v>
      </c>
      <c r="C79" t="s">
        <v>1292</v>
      </c>
      <c r="D79" t="s">
        <v>1293</v>
      </c>
      <c r="E79">
        <v>49.034383890000001</v>
      </c>
      <c r="F79">
        <v>-125.35655920000001</v>
      </c>
      <c r="G79" t="s">
        <v>1294</v>
      </c>
      <c r="H79" t="s">
        <v>1294</v>
      </c>
      <c r="I79" t="s">
        <v>1295</v>
      </c>
      <c r="J79" t="s">
        <v>1296</v>
      </c>
      <c r="K79" t="s">
        <v>1297</v>
      </c>
      <c r="L79">
        <v>49.026875990000001</v>
      </c>
      <c r="M79">
        <v>-125.14962509999999</v>
      </c>
      <c r="N79" t="s">
        <v>30</v>
      </c>
      <c r="O79">
        <v>31</v>
      </c>
      <c r="P79" t="s">
        <v>1298</v>
      </c>
      <c r="Q79">
        <v>5</v>
      </c>
      <c r="R79">
        <v>40798</v>
      </c>
      <c r="S79" t="s">
        <v>174</v>
      </c>
      <c r="T79">
        <v>23</v>
      </c>
      <c r="U79" t="s">
        <v>1131</v>
      </c>
      <c r="V79" t="s">
        <v>50</v>
      </c>
      <c r="W79" s="449">
        <v>8</v>
      </c>
      <c r="X79" s="316">
        <f>'Area 23'!AB12</f>
        <v>3</v>
      </c>
      <c r="Y79" s="316" t="e">
        <f>'Area 23'!AF12</f>
        <v>#N/A</v>
      </c>
      <c r="Z79" s="449" t="e">
        <f>'Area 23'!AD12</f>
        <v>#N/A</v>
      </c>
      <c r="AA79" s="449" t="e">
        <f>'Area 23'!AJ12</f>
        <v>#N/A</v>
      </c>
      <c r="AB79" t="e">
        <f t="shared" si="3"/>
        <v>#N/A</v>
      </c>
      <c r="AC79" t="e">
        <f t="shared" si="4"/>
        <v>#N/A</v>
      </c>
      <c r="AD79" t="e">
        <f t="shared" si="5"/>
        <v>#N/A</v>
      </c>
    </row>
    <row r="80" spans="1:30">
      <c r="A80" t="s">
        <v>174</v>
      </c>
      <c r="B80" t="s">
        <v>1202</v>
      </c>
      <c r="C80" t="s">
        <v>1292</v>
      </c>
      <c r="D80" t="s">
        <v>1293</v>
      </c>
      <c r="E80">
        <v>49.034383890000001</v>
      </c>
      <c r="F80">
        <v>-125.35655920000001</v>
      </c>
      <c r="G80" t="s">
        <v>1294</v>
      </c>
      <c r="H80" t="s">
        <v>1294</v>
      </c>
      <c r="I80" t="s">
        <v>1295</v>
      </c>
      <c r="J80" t="s">
        <v>1296</v>
      </c>
      <c r="K80" t="s">
        <v>1297</v>
      </c>
      <c r="L80">
        <v>49.026875990000001</v>
      </c>
      <c r="M80">
        <v>-125.14962509999999</v>
      </c>
      <c r="N80" t="s">
        <v>30</v>
      </c>
      <c r="O80">
        <v>31</v>
      </c>
      <c r="P80" t="s">
        <v>1298</v>
      </c>
      <c r="Q80">
        <v>5</v>
      </c>
      <c r="R80">
        <v>40798</v>
      </c>
      <c r="S80" t="s">
        <v>174</v>
      </c>
      <c r="T80">
        <v>23</v>
      </c>
      <c r="U80" t="s">
        <v>1131</v>
      </c>
      <c r="V80" t="s">
        <v>52</v>
      </c>
      <c r="W80" s="449">
        <v>9</v>
      </c>
      <c r="X80" s="316">
        <f>'Area 23'!AB13</f>
        <v>4</v>
      </c>
      <c r="Y80" s="316" t="e">
        <f>'Area 23'!AF13</f>
        <v>#N/A</v>
      </c>
      <c r="Z80" s="449" t="e">
        <f>'Area 23'!AD13</f>
        <v>#N/A</v>
      </c>
      <c r="AA80" s="449" t="e">
        <f>'Area 23'!AJ13</f>
        <v>#N/A</v>
      </c>
      <c r="AB80" t="e">
        <f t="shared" si="3"/>
        <v>#N/A</v>
      </c>
      <c r="AC80" t="e">
        <f t="shared" si="4"/>
        <v>#N/A</v>
      </c>
      <c r="AD80" t="e">
        <f t="shared" si="5"/>
        <v>#N/A</v>
      </c>
    </row>
    <row r="81" spans="1:30">
      <c r="A81" t="s">
        <v>174</v>
      </c>
      <c r="B81" t="s">
        <v>1202</v>
      </c>
      <c r="C81" t="s">
        <v>1292</v>
      </c>
      <c r="D81" t="s">
        <v>1293</v>
      </c>
      <c r="E81">
        <v>49.034383890000001</v>
      </c>
      <c r="F81">
        <v>-125.35655920000001</v>
      </c>
      <c r="G81" t="s">
        <v>1294</v>
      </c>
      <c r="H81" t="s">
        <v>1294</v>
      </c>
      <c r="I81" t="s">
        <v>1295</v>
      </c>
      <c r="J81" t="s">
        <v>1296</v>
      </c>
      <c r="K81" t="s">
        <v>1297</v>
      </c>
      <c r="L81">
        <v>49.026875990000001</v>
      </c>
      <c r="M81">
        <v>-125.14962509999999</v>
      </c>
      <c r="N81" t="s">
        <v>30</v>
      </c>
      <c r="O81">
        <v>31</v>
      </c>
      <c r="P81" t="s">
        <v>1298</v>
      </c>
      <c r="Q81">
        <v>5</v>
      </c>
      <c r="R81">
        <v>40798</v>
      </c>
      <c r="S81" t="s">
        <v>174</v>
      </c>
      <c r="T81">
        <v>23</v>
      </c>
      <c r="U81" t="s">
        <v>1131</v>
      </c>
      <c r="V81" t="s">
        <v>53</v>
      </c>
      <c r="W81" s="449">
        <v>10</v>
      </c>
      <c r="X81" s="316">
        <f>'Area 23'!AB14</f>
        <v>-1</v>
      </c>
      <c r="Y81" s="316" t="e">
        <f>'Area 23'!AF14</f>
        <v>#N/A</v>
      </c>
      <c r="Z81" s="449" t="e">
        <f>'Area 23'!AD14</f>
        <v>#N/A</v>
      </c>
      <c r="AA81" s="449" t="e">
        <f>'Area 23'!AJ14</f>
        <v>#N/A</v>
      </c>
      <c r="AB81" t="e">
        <f t="shared" si="3"/>
        <v>#N/A</v>
      </c>
      <c r="AC81" t="e">
        <f t="shared" si="4"/>
        <v>#N/A</v>
      </c>
      <c r="AD81" t="e">
        <f t="shared" si="5"/>
        <v>#N/A</v>
      </c>
    </row>
    <row r="82" spans="1:30">
      <c r="A82" t="s">
        <v>174</v>
      </c>
      <c r="B82" t="s">
        <v>1202</v>
      </c>
      <c r="C82" t="s">
        <v>1292</v>
      </c>
      <c r="D82" t="s">
        <v>1293</v>
      </c>
      <c r="E82">
        <v>49.034383890000001</v>
      </c>
      <c r="F82">
        <v>-125.35655920000001</v>
      </c>
      <c r="G82" t="s">
        <v>1294</v>
      </c>
      <c r="H82" t="s">
        <v>1294</v>
      </c>
      <c r="I82" t="s">
        <v>1295</v>
      </c>
      <c r="J82" t="s">
        <v>1296</v>
      </c>
      <c r="K82" t="s">
        <v>1297</v>
      </c>
      <c r="L82">
        <v>49.026875990000001</v>
      </c>
      <c r="M82">
        <v>-125.14962509999999</v>
      </c>
      <c r="N82" t="s">
        <v>30</v>
      </c>
      <c r="O82">
        <v>31</v>
      </c>
      <c r="P82" t="s">
        <v>1298</v>
      </c>
      <c r="Q82">
        <v>5</v>
      </c>
      <c r="R82">
        <v>40798</v>
      </c>
      <c r="S82" t="s">
        <v>174</v>
      </c>
      <c r="T82">
        <v>23</v>
      </c>
      <c r="U82" t="s">
        <v>1131</v>
      </c>
      <c r="V82" t="s">
        <v>55</v>
      </c>
      <c r="W82" s="449">
        <v>11</v>
      </c>
      <c r="X82" s="316" t="str">
        <f>'Area 23'!AB15</f>
        <v>-1</v>
      </c>
      <c r="Y82" s="316" t="e">
        <f>'Area 23'!AF15</f>
        <v>#N/A</v>
      </c>
      <c r="Z82" s="449" t="e">
        <f>'Area 23'!AD15</f>
        <v>#N/A</v>
      </c>
      <c r="AA82" s="449" t="str">
        <f>'Area 23'!AJ15</f>
        <v>-1-1</v>
      </c>
      <c r="AB82" t="e">
        <f t="shared" si="3"/>
        <v>#N/A</v>
      </c>
      <c r="AC82">
        <f t="shared" si="4"/>
        <v>-1</v>
      </c>
      <c r="AD82" t="e">
        <f t="shared" si="5"/>
        <v>#N/A</v>
      </c>
    </row>
    <row r="83" spans="1:30">
      <c r="A83" t="s">
        <v>174</v>
      </c>
      <c r="B83" t="s">
        <v>1202</v>
      </c>
      <c r="C83" t="s">
        <v>1292</v>
      </c>
      <c r="D83" t="s">
        <v>1293</v>
      </c>
      <c r="E83">
        <v>49.034383890000001</v>
      </c>
      <c r="F83">
        <v>-125.35655920000001</v>
      </c>
      <c r="G83" t="s">
        <v>1294</v>
      </c>
      <c r="H83" t="s">
        <v>1294</v>
      </c>
      <c r="I83" t="s">
        <v>1295</v>
      </c>
      <c r="J83" t="s">
        <v>1296</v>
      </c>
      <c r="K83" t="s">
        <v>1297</v>
      </c>
      <c r="L83">
        <v>49.026875990000001</v>
      </c>
      <c r="M83">
        <v>-125.14962509999999</v>
      </c>
      <c r="N83" t="s">
        <v>30</v>
      </c>
      <c r="O83">
        <v>31</v>
      </c>
      <c r="P83" t="s">
        <v>1298</v>
      </c>
      <c r="Q83">
        <v>5</v>
      </c>
      <c r="R83">
        <v>40798</v>
      </c>
      <c r="S83" t="s">
        <v>174</v>
      </c>
      <c r="T83">
        <v>23</v>
      </c>
      <c r="U83" t="s">
        <v>1131</v>
      </c>
      <c r="V83" t="s">
        <v>56</v>
      </c>
      <c r="W83" s="449">
        <v>12</v>
      </c>
      <c r="X83" s="316">
        <f>'Area 23'!AB16</f>
        <v>0</v>
      </c>
      <c r="Y83" s="316" t="e">
        <f>'Area 23'!AF16</f>
        <v>#N/A</v>
      </c>
      <c r="Z83" s="449" t="e">
        <f>'Area 23'!AD16</f>
        <v>#N/A</v>
      </c>
      <c r="AA83" s="449" t="e">
        <f>'Area 23'!AJ16</f>
        <v>#N/A</v>
      </c>
      <c r="AB83" t="e">
        <f t="shared" si="3"/>
        <v>#N/A</v>
      </c>
      <c r="AC83" t="e">
        <f t="shared" si="4"/>
        <v>#N/A</v>
      </c>
      <c r="AD83" t="e">
        <f t="shared" si="5"/>
        <v>#N/A</v>
      </c>
    </row>
    <row r="84" spans="1:30">
      <c r="A84" t="s">
        <v>174</v>
      </c>
      <c r="B84" t="s">
        <v>1202</v>
      </c>
      <c r="C84" t="s">
        <v>1292</v>
      </c>
      <c r="D84" t="s">
        <v>1293</v>
      </c>
      <c r="E84">
        <v>49.034383890000001</v>
      </c>
      <c r="F84">
        <v>-125.35655920000001</v>
      </c>
      <c r="G84" t="s">
        <v>1294</v>
      </c>
      <c r="H84" t="s">
        <v>1294</v>
      </c>
      <c r="I84" t="s">
        <v>1295</v>
      </c>
      <c r="J84" t="s">
        <v>1296</v>
      </c>
      <c r="K84" t="s">
        <v>1297</v>
      </c>
      <c r="L84">
        <v>49.026875990000001</v>
      </c>
      <c r="M84">
        <v>-125.14962509999999</v>
      </c>
      <c r="N84" t="s">
        <v>30</v>
      </c>
      <c r="O84">
        <v>31</v>
      </c>
      <c r="P84" t="s">
        <v>1298</v>
      </c>
      <c r="Q84">
        <v>5</v>
      </c>
      <c r="R84">
        <v>40798</v>
      </c>
      <c r="S84" t="s">
        <v>174</v>
      </c>
      <c r="T84">
        <v>23</v>
      </c>
      <c r="U84" t="s">
        <v>1131</v>
      </c>
      <c r="V84" t="s">
        <v>57</v>
      </c>
      <c r="W84" s="449">
        <v>13</v>
      </c>
      <c r="X84" s="316">
        <f>'Area 23'!AB17</f>
        <v>0</v>
      </c>
      <c r="Y84" s="316" t="e">
        <f>'Area 23'!AF17</f>
        <v>#N/A</v>
      </c>
      <c r="Z84" s="449" t="e">
        <f>'Area 23'!AD17</f>
        <v>#N/A</v>
      </c>
      <c r="AA84" s="449" t="e">
        <f>'Area 23'!AJ17</f>
        <v>#N/A</v>
      </c>
      <c r="AB84" t="e">
        <f t="shared" si="3"/>
        <v>#N/A</v>
      </c>
      <c r="AC84" t="e">
        <f t="shared" si="4"/>
        <v>#N/A</v>
      </c>
      <c r="AD84" t="e">
        <f t="shared" si="5"/>
        <v>#N/A</v>
      </c>
    </row>
    <row r="85" spans="1:30">
      <c r="A85" t="s">
        <v>174</v>
      </c>
      <c r="B85" t="s">
        <v>1202</v>
      </c>
      <c r="C85" t="s">
        <v>1292</v>
      </c>
      <c r="D85" t="s">
        <v>1293</v>
      </c>
      <c r="E85">
        <v>49.034383890000001</v>
      </c>
      <c r="F85">
        <v>-125.35655920000001</v>
      </c>
      <c r="G85" t="s">
        <v>1294</v>
      </c>
      <c r="H85" t="s">
        <v>1294</v>
      </c>
      <c r="I85" t="s">
        <v>1295</v>
      </c>
      <c r="J85" t="s">
        <v>1296</v>
      </c>
      <c r="K85" t="s">
        <v>1297</v>
      </c>
      <c r="L85">
        <v>49.026875990000001</v>
      </c>
      <c r="M85">
        <v>-125.14962509999999</v>
      </c>
      <c r="N85" t="s">
        <v>30</v>
      </c>
      <c r="O85">
        <v>31</v>
      </c>
      <c r="P85" t="s">
        <v>1298</v>
      </c>
      <c r="Q85">
        <v>5</v>
      </c>
      <c r="R85">
        <v>40798</v>
      </c>
      <c r="S85" t="s">
        <v>174</v>
      </c>
      <c r="T85">
        <v>23</v>
      </c>
      <c r="U85" t="s">
        <v>1131</v>
      </c>
      <c r="V85" t="s">
        <v>58</v>
      </c>
      <c r="W85" s="449">
        <v>14</v>
      </c>
      <c r="X85" s="316">
        <f>'Area 23'!AB18</f>
        <v>0</v>
      </c>
      <c r="Y85" s="316" t="e">
        <f>'Area 23'!AF18</f>
        <v>#N/A</v>
      </c>
      <c r="Z85" s="449" t="e">
        <f>'Area 23'!AD18</f>
        <v>#N/A</v>
      </c>
      <c r="AA85" s="449" t="e">
        <f>'Area 23'!AJ18</f>
        <v>#N/A</v>
      </c>
      <c r="AB85" t="e">
        <f t="shared" si="3"/>
        <v>#N/A</v>
      </c>
      <c r="AC85" t="e">
        <f t="shared" si="4"/>
        <v>#N/A</v>
      </c>
      <c r="AD85" t="e">
        <f t="shared" si="5"/>
        <v>#N/A</v>
      </c>
    </row>
    <row r="86" spans="1:30">
      <c r="A86" t="s">
        <v>174</v>
      </c>
      <c r="B86" t="s">
        <v>1202</v>
      </c>
      <c r="C86" t="s">
        <v>1292</v>
      </c>
      <c r="D86" t="s">
        <v>1293</v>
      </c>
      <c r="E86">
        <v>49.034383890000001</v>
      </c>
      <c r="F86">
        <v>-125.35655920000001</v>
      </c>
      <c r="G86" t="s">
        <v>1294</v>
      </c>
      <c r="H86" t="s">
        <v>1294</v>
      </c>
      <c r="I86" t="s">
        <v>1295</v>
      </c>
      <c r="J86" t="s">
        <v>1296</v>
      </c>
      <c r="K86" t="s">
        <v>1297</v>
      </c>
      <c r="L86">
        <v>49.026875990000001</v>
      </c>
      <c r="M86">
        <v>-125.14962509999999</v>
      </c>
      <c r="N86" t="s">
        <v>30</v>
      </c>
      <c r="O86">
        <v>31</v>
      </c>
      <c r="P86" t="s">
        <v>1298</v>
      </c>
      <c r="Q86">
        <v>5</v>
      </c>
      <c r="R86">
        <v>40798</v>
      </c>
      <c r="S86" t="s">
        <v>174</v>
      </c>
      <c r="T86">
        <v>23</v>
      </c>
      <c r="U86" t="s">
        <v>1131</v>
      </c>
      <c r="V86" t="s">
        <v>59</v>
      </c>
      <c r="W86" s="449">
        <v>15</v>
      </c>
      <c r="X86" s="316">
        <f>'Area 23'!AB19</f>
        <v>0</v>
      </c>
      <c r="Y86" s="316" t="e">
        <f>'Area 23'!AF19</f>
        <v>#N/A</v>
      </c>
      <c r="Z86" s="449" t="e">
        <f>'Area 23'!AD19</f>
        <v>#N/A</v>
      </c>
      <c r="AA86" s="449" t="e">
        <f>'Area 23'!AJ19</f>
        <v>#N/A</v>
      </c>
      <c r="AB86" t="e">
        <f t="shared" si="3"/>
        <v>#N/A</v>
      </c>
      <c r="AC86" t="e">
        <f t="shared" si="4"/>
        <v>#N/A</v>
      </c>
      <c r="AD86" t="e">
        <f t="shared" si="5"/>
        <v>#N/A</v>
      </c>
    </row>
    <row r="87" spans="1:30">
      <c r="A87" t="s">
        <v>174</v>
      </c>
      <c r="B87" t="s">
        <v>1202</v>
      </c>
      <c r="C87" t="s">
        <v>1292</v>
      </c>
      <c r="D87" t="s">
        <v>1293</v>
      </c>
      <c r="E87">
        <v>49.034383890000001</v>
      </c>
      <c r="F87">
        <v>-125.35655920000001</v>
      </c>
      <c r="G87" t="s">
        <v>1294</v>
      </c>
      <c r="H87" t="s">
        <v>1294</v>
      </c>
      <c r="I87" t="s">
        <v>1295</v>
      </c>
      <c r="J87" t="s">
        <v>1296</v>
      </c>
      <c r="K87" t="s">
        <v>1297</v>
      </c>
      <c r="L87">
        <v>49.026875990000001</v>
      </c>
      <c r="M87">
        <v>-125.14962509999999</v>
      </c>
      <c r="N87" t="s">
        <v>30</v>
      </c>
      <c r="O87">
        <v>31</v>
      </c>
      <c r="P87" t="s">
        <v>1298</v>
      </c>
      <c r="Q87">
        <v>5</v>
      </c>
      <c r="R87">
        <v>40798</v>
      </c>
      <c r="S87" t="s">
        <v>174</v>
      </c>
      <c r="T87">
        <v>23</v>
      </c>
      <c r="U87" t="s">
        <v>1132</v>
      </c>
      <c r="V87" t="s">
        <v>61</v>
      </c>
      <c r="W87" s="449">
        <v>16</v>
      </c>
      <c r="X87" s="316">
        <f>'Area 23'!AB20</f>
        <v>0</v>
      </c>
      <c r="Y87" s="316" t="e">
        <f>'Area 23'!AF20</f>
        <v>#N/A</v>
      </c>
      <c r="Z87" s="449" t="e">
        <f>'Area 23'!AD20</f>
        <v>#N/A</v>
      </c>
      <c r="AA87" s="449" t="e">
        <f>'Area 23'!AJ20</f>
        <v>#N/A</v>
      </c>
      <c r="AB87" t="e">
        <f t="shared" si="3"/>
        <v>#N/A</v>
      </c>
      <c r="AC87" t="e">
        <f t="shared" si="4"/>
        <v>#N/A</v>
      </c>
      <c r="AD87" t="e">
        <f t="shared" si="5"/>
        <v>#N/A</v>
      </c>
    </row>
    <row r="88" spans="1:30">
      <c r="A88" t="s">
        <v>174</v>
      </c>
      <c r="B88" t="s">
        <v>1202</v>
      </c>
      <c r="C88" t="s">
        <v>1292</v>
      </c>
      <c r="D88" t="s">
        <v>1293</v>
      </c>
      <c r="E88">
        <v>49.034383890000001</v>
      </c>
      <c r="F88">
        <v>-125.35655920000001</v>
      </c>
      <c r="G88" t="s">
        <v>1294</v>
      </c>
      <c r="H88" t="s">
        <v>1294</v>
      </c>
      <c r="I88" t="s">
        <v>1295</v>
      </c>
      <c r="J88" t="s">
        <v>1296</v>
      </c>
      <c r="K88" t="s">
        <v>1297</v>
      </c>
      <c r="L88">
        <v>49.026875990000001</v>
      </c>
      <c r="M88">
        <v>-125.14962509999999</v>
      </c>
      <c r="N88" t="s">
        <v>30</v>
      </c>
      <c r="O88">
        <v>31</v>
      </c>
      <c r="P88" t="s">
        <v>1298</v>
      </c>
      <c r="Q88">
        <v>5</v>
      </c>
      <c r="R88">
        <v>40798</v>
      </c>
      <c r="S88" t="s">
        <v>174</v>
      </c>
      <c r="T88">
        <v>23</v>
      </c>
      <c r="U88" t="s">
        <v>1132</v>
      </c>
      <c r="V88" t="s">
        <v>62</v>
      </c>
      <c r="W88" s="449">
        <v>17</v>
      </c>
      <c r="X88" s="316">
        <f>'Area 23'!AB21</f>
        <v>1</v>
      </c>
      <c r="Y88" s="316" t="e">
        <f>'Area 23'!AF21</f>
        <v>#N/A</v>
      </c>
      <c r="Z88" s="449" t="e">
        <f>'Area 23'!AD21</f>
        <v>#N/A</v>
      </c>
      <c r="AA88" s="449" t="e">
        <f>'Area 23'!AJ21</f>
        <v>#N/A</v>
      </c>
      <c r="AB88" t="e">
        <f t="shared" si="3"/>
        <v>#N/A</v>
      </c>
      <c r="AC88" t="e">
        <f t="shared" si="4"/>
        <v>#N/A</v>
      </c>
      <c r="AD88" t="e">
        <f t="shared" si="5"/>
        <v>#N/A</v>
      </c>
    </row>
    <row r="89" spans="1:30">
      <c r="A89" t="s">
        <v>174</v>
      </c>
      <c r="B89" t="s">
        <v>1202</v>
      </c>
      <c r="C89" t="s">
        <v>1292</v>
      </c>
      <c r="D89" t="s">
        <v>1293</v>
      </c>
      <c r="E89">
        <v>49.034383890000001</v>
      </c>
      <c r="F89">
        <v>-125.35655920000001</v>
      </c>
      <c r="G89" t="s">
        <v>1294</v>
      </c>
      <c r="H89" t="s">
        <v>1294</v>
      </c>
      <c r="I89" t="s">
        <v>1295</v>
      </c>
      <c r="J89" t="s">
        <v>1296</v>
      </c>
      <c r="K89" t="s">
        <v>1297</v>
      </c>
      <c r="L89">
        <v>49.026875990000001</v>
      </c>
      <c r="M89">
        <v>-125.14962509999999</v>
      </c>
      <c r="N89" t="s">
        <v>30</v>
      </c>
      <c r="O89">
        <v>31</v>
      </c>
      <c r="P89" t="s">
        <v>1298</v>
      </c>
      <c r="Q89">
        <v>5</v>
      </c>
      <c r="R89">
        <v>40798</v>
      </c>
      <c r="S89" t="s">
        <v>174</v>
      </c>
      <c r="T89">
        <v>23</v>
      </c>
      <c r="U89" t="s">
        <v>1132</v>
      </c>
      <c r="V89" t="s">
        <v>284</v>
      </c>
      <c r="W89" s="449">
        <v>18</v>
      </c>
      <c r="X89" s="316">
        <f>'Area 23'!AB22</f>
        <v>0</v>
      </c>
      <c r="Y89" s="316" t="e">
        <f>'Area 23'!AF22</f>
        <v>#N/A</v>
      </c>
      <c r="Z89" s="449" t="e">
        <f>'Area 23'!AD22</f>
        <v>#N/A</v>
      </c>
      <c r="AA89" s="449" t="e">
        <f>'Area 23'!AJ22</f>
        <v>#N/A</v>
      </c>
      <c r="AB89" t="e">
        <f t="shared" si="3"/>
        <v>#N/A</v>
      </c>
      <c r="AC89" t="e">
        <f t="shared" si="4"/>
        <v>#N/A</v>
      </c>
      <c r="AD89" t="e">
        <f t="shared" si="5"/>
        <v>#N/A</v>
      </c>
    </row>
    <row r="90" spans="1:30">
      <c r="A90" t="s">
        <v>174</v>
      </c>
      <c r="B90" t="s">
        <v>1202</v>
      </c>
      <c r="C90" t="s">
        <v>1292</v>
      </c>
      <c r="D90" t="s">
        <v>1293</v>
      </c>
      <c r="E90">
        <v>49.034383890000001</v>
      </c>
      <c r="F90">
        <v>-125.35655920000001</v>
      </c>
      <c r="G90" t="s">
        <v>1294</v>
      </c>
      <c r="H90" t="s">
        <v>1294</v>
      </c>
      <c r="I90" t="s">
        <v>1295</v>
      </c>
      <c r="J90" t="s">
        <v>1296</v>
      </c>
      <c r="K90" t="s">
        <v>1297</v>
      </c>
      <c r="L90">
        <v>49.026875990000001</v>
      </c>
      <c r="M90">
        <v>-125.14962509999999</v>
      </c>
      <c r="N90" t="s">
        <v>30</v>
      </c>
      <c r="O90">
        <v>31</v>
      </c>
      <c r="P90" t="s">
        <v>1298</v>
      </c>
      <c r="Q90">
        <v>5</v>
      </c>
      <c r="R90">
        <v>40798</v>
      </c>
      <c r="S90" t="s">
        <v>174</v>
      </c>
      <c r="T90">
        <v>23</v>
      </c>
      <c r="U90" t="s">
        <v>1132</v>
      </c>
      <c r="V90" t="s">
        <v>64</v>
      </c>
      <c r="W90" s="449">
        <v>19</v>
      </c>
      <c r="X90" s="316">
        <f>'Area 23'!AB23</f>
        <v>-1</v>
      </c>
      <c r="Y90" s="316" t="e">
        <f>'Area 23'!AF23</f>
        <v>#N/A</v>
      </c>
      <c r="Z90" s="449" t="e">
        <f>'Area 23'!AD23</f>
        <v>#N/A</v>
      </c>
      <c r="AA90" s="449" t="e">
        <f>'Area 23'!AJ23</f>
        <v>#N/A</v>
      </c>
      <c r="AB90" t="e">
        <f t="shared" si="3"/>
        <v>#N/A</v>
      </c>
      <c r="AC90" t="e">
        <f t="shared" si="4"/>
        <v>#N/A</v>
      </c>
      <c r="AD90" t="e">
        <f t="shared" si="5"/>
        <v>#N/A</v>
      </c>
    </row>
    <row r="91" spans="1:30">
      <c r="A91" t="s">
        <v>174</v>
      </c>
      <c r="B91" t="s">
        <v>1202</v>
      </c>
      <c r="C91" t="s">
        <v>1292</v>
      </c>
      <c r="D91" t="s">
        <v>1293</v>
      </c>
      <c r="E91">
        <v>49.034383890000001</v>
      </c>
      <c r="F91">
        <v>-125.35655920000001</v>
      </c>
      <c r="G91" t="s">
        <v>1294</v>
      </c>
      <c r="H91" t="s">
        <v>1294</v>
      </c>
      <c r="I91" t="s">
        <v>1295</v>
      </c>
      <c r="J91" t="s">
        <v>1296</v>
      </c>
      <c r="K91" t="s">
        <v>1297</v>
      </c>
      <c r="L91">
        <v>49.026875990000001</v>
      </c>
      <c r="M91">
        <v>-125.14962509999999</v>
      </c>
      <c r="N91" t="s">
        <v>30</v>
      </c>
      <c r="O91">
        <v>31</v>
      </c>
      <c r="P91" t="s">
        <v>1298</v>
      </c>
      <c r="Q91">
        <v>5</v>
      </c>
      <c r="R91">
        <v>40798</v>
      </c>
      <c r="S91" t="s">
        <v>174</v>
      </c>
      <c r="T91">
        <v>23</v>
      </c>
      <c r="U91" t="s">
        <v>1132</v>
      </c>
      <c r="V91" t="s">
        <v>65</v>
      </c>
      <c r="W91" s="449">
        <v>20</v>
      </c>
      <c r="X91" s="316">
        <f>'Area 23'!AB24</f>
        <v>1</v>
      </c>
      <c r="Y91" s="316" t="e">
        <f>'Area 23'!AF24</f>
        <v>#N/A</v>
      </c>
      <c r="Z91" s="449" t="e">
        <f>'Area 23'!AD24</f>
        <v>#N/A</v>
      </c>
      <c r="AA91" s="449" t="e">
        <f>'Area 23'!AJ24</f>
        <v>#N/A</v>
      </c>
      <c r="AB91" t="e">
        <f t="shared" si="3"/>
        <v>#N/A</v>
      </c>
      <c r="AC91" t="e">
        <f t="shared" si="4"/>
        <v>#N/A</v>
      </c>
      <c r="AD91" t="e">
        <f t="shared" si="5"/>
        <v>#N/A</v>
      </c>
    </row>
    <row r="92" spans="1:30">
      <c r="A92" t="s">
        <v>174</v>
      </c>
      <c r="B92" t="s">
        <v>1202</v>
      </c>
      <c r="C92" t="s">
        <v>1292</v>
      </c>
      <c r="D92" t="s">
        <v>1293</v>
      </c>
      <c r="E92">
        <v>49.034383890000001</v>
      </c>
      <c r="F92">
        <v>-125.35655920000001</v>
      </c>
      <c r="G92" t="s">
        <v>1294</v>
      </c>
      <c r="H92" t="s">
        <v>1294</v>
      </c>
      <c r="I92" t="s">
        <v>1295</v>
      </c>
      <c r="J92" t="s">
        <v>1296</v>
      </c>
      <c r="K92" t="s">
        <v>1297</v>
      </c>
      <c r="L92">
        <v>49.026875990000001</v>
      </c>
      <c r="M92">
        <v>-125.14962509999999</v>
      </c>
      <c r="N92" t="s">
        <v>30</v>
      </c>
      <c r="O92">
        <v>31</v>
      </c>
      <c r="P92" t="s">
        <v>1298</v>
      </c>
      <c r="Q92">
        <v>5</v>
      </c>
      <c r="R92">
        <v>40798</v>
      </c>
      <c r="S92" t="s">
        <v>174</v>
      </c>
      <c r="T92">
        <v>23</v>
      </c>
      <c r="U92" t="s">
        <v>1132</v>
      </c>
      <c r="V92" t="s">
        <v>66</v>
      </c>
      <c r="W92" s="449">
        <v>21</v>
      </c>
      <c r="X92" s="316">
        <f>'Area 23'!AB25</f>
        <v>1</v>
      </c>
      <c r="Y92" s="316" t="e">
        <f>'Area 23'!AF25</f>
        <v>#N/A</v>
      </c>
      <c r="Z92" s="449" t="e">
        <f>'Area 23'!AD25</f>
        <v>#N/A</v>
      </c>
      <c r="AA92" s="449" t="e">
        <f>'Area 23'!AJ25</f>
        <v>#N/A</v>
      </c>
      <c r="AB92" t="e">
        <f t="shared" si="3"/>
        <v>#N/A</v>
      </c>
      <c r="AC92" t="e">
        <f t="shared" si="4"/>
        <v>#N/A</v>
      </c>
      <c r="AD92" t="e">
        <f t="shared" si="5"/>
        <v>#N/A</v>
      </c>
    </row>
    <row r="93" spans="1:30">
      <c r="A93" t="s">
        <v>174</v>
      </c>
      <c r="B93" t="s">
        <v>1202</v>
      </c>
      <c r="C93" t="s">
        <v>1292</v>
      </c>
      <c r="D93" t="s">
        <v>1293</v>
      </c>
      <c r="E93">
        <v>49.034383890000001</v>
      </c>
      <c r="F93">
        <v>-125.35655920000001</v>
      </c>
      <c r="G93" t="s">
        <v>1294</v>
      </c>
      <c r="H93" t="s">
        <v>1294</v>
      </c>
      <c r="I93" t="s">
        <v>1295</v>
      </c>
      <c r="J93" t="s">
        <v>1296</v>
      </c>
      <c r="K93" t="s">
        <v>1297</v>
      </c>
      <c r="L93">
        <v>49.026875990000001</v>
      </c>
      <c r="M93">
        <v>-125.14962509999999</v>
      </c>
      <c r="N93" t="s">
        <v>30</v>
      </c>
      <c r="O93">
        <v>31</v>
      </c>
      <c r="P93" t="s">
        <v>1298</v>
      </c>
      <c r="Q93">
        <v>5</v>
      </c>
      <c r="R93">
        <v>40798</v>
      </c>
      <c r="S93" t="s">
        <v>174</v>
      </c>
      <c r="T93">
        <v>23</v>
      </c>
      <c r="U93" t="s">
        <v>1132</v>
      </c>
      <c r="V93" t="s">
        <v>67</v>
      </c>
      <c r="W93" s="449">
        <v>22</v>
      </c>
      <c r="X93" s="316">
        <f>'Area 23'!AB26</f>
        <v>-1</v>
      </c>
      <c r="Y93" s="316" t="e">
        <f>'Area 23'!AF26</f>
        <v>#N/A</v>
      </c>
      <c r="Z93" s="449" t="e">
        <f>'Area 23'!AD26</f>
        <v>#N/A</v>
      </c>
      <c r="AA93" s="449" t="e">
        <f>'Area 23'!AJ26</f>
        <v>#N/A</v>
      </c>
      <c r="AB93" t="e">
        <f t="shared" si="3"/>
        <v>#N/A</v>
      </c>
      <c r="AC93" t="e">
        <f t="shared" si="4"/>
        <v>#N/A</v>
      </c>
      <c r="AD93" t="e">
        <f t="shared" si="5"/>
        <v>#N/A</v>
      </c>
    </row>
    <row r="94" spans="1:30">
      <c r="A94" t="s">
        <v>174</v>
      </c>
      <c r="B94" t="s">
        <v>1202</v>
      </c>
      <c r="C94" t="s">
        <v>1292</v>
      </c>
      <c r="D94" t="s">
        <v>1293</v>
      </c>
      <c r="E94">
        <v>49.034383890000001</v>
      </c>
      <c r="F94">
        <v>-125.35655920000001</v>
      </c>
      <c r="G94" t="s">
        <v>1294</v>
      </c>
      <c r="H94" t="s">
        <v>1294</v>
      </c>
      <c r="I94" t="s">
        <v>1295</v>
      </c>
      <c r="J94" t="s">
        <v>1296</v>
      </c>
      <c r="K94" t="s">
        <v>1297</v>
      </c>
      <c r="L94">
        <v>49.026875990000001</v>
      </c>
      <c r="M94">
        <v>-125.14962509999999</v>
      </c>
      <c r="N94" t="s">
        <v>30</v>
      </c>
      <c r="O94">
        <v>31</v>
      </c>
      <c r="P94" t="s">
        <v>1298</v>
      </c>
      <c r="Q94">
        <v>5</v>
      </c>
      <c r="R94">
        <v>40798</v>
      </c>
      <c r="S94" t="s">
        <v>174</v>
      </c>
      <c r="T94">
        <v>23</v>
      </c>
      <c r="U94" t="s">
        <v>1132</v>
      </c>
      <c r="V94" t="s">
        <v>69</v>
      </c>
      <c r="W94" s="449">
        <v>23</v>
      </c>
      <c r="X94" s="316">
        <f>'Area 23'!AB27</f>
        <v>0</v>
      </c>
      <c r="Y94" s="316" t="e">
        <f>'Area 23'!AF27</f>
        <v>#N/A</v>
      </c>
      <c r="Z94" s="449" t="e">
        <f>'Area 23'!AD27</f>
        <v>#N/A</v>
      </c>
      <c r="AA94" s="449" t="e">
        <f>'Area 23'!AJ27</f>
        <v>#N/A</v>
      </c>
      <c r="AB94" t="e">
        <f t="shared" si="3"/>
        <v>#N/A</v>
      </c>
      <c r="AC94" t="e">
        <f t="shared" si="4"/>
        <v>#N/A</v>
      </c>
      <c r="AD94" t="e">
        <f t="shared" si="5"/>
        <v>#N/A</v>
      </c>
    </row>
    <row r="95" spans="1:30">
      <c r="A95" t="s">
        <v>174</v>
      </c>
      <c r="B95" t="s">
        <v>1202</v>
      </c>
      <c r="C95" t="s">
        <v>1292</v>
      </c>
      <c r="D95" t="s">
        <v>1293</v>
      </c>
      <c r="E95">
        <v>49.034383890000001</v>
      </c>
      <c r="F95">
        <v>-125.35655920000001</v>
      </c>
      <c r="G95" t="s">
        <v>1294</v>
      </c>
      <c r="H95" t="s">
        <v>1294</v>
      </c>
      <c r="I95" t="s">
        <v>1295</v>
      </c>
      <c r="J95" t="s">
        <v>1296</v>
      </c>
      <c r="K95" t="s">
        <v>1297</v>
      </c>
      <c r="L95">
        <v>49.026875990000001</v>
      </c>
      <c r="M95">
        <v>-125.14962509999999</v>
      </c>
      <c r="N95" t="s">
        <v>30</v>
      </c>
      <c r="O95">
        <v>31</v>
      </c>
      <c r="P95" t="s">
        <v>1298</v>
      </c>
      <c r="Q95">
        <v>5</v>
      </c>
      <c r="R95">
        <v>40798</v>
      </c>
      <c r="S95" t="s">
        <v>174</v>
      </c>
      <c r="T95">
        <v>23</v>
      </c>
      <c r="U95" t="s">
        <v>1132</v>
      </c>
      <c r="V95" t="s">
        <v>71</v>
      </c>
      <c r="W95" s="449">
        <v>24</v>
      </c>
      <c r="X95" s="316">
        <f>'Area 23'!AB28</f>
        <v>0</v>
      </c>
      <c r="Y95" s="316" t="e">
        <f>'Area 23'!AF28</f>
        <v>#N/A</v>
      </c>
      <c r="Z95" s="449" t="e">
        <f>'Area 23'!AD28</f>
        <v>#N/A</v>
      </c>
      <c r="AA95" s="449" t="e">
        <f>'Area 23'!AJ28</f>
        <v>#N/A</v>
      </c>
      <c r="AB95" t="e">
        <f t="shared" si="3"/>
        <v>#N/A</v>
      </c>
      <c r="AC95" t="e">
        <f t="shared" si="4"/>
        <v>#N/A</v>
      </c>
      <c r="AD95" t="e">
        <f t="shared" si="5"/>
        <v>#N/A</v>
      </c>
    </row>
    <row r="96" spans="1:30">
      <c r="A96" t="s">
        <v>174</v>
      </c>
      <c r="B96" t="s">
        <v>1202</v>
      </c>
      <c r="C96" t="s">
        <v>1292</v>
      </c>
      <c r="D96" t="s">
        <v>1293</v>
      </c>
      <c r="E96">
        <v>49.034383890000001</v>
      </c>
      <c r="F96">
        <v>-125.35655920000001</v>
      </c>
      <c r="G96" t="s">
        <v>1294</v>
      </c>
      <c r="H96" t="s">
        <v>1294</v>
      </c>
      <c r="I96" t="s">
        <v>1295</v>
      </c>
      <c r="J96" t="s">
        <v>1296</v>
      </c>
      <c r="K96" t="s">
        <v>1297</v>
      </c>
      <c r="L96">
        <v>49.026875990000001</v>
      </c>
      <c r="M96">
        <v>-125.14962509999999</v>
      </c>
      <c r="N96" t="s">
        <v>30</v>
      </c>
      <c r="O96">
        <v>31</v>
      </c>
      <c r="P96" t="s">
        <v>1298</v>
      </c>
      <c r="Q96">
        <v>5</v>
      </c>
      <c r="R96">
        <v>40798</v>
      </c>
      <c r="S96" t="s">
        <v>174</v>
      </c>
      <c r="T96">
        <v>23</v>
      </c>
      <c r="U96" t="s">
        <v>1132</v>
      </c>
      <c r="V96" t="s">
        <v>72</v>
      </c>
      <c r="W96" s="449">
        <v>25</v>
      </c>
      <c r="X96" s="316">
        <f>'Area 23'!AB29</f>
        <v>5</v>
      </c>
      <c r="Y96" s="316" t="e">
        <f>'Area 23'!AF29</f>
        <v>#N/A</v>
      </c>
      <c r="Z96" s="449" t="e">
        <f>'Area 23'!AD29</f>
        <v>#N/A</v>
      </c>
      <c r="AA96" s="449" t="e">
        <f>'Area 23'!AJ29</f>
        <v>#N/A</v>
      </c>
      <c r="AB96" t="e">
        <f t="shared" si="3"/>
        <v>#N/A</v>
      </c>
      <c r="AC96" t="e">
        <f t="shared" si="4"/>
        <v>#N/A</v>
      </c>
      <c r="AD96" t="e">
        <f t="shared" si="5"/>
        <v>#N/A</v>
      </c>
    </row>
    <row r="97" spans="1:30">
      <c r="A97" t="s">
        <v>174</v>
      </c>
      <c r="B97" t="s">
        <v>1202</v>
      </c>
      <c r="C97" t="s">
        <v>1292</v>
      </c>
      <c r="D97" t="s">
        <v>1293</v>
      </c>
      <c r="E97">
        <v>49.034383890000001</v>
      </c>
      <c r="F97">
        <v>-125.35655920000001</v>
      </c>
      <c r="G97" t="s">
        <v>1294</v>
      </c>
      <c r="H97" t="s">
        <v>1294</v>
      </c>
      <c r="I97" t="s">
        <v>1295</v>
      </c>
      <c r="J97" t="s">
        <v>1296</v>
      </c>
      <c r="K97" t="s">
        <v>1297</v>
      </c>
      <c r="L97">
        <v>49.026875990000001</v>
      </c>
      <c r="M97">
        <v>-125.14962509999999</v>
      </c>
      <c r="N97" t="s">
        <v>30</v>
      </c>
      <c r="O97">
        <v>31</v>
      </c>
      <c r="P97" t="s">
        <v>1298</v>
      </c>
      <c r="Q97">
        <v>5</v>
      </c>
      <c r="R97">
        <v>40798</v>
      </c>
      <c r="S97" t="s">
        <v>174</v>
      </c>
      <c r="T97">
        <v>23</v>
      </c>
      <c r="U97" t="s">
        <v>1132</v>
      </c>
      <c r="V97" t="s">
        <v>73</v>
      </c>
      <c r="W97" s="449">
        <v>26</v>
      </c>
      <c r="X97" s="316">
        <f>'Area 23'!AB30</f>
        <v>-1</v>
      </c>
      <c r="Y97" s="316" t="e">
        <f>'Area 23'!AF30</f>
        <v>#N/A</v>
      </c>
      <c r="Z97" s="449" t="e">
        <f>'Area 23'!AD30</f>
        <v>#N/A</v>
      </c>
      <c r="AA97" s="449" t="e">
        <f>'Area 23'!AJ30</f>
        <v>#N/A</v>
      </c>
      <c r="AB97" t="e">
        <f t="shared" si="3"/>
        <v>#N/A</v>
      </c>
      <c r="AC97" t="e">
        <f t="shared" si="4"/>
        <v>#N/A</v>
      </c>
      <c r="AD97" t="e">
        <f t="shared" si="5"/>
        <v>#N/A</v>
      </c>
    </row>
    <row r="98" spans="1:30">
      <c r="A98" t="s">
        <v>174</v>
      </c>
      <c r="B98" t="s">
        <v>1202</v>
      </c>
      <c r="C98" t="s">
        <v>1292</v>
      </c>
      <c r="D98" t="s">
        <v>1293</v>
      </c>
      <c r="E98">
        <v>49.034383890000001</v>
      </c>
      <c r="F98">
        <v>-125.35655920000001</v>
      </c>
      <c r="G98" t="s">
        <v>1294</v>
      </c>
      <c r="H98" t="s">
        <v>1294</v>
      </c>
      <c r="I98" t="s">
        <v>1295</v>
      </c>
      <c r="J98" t="s">
        <v>1296</v>
      </c>
      <c r="K98" t="s">
        <v>1297</v>
      </c>
      <c r="L98">
        <v>49.026875990000001</v>
      </c>
      <c r="M98">
        <v>-125.14962509999999</v>
      </c>
      <c r="N98" t="s">
        <v>30</v>
      </c>
      <c r="O98">
        <v>31</v>
      </c>
      <c r="P98" t="s">
        <v>1298</v>
      </c>
      <c r="Q98">
        <v>5</v>
      </c>
      <c r="R98">
        <v>40798</v>
      </c>
      <c r="S98" t="s">
        <v>174</v>
      </c>
      <c r="T98">
        <v>23</v>
      </c>
      <c r="U98" t="s">
        <v>1132</v>
      </c>
      <c r="V98" t="s">
        <v>74</v>
      </c>
      <c r="W98" s="449">
        <v>27</v>
      </c>
      <c r="X98" s="316">
        <f>'Area 23'!AB31</f>
        <v>0</v>
      </c>
      <c r="Y98" s="316" t="e">
        <f>'Area 23'!AF31</f>
        <v>#N/A</v>
      </c>
      <c r="Z98" s="449" t="e">
        <f>'Area 23'!AD31</f>
        <v>#N/A</v>
      </c>
      <c r="AA98" s="449" t="e">
        <f>'Area 23'!AJ31</f>
        <v>#N/A</v>
      </c>
      <c r="AB98" t="e">
        <f t="shared" si="3"/>
        <v>#N/A</v>
      </c>
      <c r="AC98" t="e">
        <f t="shared" si="4"/>
        <v>#N/A</v>
      </c>
      <c r="AD98" t="e">
        <f t="shared" si="5"/>
        <v>#N/A</v>
      </c>
    </row>
    <row r="99" spans="1:30">
      <c r="A99" t="s">
        <v>174</v>
      </c>
      <c r="B99" t="s">
        <v>1202</v>
      </c>
      <c r="C99" t="s">
        <v>1292</v>
      </c>
      <c r="D99" t="s">
        <v>1293</v>
      </c>
      <c r="E99">
        <v>49.034383890000001</v>
      </c>
      <c r="F99">
        <v>-125.35655920000001</v>
      </c>
      <c r="G99" t="s">
        <v>1294</v>
      </c>
      <c r="H99" t="s">
        <v>1294</v>
      </c>
      <c r="I99" t="s">
        <v>1295</v>
      </c>
      <c r="J99" t="s">
        <v>1296</v>
      </c>
      <c r="K99" t="s">
        <v>1297</v>
      </c>
      <c r="L99">
        <v>49.026875990000001</v>
      </c>
      <c r="M99">
        <v>-125.14962509999999</v>
      </c>
      <c r="N99" t="s">
        <v>30</v>
      </c>
      <c r="O99">
        <v>31</v>
      </c>
      <c r="P99" t="s">
        <v>1298</v>
      </c>
      <c r="Q99">
        <v>5</v>
      </c>
      <c r="R99">
        <v>40798</v>
      </c>
      <c r="S99" t="s">
        <v>174</v>
      </c>
      <c r="T99">
        <v>23</v>
      </c>
      <c r="U99" t="s">
        <v>1132</v>
      </c>
      <c r="V99" t="s">
        <v>75</v>
      </c>
      <c r="W99" s="449">
        <v>28</v>
      </c>
      <c r="X99" s="316">
        <f>'Area 23'!AB32</f>
        <v>0</v>
      </c>
      <c r="Y99" s="316" t="e">
        <f>'Area 23'!AF32</f>
        <v>#N/A</v>
      </c>
      <c r="Z99" s="449" t="e">
        <f>'Area 23'!AD32</f>
        <v>#N/A</v>
      </c>
      <c r="AA99" s="449" t="e">
        <f>'Area 23'!AJ32</f>
        <v>#N/A</v>
      </c>
      <c r="AB99" t="e">
        <f t="shared" si="3"/>
        <v>#N/A</v>
      </c>
      <c r="AC99" t="e">
        <f t="shared" si="4"/>
        <v>#N/A</v>
      </c>
      <c r="AD99" t="e">
        <f t="shared" si="5"/>
        <v>#N/A</v>
      </c>
    </row>
    <row r="100" spans="1:30">
      <c r="A100" t="s">
        <v>174</v>
      </c>
      <c r="B100" t="s">
        <v>1202</v>
      </c>
      <c r="C100" t="s">
        <v>1292</v>
      </c>
      <c r="D100" t="s">
        <v>1293</v>
      </c>
      <c r="E100">
        <v>49.034383890000001</v>
      </c>
      <c r="F100">
        <v>-125.35655920000001</v>
      </c>
      <c r="G100" t="s">
        <v>1294</v>
      </c>
      <c r="H100" t="s">
        <v>1294</v>
      </c>
      <c r="I100" t="s">
        <v>1295</v>
      </c>
      <c r="J100" t="s">
        <v>1296</v>
      </c>
      <c r="K100" t="s">
        <v>1297</v>
      </c>
      <c r="L100">
        <v>49.026875990000001</v>
      </c>
      <c r="M100">
        <v>-125.14962509999999</v>
      </c>
      <c r="N100" t="s">
        <v>30</v>
      </c>
      <c r="O100">
        <v>31</v>
      </c>
      <c r="P100" t="s">
        <v>1298</v>
      </c>
      <c r="Q100">
        <v>5</v>
      </c>
      <c r="R100">
        <v>40798</v>
      </c>
      <c r="S100" t="s">
        <v>174</v>
      </c>
      <c r="T100">
        <v>23</v>
      </c>
      <c r="U100" t="s">
        <v>1132</v>
      </c>
      <c r="V100" t="s">
        <v>76</v>
      </c>
      <c r="W100" s="449">
        <v>29</v>
      </c>
      <c r="X100" s="316">
        <f>'Area 23'!AB33</f>
        <v>0</v>
      </c>
      <c r="Y100" s="316" t="e">
        <f>'Area 23'!AF33</f>
        <v>#N/A</v>
      </c>
      <c r="Z100" s="449" t="e">
        <f>'Area 23'!AD33</f>
        <v>#N/A</v>
      </c>
      <c r="AA100" s="449" t="e">
        <f>'Area 23'!AJ33</f>
        <v>#N/A</v>
      </c>
      <c r="AB100" t="e">
        <f t="shared" si="3"/>
        <v>#N/A</v>
      </c>
      <c r="AC100" t="e">
        <f t="shared" si="4"/>
        <v>#N/A</v>
      </c>
      <c r="AD100" t="e">
        <f t="shared" si="5"/>
        <v>#N/A</v>
      </c>
    </row>
    <row r="101" spans="1:30">
      <c r="A101" t="s">
        <v>174</v>
      </c>
      <c r="B101" t="s">
        <v>1202</v>
      </c>
      <c r="C101" t="s">
        <v>1292</v>
      </c>
      <c r="D101" t="s">
        <v>1293</v>
      </c>
      <c r="E101">
        <v>49.034383890000001</v>
      </c>
      <c r="F101">
        <v>-125.35655920000001</v>
      </c>
      <c r="G101" t="s">
        <v>1294</v>
      </c>
      <c r="H101" t="s">
        <v>1294</v>
      </c>
      <c r="I101" t="s">
        <v>1295</v>
      </c>
      <c r="J101" t="s">
        <v>1296</v>
      </c>
      <c r="K101" t="s">
        <v>1297</v>
      </c>
      <c r="L101">
        <v>49.026875990000001</v>
      </c>
      <c r="M101">
        <v>-125.14962509999999</v>
      </c>
      <c r="N101" t="s">
        <v>30</v>
      </c>
      <c r="O101">
        <v>31</v>
      </c>
      <c r="P101" t="s">
        <v>1298</v>
      </c>
      <c r="Q101">
        <v>5</v>
      </c>
      <c r="R101">
        <v>40798</v>
      </c>
      <c r="S101" t="s">
        <v>174</v>
      </c>
      <c r="T101">
        <v>23</v>
      </c>
      <c r="U101" t="s">
        <v>1133</v>
      </c>
      <c r="V101" t="s">
        <v>78</v>
      </c>
      <c r="W101" s="449">
        <v>30</v>
      </c>
      <c r="X101" s="316">
        <f>'Area 23'!AB34</f>
        <v>0</v>
      </c>
      <c r="Y101" s="316" t="e">
        <f>'Area 23'!AF34</f>
        <v>#N/A</v>
      </c>
      <c r="Z101" s="449" t="e">
        <f>'Area 23'!AD34</f>
        <v>#N/A</v>
      </c>
      <c r="AA101" s="449" t="e">
        <f>'Area 23'!AJ34</f>
        <v>#N/A</v>
      </c>
      <c r="AB101" t="e">
        <f t="shared" si="3"/>
        <v>#N/A</v>
      </c>
      <c r="AC101" t="e">
        <f t="shared" si="4"/>
        <v>#N/A</v>
      </c>
      <c r="AD101" t="e">
        <f t="shared" si="5"/>
        <v>#N/A</v>
      </c>
    </row>
    <row r="102" spans="1:30">
      <c r="A102" t="s">
        <v>174</v>
      </c>
      <c r="B102" t="s">
        <v>1202</v>
      </c>
      <c r="C102" t="s">
        <v>1292</v>
      </c>
      <c r="D102" t="s">
        <v>1293</v>
      </c>
      <c r="E102">
        <v>49.034383890000001</v>
      </c>
      <c r="F102">
        <v>-125.35655920000001</v>
      </c>
      <c r="G102" t="s">
        <v>1294</v>
      </c>
      <c r="H102" t="s">
        <v>1294</v>
      </c>
      <c r="I102" t="s">
        <v>1295</v>
      </c>
      <c r="J102" t="s">
        <v>1296</v>
      </c>
      <c r="K102" t="s">
        <v>1297</v>
      </c>
      <c r="L102">
        <v>49.026875990000001</v>
      </c>
      <c r="M102">
        <v>-125.14962509999999</v>
      </c>
      <c r="N102" t="s">
        <v>30</v>
      </c>
      <c r="O102">
        <v>31</v>
      </c>
      <c r="P102" t="s">
        <v>1298</v>
      </c>
      <c r="Q102">
        <v>5</v>
      </c>
      <c r="R102">
        <v>40798</v>
      </c>
      <c r="S102" t="s">
        <v>174</v>
      </c>
      <c r="T102">
        <v>23</v>
      </c>
      <c r="U102" t="s">
        <v>1133</v>
      </c>
      <c r="V102" t="s">
        <v>79</v>
      </c>
      <c r="W102" s="449">
        <v>31</v>
      </c>
      <c r="X102" s="316">
        <f>'Area 23'!AB35</f>
        <v>0</v>
      </c>
      <c r="Y102" s="316" t="e">
        <f>'Area 23'!AF35</f>
        <v>#N/A</v>
      </c>
      <c r="Z102" s="449" t="e">
        <f>'Area 23'!AD35</f>
        <v>#N/A</v>
      </c>
      <c r="AA102" s="449" t="e">
        <f>'Area 23'!AJ35</f>
        <v>#N/A</v>
      </c>
      <c r="AB102" t="e">
        <f t="shared" si="3"/>
        <v>#N/A</v>
      </c>
      <c r="AC102" t="e">
        <f t="shared" si="4"/>
        <v>#N/A</v>
      </c>
      <c r="AD102" t="e">
        <f t="shared" si="5"/>
        <v>#N/A</v>
      </c>
    </row>
    <row r="103" spans="1:30">
      <c r="A103" t="s">
        <v>174</v>
      </c>
      <c r="B103" t="s">
        <v>1202</v>
      </c>
      <c r="C103" t="s">
        <v>1292</v>
      </c>
      <c r="D103" t="s">
        <v>1293</v>
      </c>
      <c r="E103">
        <v>49.034383890000001</v>
      </c>
      <c r="F103">
        <v>-125.35655920000001</v>
      </c>
      <c r="G103" t="s">
        <v>1294</v>
      </c>
      <c r="H103" t="s">
        <v>1294</v>
      </c>
      <c r="I103" t="s">
        <v>1295</v>
      </c>
      <c r="J103" t="s">
        <v>1296</v>
      </c>
      <c r="K103" t="s">
        <v>1297</v>
      </c>
      <c r="L103">
        <v>49.026875990000001</v>
      </c>
      <c r="M103">
        <v>-125.14962509999999</v>
      </c>
      <c r="N103" t="s">
        <v>30</v>
      </c>
      <c r="O103">
        <v>31</v>
      </c>
      <c r="P103" t="s">
        <v>1298</v>
      </c>
      <c r="Q103">
        <v>5</v>
      </c>
      <c r="R103">
        <v>40798</v>
      </c>
      <c r="S103" t="s">
        <v>174</v>
      </c>
      <c r="T103">
        <v>23</v>
      </c>
      <c r="U103" t="s">
        <v>1133</v>
      </c>
      <c r="V103" t="s">
        <v>80</v>
      </c>
      <c r="W103" s="449">
        <v>32</v>
      </c>
      <c r="X103" s="316">
        <f>'Area 23'!AB36</f>
        <v>1</v>
      </c>
      <c r="Y103" s="316" t="e">
        <f>'Area 23'!AF36</f>
        <v>#N/A</v>
      </c>
      <c r="Z103" s="449" t="e">
        <f>'Area 23'!AD36</f>
        <v>#N/A</v>
      </c>
      <c r="AA103" s="449" t="e">
        <f>'Area 23'!AJ36</f>
        <v>#N/A</v>
      </c>
      <c r="AB103" t="e">
        <f t="shared" si="3"/>
        <v>#N/A</v>
      </c>
      <c r="AC103" t="e">
        <f t="shared" si="4"/>
        <v>#N/A</v>
      </c>
      <c r="AD103" t="e">
        <f t="shared" si="5"/>
        <v>#N/A</v>
      </c>
    </row>
    <row r="104" spans="1:30">
      <c r="A104" t="s">
        <v>174</v>
      </c>
      <c r="B104" t="s">
        <v>1202</v>
      </c>
      <c r="C104" t="s">
        <v>1292</v>
      </c>
      <c r="D104" t="s">
        <v>1293</v>
      </c>
      <c r="E104">
        <v>49.034383890000001</v>
      </c>
      <c r="F104">
        <v>-125.35655920000001</v>
      </c>
      <c r="G104" t="s">
        <v>1294</v>
      </c>
      <c r="H104" t="s">
        <v>1294</v>
      </c>
      <c r="I104" t="s">
        <v>1295</v>
      </c>
      <c r="J104" t="s">
        <v>1296</v>
      </c>
      <c r="K104" t="s">
        <v>1297</v>
      </c>
      <c r="L104">
        <v>49.026875990000001</v>
      </c>
      <c r="M104">
        <v>-125.14962509999999</v>
      </c>
      <c r="N104" t="s">
        <v>30</v>
      </c>
      <c r="O104">
        <v>31</v>
      </c>
      <c r="P104" t="s">
        <v>1298</v>
      </c>
      <c r="Q104">
        <v>5</v>
      </c>
      <c r="R104">
        <v>40798</v>
      </c>
      <c r="S104" t="s">
        <v>174</v>
      </c>
      <c r="T104">
        <v>23</v>
      </c>
      <c r="U104" t="s">
        <v>1133</v>
      </c>
      <c r="V104" t="s">
        <v>81</v>
      </c>
      <c r="W104" s="449">
        <v>33</v>
      </c>
      <c r="X104" s="316">
        <f>'Area 23'!AB37</f>
        <v>-1</v>
      </c>
      <c r="Y104" s="316" t="e">
        <f>'Area 23'!AF37</f>
        <v>#N/A</v>
      </c>
      <c r="Z104" s="449" t="e">
        <f>'Area 23'!AD37</f>
        <v>#N/A</v>
      </c>
      <c r="AA104" s="449" t="e">
        <f>'Area 23'!AJ37</f>
        <v>#N/A</v>
      </c>
      <c r="AB104" t="e">
        <f t="shared" si="3"/>
        <v>#N/A</v>
      </c>
      <c r="AC104" t="e">
        <f t="shared" si="4"/>
        <v>#N/A</v>
      </c>
      <c r="AD104" t="e">
        <f t="shared" si="5"/>
        <v>#N/A</v>
      </c>
    </row>
    <row r="105" spans="1:30">
      <c r="A105" t="s">
        <v>174</v>
      </c>
      <c r="B105" t="s">
        <v>1202</v>
      </c>
      <c r="C105" t="s">
        <v>1292</v>
      </c>
      <c r="D105" t="s">
        <v>1293</v>
      </c>
      <c r="E105">
        <v>49.034383890000001</v>
      </c>
      <c r="F105">
        <v>-125.35655920000001</v>
      </c>
      <c r="G105" t="s">
        <v>1294</v>
      </c>
      <c r="H105" t="s">
        <v>1294</v>
      </c>
      <c r="I105" t="s">
        <v>1295</v>
      </c>
      <c r="J105" t="s">
        <v>1296</v>
      </c>
      <c r="K105" t="s">
        <v>1297</v>
      </c>
      <c r="L105">
        <v>49.026875990000001</v>
      </c>
      <c r="M105">
        <v>-125.14962509999999</v>
      </c>
      <c r="N105" t="s">
        <v>30</v>
      </c>
      <c r="O105">
        <v>31</v>
      </c>
      <c r="P105" t="s">
        <v>1298</v>
      </c>
      <c r="Q105">
        <v>5</v>
      </c>
      <c r="R105">
        <v>40798</v>
      </c>
      <c r="S105" t="s">
        <v>174</v>
      </c>
      <c r="T105">
        <v>23</v>
      </c>
      <c r="U105" t="s">
        <v>1133</v>
      </c>
      <c r="V105" t="s">
        <v>82</v>
      </c>
      <c r="W105" s="449">
        <v>34</v>
      </c>
      <c r="X105" s="316">
        <f>'Area 23'!AB38</f>
        <v>1</v>
      </c>
      <c r="Y105" s="316" t="e">
        <f>'Area 23'!AF38</f>
        <v>#N/A</v>
      </c>
      <c r="Z105" s="449" t="e">
        <f>'Area 23'!AD38</f>
        <v>#N/A</v>
      </c>
      <c r="AA105" s="449" t="e">
        <f>'Area 23'!AJ38</f>
        <v>#N/A</v>
      </c>
      <c r="AB105" t="e">
        <f t="shared" si="3"/>
        <v>#N/A</v>
      </c>
      <c r="AC105" t="e">
        <f t="shared" si="4"/>
        <v>#N/A</v>
      </c>
      <c r="AD105" t="e">
        <f t="shared" si="5"/>
        <v>#N/A</v>
      </c>
    </row>
    <row r="106" spans="1:30">
      <c r="A106" t="s">
        <v>174</v>
      </c>
      <c r="B106" t="s">
        <v>1202</v>
      </c>
      <c r="C106" t="s">
        <v>1292</v>
      </c>
      <c r="D106" t="s">
        <v>1293</v>
      </c>
      <c r="E106">
        <v>49.034383890000001</v>
      </c>
      <c r="F106">
        <v>-125.35655920000001</v>
      </c>
      <c r="G106" t="s">
        <v>1294</v>
      </c>
      <c r="H106" t="s">
        <v>1294</v>
      </c>
      <c r="I106" t="s">
        <v>1295</v>
      </c>
      <c r="J106" t="s">
        <v>1296</v>
      </c>
      <c r="K106" t="s">
        <v>1297</v>
      </c>
      <c r="L106">
        <v>49.026875990000001</v>
      </c>
      <c r="M106">
        <v>-125.14962509999999</v>
      </c>
      <c r="N106" t="s">
        <v>30</v>
      </c>
      <c r="O106">
        <v>31</v>
      </c>
      <c r="P106" t="s">
        <v>1298</v>
      </c>
      <c r="Q106">
        <v>5</v>
      </c>
      <c r="R106">
        <v>40798</v>
      </c>
      <c r="S106" t="s">
        <v>174</v>
      </c>
      <c r="T106">
        <v>23</v>
      </c>
      <c r="U106" t="s">
        <v>1133</v>
      </c>
      <c r="V106" t="s">
        <v>83</v>
      </c>
      <c r="W106" s="449">
        <v>35</v>
      </c>
      <c r="X106" s="316">
        <f>'Area 23'!AB39</f>
        <v>-1</v>
      </c>
      <c r="Y106" s="316" t="e">
        <f>'Area 23'!AF39</f>
        <v>#N/A</v>
      </c>
      <c r="Z106" s="449" t="e">
        <f>'Area 23'!AD39</f>
        <v>#N/A</v>
      </c>
      <c r="AA106" s="449" t="e">
        <f>'Area 23'!AJ39</f>
        <v>#N/A</v>
      </c>
      <c r="AB106" t="e">
        <f t="shared" si="3"/>
        <v>#N/A</v>
      </c>
      <c r="AC106" t="e">
        <f t="shared" si="4"/>
        <v>#N/A</v>
      </c>
      <c r="AD106" t="e">
        <f t="shared" si="5"/>
        <v>#N/A</v>
      </c>
    </row>
    <row r="107" spans="1:30">
      <c r="A107" t="s">
        <v>174</v>
      </c>
      <c r="B107" t="s">
        <v>1202</v>
      </c>
      <c r="C107" t="s">
        <v>1292</v>
      </c>
      <c r="D107" t="s">
        <v>1293</v>
      </c>
      <c r="E107">
        <v>49.034383890000001</v>
      </c>
      <c r="F107">
        <v>-125.35655920000001</v>
      </c>
      <c r="G107" t="s">
        <v>1294</v>
      </c>
      <c r="H107" t="s">
        <v>1294</v>
      </c>
      <c r="I107" t="s">
        <v>1295</v>
      </c>
      <c r="J107" t="s">
        <v>1296</v>
      </c>
      <c r="K107" t="s">
        <v>1297</v>
      </c>
      <c r="L107">
        <v>49.026875990000001</v>
      </c>
      <c r="M107">
        <v>-125.14962509999999</v>
      </c>
      <c r="N107" t="s">
        <v>30</v>
      </c>
      <c r="O107">
        <v>31</v>
      </c>
      <c r="P107" t="s">
        <v>1298</v>
      </c>
      <c r="Q107">
        <v>5</v>
      </c>
      <c r="R107">
        <v>40798</v>
      </c>
      <c r="S107" t="s">
        <v>174</v>
      </c>
      <c r="T107">
        <v>23</v>
      </c>
      <c r="U107" t="s">
        <v>1133</v>
      </c>
      <c r="V107" t="s">
        <v>84</v>
      </c>
      <c r="W107" s="449">
        <v>36</v>
      </c>
      <c r="X107" s="316">
        <f>'Area 23'!AB40</f>
        <v>3</v>
      </c>
      <c r="Y107" s="316">
        <f>'Area 23'!AF40</f>
        <v>0</v>
      </c>
      <c r="Z107" s="449">
        <f>'Area 23'!AD40</f>
        <v>0</v>
      </c>
      <c r="AA107" s="449" t="e">
        <f>'Area 23'!AJ40</f>
        <v>#N/A</v>
      </c>
      <c r="AB107" t="e">
        <f t="shared" si="3"/>
        <v>#N/A</v>
      </c>
      <c r="AC107" t="e">
        <f t="shared" si="4"/>
        <v>#N/A</v>
      </c>
      <c r="AD107" t="e">
        <f t="shared" si="5"/>
        <v>#N/A</v>
      </c>
    </row>
    <row r="108" spans="1:30">
      <c r="A108" t="s">
        <v>174</v>
      </c>
      <c r="B108" t="s">
        <v>1202</v>
      </c>
      <c r="C108" t="s">
        <v>1292</v>
      </c>
      <c r="D108" t="s">
        <v>1293</v>
      </c>
      <c r="E108">
        <v>49.034383890000001</v>
      </c>
      <c r="F108">
        <v>-125.35655920000001</v>
      </c>
      <c r="G108" t="s">
        <v>1294</v>
      </c>
      <c r="H108" t="s">
        <v>1294</v>
      </c>
      <c r="I108" t="s">
        <v>1295</v>
      </c>
      <c r="J108" t="s">
        <v>1296</v>
      </c>
      <c r="K108" t="s">
        <v>1297</v>
      </c>
      <c r="L108">
        <v>49.026875990000001</v>
      </c>
      <c r="M108">
        <v>-125.14962509999999</v>
      </c>
      <c r="N108" t="s">
        <v>30</v>
      </c>
      <c r="O108">
        <v>31</v>
      </c>
      <c r="P108" t="s">
        <v>1298</v>
      </c>
      <c r="Q108">
        <v>5</v>
      </c>
      <c r="R108">
        <v>40798</v>
      </c>
      <c r="S108" t="s">
        <v>174</v>
      </c>
      <c r="T108">
        <v>23</v>
      </c>
      <c r="U108" t="s">
        <v>1133</v>
      </c>
      <c r="V108" t="s">
        <v>85</v>
      </c>
      <c r="W108" s="449">
        <v>37</v>
      </c>
      <c r="X108" s="316">
        <f>'Area 23'!AB41</f>
        <v>3</v>
      </c>
      <c r="Y108" s="316">
        <f>'Area 23'!AF41</f>
        <v>0</v>
      </c>
      <c r="Z108" s="449">
        <f>'Area 23'!AD41</f>
        <v>0</v>
      </c>
      <c r="AA108" s="449" t="e">
        <f>'Area 23'!AJ41</f>
        <v>#N/A</v>
      </c>
      <c r="AB108" t="e">
        <f t="shared" si="3"/>
        <v>#N/A</v>
      </c>
      <c r="AC108" t="e">
        <f t="shared" si="4"/>
        <v>#N/A</v>
      </c>
      <c r="AD108" t="e">
        <f t="shared" si="5"/>
        <v>#N/A</v>
      </c>
    </row>
    <row r="109" spans="1:30">
      <c r="A109" t="s">
        <v>174</v>
      </c>
      <c r="B109" t="s">
        <v>1202</v>
      </c>
      <c r="C109" t="s">
        <v>1292</v>
      </c>
      <c r="D109" t="s">
        <v>1293</v>
      </c>
      <c r="E109">
        <v>49.034383890000001</v>
      </c>
      <c r="F109">
        <v>-125.35655920000001</v>
      </c>
      <c r="G109" t="s">
        <v>1294</v>
      </c>
      <c r="H109" t="s">
        <v>1294</v>
      </c>
      <c r="I109" t="s">
        <v>1295</v>
      </c>
      <c r="J109" t="s">
        <v>1296</v>
      </c>
      <c r="K109" t="s">
        <v>1297</v>
      </c>
      <c r="L109">
        <v>49.026875990000001</v>
      </c>
      <c r="M109">
        <v>-125.14962509999999</v>
      </c>
      <c r="N109" t="s">
        <v>30</v>
      </c>
      <c r="O109">
        <v>31</v>
      </c>
      <c r="P109" t="s">
        <v>1298</v>
      </c>
      <c r="Q109">
        <v>5</v>
      </c>
      <c r="R109">
        <v>40798</v>
      </c>
      <c r="S109" t="s">
        <v>174</v>
      </c>
      <c r="T109">
        <v>23</v>
      </c>
      <c r="U109" t="s">
        <v>1133</v>
      </c>
      <c r="V109" t="s">
        <v>86</v>
      </c>
      <c r="W109" s="449">
        <v>38</v>
      </c>
      <c r="X109" s="316">
        <f>'Area 23'!AB42</f>
        <v>4</v>
      </c>
      <c r="Y109" s="316" t="e">
        <f>'Area 23'!AF42</f>
        <v>#N/A</v>
      </c>
      <c r="Z109" s="449" t="e">
        <f>'Area 23'!AD42</f>
        <v>#N/A</v>
      </c>
      <c r="AA109" s="449" t="e">
        <f>'Area 23'!AJ42</f>
        <v>#N/A</v>
      </c>
      <c r="AB109" t="e">
        <f t="shared" si="3"/>
        <v>#N/A</v>
      </c>
      <c r="AC109" t="e">
        <f t="shared" si="4"/>
        <v>#N/A</v>
      </c>
      <c r="AD109" t="e">
        <f t="shared" si="5"/>
        <v>#N/A</v>
      </c>
    </row>
    <row r="110" spans="1:30">
      <c r="A110" t="s">
        <v>174</v>
      </c>
      <c r="B110" t="s">
        <v>1202</v>
      </c>
      <c r="C110" t="s">
        <v>1292</v>
      </c>
      <c r="D110" t="s">
        <v>1293</v>
      </c>
      <c r="E110">
        <v>49.034383890000001</v>
      </c>
      <c r="F110">
        <v>-125.35655920000001</v>
      </c>
      <c r="G110" t="s">
        <v>1294</v>
      </c>
      <c r="H110" t="s">
        <v>1294</v>
      </c>
      <c r="I110" t="s">
        <v>1295</v>
      </c>
      <c r="J110" t="s">
        <v>1296</v>
      </c>
      <c r="K110" t="s">
        <v>1297</v>
      </c>
      <c r="L110">
        <v>49.026875990000001</v>
      </c>
      <c r="M110">
        <v>-125.14962509999999</v>
      </c>
      <c r="N110" t="s">
        <v>30</v>
      </c>
      <c r="O110">
        <v>31</v>
      </c>
      <c r="P110" t="s">
        <v>1298</v>
      </c>
      <c r="Q110">
        <v>5</v>
      </c>
      <c r="R110">
        <v>40798</v>
      </c>
      <c r="S110" t="s">
        <v>174</v>
      </c>
      <c r="T110">
        <v>23</v>
      </c>
      <c r="U110" t="s">
        <v>1133</v>
      </c>
      <c r="V110" t="s">
        <v>87</v>
      </c>
      <c r="W110" s="449">
        <v>39</v>
      </c>
      <c r="X110" s="316">
        <f>'Area 23'!AB43</f>
        <v>1</v>
      </c>
      <c r="Y110" s="316" t="e">
        <f>'Area 23'!AF43</f>
        <v>#N/A</v>
      </c>
      <c r="Z110" s="449" t="e">
        <f>'Area 23'!AD43</f>
        <v>#N/A</v>
      </c>
      <c r="AA110" s="449" t="e">
        <f>'Area 23'!AJ43</f>
        <v>#N/A</v>
      </c>
      <c r="AB110" t="e">
        <f t="shared" si="3"/>
        <v>#N/A</v>
      </c>
      <c r="AC110" t="e">
        <f t="shared" si="4"/>
        <v>#N/A</v>
      </c>
      <c r="AD110" t="e">
        <f t="shared" si="5"/>
        <v>#N/A</v>
      </c>
    </row>
    <row r="111" spans="1:30">
      <c r="A111" t="s">
        <v>174</v>
      </c>
      <c r="B111" t="s">
        <v>1202</v>
      </c>
      <c r="C111" t="s">
        <v>1292</v>
      </c>
      <c r="D111" t="s">
        <v>1293</v>
      </c>
      <c r="E111">
        <v>49.034383890000001</v>
      </c>
      <c r="F111">
        <v>-125.35655920000001</v>
      </c>
      <c r="G111" t="s">
        <v>1294</v>
      </c>
      <c r="H111" t="s">
        <v>1294</v>
      </c>
      <c r="I111" t="s">
        <v>1295</v>
      </c>
      <c r="J111" t="s">
        <v>1296</v>
      </c>
      <c r="K111" t="s">
        <v>1297</v>
      </c>
      <c r="L111">
        <v>49.026875990000001</v>
      </c>
      <c r="M111">
        <v>-125.14962509999999</v>
      </c>
      <c r="N111" t="s">
        <v>30</v>
      </c>
      <c r="O111">
        <v>31</v>
      </c>
      <c r="P111" t="s">
        <v>1298</v>
      </c>
      <c r="Q111">
        <v>5</v>
      </c>
      <c r="R111">
        <v>40798</v>
      </c>
      <c r="S111" t="s">
        <v>174</v>
      </c>
      <c r="T111">
        <v>23</v>
      </c>
      <c r="U111" t="s">
        <v>1133</v>
      </c>
      <c r="V111" t="s">
        <v>88</v>
      </c>
      <c r="W111" s="449">
        <v>40</v>
      </c>
      <c r="X111" s="316">
        <f>'Area 23'!AB44</f>
        <v>0</v>
      </c>
      <c r="Y111" s="316" t="e">
        <f>'Area 23'!AF44</f>
        <v>#N/A</v>
      </c>
      <c r="Z111" s="449" t="e">
        <f>'Area 23'!AD44</f>
        <v>#N/A</v>
      </c>
      <c r="AA111" s="449" t="e">
        <f>'Area 23'!AJ44</f>
        <v>#N/A</v>
      </c>
      <c r="AB111" t="e">
        <f t="shared" si="3"/>
        <v>#N/A</v>
      </c>
      <c r="AC111" t="e">
        <f t="shared" si="4"/>
        <v>#N/A</v>
      </c>
      <c r="AD111" t="e">
        <f t="shared" si="5"/>
        <v>#N/A</v>
      </c>
    </row>
    <row r="112" spans="1:30">
      <c r="A112" t="s">
        <v>174</v>
      </c>
      <c r="B112" t="s">
        <v>1202</v>
      </c>
      <c r="C112" t="s">
        <v>1292</v>
      </c>
      <c r="D112" t="s">
        <v>1293</v>
      </c>
      <c r="E112">
        <v>49.034383890000001</v>
      </c>
      <c r="F112">
        <v>-125.35655920000001</v>
      </c>
      <c r="G112" t="s">
        <v>1294</v>
      </c>
      <c r="H112" t="s">
        <v>1294</v>
      </c>
      <c r="I112" t="s">
        <v>1295</v>
      </c>
      <c r="J112" t="s">
        <v>1296</v>
      </c>
      <c r="K112" t="s">
        <v>1297</v>
      </c>
      <c r="L112">
        <v>49.026875990000001</v>
      </c>
      <c r="M112">
        <v>-125.14962509999999</v>
      </c>
      <c r="N112" t="s">
        <v>30</v>
      </c>
      <c r="O112">
        <v>31</v>
      </c>
      <c r="P112" t="s">
        <v>1298</v>
      </c>
      <c r="Q112">
        <v>5</v>
      </c>
      <c r="R112">
        <v>40798</v>
      </c>
      <c r="S112" t="s">
        <v>174</v>
      </c>
      <c r="T112">
        <v>23</v>
      </c>
      <c r="U112" t="s">
        <v>1133</v>
      </c>
      <c r="V112" t="s">
        <v>89</v>
      </c>
      <c r="W112" s="449">
        <v>41</v>
      </c>
      <c r="X112" s="316">
        <f>'Area 23'!AB45</f>
        <v>-1</v>
      </c>
      <c r="Y112" s="316" t="e">
        <f>'Area 23'!AF45</f>
        <v>#N/A</v>
      </c>
      <c r="Z112" s="449" t="e">
        <f>'Area 23'!AD45</f>
        <v>#N/A</v>
      </c>
      <c r="AA112" s="449" t="e">
        <f>'Area 23'!AJ45</f>
        <v>#N/A</v>
      </c>
      <c r="AB112" t="e">
        <f t="shared" si="3"/>
        <v>#N/A</v>
      </c>
      <c r="AC112" t="e">
        <f t="shared" si="4"/>
        <v>#N/A</v>
      </c>
      <c r="AD112" t="e">
        <f t="shared" si="5"/>
        <v>#N/A</v>
      </c>
    </row>
    <row r="113" spans="1:30">
      <c r="A113" t="s">
        <v>174</v>
      </c>
      <c r="B113" t="s">
        <v>1202</v>
      </c>
      <c r="C113" t="s">
        <v>1292</v>
      </c>
      <c r="D113" t="s">
        <v>1293</v>
      </c>
      <c r="E113">
        <v>49.034383890000001</v>
      </c>
      <c r="F113">
        <v>-125.35655920000001</v>
      </c>
      <c r="G113" t="s">
        <v>1294</v>
      </c>
      <c r="H113" t="s">
        <v>1294</v>
      </c>
      <c r="I113" t="s">
        <v>1295</v>
      </c>
      <c r="J113" t="s">
        <v>1296</v>
      </c>
      <c r="K113" t="s">
        <v>1297</v>
      </c>
      <c r="L113">
        <v>49.026875990000001</v>
      </c>
      <c r="M113">
        <v>-125.14962509999999</v>
      </c>
      <c r="N113" t="s">
        <v>30</v>
      </c>
      <c r="O113">
        <v>31</v>
      </c>
      <c r="P113" t="s">
        <v>1298</v>
      </c>
      <c r="Q113">
        <v>5</v>
      </c>
      <c r="R113">
        <v>40798</v>
      </c>
      <c r="S113" t="s">
        <v>174</v>
      </c>
      <c r="T113">
        <v>23</v>
      </c>
      <c r="U113" t="s">
        <v>1133</v>
      </c>
      <c r="V113" t="s">
        <v>90</v>
      </c>
      <c r="W113" s="449">
        <v>42</v>
      </c>
      <c r="X113" s="316">
        <f>'Area 23'!AB46</f>
        <v>-1</v>
      </c>
      <c r="Y113" s="316" t="e">
        <f>'Area 23'!AF46</f>
        <v>#N/A</v>
      </c>
      <c r="Z113" s="449" t="e">
        <f>'Area 23'!AD46</f>
        <v>#N/A</v>
      </c>
      <c r="AA113" s="449" t="e">
        <f>'Area 23'!AJ46</f>
        <v>#N/A</v>
      </c>
      <c r="AB113" t="e">
        <f t="shared" si="3"/>
        <v>#N/A</v>
      </c>
      <c r="AC113" t="e">
        <f t="shared" si="4"/>
        <v>#N/A</v>
      </c>
      <c r="AD113" t="e">
        <f t="shared" si="5"/>
        <v>#N/A</v>
      </c>
    </row>
    <row r="114" spans="1:30">
      <c r="A114" t="s">
        <v>174</v>
      </c>
      <c r="B114" t="s">
        <v>1202</v>
      </c>
      <c r="C114" t="s">
        <v>1292</v>
      </c>
      <c r="D114" t="s">
        <v>1293</v>
      </c>
      <c r="E114">
        <v>49.034383890000001</v>
      </c>
      <c r="F114">
        <v>-125.35655920000001</v>
      </c>
      <c r="G114" t="s">
        <v>1294</v>
      </c>
      <c r="H114" t="s">
        <v>1294</v>
      </c>
      <c r="I114" t="s">
        <v>1295</v>
      </c>
      <c r="J114" t="s">
        <v>1296</v>
      </c>
      <c r="K114" t="s">
        <v>1297</v>
      </c>
      <c r="L114">
        <v>49.026875990000001</v>
      </c>
      <c r="M114">
        <v>-125.14962509999999</v>
      </c>
      <c r="N114" t="s">
        <v>30</v>
      </c>
      <c r="O114">
        <v>31</v>
      </c>
      <c r="P114" t="s">
        <v>1298</v>
      </c>
      <c r="Q114">
        <v>5</v>
      </c>
      <c r="R114">
        <v>40798</v>
      </c>
      <c r="S114" t="s">
        <v>174</v>
      </c>
      <c r="T114">
        <v>23</v>
      </c>
      <c r="U114" t="s">
        <v>1133</v>
      </c>
      <c r="V114" t="s">
        <v>92</v>
      </c>
      <c r="W114" s="449">
        <v>43</v>
      </c>
      <c r="X114" s="316">
        <f>'Area 23'!AB47</f>
        <v>-1</v>
      </c>
      <c r="Y114" s="316" t="e">
        <f>'Area 23'!AF47</f>
        <v>#N/A</v>
      </c>
      <c r="Z114" s="449" t="e">
        <f>'Area 23'!AD47</f>
        <v>#N/A</v>
      </c>
      <c r="AA114" s="449" t="e">
        <f>'Area 23'!AJ47</f>
        <v>#N/A</v>
      </c>
      <c r="AB114" t="e">
        <f t="shared" si="3"/>
        <v>#N/A</v>
      </c>
      <c r="AC114" t="e">
        <f t="shared" si="4"/>
        <v>#N/A</v>
      </c>
      <c r="AD114" t="e">
        <f t="shared" si="5"/>
        <v>#N/A</v>
      </c>
    </row>
    <row r="115" spans="1:30">
      <c r="A115" t="s">
        <v>174</v>
      </c>
      <c r="B115" t="s">
        <v>1202</v>
      </c>
      <c r="C115" t="s">
        <v>1292</v>
      </c>
      <c r="D115" t="s">
        <v>1293</v>
      </c>
      <c r="E115">
        <v>49.034383890000001</v>
      </c>
      <c r="F115">
        <v>-125.35655920000001</v>
      </c>
      <c r="G115" t="s">
        <v>1294</v>
      </c>
      <c r="H115" t="s">
        <v>1294</v>
      </c>
      <c r="I115" t="s">
        <v>1295</v>
      </c>
      <c r="J115" t="s">
        <v>1296</v>
      </c>
      <c r="K115" t="s">
        <v>1297</v>
      </c>
      <c r="L115">
        <v>49.026875990000001</v>
      </c>
      <c r="M115">
        <v>-125.14962509999999</v>
      </c>
      <c r="N115" t="s">
        <v>30</v>
      </c>
      <c r="O115">
        <v>31</v>
      </c>
      <c r="P115" t="s">
        <v>1298</v>
      </c>
      <c r="Q115">
        <v>5</v>
      </c>
      <c r="R115">
        <v>40798</v>
      </c>
      <c r="S115" t="s">
        <v>174</v>
      </c>
      <c r="T115">
        <v>23</v>
      </c>
      <c r="U115" t="s">
        <v>1133</v>
      </c>
      <c r="V115" t="s">
        <v>93</v>
      </c>
      <c r="W115" s="449">
        <v>44</v>
      </c>
      <c r="X115" s="316">
        <f>'Area 23'!AB48</f>
        <v>-1</v>
      </c>
      <c r="Y115" s="316" t="e">
        <f>'Area 23'!AF48</f>
        <v>#N/A</v>
      </c>
      <c r="Z115" s="449" t="e">
        <f>'Area 23'!AD48</f>
        <v>#N/A</v>
      </c>
      <c r="AA115" s="449" t="e">
        <f>'Area 23'!AJ48</f>
        <v>#N/A</v>
      </c>
      <c r="AB115" t="e">
        <f t="shared" si="3"/>
        <v>#N/A</v>
      </c>
      <c r="AC115" t="e">
        <f t="shared" si="4"/>
        <v>#N/A</v>
      </c>
      <c r="AD115" t="e">
        <f t="shared" si="5"/>
        <v>#N/A</v>
      </c>
    </row>
    <row r="116" spans="1:30">
      <c r="A116" t="s">
        <v>174</v>
      </c>
      <c r="B116" t="s">
        <v>1202</v>
      </c>
      <c r="C116" t="s">
        <v>1292</v>
      </c>
      <c r="D116" t="s">
        <v>1293</v>
      </c>
      <c r="E116">
        <v>49.034383890000001</v>
      </c>
      <c r="F116">
        <v>-125.35655920000001</v>
      </c>
      <c r="G116" t="s">
        <v>1294</v>
      </c>
      <c r="H116" t="s">
        <v>1294</v>
      </c>
      <c r="I116" t="s">
        <v>1295</v>
      </c>
      <c r="J116" t="s">
        <v>1296</v>
      </c>
      <c r="K116" t="s">
        <v>1297</v>
      </c>
      <c r="L116">
        <v>49.026875990000001</v>
      </c>
      <c r="M116">
        <v>-125.14962509999999</v>
      </c>
      <c r="N116" t="s">
        <v>30</v>
      </c>
      <c r="O116">
        <v>31</v>
      </c>
      <c r="P116" t="s">
        <v>1298</v>
      </c>
      <c r="Q116">
        <v>5</v>
      </c>
      <c r="R116">
        <v>40798</v>
      </c>
      <c r="S116" t="s">
        <v>174</v>
      </c>
      <c r="T116">
        <v>23</v>
      </c>
      <c r="U116" t="s">
        <v>1133</v>
      </c>
      <c r="V116" t="s">
        <v>94</v>
      </c>
      <c r="W116" s="449">
        <v>45</v>
      </c>
      <c r="X116" s="316">
        <f>'Area 23'!AB49</f>
        <v>-1</v>
      </c>
      <c r="Y116" s="316" t="e">
        <f>'Area 23'!AF49</f>
        <v>#N/A</v>
      </c>
      <c r="Z116" s="449" t="e">
        <f>'Area 23'!AD49</f>
        <v>#N/A</v>
      </c>
      <c r="AA116" s="449" t="e">
        <f>'Area 23'!AJ49</f>
        <v>#N/A</v>
      </c>
      <c r="AB116" t="e">
        <f t="shared" si="3"/>
        <v>#N/A</v>
      </c>
      <c r="AC116" t="e">
        <f t="shared" si="4"/>
        <v>#N/A</v>
      </c>
      <c r="AD116" t="e">
        <f t="shared" si="5"/>
        <v>#N/A</v>
      </c>
    </row>
    <row r="117" spans="1:30">
      <c r="A117" t="s">
        <v>174</v>
      </c>
      <c r="B117" t="s">
        <v>1202</v>
      </c>
      <c r="C117" t="s">
        <v>1292</v>
      </c>
      <c r="D117" t="s">
        <v>1293</v>
      </c>
      <c r="E117">
        <v>49.034383890000001</v>
      </c>
      <c r="F117">
        <v>-125.35655920000001</v>
      </c>
      <c r="G117" t="s">
        <v>1294</v>
      </c>
      <c r="H117" t="s">
        <v>1294</v>
      </c>
      <c r="I117" t="s">
        <v>1295</v>
      </c>
      <c r="J117" t="s">
        <v>1296</v>
      </c>
      <c r="K117" t="s">
        <v>1297</v>
      </c>
      <c r="L117">
        <v>49.026875990000001</v>
      </c>
      <c r="M117">
        <v>-125.14962509999999</v>
      </c>
      <c r="N117" t="s">
        <v>30</v>
      </c>
      <c r="O117">
        <v>31</v>
      </c>
      <c r="P117" t="s">
        <v>1298</v>
      </c>
      <c r="Q117">
        <v>5</v>
      </c>
      <c r="R117">
        <v>40798</v>
      </c>
      <c r="S117" t="s">
        <v>174</v>
      </c>
      <c r="T117">
        <v>23</v>
      </c>
      <c r="U117" t="s">
        <v>1133</v>
      </c>
      <c r="V117" t="s">
        <v>95</v>
      </c>
      <c r="W117" s="449">
        <v>46</v>
      </c>
      <c r="X117" s="316">
        <f>'Area 23'!AB50</f>
        <v>0</v>
      </c>
      <c r="Y117" s="316" t="e">
        <f>'Area 23'!AF50</f>
        <v>#N/A</v>
      </c>
      <c r="Z117" s="449" t="e">
        <f>'Area 23'!AD50</f>
        <v>#N/A</v>
      </c>
      <c r="AA117" s="449" t="e">
        <f>'Area 23'!AJ50</f>
        <v>#N/A</v>
      </c>
      <c r="AB117" t="e">
        <f t="shared" si="3"/>
        <v>#N/A</v>
      </c>
      <c r="AC117" t="e">
        <f t="shared" si="4"/>
        <v>#N/A</v>
      </c>
      <c r="AD117" t="e">
        <f t="shared" si="5"/>
        <v>#N/A</v>
      </c>
    </row>
    <row r="118" spans="1:30">
      <c r="A118" t="s">
        <v>174</v>
      </c>
      <c r="B118" t="s">
        <v>1202</v>
      </c>
      <c r="C118" t="s">
        <v>1292</v>
      </c>
      <c r="D118" t="s">
        <v>1293</v>
      </c>
      <c r="E118">
        <v>49.034383890000001</v>
      </c>
      <c r="F118">
        <v>-125.35655920000001</v>
      </c>
      <c r="G118" t="s">
        <v>1294</v>
      </c>
      <c r="H118" t="s">
        <v>1294</v>
      </c>
      <c r="I118" t="s">
        <v>1295</v>
      </c>
      <c r="J118" t="s">
        <v>1296</v>
      </c>
      <c r="K118" t="s">
        <v>1297</v>
      </c>
      <c r="L118">
        <v>49.026875990000001</v>
      </c>
      <c r="M118">
        <v>-125.14962509999999</v>
      </c>
      <c r="N118" t="s">
        <v>30</v>
      </c>
      <c r="O118">
        <v>31</v>
      </c>
      <c r="P118" t="s">
        <v>1298</v>
      </c>
      <c r="Q118">
        <v>5</v>
      </c>
      <c r="R118">
        <v>40798</v>
      </c>
      <c r="S118" t="s">
        <v>174</v>
      </c>
      <c r="T118">
        <v>23</v>
      </c>
      <c r="U118" t="s">
        <v>1134</v>
      </c>
      <c r="V118" t="s">
        <v>97</v>
      </c>
      <c r="W118" s="449">
        <v>47</v>
      </c>
      <c r="X118" s="316">
        <f>'Area 23'!AB51</f>
        <v>0</v>
      </c>
      <c r="Y118" s="316" t="e">
        <f>'Area 23'!AF51</f>
        <v>#N/A</v>
      </c>
      <c r="Z118" s="449" t="e">
        <f>'Area 23'!AD51</f>
        <v>#N/A</v>
      </c>
      <c r="AA118" s="449" t="e">
        <f>'Area 23'!AJ51</f>
        <v>#N/A</v>
      </c>
      <c r="AB118" t="e">
        <f t="shared" si="3"/>
        <v>#N/A</v>
      </c>
      <c r="AC118" t="e">
        <f t="shared" si="4"/>
        <v>#N/A</v>
      </c>
      <c r="AD118" t="e">
        <f t="shared" si="5"/>
        <v>#N/A</v>
      </c>
    </row>
    <row r="119" spans="1:30">
      <c r="A119" t="s">
        <v>174</v>
      </c>
      <c r="B119" t="s">
        <v>1202</v>
      </c>
      <c r="C119" t="s">
        <v>1292</v>
      </c>
      <c r="D119" t="s">
        <v>1293</v>
      </c>
      <c r="E119">
        <v>49.034383890000001</v>
      </c>
      <c r="F119">
        <v>-125.35655920000001</v>
      </c>
      <c r="G119" t="s">
        <v>1294</v>
      </c>
      <c r="H119" t="s">
        <v>1294</v>
      </c>
      <c r="I119" t="s">
        <v>1295</v>
      </c>
      <c r="J119" t="s">
        <v>1296</v>
      </c>
      <c r="K119" t="s">
        <v>1297</v>
      </c>
      <c r="L119">
        <v>49.026875990000001</v>
      </c>
      <c r="M119">
        <v>-125.14962509999999</v>
      </c>
      <c r="N119" t="s">
        <v>30</v>
      </c>
      <c r="O119">
        <v>31</v>
      </c>
      <c r="P119" t="s">
        <v>1298</v>
      </c>
      <c r="Q119">
        <v>5</v>
      </c>
      <c r="R119">
        <v>40798</v>
      </c>
      <c r="S119" t="s">
        <v>174</v>
      </c>
      <c r="T119">
        <v>23</v>
      </c>
      <c r="U119" t="s">
        <v>1134</v>
      </c>
      <c r="V119" t="s">
        <v>98</v>
      </c>
      <c r="W119" s="449">
        <v>48</v>
      </c>
      <c r="X119" s="316">
        <f>'Area 23'!AB52</f>
        <v>0</v>
      </c>
      <c r="Y119" s="316" t="e">
        <f>'Area 23'!AF52</f>
        <v>#N/A</v>
      </c>
      <c r="Z119" s="449" t="e">
        <f>'Area 23'!AD52</f>
        <v>#N/A</v>
      </c>
      <c r="AA119" s="449" t="e">
        <f>'Area 23'!AJ52</f>
        <v>#N/A</v>
      </c>
      <c r="AB119" t="e">
        <f t="shared" si="3"/>
        <v>#N/A</v>
      </c>
      <c r="AC119" t="e">
        <f t="shared" si="4"/>
        <v>#N/A</v>
      </c>
      <c r="AD119" t="e">
        <f t="shared" si="5"/>
        <v>#N/A</v>
      </c>
    </row>
    <row r="120" spans="1:30">
      <c r="A120" t="s">
        <v>174</v>
      </c>
      <c r="B120" t="s">
        <v>1202</v>
      </c>
      <c r="C120" t="s">
        <v>1292</v>
      </c>
      <c r="D120" t="s">
        <v>1293</v>
      </c>
      <c r="E120">
        <v>49.034383890000001</v>
      </c>
      <c r="F120">
        <v>-125.35655920000001</v>
      </c>
      <c r="G120" t="s">
        <v>1294</v>
      </c>
      <c r="H120" t="s">
        <v>1294</v>
      </c>
      <c r="I120" t="s">
        <v>1295</v>
      </c>
      <c r="J120" t="s">
        <v>1296</v>
      </c>
      <c r="K120" t="s">
        <v>1297</v>
      </c>
      <c r="L120">
        <v>49.026875990000001</v>
      </c>
      <c r="M120">
        <v>-125.14962509999999</v>
      </c>
      <c r="N120" t="s">
        <v>30</v>
      </c>
      <c r="O120">
        <v>31</v>
      </c>
      <c r="P120" t="s">
        <v>1298</v>
      </c>
      <c r="Q120">
        <v>5</v>
      </c>
      <c r="R120">
        <v>40798</v>
      </c>
      <c r="S120" t="s">
        <v>174</v>
      </c>
      <c r="T120">
        <v>23</v>
      </c>
      <c r="U120" t="s">
        <v>1134</v>
      </c>
      <c r="V120" t="s">
        <v>99</v>
      </c>
      <c r="W120" s="449">
        <v>49</v>
      </c>
      <c r="X120" s="316">
        <f>'Area 23'!AB53</f>
        <v>-1</v>
      </c>
      <c r="Y120" s="316" t="e">
        <f>'Area 23'!AF53</f>
        <v>#N/A</v>
      </c>
      <c r="Z120" s="449" t="e">
        <f>'Area 23'!AD53</f>
        <v>#N/A</v>
      </c>
      <c r="AA120" s="449" t="e">
        <f>'Area 23'!AJ53</f>
        <v>#N/A</v>
      </c>
      <c r="AB120" t="e">
        <f t="shared" si="3"/>
        <v>#N/A</v>
      </c>
      <c r="AC120" t="e">
        <f t="shared" si="4"/>
        <v>#N/A</v>
      </c>
      <c r="AD120" t="e">
        <f t="shared" si="5"/>
        <v>#N/A</v>
      </c>
    </row>
    <row r="121" spans="1:30">
      <c r="A121" t="s">
        <v>174</v>
      </c>
      <c r="B121" t="s">
        <v>1202</v>
      </c>
      <c r="C121" t="s">
        <v>1292</v>
      </c>
      <c r="D121" t="s">
        <v>1293</v>
      </c>
      <c r="E121">
        <v>49.034383890000001</v>
      </c>
      <c r="F121">
        <v>-125.35655920000001</v>
      </c>
      <c r="G121" t="s">
        <v>1294</v>
      </c>
      <c r="H121" t="s">
        <v>1294</v>
      </c>
      <c r="I121" t="s">
        <v>1295</v>
      </c>
      <c r="J121" t="s">
        <v>1296</v>
      </c>
      <c r="K121" t="s">
        <v>1297</v>
      </c>
      <c r="L121">
        <v>49.026875990000001</v>
      </c>
      <c r="M121">
        <v>-125.14962509999999</v>
      </c>
      <c r="N121" t="s">
        <v>30</v>
      </c>
      <c r="O121">
        <v>31</v>
      </c>
      <c r="P121" t="s">
        <v>1298</v>
      </c>
      <c r="Q121">
        <v>5</v>
      </c>
      <c r="R121">
        <v>40798</v>
      </c>
      <c r="S121" t="s">
        <v>174</v>
      </c>
      <c r="T121">
        <v>23</v>
      </c>
      <c r="U121" t="s">
        <v>1134</v>
      </c>
      <c r="V121" t="s">
        <v>100</v>
      </c>
      <c r="W121" s="449">
        <v>50</v>
      </c>
      <c r="X121" s="316">
        <f>'Area 23'!AB54</f>
        <v>3</v>
      </c>
      <c r="Y121" s="316">
        <f>'Area 23'!AF54</f>
        <v>0</v>
      </c>
      <c r="Z121" s="449">
        <f>'Area 23'!AD54</f>
        <v>0</v>
      </c>
      <c r="AA121" s="449" t="e">
        <f>'Area 23'!AJ54</f>
        <v>#N/A</v>
      </c>
      <c r="AB121" t="e">
        <f t="shared" si="3"/>
        <v>#N/A</v>
      </c>
      <c r="AC121" t="e">
        <f t="shared" si="4"/>
        <v>#N/A</v>
      </c>
      <c r="AD121" t="e">
        <f t="shared" si="5"/>
        <v>#N/A</v>
      </c>
    </row>
    <row r="122" spans="1:30">
      <c r="A122" t="s">
        <v>174</v>
      </c>
      <c r="B122" t="s">
        <v>1202</v>
      </c>
      <c r="C122" t="s">
        <v>1292</v>
      </c>
      <c r="D122" t="s">
        <v>1293</v>
      </c>
      <c r="E122">
        <v>49.034383890000001</v>
      </c>
      <c r="F122">
        <v>-125.35655920000001</v>
      </c>
      <c r="G122" t="s">
        <v>1294</v>
      </c>
      <c r="H122" t="s">
        <v>1294</v>
      </c>
      <c r="I122" t="s">
        <v>1295</v>
      </c>
      <c r="J122" t="s">
        <v>1296</v>
      </c>
      <c r="K122" t="s">
        <v>1297</v>
      </c>
      <c r="L122">
        <v>49.026875990000001</v>
      </c>
      <c r="M122">
        <v>-125.14962509999999</v>
      </c>
      <c r="N122" t="s">
        <v>30</v>
      </c>
      <c r="O122">
        <v>31</v>
      </c>
      <c r="P122" t="s">
        <v>1298</v>
      </c>
      <c r="Q122">
        <v>5</v>
      </c>
      <c r="R122">
        <v>40798</v>
      </c>
      <c r="S122" t="s">
        <v>174</v>
      </c>
      <c r="T122">
        <v>23</v>
      </c>
      <c r="U122" t="s">
        <v>1134</v>
      </c>
      <c r="V122" t="s">
        <v>101</v>
      </c>
      <c r="W122" s="449">
        <v>51</v>
      </c>
      <c r="X122" s="316">
        <f>'Area 23'!AB55</f>
        <v>-1</v>
      </c>
      <c r="Y122" s="316" t="e">
        <f>'Area 23'!AF55</f>
        <v>#N/A</v>
      </c>
      <c r="Z122" s="449" t="e">
        <f>'Area 23'!AD55</f>
        <v>#N/A</v>
      </c>
      <c r="AA122" s="449" t="e">
        <f>'Area 23'!AJ55</f>
        <v>#N/A</v>
      </c>
      <c r="AB122" t="e">
        <f t="shared" si="3"/>
        <v>#N/A</v>
      </c>
      <c r="AC122" t="e">
        <f t="shared" si="4"/>
        <v>#N/A</v>
      </c>
      <c r="AD122" t="e">
        <f t="shared" si="5"/>
        <v>#N/A</v>
      </c>
    </row>
    <row r="123" spans="1:30">
      <c r="A123" t="s">
        <v>174</v>
      </c>
      <c r="B123" t="s">
        <v>1202</v>
      </c>
      <c r="C123" t="s">
        <v>1292</v>
      </c>
      <c r="D123" t="s">
        <v>1293</v>
      </c>
      <c r="E123">
        <v>49.034383890000001</v>
      </c>
      <c r="F123">
        <v>-125.35655920000001</v>
      </c>
      <c r="G123" t="s">
        <v>1294</v>
      </c>
      <c r="H123" t="s">
        <v>1294</v>
      </c>
      <c r="I123" t="s">
        <v>1295</v>
      </c>
      <c r="J123" t="s">
        <v>1296</v>
      </c>
      <c r="K123" t="s">
        <v>1297</v>
      </c>
      <c r="L123">
        <v>49.026875990000001</v>
      </c>
      <c r="M123">
        <v>-125.14962509999999</v>
      </c>
      <c r="N123" t="s">
        <v>30</v>
      </c>
      <c r="O123">
        <v>31</v>
      </c>
      <c r="P123" t="s">
        <v>1298</v>
      </c>
      <c r="Q123">
        <v>5</v>
      </c>
      <c r="R123">
        <v>40798</v>
      </c>
      <c r="S123" t="s">
        <v>174</v>
      </c>
      <c r="T123">
        <v>23</v>
      </c>
      <c r="U123" t="s">
        <v>1134</v>
      </c>
      <c r="V123" t="s">
        <v>102</v>
      </c>
      <c r="W123" s="449">
        <v>52</v>
      </c>
      <c r="X123" s="316">
        <f>'Area 23'!AB56</f>
        <v>-1</v>
      </c>
      <c r="Y123" s="316" t="e">
        <f>'Area 23'!AF56</f>
        <v>#N/A</v>
      </c>
      <c r="Z123" s="449" t="e">
        <f>'Area 23'!AD56</f>
        <v>#N/A</v>
      </c>
      <c r="AA123" s="449" t="e">
        <f>'Area 23'!AJ56</f>
        <v>#N/A</v>
      </c>
      <c r="AB123" t="e">
        <f t="shared" si="3"/>
        <v>#N/A</v>
      </c>
      <c r="AC123" t="e">
        <f t="shared" si="4"/>
        <v>#N/A</v>
      </c>
      <c r="AD123" t="e">
        <f t="shared" si="5"/>
        <v>#N/A</v>
      </c>
    </row>
    <row r="124" spans="1:30">
      <c r="A124" t="s">
        <v>174</v>
      </c>
      <c r="B124" t="s">
        <v>1202</v>
      </c>
      <c r="C124" t="s">
        <v>1292</v>
      </c>
      <c r="D124" t="s">
        <v>1293</v>
      </c>
      <c r="E124">
        <v>49.034383890000001</v>
      </c>
      <c r="F124">
        <v>-125.35655920000001</v>
      </c>
      <c r="G124" t="s">
        <v>1294</v>
      </c>
      <c r="H124" t="s">
        <v>1294</v>
      </c>
      <c r="I124" t="s">
        <v>1295</v>
      </c>
      <c r="J124" t="s">
        <v>1296</v>
      </c>
      <c r="K124" t="s">
        <v>1297</v>
      </c>
      <c r="L124">
        <v>49.026875990000001</v>
      </c>
      <c r="M124">
        <v>-125.14962509999999</v>
      </c>
      <c r="N124" t="s">
        <v>30</v>
      </c>
      <c r="O124">
        <v>31</v>
      </c>
      <c r="P124" t="s">
        <v>1298</v>
      </c>
      <c r="Q124">
        <v>5</v>
      </c>
      <c r="R124">
        <v>40798</v>
      </c>
      <c r="S124" t="s">
        <v>174</v>
      </c>
      <c r="T124">
        <v>23</v>
      </c>
      <c r="U124" t="s">
        <v>1134</v>
      </c>
      <c r="V124" t="s">
        <v>103</v>
      </c>
      <c r="W124" s="449">
        <v>53</v>
      </c>
      <c r="X124" s="316">
        <f>'Area 23'!AB57</f>
        <v>-1</v>
      </c>
      <c r="Y124" s="316" t="e">
        <f>'Area 23'!AF57</f>
        <v>#N/A</v>
      </c>
      <c r="Z124" s="449" t="e">
        <f>'Area 23'!AD57</f>
        <v>#N/A</v>
      </c>
      <c r="AA124" s="449" t="e">
        <f>'Area 23'!AJ57</f>
        <v>#N/A</v>
      </c>
      <c r="AB124" t="e">
        <f t="shared" si="3"/>
        <v>#N/A</v>
      </c>
      <c r="AC124" t="e">
        <f t="shared" si="4"/>
        <v>#N/A</v>
      </c>
      <c r="AD124" t="e">
        <f t="shared" si="5"/>
        <v>#N/A</v>
      </c>
    </row>
    <row r="125" spans="1:30">
      <c r="A125" t="s">
        <v>174</v>
      </c>
      <c r="B125" t="s">
        <v>1202</v>
      </c>
      <c r="C125" t="s">
        <v>1292</v>
      </c>
      <c r="D125" t="s">
        <v>1293</v>
      </c>
      <c r="E125">
        <v>49.034383890000001</v>
      </c>
      <c r="F125">
        <v>-125.35655920000001</v>
      </c>
      <c r="G125" t="s">
        <v>1294</v>
      </c>
      <c r="H125" t="s">
        <v>1294</v>
      </c>
      <c r="I125" t="s">
        <v>1295</v>
      </c>
      <c r="J125" t="s">
        <v>1296</v>
      </c>
      <c r="K125" t="s">
        <v>1297</v>
      </c>
      <c r="L125">
        <v>49.026875990000001</v>
      </c>
      <c r="M125">
        <v>-125.14962509999999</v>
      </c>
      <c r="N125" t="s">
        <v>30</v>
      </c>
      <c r="O125">
        <v>31</v>
      </c>
      <c r="P125" t="s">
        <v>1298</v>
      </c>
      <c r="Q125">
        <v>5</v>
      </c>
      <c r="R125">
        <v>40798</v>
      </c>
      <c r="S125" t="s">
        <v>174</v>
      </c>
      <c r="T125">
        <v>23</v>
      </c>
      <c r="U125" t="s">
        <v>1134</v>
      </c>
      <c r="V125" t="s">
        <v>104</v>
      </c>
      <c r="W125" s="449">
        <v>54</v>
      </c>
      <c r="X125" s="316">
        <f>'Area 23'!AB58</f>
        <v>-1</v>
      </c>
      <c r="Y125" s="316" t="e">
        <f>'Area 23'!AF58</f>
        <v>#N/A</v>
      </c>
      <c r="Z125" s="449" t="e">
        <f>'Area 23'!AD58</f>
        <v>#N/A</v>
      </c>
      <c r="AA125" s="449" t="e">
        <f>'Area 23'!AJ58</f>
        <v>#N/A</v>
      </c>
      <c r="AB125" t="e">
        <f t="shared" si="3"/>
        <v>#N/A</v>
      </c>
      <c r="AC125" t="e">
        <f t="shared" si="4"/>
        <v>#N/A</v>
      </c>
      <c r="AD125" t="e">
        <f t="shared" si="5"/>
        <v>#N/A</v>
      </c>
    </row>
    <row r="126" spans="1:30">
      <c r="A126" t="s">
        <v>174</v>
      </c>
      <c r="B126" t="s">
        <v>1202</v>
      </c>
      <c r="C126" t="s">
        <v>1292</v>
      </c>
      <c r="D126" t="s">
        <v>1293</v>
      </c>
      <c r="E126">
        <v>49.034383890000001</v>
      </c>
      <c r="F126">
        <v>-125.35655920000001</v>
      </c>
      <c r="G126" t="s">
        <v>1294</v>
      </c>
      <c r="H126" t="s">
        <v>1294</v>
      </c>
      <c r="I126" t="s">
        <v>1295</v>
      </c>
      <c r="J126" t="s">
        <v>1296</v>
      </c>
      <c r="K126" t="s">
        <v>1297</v>
      </c>
      <c r="L126">
        <v>49.026875990000001</v>
      </c>
      <c r="M126">
        <v>-125.14962509999999</v>
      </c>
      <c r="N126" t="s">
        <v>30</v>
      </c>
      <c r="O126">
        <v>31</v>
      </c>
      <c r="P126" t="s">
        <v>1298</v>
      </c>
      <c r="Q126">
        <v>5</v>
      </c>
      <c r="R126">
        <v>40798</v>
      </c>
      <c r="S126" t="s">
        <v>174</v>
      </c>
      <c r="T126">
        <v>23</v>
      </c>
      <c r="U126" t="s">
        <v>1134</v>
      </c>
      <c r="V126" t="s">
        <v>105</v>
      </c>
      <c r="W126" s="449">
        <v>55</v>
      </c>
      <c r="X126" s="316">
        <f>'Area 23'!AB59</f>
        <v>-1</v>
      </c>
      <c r="Y126" s="316" t="e">
        <f>'Area 23'!AF59</f>
        <v>#N/A</v>
      </c>
      <c r="Z126" s="449" t="e">
        <f>'Area 23'!AD59</f>
        <v>#N/A</v>
      </c>
      <c r="AA126" s="449" t="e">
        <f>'Area 23'!AJ59</f>
        <v>#N/A</v>
      </c>
      <c r="AB126" t="e">
        <f t="shared" si="3"/>
        <v>#N/A</v>
      </c>
      <c r="AC126" t="e">
        <f t="shared" si="4"/>
        <v>#N/A</v>
      </c>
      <c r="AD126" t="e">
        <f t="shared" si="5"/>
        <v>#N/A</v>
      </c>
    </row>
    <row r="127" spans="1:30">
      <c r="A127" t="s">
        <v>174</v>
      </c>
      <c r="B127" t="s">
        <v>1202</v>
      </c>
      <c r="C127" t="s">
        <v>1292</v>
      </c>
      <c r="D127" t="s">
        <v>1293</v>
      </c>
      <c r="E127">
        <v>49.034383890000001</v>
      </c>
      <c r="F127">
        <v>-125.35655920000001</v>
      </c>
      <c r="G127" t="s">
        <v>1294</v>
      </c>
      <c r="H127" t="s">
        <v>1294</v>
      </c>
      <c r="I127" t="s">
        <v>1295</v>
      </c>
      <c r="J127" t="s">
        <v>1296</v>
      </c>
      <c r="K127" t="s">
        <v>1297</v>
      </c>
      <c r="L127">
        <v>49.026875990000001</v>
      </c>
      <c r="M127">
        <v>-125.14962509999999</v>
      </c>
      <c r="N127" t="s">
        <v>30</v>
      </c>
      <c r="O127">
        <v>31</v>
      </c>
      <c r="P127" t="s">
        <v>1298</v>
      </c>
      <c r="Q127">
        <v>5</v>
      </c>
      <c r="R127">
        <v>40798</v>
      </c>
      <c r="S127" t="s">
        <v>174</v>
      </c>
      <c r="T127">
        <v>23</v>
      </c>
      <c r="U127" t="s">
        <v>1134</v>
      </c>
      <c r="V127" t="s">
        <v>106</v>
      </c>
      <c r="W127" s="449">
        <v>56</v>
      </c>
      <c r="X127" s="316">
        <f>'Area 23'!AB60</f>
        <v>-1</v>
      </c>
      <c r="Y127" s="316" t="e">
        <f>'Area 23'!AF60</f>
        <v>#N/A</v>
      </c>
      <c r="Z127" s="449" t="e">
        <f>'Area 23'!AD60</f>
        <v>#N/A</v>
      </c>
      <c r="AA127" s="449" t="e">
        <f>'Area 23'!AJ60</f>
        <v>#N/A</v>
      </c>
      <c r="AB127" t="e">
        <f t="shared" si="3"/>
        <v>#N/A</v>
      </c>
      <c r="AC127" t="e">
        <f t="shared" si="4"/>
        <v>#N/A</v>
      </c>
      <c r="AD127" t="e">
        <f t="shared" si="5"/>
        <v>#N/A</v>
      </c>
    </row>
    <row r="128" spans="1:30">
      <c r="A128" t="s">
        <v>174</v>
      </c>
      <c r="B128" t="s">
        <v>1202</v>
      </c>
      <c r="C128" t="s">
        <v>1292</v>
      </c>
      <c r="D128" t="s">
        <v>1293</v>
      </c>
      <c r="E128">
        <v>49.034383890000001</v>
      </c>
      <c r="F128">
        <v>-125.35655920000001</v>
      </c>
      <c r="G128" t="s">
        <v>1294</v>
      </c>
      <c r="H128" t="s">
        <v>1294</v>
      </c>
      <c r="I128" t="s">
        <v>1295</v>
      </c>
      <c r="J128" t="s">
        <v>1296</v>
      </c>
      <c r="K128" t="s">
        <v>1297</v>
      </c>
      <c r="L128">
        <v>49.026875990000001</v>
      </c>
      <c r="M128">
        <v>-125.14962509999999</v>
      </c>
      <c r="N128" t="s">
        <v>30</v>
      </c>
      <c r="O128">
        <v>31</v>
      </c>
      <c r="P128" t="s">
        <v>1298</v>
      </c>
      <c r="Q128">
        <v>5</v>
      </c>
      <c r="R128">
        <v>40798</v>
      </c>
      <c r="S128" t="s">
        <v>174</v>
      </c>
      <c r="T128">
        <v>23</v>
      </c>
      <c r="U128" t="s">
        <v>1134</v>
      </c>
      <c r="V128" t="s">
        <v>107</v>
      </c>
      <c r="W128" s="449">
        <v>57</v>
      </c>
      <c r="X128" s="316">
        <f>'Area 23'!AB61</f>
        <v>-1</v>
      </c>
      <c r="Y128" s="316" t="e">
        <f>'Area 23'!AF61</f>
        <v>#N/A</v>
      </c>
      <c r="Z128" s="449" t="e">
        <f>'Area 23'!AD61</f>
        <v>#N/A</v>
      </c>
      <c r="AA128" s="449" t="e">
        <f>'Area 23'!AJ61</f>
        <v>#N/A</v>
      </c>
      <c r="AB128" t="e">
        <f t="shared" si="3"/>
        <v>#N/A</v>
      </c>
      <c r="AC128" t="e">
        <f t="shared" si="4"/>
        <v>#N/A</v>
      </c>
      <c r="AD128" t="e">
        <f t="shared" si="5"/>
        <v>#N/A</v>
      </c>
    </row>
    <row r="129" spans="1:30">
      <c r="A129" t="s">
        <v>174</v>
      </c>
      <c r="B129" t="s">
        <v>1202</v>
      </c>
      <c r="C129" t="s">
        <v>1292</v>
      </c>
      <c r="D129" t="s">
        <v>1293</v>
      </c>
      <c r="E129">
        <v>49.034383890000001</v>
      </c>
      <c r="F129">
        <v>-125.35655920000001</v>
      </c>
      <c r="G129" t="s">
        <v>1294</v>
      </c>
      <c r="H129" t="s">
        <v>1294</v>
      </c>
      <c r="I129" t="s">
        <v>1295</v>
      </c>
      <c r="J129" t="s">
        <v>1296</v>
      </c>
      <c r="K129" t="s">
        <v>1297</v>
      </c>
      <c r="L129">
        <v>49.026875990000001</v>
      </c>
      <c r="M129">
        <v>-125.14962509999999</v>
      </c>
      <c r="N129" t="s">
        <v>30</v>
      </c>
      <c r="O129">
        <v>31</v>
      </c>
      <c r="P129" t="s">
        <v>1298</v>
      </c>
      <c r="Q129">
        <v>5</v>
      </c>
      <c r="R129">
        <v>40798</v>
      </c>
      <c r="S129" t="s">
        <v>174</v>
      </c>
      <c r="T129">
        <v>23</v>
      </c>
      <c r="U129" t="s">
        <v>1134</v>
      </c>
      <c r="V129" t="s">
        <v>108</v>
      </c>
      <c r="W129" s="449">
        <v>58</v>
      </c>
      <c r="X129" s="316">
        <f>'Area 23'!AB62</f>
        <v>-1</v>
      </c>
      <c r="Y129" s="316" t="e">
        <f>'Area 23'!AF62</f>
        <v>#N/A</v>
      </c>
      <c r="Z129" s="449" t="e">
        <f>'Area 23'!AD62</f>
        <v>#N/A</v>
      </c>
      <c r="AA129" s="449" t="e">
        <f>'Area 23'!AJ62</f>
        <v>#N/A</v>
      </c>
      <c r="AB129" t="e">
        <f t="shared" si="3"/>
        <v>#N/A</v>
      </c>
      <c r="AC129" t="e">
        <f t="shared" si="4"/>
        <v>#N/A</v>
      </c>
      <c r="AD129" t="e">
        <f t="shared" si="5"/>
        <v>#N/A</v>
      </c>
    </row>
    <row r="130" spans="1:30">
      <c r="A130" t="s">
        <v>174</v>
      </c>
      <c r="B130" t="s">
        <v>1202</v>
      </c>
      <c r="C130" t="s">
        <v>1292</v>
      </c>
      <c r="D130" t="s">
        <v>1293</v>
      </c>
      <c r="E130">
        <v>49.034383890000001</v>
      </c>
      <c r="F130">
        <v>-125.35655920000001</v>
      </c>
      <c r="G130" t="s">
        <v>1294</v>
      </c>
      <c r="H130" t="s">
        <v>1294</v>
      </c>
      <c r="I130" t="s">
        <v>1295</v>
      </c>
      <c r="J130" t="s">
        <v>1296</v>
      </c>
      <c r="K130" t="s">
        <v>1297</v>
      </c>
      <c r="L130">
        <v>49.026875990000001</v>
      </c>
      <c r="M130">
        <v>-125.14962509999999</v>
      </c>
      <c r="N130" t="s">
        <v>30</v>
      </c>
      <c r="O130">
        <v>31</v>
      </c>
      <c r="P130" t="s">
        <v>1298</v>
      </c>
      <c r="Q130">
        <v>5</v>
      </c>
      <c r="R130">
        <v>40798</v>
      </c>
      <c r="S130" t="s">
        <v>174</v>
      </c>
      <c r="T130">
        <v>23</v>
      </c>
      <c r="U130" t="s">
        <v>1134</v>
      </c>
      <c r="V130" t="s">
        <v>109</v>
      </c>
      <c r="W130" s="449">
        <v>59</v>
      </c>
      <c r="X130" s="316">
        <f>'Area 23'!AB63</f>
        <v>-1</v>
      </c>
      <c r="Y130" s="316" t="e">
        <f>'Area 23'!AF63</f>
        <v>#N/A</v>
      </c>
      <c r="Z130" s="449" t="e">
        <f>'Area 23'!AD63</f>
        <v>#N/A</v>
      </c>
      <c r="AA130" s="449" t="e">
        <f>'Area 23'!AJ63</f>
        <v>#N/A</v>
      </c>
      <c r="AB130" t="e">
        <f t="shared" ref="AB130:AB193" si="6">VLOOKUP(Z130,biorisk,2,FALSE)</f>
        <v>#N/A</v>
      </c>
      <c r="AC130" t="e">
        <f t="shared" ref="AC130:AC193" si="7">VLOOKUP(AA130,futurerisk,2,FALSE)</f>
        <v>#N/A</v>
      </c>
      <c r="AD130" t="e">
        <f t="shared" si="5"/>
        <v>#N/A</v>
      </c>
    </row>
    <row r="131" spans="1:30">
      <c r="A131" t="s">
        <v>174</v>
      </c>
      <c r="B131" t="s">
        <v>1202</v>
      </c>
      <c r="C131" t="s">
        <v>1292</v>
      </c>
      <c r="D131" t="s">
        <v>1293</v>
      </c>
      <c r="E131">
        <v>49.034383890000001</v>
      </c>
      <c r="F131">
        <v>-125.35655920000001</v>
      </c>
      <c r="G131" t="s">
        <v>1294</v>
      </c>
      <c r="H131" t="s">
        <v>1294</v>
      </c>
      <c r="I131" t="s">
        <v>1295</v>
      </c>
      <c r="J131" t="s">
        <v>1296</v>
      </c>
      <c r="K131" t="s">
        <v>1297</v>
      </c>
      <c r="L131">
        <v>49.026875990000001</v>
      </c>
      <c r="M131">
        <v>-125.14962509999999</v>
      </c>
      <c r="N131" t="s">
        <v>30</v>
      </c>
      <c r="O131">
        <v>31</v>
      </c>
      <c r="P131" t="s">
        <v>1298</v>
      </c>
      <c r="Q131">
        <v>5</v>
      </c>
      <c r="R131">
        <v>40798</v>
      </c>
      <c r="S131" t="s">
        <v>174</v>
      </c>
      <c r="T131">
        <v>23</v>
      </c>
      <c r="U131" t="s">
        <v>1134</v>
      </c>
      <c r="V131" t="s">
        <v>110</v>
      </c>
      <c r="W131" s="449">
        <v>60</v>
      </c>
      <c r="X131" s="316">
        <f>'Area 23'!AB64</f>
        <v>-1</v>
      </c>
      <c r="Y131" s="316" t="e">
        <f>'Area 23'!AF64</f>
        <v>#N/A</v>
      </c>
      <c r="Z131" s="449" t="e">
        <f>'Area 23'!AD64</f>
        <v>#N/A</v>
      </c>
      <c r="AA131" s="449" t="e">
        <f>'Area 23'!AJ64</f>
        <v>#N/A</v>
      </c>
      <c r="AB131" t="e">
        <f t="shared" si="6"/>
        <v>#N/A</v>
      </c>
      <c r="AC131" t="e">
        <f t="shared" si="7"/>
        <v>#N/A</v>
      </c>
      <c r="AD131" t="e">
        <f t="shared" ref="AD131:AD194" si="8">AB131*AC131</f>
        <v>#N/A</v>
      </c>
    </row>
    <row r="132" spans="1:30">
      <c r="A132" t="s">
        <v>174</v>
      </c>
      <c r="B132" t="s">
        <v>1202</v>
      </c>
      <c r="C132" t="s">
        <v>1292</v>
      </c>
      <c r="D132" t="s">
        <v>1293</v>
      </c>
      <c r="E132">
        <v>49.034383890000001</v>
      </c>
      <c r="F132">
        <v>-125.35655920000001</v>
      </c>
      <c r="G132" t="s">
        <v>1294</v>
      </c>
      <c r="H132" t="s">
        <v>1294</v>
      </c>
      <c r="I132" t="s">
        <v>1295</v>
      </c>
      <c r="J132" t="s">
        <v>1296</v>
      </c>
      <c r="K132" t="s">
        <v>1297</v>
      </c>
      <c r="L132">
        <v>49.026875990000001</v>
      </c>
      <c r="M132">
        <v>-125.14962509999999</v>
      </c>
      <c r="N132" t="s">
        <v>30</v>
      </c>
      <c r="O132">
        <v>31</v>
      </c>
      <c r="P132" t="s">
        <v>1298</v>
      </c>
      <c r="Q132">
        <v>5</v>
      </c>
      <c r="R132">
        <v>40798</v>
      </c>
      <c r="S132" t="s">
        <v>174</v>
      </c>
      <c r="T132">
        <v>23</v>
      </c>
      <c r="U132" t="s">
        <v>1134</v>
      </c>
      <c r="V132" t="s">
        <v>111</v>
      </c>
      <c r="W132" s="449">
        <v>61</v>
      </c>
      <c r="X132" s="316">
        <f>'Area 23'!AB65</f>
        <v>-1</v>
      </c>
      <c r="Y132" s="316" t="e">
        <f>'Area 23'!AF65</f>
        <v>#N/A</v>
      </c>
      <c r="Z132" s="449" t="e">
        <f>'Area 23'!AD65</f>
        <v>#N/A</v>
      </c>
      <c r="AA132" s="449" t="e">
        <f>'Area 23'!AJ65</f>
        <v>#N/A</v>
      </c>
      <c r="AB132" t="e">
        <f t="shared" si="6"/>
        <v>#N/A</v>
      </c>
      <c r="AC132" t="e">
        <f t="shared" si="7"/>
        <v>#N/A</v>
      </c>
      <c r="AD132" t="e">
        <f t="shared" si="8"/>
        <v>#N/A</v>
      </c>
    </row>
    <row r="133" spans="1:30">
      <c r="A133" t="s">
        <v>174</v>
      </c>
      <c r="B133" t="s">
        <v>1202</v>
      </c>
      <c r="C133" t="s">
        <v>1292</v>
      </c>
      <c r="D133" t="s">
        <v>1293</v>
      </c>
      <c r="E133">
        <v>49.034383890000001</v>
      </c>
      <c r="F133">
        <v>-125.35655920000001</v>
      </c>
      <c r="G133" t="s">
        <v>1294</v>
      </c>
      <c r="H133" t="s">
        <v>1294</v>
      </c>
      <c r="I133" t="s">
        <v>1295</v>
      </c>
      <c r="J133" t="s">
        <v>1296</v>
      </c>
      <c r="K133" t="s">
        <v>1297</v>
      </c>
      <c r="L133">
        <v>49.026875990000001</v>
      </c>
      <c r="M133">
        <v>-125.14962509999999</v>
      </c>
      <c r="N133" t="s">
        <v>30</v>
      </c>
      <c r="O133">
        <v>31</v>
      </c>
      <c r="P133" t="s">
        <v>1298</v>
      </c>
      <c r="Q133">
        <v>5</v>
      </c>
      <c r="R133">
        <v>40798</v>
      </c>
      <c r="S133" t="s">
        <v>174</v>
      </c>
      <c r="T133">
        <v>23</v>
      </c>
      <c r="U133" t="s">
        <v>1134</v>
      </c>
      <c r="V133" t="s">
        <v>112</v>
      </c>
      <c r="W133" s="449">
        <v>62</v>
      </c>
      <c r="X133" s="316">
        <f>'Area 23'!AB66</f>
        <v>-1</v>
      </c>
      <c r="Y133" s="316" t="e">
        <f>'Area 23'!AF66</f>
        <v>#N/A</v>
      </c>
      <c r="Z133" s="449" t="e">
        <f>'Area 23'!AD66</f>
        <v>#N/A</v>
      </c>
      <c r="AA133" s="449" t="e">
        <f>'Area 23'!AJ66</f>
        <v>#N/A</v>
      </c>
      <c r="AB133" t="e">
        <f t="shared" si="6"/>
        <v>#N/A</v>
      </c>
      <c r="AC133" t="e">
        <f t="shared" si="7"/>
        <v>#N/A</v>
      </c>
      <c r="AD133" t="e">
        <f t="shared" si="8"/>
        <v>#N/A</v>
      </c>
    </row>
    <row r="134" spans="1:30">
      <c r="A134" t="s">
        <v>174</v>
      </c>
      <c r="B134" t="s">
        <v>1202</v>
      </c>
      <c r="C134" t="s">
        <v>1292</v>
      </c>
      <c r="D134" t="s">
        <v>1293</v>
      </c>
      <c r="E134">
        <v>49.034383890000001</v>
      </c>
      <c r="F134">
        <v>-125.35655920000001</v>
      </c>
      <c r="G134" t="s">
        <v>1294</v>
      </c>
      <c r="H134" t="s">
        <v>1294</v>
      </c>
      <c r="I134" t="s">
        <v>1295</v>
      </c>
      <c r="J134" t="s">
        <v>1296</v>
      </c>
      <c r="K134" t="s">
        <v>1297</v>
      </c>
      <c r="L134">
        <v>49.026875990000001</v>
      </c>
      <c r="M134">
        <v>-125.14962509999999</v>
      </c>
      <c r="N134" t="s">
        <v>30</v>
      </c>
      <c r="O134">
        <v>31</v>
      </c>
      <c r="P134" t="s">
        <v>1298</v>
      </c>
      <c r="Q134">
        <v>5</v>
      </c>
      <c r="R134">
        <v>40798</v>
      </c>
      <c r="S134" t="s">
        <v>174</v>
      </c>
      <c r="T134">
        <v>23</v>
      </c>
      <c r="U134" t="s">
        <v>1134</v>
      </c>
      <c r="V134" t="s">
        <v>113</v>
      </c>
      <c r="W134" s="449">
        <v>63</v>
      </c>
      <c r="X134" s="316">
        <f>'Area 23'!AB67</f>
        <v>-1</v>
      </c>
      <c r="Y134" s="316" t="e">
        <f>'Area 23'!AF67</f>
        <v>#N/A</v>
      </c>
      <c r="Z134" s="449" t="e">
        <f>'Area 23'!AD67</f>
        <v>#N/A</v>
      </c>
      <c r="AA134" s="449" t="e">
        <f>'Area 23'!AJ67</f>
        <v>#N/A</v>
      </c>
      <c r="AB134" t="e">
        <f t="shared" si="6"/>
        <v>#N/A</v>
      </c>
      <c r="AC134" t="e">
        <f t="shared" si="7"/>
        <v>#N/A</v>
      </c>
      <c r="AD134" t="e">
        <f t="shared" si="8"/>
        <v>#N/A</v>
      </c>
    </row>
    <row r="135" spans="1:30">
      <c r="A135" t="s">
        <v>174</v>
      </c>
      <c r="B135" t="s">
        <v>1202</v>
      </c>
      <c r="C135" t="s">
        <v>1292</v>
      </c>
      <c r="D135" t="s">
        <v>1293</v>
      </c>
      <c r="E135">
        <v>49.034383890000001</v>
      </c>
      <c r="F135">
        <v>-125.35655920000001</v>
      </c>
      <c r="G135" t="s">
        <v>1294</v>
      </c>
      <c r="H135" t="s">
        <v>1294</v>
      </c>
      <c r="I135" t="s">
        <v>1295</v>
      </c>
      <c r="J135" t="s">
        <v>1296</v>
      </c>
      <c r="K135" t="s">
        <v>1297</v>
      </c>
      <c r="L135">
        <v>49.026875990000001</v>
      </c>
      <c r="M135">
        <v>-125.14962509999999</v>
      </c>
      <c r="N135" t="s">
        <v>30</v>
      </c>
      <c r="O135">
        <v>31</v>
      </c>
      <c r="P135" t="s">
        <v>1298</v>
      </c>
      <c r="Q135">
        <v>5</v>
      </c>
      <c r="R135">
        <v>40798</v>
      </c>
      <c r="S135" t="s">
        <v>174</v>
      </c>
      <c r="T135">
        <v>23</v>
      </c>
      <c r="U135" t="s">
        <v>1134</v>
      </c>
      <c r="V135" t="s">
        <v>114</v>
      </c>
      <c r="W135" s="449">
        <v>64</v>
      </c>
      <c r="X135" s="316">
        <f>'Area 23'!AB68</f>
        <v>-1</v>
      </c>
      <c r="Y135" s="316" t="e">
        <f>'Area 23'!AF68</f>
        <v>#N/A</v>
      </c>
      <c r="Z135" s="449" t="e">
        <f>'Area 23'!AD68</f>
        <v>#N/A</v>
      </c>
      <c r="AA135" s="449" t="e">
        <f>'Area 23'!AJ68</f>
        <v>#N/A</v>
      </c>
      <c r="AB135" t="e">
        <f t="shared" si="6"/>
        <v>#N/A</v>
      </c>
      <c r="AC135" t="e">
        <f t="shared" si="7"/>
        <v>#N/A</v>
      </c>
      <c r="AD135" t="e">
        <f t="shared" si="8"/>
        <v>#N/A</v>
      </c>
    </row>
    <row r="136" spans="1:30">
      <c r="A136" t="s">
        <v>174</v>
      </c>
      <c r="B136" t="s">
        <v>1202</v>
      </c>
      <c r="C136" t="s">
        <v>1292</v>
      </c>
      <c r="D136" t="s">
        <v>1293</v>
      </c>
      <c r="E136">
        <v>49.034383890000001</v>
      </c>
      <c r="F136">
        <v>-125.35655920000001</v>
      </c>
      <c r="G136" t="s">
        <v>1294</v>
      </c>
      <c r="H136" t="s">
        <v>1294</v>
      </c>
      <c r="I136" t="s">
        <v>1295</v>
      </c>
      <c r="J136" t="s">
        <v>1296</v>
      </c>
      <c r="K136" t="s">
        <v>1297</v>
      </c>
      <c r="L136">
        <v>49.026875990000001</v>
      </c>
      <c r="M136">
        <v>-125.14962509999999</v>
      </c>
      <c r="N136" t="s">
        <v>30</v>
      </c>
      <c r="O136">
        <v>31</v>
      </c>
      <c r="P136" t="s">
        <v>1298</v>
      </c>
      <c r="Q136">
        <v>5</v>
      </c>
      <c r="R136">
        <v>40798</v>
      </c>
      <c r="S136" t="s">
        <v>174</v>
      </c>
      <c r="T136">
        <v>23</v>
      </c>
      <c r="U136" t="s">
        <v>1134</v>
      </c>
      <c r="V136" t="s">
        <v>115</v>
      </c>
      <c r="W136" s="449">
        <v>65</v>
      </c>
      <c r="X136" s="316">
        <f>'Area 23'!AB69</f>
        <v>0</v>
      </c>
      <c r="Y136" s="316" t="e">
        <f>'Area 23'!AF69</f>
        <v>#N/A</v>
      </c>
      <c r="Z136" s="449" t="e">
        <f>'Area 23'!AD69</f>
        <v>#N/A</v>
      </c>
      <c r="AA136" s="449" t="e">
        <f>'Area 23'!AJ69</f>
        <v>#N/A</v>
      </c>
      <c r="AB136" t="e">
        <f t="shared" si="6"/>
        <v>#N/A</v>
      </c>
      <c r="AC136" t="e">
        <f t="shared" si="7"/>
        <v>#N/A</v>
      </c>
      <c r="AD136" t="e">
        <f t="shared" si="8"/>
        <v>#N/A</v>
      </c>
    </row>
    <row r="137" spans="1:30">
      <c r="A137" t="s">
        <v>174</v>
      </c>
      <c r="B137" t="s">
        <v>1202</v>
      </c>
      <c r="C137" t="s">
        <v>1292</v>
      </c>
      <c r="D137" t="s">
        <v>1293</v>
      </c>
      <c r="E137">
        <v>49.034383890000001</v>
      </c>
      <c r="F137">
        <v>-125.35655920000001</v>
      </c>
      <c r="G137" t="s">
        <v>1294</v>
      </c>
      <c r="H137" t="s">
        <v>1294</v>
      </c>
      <c r="I137" t="s">
        <v>1295</v>
      </c>
      <c r="J137" t="s">
        <v>1296</v>
      </c>
      <c r="K137" t="s">
        <v>1297</v>
      </c>
      <c r="L137">
        <v>49.026875990000001</v>
      </c>
      <c r="M137">
        <v>-125.14962509999999</v>
      </c>
      <c r="N137" t="s">
        <v>30</v>
      </c>
      <c r="O137">
        <v>31</v>
      </c>
      <c r="P137" t="s">
        <v>1298</v>
      </c>
      <c r="Q137">
        <v>5</v>
      </c>
      <c r="R137">
        <v>40798</v>
      </c>
      <c r="S137" t="s">
        <v>174</v>
      </c>
      <c r="T137">
        <v>23</v>
      </c>
      <c r="U137" t="s">
        <v>1134</v>
      </c>
      <c r="V137" t="s">
        <v>116</v>
      </c>
      <c r="W137" s="449">
        <v>66</v>
      </c>
      <c r="X137" s="316">
        <f>'Area 23'!AB70</f>
        <v>0</v>
      </c>
      <c r="Y137" s="316" t="e">
        <f>'Area 23'!AF70</f>
        <v>#N/A</v>
      </c>
      <c r="Z137" s="449" t="e">
        <f>'Area 23'!AD70</f>
        <v>#N/A</v>
      </c>
      <c r="AA137" s="449" t="e">
        <f>'Area 23'!AJ70</f>
        <v>#N/A</v>
      </c>
      <c r="AB137" t="e">
        <f t="shared" si="6"/>
        <v>#N/A</v>
      </c>
      <c r="AC137" t="e">
        <f t="shared" si="7"/>
        <v>#N/A</v>
      </c>
      <c r="AD137" t="e">
        <f t="shared" si="8"/>
        <v>#N/A</v>
      </c>
    </row>
    <row r="138" spans="1:30">
      <c r="A138" t="s">
        <v>174</v>
      </c>
      <c r="B138" t="s">
        <v>1202</v>
      </c>
      <c r="C138" t="s">
        <v>1292</v>
      </c>
      <c r="D138" t="s">
        <v>1293</v>
      </c>
      <c r="E138">
        <v>49.034383890000001</v>
      </c>
      <c r="F138">
        <v>-125.35655920000001</v>
      </c>
      <c r="G138" t="s">
        <v>1294</v>
      </c>
      <c r="H138" t="s">
        <v>1294</v>
      </c>
      <c r="I138" t="s">
        <v>1295</v>
      </c>
      <c r="J138" t="s">
        <v>1296</v>
      </c>
      <c r="K138" t="s">
        <v>1297</v>
      </c>
      <c r="L138">
        <v>49.026875990000001</v>
      </c>
      <c r="M138">
        <v>-125.14962509999999</v>
      </c>
      <c r="N138" t="s">
        <v>30</v>
      </c>
      <c r="O138">
        <v>31</v>
      </c>
      <c r="P138" t="s">
        <v>1298</v>
      </c>
      <c r="Q138">
        <v>5</v>
      </c>
      <c r="R138">
        <v>40798</v>
      </c>
      <c r="S138" t="s">
        <v>174</v>
      </c>
      <c r="T138">
        <v>23</v>
      </c>
      <c r="U138" t="s">
        <v>1135</v>
      </c>
      <c r="V138" t="s">
        <v>118</v>
      </c>
      <c r="W138" s="449">
        <v>67</v>
      </c>
      <c r="X138" s="316">
        <f>'Area 23'!AB71</f>
        <v>0</v>
      </c>
      <c r="Y138" s="316" t="e">
        <f>'Area 23'!AF71</f>
        <v>#N/A</v>
      </c>
      <c r="Z138" s="449" t="e">
        <f>'Area 23'!AD71</f>
        <v>#N/A</v>
      </c>
      <c r="AA138" s="449" t="e">
        <f>'Area 23'!AJ71</f>
        <v>#N/A</v>
      </c>
      <c r="AB138" t="e">
        <f t="shared" si="6"/>
        <v>#N/A</v>
      </c>
      <c r="AC138" t="e">
        <f t="shared" si="7"/>
        <v>#N/A</v>
      </c>
      <c r="AD138" t="e">
        <f t="shared" si="8"/>
        <v>#N/A</v>
      </c>
    </row>
    <row r="139" spans="1:30">
      <c r="A139" t="s">
        <v>174</v>
      </c>
      <c r="B139" t="s">
        <v>1202</v>
      </c>
      <c r="C139" t="s">
        <v>1292</v>
      </c>
      <c r="D139" t="s">
        <v>1293</v>
      </c>
      <c r="E139">
        <v>49.034383890000001</v>
      </c>
      <c r="F139">
        <v>-125.35655920000001</v>
      </c>
      <c r="G139" t="s">
        <v>1294</v>
      </c>
      <c r="H139" t="s">
        <v>1294</v>
      </c>
      <c r="I139" t="s">
        <v>1295</v>
      </c>
      <c r="J139" t="s">
        <v>1296</v>
      </c>
      <c r="K139" t="s">
        <v>1297</v>
      </c>
      <c r="L139">
        <v>49.026875990000001</v>
      </c>
      <c r="M139">
        <v>-125.14962509999999</v>
      </c>
      <c r="N139" t="s">
        <v>30</v>
      </c>
      <c r="O139">
        <v>31</v>
      </c>
      <c r="P139" t="s">
        <v>1298</v>
      </c>
      <c r="Q139">
        <v>5</v>
      </c>
      <c r="R139">
        <v>40798</v>
      </c>
      <c r="S139" t="s">
        <v>174</v>
      </c>
      <c r="T139">
        <v>23</v>
      </c>
      <c r="U139" t="s">
        <v>1135</v>
      </c>
      <c r="V139" t="s">
        <v>119</v>
      </c>
      <c r="W139" s="449">
        <v>68</v>
      </c>
      <c r="X139" s="316">
        <f>'Area 23'!AB72</f>
        <v>4</v>
      </c>
      <c r="Y139" s="316" t="e">
        <f>'Area 23'!AF72</f>
        <v>#N/A</v>
      </c>
      <c r="Z139" s="449" t="e">
        <f>'Area 23'!AD72</f>
        <v>#N/A</v>
      </c>
      <c r="AA139" s="449" t="e">
        <f>'Area 23'!AJ72</f>
        <v>#N/A</v>
      </c>
      <c r="AB139" t="e">
        <f t="shared" si="6"/>
        <v>#N/A</v>
      </c>
      <c r="AC139" t="e">
        <f t="shared" si="7"/>
        <v>#N/A</v>
      </c>
      <c r="AD139" t="e">
        <f t="shared" si="8"/>
        <v>#N/A</v>
      </c>
    </row>
    <row r="140" spans="1:30">
      <c r="A140" t="s">
        <v>174</v>
      </c>
      <c r="B140" t="s">
        <v>1202</v>
      </c>
      <c r="C140" t="s">
        <v>1292</v>
      </c>
      <c r="D140" t="s">
        <v>1293</v>
      </c>
      <c r="E140">
        <v>49.034383890000001</v>
      </c>
      <c r="F140">
        <v>-125.35655920000001</v>
      </c>
      <c r="G140" t="s">
        <v>1294</v>
      </c>
      <c r="H140" t="s">
        <v>1294</v>
      </c>
      <c r="I140" t="s">
        <v>1295</v>
      </c>
      <c r="J140" t="s">
        <v>1296</v>
      </c>
      <c r="K140" t="s">
        <v>1297</v>
      </c>
      <c r="L140">
        <v>49.026875990000001</v>
      </c>
      <c r="M140">
        <v>-125.14962509999999</v>
      </c>
      <c r="N140" t="s">
        <v>30</v>
      </c>
      <c r="O140">
        <v>31</v>
      </c>
      <c r="P140" t="s">
        <v>1298</v>
      </c>
      <c r="Q140">
        <v>5</v>
      </c>
      <c r="R140">
        <v>40798</v>
      </c>
      <c r="S140" t="s">
        <v>174</v>
      </c>
      <c r="T140">
        <v>23</v>
      </c>
      <c r="U140" t="s">
        <v>1135</v>
      </c>
      <c r="V140" t="s">
        <v>120</v>
      </c>
      <c r="W140" s="449">
        <v>69</v>
      </c>
      <c r="X140" s="316">
        <f>'Area 23'!AB73</f>
        <v>4</v>
      </c>
      <c r="Y140" s="316" t="e">
        <f>'Area 23'!AF73</f>
        <v>#N/A</v>
      </c>
      <c r="Z140" s="449" t="e">
        <f>'Area 23'!AD73</f>
        <v>#N/A</v>
      </c>
      <c r="AA140" s="449" t="e">
        <f>'Area 23'!AJ73</f>
        <v>#N/A</v>
      </c>
      <c r="AB140" t="e">
        <f t="shared" si="6"/>
        <v>#N/A</v>
      </c>
      <c r="AC140" t="e">
        <f t="shared" si="7"/>
        <v>#N/A</v>
      </c>
      <c r="AD140" t="e">
        <f t="shared" si="8"/>
        <v>#N/A</v>
      </c>
    </row>
    <row r="141" spans="1:30">
      <c r="A141" t="s">
        <v>174</v>
      </c>
      <c r="B141" t="s">
        <v>1202</v>
      </c>
      <c r="C141" t="s">
        <v>1292</v>
      </c>
      <c r="D141" t="s">
        <v>1293</v>
      </c>
      <c r="E141">
        <v>49.034383890000001</v>
      </c>
      <c r="F141">
        <v>-125.35655920000001</v>
      </c>
      <c r="G141" t="s">
        <v>1294</v>
      </c>
      <c r="H141" t="s">
        <v>1294</v>
      </c>
      <c r="I141" t="s">
        <v>1295</v>
      </c>
      <c r="J141" t="s">
        <v>1296</v>
      </c>
      <c r="K141" t="s">
        <v>1297</v>
      </c>
      <c r="L141">
        <v>49.026875990000001</v>
      </c>
      <c r="M141">
        <v>-125.14962509999999</v>
      </c>
      <c r="N141" t="s">
        <v>30</v>
      </c>
      <c r="O141">
        <v>31</v>
      </c>
      <c r="P141" t="s">
        <v>1298</v>
      </c>
      <c r="Q141">
        <v>5</v>
      </c>
      <c r="R141">
        <v>40798</v>
      </c>
      <c r="S141" t="s">
        <v>174</v>
      </c>
      <c r="T141">
        <v>23</v>
      </c>
      <c r="U141" t="s">
        <v>1135</v>
      </c>
      <c r="V141" t="s">
        <v>121</v>
      </c>
      <c r="W141" s="449">
        <v>70</v>
      </c>
      <c r="X141" s="316">
        <f>'Area 23'!AB74</f>
        <v>2</v>
      </c>
      <c r="Y141" s="316" t="e">
        <f>'Area 23'!AF74</f>
        <v>#N/A</v>
      </c>
      <c r="Z141" s="449" t="e">
        <f>'Area 23'!AD74</f>
        <v>#N/A</v>
      </c>
      <c r="AA141" s="449" t="e">
        <f>'Area 23'!AJ74</f>
        <v>#N/A</v>
      </c>
      <c r="AB141" t="e">
        <f t="shared" si="6"/>
        <v>#N/A</v>
      </c>
      <c r="AC141" t="e">
        <f t="shared" si="7"/>
        <v>#N/A</v>
      </c>
      <c r="AD141" t="e">
        <f t="shared" si="8"/>
        <v>#N/A</v>
      </c>
    </row>
    <row r="142" spans="1:30">
      <c r="A142" t="s">
        <v>174</v>
      </c>
      <c r="B142" t="s">
        <v>1194</v>
      </c>
      <c r="C142" t="s">
        <v>1292</v>
      </c>
      <c r="D142" t="s">
        <v>1293</v>
      </c>
      <c r="E142">
        <v>49.246176390000002</v>
      </c>
      <c r="F142">
        <v>-124.8201476</v>
      </c>
      <c r="G142" t="s">
        <v>1294</v>
      </c>
      <c r="H142" t="s">
        <v>1294</v>
      </c>
      <c r="I142" t="s">
        <v>1295</v>
      </c>
      <c r="J142" t="s">
        <v>1296</v>
      </c>
      <c r="K142" t="s">
        <v>1297</v>
      </c>
      <c r="L142">
        <v>49.026875990000001</v>
      </c>
      <c r="M142">
        <v>-125.14962509999999</v>
      </c>
      <c r="N142" t="s">
        <v>30</v>
      </c>
      <c r="O142">
        <v>31</v>
      </c>
      <c r="P142" t="s">
        <v>1298</v>
      </c>
      <c r="Q142">
        <v>5</v>
      </c>
      <c r="R142">
        <v>40548</v>
      </c>
      <c r="S142" t="s">
        <v>174</v>
      </c>
      <c r="T142">
        <v>23</v>
      </c>
      <c r="U142" t="s">
        <v>1131</v>
      </c>
      <c r="V142" t="s">
        <v>40</v>
      </c>
      <c r="W142" s="449">
        <v>1</v>
      </c>
      <c r="X142" s="449">
        <f>'Area 23'!AU5</f>
        <v>0</v>
      </c>
      <c r="Y142" s="449" t="e">
        <f>'Area 23'!AY5</f>
        <v>#N/A</v>
      </c>
      <c r="Z142" s="449" t="e">
        <f>'Area 23'!AW5</f>
        <v>#N/A</v>
      </c>
      <c r="AA142" s="449" t="e">
        <f>'Area 23'!BC5</f>
        <v>#N/A</v>
      </c>
      <c r="AB142" t="e">
        <f t="shared" si="6"/>
        <v>#N/A</v>
      </c>
      <c r="AC142" t="e">
        <f t="shared" si="7"/>
        <v>#N/A</v>
      </c>
      <c r="AD142" t="e">
        <f t="shared" si="8"/>
        <v>#N/A</v>
      </c>
    </row>
    <row r="143" spans="1:30">
      <c r="A143" t="s">
        <v>174</v>
      </c>
      <c r="B143" t="s">
        <v>1194</v>
      </c>
      <c r="C143" t="s">
        <v>1292</v>
      </c>
      <c r="D143" t="s">
        <v>1293</v>
      </c>
      <c r="E143">
        <v>49.246176390000002</v>
      </c>
      <c r="F143">
        <v>-124.8201476</v>
      </c>
      <c r="G143" t="s">
        <v>1294</v>
      </c>
      <c r="H143" t="s">
        <v>1294</v>
      </c>
      <c r="I143" t="s">
        <v>1295</v>
      </c>
      <c r="J143" t="s">
        <v>1296</v>
      </c>
      <c r="K143" t="s">
        <v>1297</v>
      </c>
      <c r="L143">
        <v>49.026875990000001</v>
      </c>
      <c r="M143">
        <v>-125.14962509999999</v>
      </c>
      <c r="N143" t="s">
        <v>30</v>
      </c>
      <c r="O143">
        <v>31</v>
      </c>
      <c r="P143" t="s">
        <v>1298</v>
      </c>
      <c r="Q143">
        <v>5</v>
      </c>
      <c r="R143">
        <v>40548</v>
      </c>
      <c r="S143" t="s">
        <v>174</v>
      </c>
      <c r="T143">
        <v>23</v>
      </c>
      <c r="U143" t="s">
        <v>1131</v>
      </c>
      <c r="V143" t="s">
        <v>41</v>
      </c>
      <c r="W143" s="449">
        <v>2</v>
      </c>
      <c r="X143" s="449">
        <f>'Area 23'!AU6</f>
        <v>0</v>
      </c>
      <c r="Y143" s="449" t="e">
        <f>'Area 23'!AY6</f>
        <v>#N/A</v>
      </c>
      <c r="Z143" s="449" t="e">
        <f>'Area 23'!AW6</f>
        <v>#N/A</v>
      </c>
      <c r="AA143" s="449" t="e">
        <f>'Area 23'!BC6</f>
        <v>#N/A</v>
      </c>
      <c r="AB143" t="e">
        <f t="shared" si="6"/>
        <v>#N/A</v>
      </c>
      <c r="AC143" t="e">
        <f t="shared" si="7"/>
        <v>#N/A</v>
      </c>
      <c r="AD143" t="e">
        <f t="shared" si="8"/>
        <v>#N/A</v>
      </c>
    </row>
    <row r="144" spans="1:30">
      <c r="A144" t="s">
        <v>174</v>
      </c>
      <c r="B144" t="s">
        <v>1194</v>
      </c>
      <c r="C144" t="s">
        <v>1292</v>
      </c>
      <c r="D144" t="s">
        <v>1293</v>
      </c>
      <c r="E144">
        <v>49.246176390000002</v>
      </c>
      <c r="F144">
        <v>-124.8201476</v>
      </c>
      <c r="G144" t="s">
        <v>1294</v>
      </c>
      <c r="H144" t="s">
        <v>1294</v>
      </c>
      <c r="I144" t="s">
        <v>1295</v>
      </c>
      <c r="J144" t="s">
        <v>1296</v>
      </c>
      <c r="K144" t="s">
        <v>1297</v>
      </c>
      <c r="L144">
        <v>49.026875990000001</v>
      </c>
      <c r="M144">
        <v>-125.14962509999999</v>
      </c>
      <c r="N144" t="s">
        <v>30</v>
      </c>
      <c r="O144">
        <v>31</v>
      </c>
      <c r="P144" t="s">
        <v>1298</v>
      </c>
      <c r="Q144">
        <v>5</v>
      </c>
      <c r="R144">
        <v>40548</v>
      </c>
      <c r="S144" t="s">
        <v>174</v>
      </c>
      <c r="T144">
        <v>23</v>
      </c>
      <c r="U144" t="s">
        <v>1131</v>
      </c>
      <c r="V144" t="s">
        <v>44</v>
      </c>
      <c r="W144" s="449">
        <v>3</v>
      </c>
      <c r="X144" s="449">
        <f>'Area 23'!AU7</f>
        <v>1</v>
      </c>
      <c r="Y144" s="449" t="e">
        <f>'Area 23'!AY7</f>
        <v>#N/A</v>
      </c>
      <c r="Z144" s="449" t="e">
        <f>'Area 23'!AW7</f>
        <v>#N/A</v>
      </c>
      <c r="AA144" s="449" t="e">
        <f>'Area 23'!BC7</f>
        <v>#N/A</v>
      </c>
      <c r="AB144" t="e">
        <f t="shared" si="6"/>
        <v>#N/A</v>
      </c>
      <c r="AC144" t="e">
        <f t="shared" si="7"/>
        <v>#N/A</v>
      </c>
      <c r="AD144" t="e">
        <f t="shared" si="8"/>
        <v>#N/A</v>
      </c>
    </row>
    <row r="145" spans="1:30">
      <c r="A145" t="s">
        <v>174</v>
      </c>
      <c r="B145" t="s">
        <v>1194</v>
      </c>
      <c r="C145" t="s">
        <v>1292</v>
      </c>
      <c r="D145" t="s">
        <v>1293</v>
      </c>
      <c r="E145">
        <v>49.246176390000002</v>
      </c>
      <c r="F145">
        <v>-124.8201476</v>
      </c>
      <c r="G145" t="s">
        <v>1294</v>
      </c>
      <c r="H145" t="s">
        <v>1294</v>
      </c>
      <c r="I145" t="s">
        <v>1295</v>
      </c>
      <c r="J145" t="s">
        <v>1296</v>
      </c>
      <c r="K145" t="s">
        <v>1297</v>
      </c>
      <c r="L145">
        <v>49.026875990000001</v>
      </c>
      <c r="M145">
        <v>-125.14962509999999</v>
      </c>
      <c r="N145" t="s">
        <v>30</v>
      </c>
      <c r="O145">
        <v>31</v>
      </c>
      <c r="P145" t="s">
        <v>1298</v>
      </c>
      <c r="Q145">
        <v>5</v>
      </c>
      <c r="R145">
        <v>40548</v>
      </c>
      <c r="S145" t="s">
        <v>174</v>
      </c>
      <c r="T145">
        <v>23</v>
      </c>
      <c r="U145" t="s">
        <v>1131</v>
      </c>
      <c r="V145" t="s">
        <v>45</v>
      </c>
      <c r="W145" s="449">
        <v>4</v>
      </c>
      <c r="X145" s="449">
        <f>'Area 23'!AU8</f>
        <v>0</v>
      </c>
      <c r="Y145" s="449" t="e">
        <f>'Area 23'!AY8</f>
        <v>#N/A</v>
      </c>
      <c r="Z145" s="449" t="e">
        <f>'Area 23'!AW8</f>
        <v>#N/A</v>
      </c>
      <c r="AA145" s="449" t="e">
        <f>'Area 23'!BC8</f>
        <v>#N/A</v>
      </c>
      <c r="AB145" t="e">
        <f t="shared" si="6"/>
        <v>#N/A</v>
      </c>
      <c r="AC145" t="e">
        <f t="shared" si="7"/>
        <v>#N/A</v>
      </c>
      <c r="AD145" t="e">
        <f t="shared" si="8"/>
        <v>#N/A</v>
      </c>
    </row>
    <row r="146" spans="1:30">
      <c r="A146" t="s">
        <v>174</v>
      </c>
      <c r="B146" t="s">
        <v>1194</v>
      </c>
      <c r="C146" t="s">
        <v>1292</v>
      </c>
      <c r="D146" t="s">
        <v>1293</v>
      </c>
      <c r="E146">
        <v>49.246176390000002</v>
      </c>
      <c r="F146">
        <v>-124.8201476</v>
      </c>
      <c r="G146" t="s">
        <v>1294</v>
      </c>
      <c r="H146" t="s">
        <v>1294</v>
      </c>
      <c r="I146" t="s">
        <v>1295</v>
      </c>
      <c r="J146" t="s">
        <v>1296</v>
      </c>
      <c r="K146" t="s">
        <v>1297</v>
      </c>
      <c r="L146">
        <v>49.026875990000001</v>
      </c>
      <c r="M146">
        <v>-125.14962509999999</v>
      </c>
      <c r="N146" t="s">
        <v>30</v>
      </c>
      <c r="O146">
        <v>31</v>
      </c>
      <c r="P146" t="s">
        <v>1298</v>
      </c>
      <c r="Q146">
        <v>5</v>
      </c>
      <c r="R146">
        <v>40548</v>
      </c>
      <c r="S146" t="s">
        <v>174</v>
      </c>
      <c r="T146">
        <v>23</v>
      </c>
      <c r="U146" t="s">
        <v>1131</v>
      </c>
      <c r="V146" t="s">
        <v>46</v>
      </c>
      <c r="W146" s="449">
        <v>5</v>
      </c>
      <c r="X146" s="449">
        <f>'Area 23'!AU9</f>
        <v>0</v>
      </c>
      <c r="Y146" s="449" t="e">
        <f>'Area 23'!AY9</f>
        <v>#N/A</v>
      </c>
      <c r="Z146" s="449" t="e">
        <f>'Area 23'!AW9</f>
        <v>#N/A</v>
      </c>
      <c r="AA146" s="449" t="e">
        <f>'Area 23'!BC9</f>
        <v>#N/A</v>
      </c>
      <c r="AB146" t="e">
        <f t="shared" si="6"/>
        <v>#N/A</v>
      </c>
      <c r="AC146" t="e">
        <f t="shared" si="7"/>
        <v>#N/A</v>
      </c>
      <c r="AD146" t="e">
        <f t="shared" si="8"/>
        <v>#N/A</v>
      </c>
    </row>
    <row r="147" spans="1:30">
      <c r="A147" t="s">
        <v>174</v>
      </c>
      <c r="B147" t="s">
        <v>1194</v>
      </c>
      <c r="C147" t="s">
        <v>1292</v>
      </c>
      <c r="D147" t="s">
        <v>1293</v>
      </c>
      <c r="E147">
        <v>49.246176390000002</v>
      </c>
      <c r="F147">
        <v>-124.8201476</v>
      </c>
      <c r="G147" t="s">
        <v>1294</v>
      </c>
      <c r="H147" t="s">
        <v>1294</v>
      </c>
      <c r="I147" t="s">
        <v>1295</v>
      </c>
      <c r="J147" t="s">
        <v>1296</v>
      </c>
      <c r="K147" t="s">
        <v>1297</v>
      </c>
      <c r="L147">
        <v>49.026875990000001</v>
      </c>
      <c r="M147">
        <v>-125.14962509999999</v>
      </c>
      <c r="N147" t="s">
        <v>30</v>
      </c>
      <c r="O147">
        <v>31</v>
      </c>
      <c r="P147" t="s">
        <v>1298</v>
      </c>
      <c r="Q147">
        <v>5</v>
      </c>
      <c r="R147">
        <v>40548</v>
      </c>
      <c r="S147" t="s">
        <v>174</v>
      </c>
      <c r="T147">
        <v>23</v>
      </c>
      <c r="U147" t="s">
        <v>1131</v>
      </c>
      <c r="V147" t="s">
        <v>48</v>
      </c>
      <c r="W147" s="449">
        <v>6</v>
      </c>
      <c r="X147" s="449">
        <f>'Area 23'!AU10</f>
        <v>0</v>
      </c>
      <c r="Y147" s="449" t="e">
        <f>'Area 23'!AY10</f>
        <v>#N/A</v>
      </c>
      <c r="Z147" s="449" t="e">
        <f>'Area 23'!AW10</f>
        <v>#N/A</v>
      </c>
      <c r="AA147" s="449" t="e">
        <f>'Area 23'!BC10</f>
        <v>#N/A</v>
      </c>
      <c r="AB147" t="e">
        <f t="shared" si="6"/>
        <v>#N/A</v>
      </c>
      <c r="AC147" t="e">
        <f t="shared" si="7"/>
        <v>#N/A</v>
      </c>
      <c r="AD147" t="e">
        <f t="shared" si="8"/>
        <v>#N/A</v>
      </c>
    </row>
    <row r="148" spans="1:30">
      <c r="A148" t="s">
        <v>174</v>
      </c>
      <c r="B148" t="s">
        <v>1194</v>
      </c>
      <c r="C148" t="s">
        <v>1292</v>
      </c>
      <c r="D148" t="s">
        <v>1293</v>
      </c>
      <c r="E148">
        <v>49.246176390000002</v>
      </c>
      <c r="F148">
        <v>-124.8201476</v>
      </c>
      <c r="G148" t="s">
        <v>1294</v>
      </c>
      <c r="H148" t="s">
        <v>1294</v>
      </c>
      <c r="I148" t="s">
        <v>1295</v>
      </c>
      <c r="J148" t="s">
        <v>1296</v>
      </c>
      <c r="K148" t="s">
        <v>1297</v>
      </c>
      <c r="L148">
        <v>49.026875990000001</v>
      </c>
      <c r="M148">
        <v>-125.14962509999999</v>
      </c>
      <c r="N148" t="s">
        <v>30</v>
      </c>
      <c r="O148">
        <v>31</v>
      </c>
      <c r="P148" t="s">
        <v>1298</v>
      </c>
      <c r="Q148">
        <v>5</v>
      </c>
      <c r="R148">
        <v>40548</v>
      </c>
      <c r="S148" t="s">
        <v>174</v>
      </c>
      <c r="T148">
        <v>23</v>
      </c>
      <c r="U148" t="s">
        <v>1131</v>
      </c>
      <c r="V148" t="s">
        <v>49</v>
      </c>
      <c r="W148" s="449">
        <v>7</v>
      </c>
      <c r="X148" s="449">
        <f>'Area 23'!AU11</f>
        <v>2</v>
      </c>
      <c r="Y148" s="449" t="e">
        <f>'Area 23'!AY11</f>
        <v>#N/A</v>
      </c>
      <c r="Z148" s="449" t="e">
        <f>'Area 23'!AW11</f>
        <v>#N/A</v>
      </c>
      <c r="AA148" s="449" t="e">
        <f>'Area 23'!BC11</f>
        <v>#N/A</v>
      </c>
      <c r="AB148" t="e">
        <f t="shared" si="6"/>
        <v>#N/A</v>
      </c>
      <c r="AC148" t="e">
        <f t="shared" si="7"/>
        <v>#N/A</v>
      </c>
      <c r="AD148" t="e">
        <f t="shared" si="8"/>
        <v>#N/A</v>
      </c>
    </row>
    <row r="149" spans="1:30">
      <c r="A149" t="s">
        <v>174</v>
      </c>
      <c r="B149" t="s">
        <v>1194</v>
      </c>
      <c r="C149" t="s">
        <v>1292</v>
      </c>
      <c r="D149" t="s">
        <v>1293</v>
      </c>
      <c r="E149">
        <v>49.246176390000002</v>
      </c>
      <c r="F149">
        <v>-124.8201476</v>
      </c>
      <c r="G149" t="s">
        <v>1294</v>
      </c>
      <c r="H149" t="s">
        <v>1294</v>
      </c>
      <c r="I149" t="s">
        <v>1295</v>
      </c>
      <c r="J149" t="s">
        <v>1296</v>
      </c>
      <c r="K149" t="s">
        <v>1297</v>
      </c>
      <c r="L149">
        <v>49.026875990000001</v>
      </c>
      <c r="M149">
        <v>-125.14962509999999</v>
      </c>
      <c r="N149" t="s">
        <v>30</v>
      </c>
      <c r="O149">
        <v>31</v>
      </c>
      <c r="P149" t="s">
        <v>1298</v>
      </c>
      <c r="Q149">
        <v>5</v>
      </c>
      <c r="R149">
        <v>40548</v>
      </c>
      <c r="S149" t="s">
        <v>174</v>
      </c>
      <c r="T149">
        <v>23</v>
      </c>
      <c r="U149" t="s">
        <v>1131</v>
      </c>
      <c r="V149" t="s">
        <v>50</v>
      </c>
      <c r="W149" s="449">
        <v>8</v>
      </c>
      <c r="X149" s="449">
        <f>'Area 23'!AU12</f>
        <v>4</v>
      </c>
      <c r="Y149" s="449" t="e">
        <f>'Area 23'!AY12</f>
        <v>#N/A</v>
      </c>
      <c r="Z149" s="449" t="e">
        <f>'Area 23'!AW12</f>
        <v>#N/A</v>
      </c>
      <c r="AA149" s="449" t="e">
        <f>'Area 23'!BC12</f>
        <v>#N/A</v>
      </c>
      <c r="AB149" t="e">
        <f t="shared" si="6"/>
        <v>#N/A</v>
      </c>
      <c r="AC149" t="e">
        <f t="shared" si="7"/>
        <v>#N/A</v>
      </c>
      <c r="AD149" t="e">
        <f t="shared" si="8"/>
        <v>#N/A</v>
      </c>
    </row>
    <row r="150" spans="1:30">
      <c r="A150" t="s">
        <v>174</v>
      </c>
      <c r="B150" t="s">
        <v>1194</v>
      </c>
      <c r="C150" t="s">
        <v>1292</v>
      </c>
      <c r="D150" t="s">
        <v>1293</v>
      </c>
      <c r="E150">
        <v>49.246176390000002</v>
      </c>
      <c r="F150">
        <v>-124.8201476</v>
      </c>
      <c r="G150" t="s">
        <v>1294</v>
      </c>
      <c r="H150" t="s">
        <v>1294</v>
      </c>
      <c r="I150" t="s">
        <v>1295</v>
      </c>
      <c r="J150" t="s">
        <v>1296</v>
      </c>
      <c r="K150" t="s">
        <v>1297</v>
      </c>
      <c r="L150">
        <v>49.026875990000001</v>
      </c>
      <c r="M150">
        <v>-125.14962509999999</v>
      </c>
      <c r="N150" t="s">
        <v>30</v>
      </c>
      <c r="O150">
        <v>31</v>
      </c>
      <c r="P150" t="s">
        <v>1298</v>
      </c>
      <c r="Q150">
        <v>5</v>
      </c>
      <c r="R150">
        <v>40548</v>
      </c>
      <c r="S150" t="s">
        <v>174</v>
      </c>
      <c r="T150">
        <v>23</v>
      </c>
      <c r="U150" t="s">
        <v>1131</v>
      </c>
      <c r="V150" t="s">
        <v>52</v>
      </c>
      <c r="W150" s="449">
        <v>9</v>
      </c>
      <c r="X150" s="449">
        <f>'Area 23'!AU13</f>
        <v>2</v>
      </c>
      <c r="Y150" s="449" t="e">
        <f>'Area 23'!AY13</f>
        <v>#N/A</v>
      </c>
      <c r="Z150" s="449" t="e">
        <f>'Area 23'!AW13</f>
        <v>#N/A</v>
      </c>
      <c r="AA150" s="449" t="e">
        <f>'Area 23'!BC13</f>
        <v>#N/A</v>
      </c>
      <c r="AB150" t="e">
        <f t="shared" si="6"/>
        <v>#N/A</v>
      </c>
      <c r="AC150" t="e">
        <f t="shared" si="7"/>
        <v>#N/A</v>
      </c>
      <c r="AD150" t="e">
        <f t="shared" si="8"/>
        <v>#N/A</v>
      </c>
    </row>
    <row r="151" spans="1:30">
      <c r="A151" t="s">
        <v>174</v>
      </c>
      <c r="B151" t="s">
        <v>1194</v>
      </c>
      <c r="C151" t="s">
        <v>1292</v>
      </c>
      <c r="D151" t="s">
        <v>1293</v>
      </c>
      <c r="E151">
        <v>49.246176390000002</v>
      </c>
      <c r="F151">
        <v>-124.8201476</v>
      </c>
      <c r="G151" t="s">
        <v>1294</v>
      </c>
      <c r="H151" t="s">
        <v>1294</v>
      </c>
      <c r="I151" t="s">
        <v>1295</v>
      </c>
      <c r="J151" t="s">
        <v>1296</v>
      </c>
      <c r="K151" t="s">
        <v>1297</v>
      </c>
      <c r="L151">
        <v>49.026875990000001</v>
      </c>
      <c r="M151">
        <v>-125.14962509999999</v>
      </c>
      <c r="N151" t="s">
        <v>30</v>
      </c>
      <c r="O151">
        <v>31</v>
      </c>
      <c r="P151" t="s">
        <v>1298</v>
      </c>
      <c r="Q151">
        <v>5</v>
      </c>
      <c r="R151">
        <v>40548</v>
      </c>
      <c r="S151" t="s">
        <v>174</v>
      </c>
      <c r="T151">
        <v>23</v>
      </c>
      <c r="U151" t="s">
        <v>1131</v>
      </c>
      <c r="V151" t="s">
        <v>53</v>
      </c>
      <c r="W151" s="449">
        <v>10</v>
      </c>
      <c r="X151" s="449">
        <f>'Area 23'!AU14</f>
        <v>-1</v>
      </c>
      <c r="Y151" s="449" t="e">
        <f>'Area 23'!AY14</f>
        <v>#N/A</v>
      </c>
      <c r="Z151" s="449" t="e">
        <f>'Area 23'!AW14</f>
        <v>#N/A</v>
      </c>
      <c r="AA151" s="449" t="e">
        <f>'Area 23'!BC14</f>
        <v>#N/A</v>
      </c>
      <c r="AB151" t="e">
        <f t="shared" si="6"/>
        <v>#N/A</v>
      </c>
      <c r="AC151" t="e">
        <f t="shared" si="7"/>
        <v>#N/A</v>
      </c>
      <c r="AD151" t="e">
        <f t="shared" si="8"/>
        <v>#N/A</v>
      </c>
    </row>
    <row r="152" spans="1:30">
      <c r="A152" t="s">
        <v>174</v>
      </c>
      <c r="B152" t="s">
        <v>1194</v>
      </c>
      <c r="C152" t="s">
        <v>1292</v>
      </c>
      <c r="D152" t="s">
        <v>1293</v>
      </c>
      <c r="E152">
        <v>49.246176390000002</v>
      </c>
      <c r="F152">
        <v>-124.8201476</v>
      </c>
      <c r="G152" t="s">
        <v>1294</v>
      </c>
      <c r="H152" t="s">
        <v>1294</v>
      </c>
      <c r="I152" t="s">
        <v>1295</v>
      </c>
      <c r="J152" t="s">
        <v>1296</v>
      </c>
      <c r="K152" t="s">
        <v>1297</v>
      </c>
      <c r="L152">
        <v>49.026875990000001</v>
      </c>
      <c r="M152">
        <v>-125.14962509999999</v>
      </c>
      <c r="N152" t="s">
        <v>30</v>
      </c>
      <c r="O152">
        <v>31</v>
      </c>
      <c r="P152" t="s">
        <v>1298</v>
      </c>
      <c r="Q152">
        <v>5</v>
      </c>
      <c r="R152">
        <v>40548</v>
      </c>
      <c r="S152" t="s">
        <v>174</v>
      </c>
      <c r="T152">
        <v>23</v>
      </c>
      <c r="U152" t="s">
        <v>1131</v>
      </c>
      <c r="V152" t="s">
        <v>55</v>
      </c>
      <c r="W152" s="449">
        <v>11</v>
      </c>
      <c r="X152" s="449">
        <f>'Area 23'!AU15</f>
        <v>4</v>
      </c>
      <c r="Y152" s="449" t="e">
        <f>'Area 23'!AY15</f>
        <v>#N/A</v>
      </c>
      <c r="Z152" s="449" t="e">
        <f>'Area 23'!AW15</f>
        <v>#N/A</v>
      </c>
      <c r="AA152" s="449" t="e">
        <f>'Area 23'!BC15</f>
        <v>#N/A</v>
      </c>
      <c r="AB152" t="e">
        <f t="shared" si="6"/>
        <v>#N/A</v>
      </c>
      <c r="AC152" t="e">
        <f t="shared" si="7"/>
        <v>#N/A</v>
      </c>
      <c r="AD152" t="e">
        <f t="shared" si="8"/>
        <v>#N/A</v>
      </c>
    </row>
    <row r="153" spans="1:30">
      <c r="A153" t="s">
        <v>174</v>
      </c>
      <c r="B153" t="s">
        <v>1194</v>
      </c>
      <c r="C153" t="s">
        <v>1292</v>
      </c>
      <c r="D153" t="s">
        <v>1293</v>
      </c>
      <c r="E153">
        <v>49.246176390000002</v>
      </c>
      <c r="F153">
        <v>-124.8201476</v>
      </c>
      <c r="G153" t="s">
        <v>1294</v>
      </c>
      <c r="H153" t="s">
        <v>1294</v>
      </c>
      <c r="I153" t="s">
        <v>1295</v>
      </c>
      <c r="J153" t="s">
        <v>1296</v>
      </c>
      <c r="K153" t="s">
        <v>1297</v>
      </c>
      <c r="L153">
        <v>49.026875990000001</v>
      </c>
      <c r="M153">
        <v>-125.14962509999999</v>
      </c>
      <c r="N153" t="s">
        <v>30</v>
      </c>
      <c r="O153">
        <v>31</v>
      </c>
      <c r="P153" t="s">
        <v>1298</v>
      </c>
      <c r="Q153">
        <v>5</v>
      </c>
      <c r="R153">
        <v>40548</v>
      </c>
      <c r="S153" t="s">
        <v>174</v>
      </c>
      <c r="T153">
        <v>23</v>
      </c>
      <c r="U153" t="s">
        <v>1131</v>
      </c>
      <c r="V153" t="s">
        <v>56</v>
      </c>
      <c r="W153" s="449">
        <v>12</v>
      </c>
      <c r="X153" s="449">
        <f>'Area 23'!AU16</f>
        <v>3</v>
      </c>
      <c r="Y153" s="449" t="e">
        <f>'Area 23'!AY16</f>
        <v>#N/A</v>
      </c>
      <c r="Z153" s="449" t="e">
        <f>'Area 23'!AW16</f>
        <v>#N/A</v>
      </c>
      <c r="AA153" s="449" t="e">
        <f>'Area 23'!BC16</f>
        <v>#N/A</v>
      </c>
      <c r="AB153" t="e">
        <f t="shared" si="6"/>
        <v>#N/A</v>
      </c>
      <c r="AC153" t="e">
        <f t="shared" si="7"/>
        <v>#N/A</v>
      </c>
      <c r="AD153" t="e">
        <f t="shared" si="8"/>
        <v>#N/A</v>
      </c>
    </row>
    <row r="154" spans="1:30">
      <c r="A154" t="s">
        <v>174</v>
      </c>
      <c r="B154" t="s">
        <v>1194</v>
      </c>
      <c r="C154" t="s">
        <v>1292</v>
      </c>
      <c r="D154" t="s">
        <v>1293</v>
      </c>
      <c r="E154">
        <v>49.246176390000002</v>
      </c>
      <c r="F154">
        <v>-124.8201476</v>
      </c>
      <c r="G154" t="s">
        <v>1294</v>
      </c>
      <c r="H154" t="s">
        <v>1294</v>
      </c>
      <c r="I154" t="s">
        <v>1295</v>
      </c>
      <c r="J154" t="s">
        <v>1296</v>
      </c>
      <c r="K154" t="s">
        <v>1297</v>
      </c>
      <c r="L154">
        <v>49.026875990000001</v>
      </c>
      <c r="M154">
        <v>-125.14962509999999</v>
      </c>
      <c r="N154" t="s">
        <v>30</v>
      </c>
      <c r="O154">
        <v>31</v>
      </c>
      <c r="P154" t="s">
        <v>1298</v>
      </c>
      <c r="Q154">
        <v>5</v>
      </c>
      <c r="R154">
        <v>40548</v>
      </c>
      <c r="S154" t="s">
        <v>174</v>
      </c>
      <c r="T154">
        <v>23</v>
      </c>
      <c r="U154" t="s">
        <v>1131</v>
      </c>
      <c r="V154" t="s">
        <v>57</v>
      </c>
      <c r="W154" s="449">
        <v>13</v>
      </c>
      <c r="X154" s="449">
        <f>'Area 23'!AU17</f>
        <v>0</v>
      </c>
      <c r="Y154" s="449" t="e">
        <f>'Area 23'!AY17</f>
        <v>#N/A</v>
      </c>
      <c r="Z154" s="449" t="e">
        <f>'Area 23'!AW17</f>
        <v>#N/A</v>
      </c>
      <c r="AA154" s="449" t="e">
        <f>'Area 23'!BC17</f>
        <v>#N/A</v>
      </c>
      <c r="AB154" t="e">
        <f t="shared" si="6"/>
        <v>#N/A</v>
      </c>
      <c r="AC154" t="e">
        <f t="shared" si="7"/>
        <v>#N/A</v>
      </c>
      <c r="AD154" t="e">
        <f t="shared" si="8"/>
        <v>#N/A</v>
      </c>
    </row>
    <row r="155" spans="1:30">
      <c r="A155" t="s">
        <v>174</v>
      </c>
      <c r="B155" t="s">
        <v>1194</v>
      </c>
      <c r="C155" t="s">
        <v>1292</v>
      </c>
      <c r="D155" t="s">
        <v>1293</v>
      </c>
      <c r="E155">
        <v>49.246176390000002</v>
      </c>
      <c r="F155">
        <v>-124.8201476</v>
      </c>
      <c r="G155" t="s">
        <v>1294</v>
      </c>
      <c r="H155" t="s">
        <v>1294</v>
      </c>
      <c r="I155" t="s">
        <v>1295</v>
      </c>
      <c r="J155" t="s">
        <v>1296</v>
      </c>
      <c r="K155" t="s">
        <v>1297</v>
      </c>
      <c r="L155">
        <v>49.026875990000001</v>
      </c>
      <c r="M155">
        <v>-125.14962509999999</v>
      </c>
      <c r="N155" t="s">
        <v>30</v>
      </c>
      <c r="O155">
        <v>31</v>
      </c>
      <c r="P155" t="s">
        <v>1298</v>
      </c>
      <c r="Q155">
        <v>5</v>
      </c>
      <c r="R155">
        <v>40548</v>
      </c>
      <c r="S155" t="s">
        <v>174</v>
      </c>
      <c r="T155">
        <v>23</v>
      </c>
      <c r="U155" t="s">
        <v>1131</v>
      </c>
      <c r="V155" t="s">
        <v>58</v>
      </c>
      <c r="W155" s="449">
        <v>14</v>
      </c>
      <c r="X155" s="449">
        <f>'Area 23'!AU18</f>
        <v>0</v>
      </c>
      <c r="Y155" s="449" t="e">
        <f>'Area 23'!AY18</f>
        <v>#N/A</v>
      </c>
      <c r="Z155" s="449" t="e">
        <f>'Area 23'!AW18</f>
        <v>#N/A</v>
      </c>
      <c r="AA155" s="449" t="e">
        <f>'Area 23'!BC18</f>
        <v>#N/A</v>
      </c>
      <c r="AB155" t="e">
        <f t="shared" si="6"/>
        <v>#N/A</v>
      </c>
      <c r="AC155" t="e">
        <f t="shared" si="7"/>
        <v>#N/A</v>
      </c>
      <c r="AD155" t="e">
        <f t="shared" si="8"/>
        <v>#N/A</v>
      </c>
    </row>
    <row r="156" spans="1:30">
      <c r="A156" t="s">
        <v>174</v>
      </c>
      <c r="B156" t="s">
        <v>1194</v>
      </c>
      <c r="C156" t="s">
        <v>1292</v>
      </c>
      <c r="D156" t="s">
        <v>1293</v>
      </c>
      <c r="E156">
        <v>49.246176390000002</v>
      </c>
      <c r="F156">
        <v>-124.8201476</v>
      </c>
      <c r="G156" t="s">
        <v>1294</v>
      </c>
      <c r="H156" t="s">
        <v>1294</v>
      </c>
      <c r="I156" t="s">
        <v>1295</v>
      </c>
      <c r="J156" t="s">
        <v>1296</v>
      </c>
      <c r="K156" t="s">
        <v>1297</v>
      </c>
      <c r="L156">
        <v>49.026875990000001</v>
      </c>
      <c r="M156">
        <v>-125.14962509999999</v>
      </c>
      <c r="N156" t="s">
        <v>30</v>
      </c>
      <c r="O156">
        <v>31</v>
      </c>
      <c r="P156" t="s">
        <v>1298</v>
      </c>
      <c r="Q156">
        <v>5</v>
      </c>
      <c r="R156">
        <v>40548</v>
      </c>
      <c r="S156" t="s">
        <v>174</v>
      </c>
      <c r="T156">
        <v>23</v>
      </c>
      <c r="U156" t="s">
        <v>1131</v>
      </c>
      <c r="V156" t="s">
        <v>59</v>
      </c>
      <c r="W156" s="449">
        <v>15</v>
      </c>
      <c r="X156" s="449">
        <f>'Area 23'!AU19</f>
        <v>1</v>
      </c>
      <c r="Y156" s="449" t="e">
        <f>'Area 23'!AY19</f>
        <v>#N/A</v>
      </c>
      <c r="Z156" s="449" t="e">
        <f>'Area 23'!AW19</f>
        <v>#N/A</v>
      </c>
      <c r="AA156" s="449" t="e">
        <f>'Area 23'!BC19</f>
        <v>#N/A</v>
      </c>
      <c r="AB156" t="e">
        <f t="shared" si="6"/>
        <v>#N/A</v>
      </c>
      <c r="AC156" t="e">
        <f t="shared" si="7"/>
        <v>#N/A</v>
      </c>
      <c r="AD156" t="e">
        <f t="shared" si="8"/>
        <v>#N/A</v>
      </c>
    </row>
    <row r="157" spans="1:30">
      <c r="A157" t="s">
        <v>174</v>
      </c>
      <c r="B157" t="s">
        <v>1194</v>
      </c>
      <c r="C157" t="s">
        <v>1292</v>
      </c>
      <c r="D157" t="s">
        <v>1293</v>
      </c>
      <c r="E157">
        <v>49.246176390000002</v>
      </c>
      <c r="F157">
        <v>-124.8201476</v>
      </c>
      <c r="G157" t="s">
        <v>1294</v>
      </c>
      <c r="H157" t="s">
        <v>1294</v>
      </c>
      <c r="I157" t="s">
        <v>1295</v>
      </c>
      <c r="J157" t="s">
        <v>1296</v>
      </c>
      <c r="K157" t="s">
        <v>1297</v>
      </c>
      <c r="L157">
        <v>49.026875990000001</v>
      </c>
      <c r="M157">
        <v>-125.14962509999999</v>
      </c>
      <c r="N157" t="s">
        <v>30</v>
      </c>
      <c r="O157">
        <v>31</v>
      </c>
      <c r="P157" t="s">
        <v>1298</v>
      </c>
      <c r="Q157">
        <v>5</v>
      </c>
      <c r="R157">
        <v>40548</v>
      </c>
      <c r="S157" t="s">
        <v>174</v>
      </c>
      <c r="T157">
        <v>23</v>
      </c>
      <c r="U157" t="s">
        <v>1132</v>
      </c>
      <c r="V157" t="s">
        <v>61</v>
      </c>
      <c r="W157" s="449">
        <v>16</v>
      </c>
      <c r="X157" s="449">
        <f>'Area 23'!AU20</f>
        <v>0</v>
      </c>
      <c r="Y157" s="449" t="e">
        <f>'Area 23'!AY20</f>
        <v>#N/A</v>
      </c>
      <c r="Z157" s="449" t="e">
        <f>'Area 23'!AW20</f>
        <v>#N/A</v>
      </c>
      <c r="AA157" s="449" t="e">
        <f>'Area 23'!BC20</f>
        <v>#N/A</v>
      </c>
      <c r="AB157" t="e">
        <f t="shared" si="6"/>
        <v>#N/A</v>
      </c>
      <c r="AC157" t="e">
        <f t="shared" si="7"/>
        <v>#N/A</v>
      </c>
      <c r="AD157" t="e">
        <f t="shared" si="8"/>
        <v>#N/A</v>
      </c>
    </row>
    <row r="158" spans="1:30">
      <c r="A158" t="s">
        <v>174</v>
      </c>
      <c r="B158" t="s">
        <v>1194</v>
      </c>
      <c r="C158" t="s">
        <v>1292</v>
      </c>
      <c r="D158" t="s">
        <v>1293</v>
      </c>
      <c r="E158">
        <v>49.246176390000002</v>
      </c>
      <c r="F158">
        <v>-124.8201476</v>
      </c>
      <c r="G158" t="s">
        <v>1294</v>
      </c>
      <c r="H158" t="s">
        <v>1294</v>
      </c>
      <c r="I158" t="s">
        <v>1295</v>
      </c>
      <c r="J158" t="s">
        <v>1296</v>
      </c>
      <c r="K158" t="s">
        <v>1297</v>
      </c>
      <c r="L158">
        <v>49.026875990000001</v>
      </c>
      <c r="M158">
        <v>-125.14962509999999</v>
      </c>
      <c r="N158" t="s">
        <v>30</v>
      </c>
      <c r="O158">
        <v>31</v>
      </c>
      <c r="P158" t="s">
        <v>1298</v>
      </c>
      <c r="Q158">
        <v>5</v>
      </c>
      <c r="R158">
        <v>40548</v>
      </c>
      <c r="S158" t="s">
        <v>174</v>
      </c>
      <c r="T158">
        <v>23</v>
      </c>
      <c r="U158" t="s">
        <v>1132</v>
      </c>
      <c r="V158" t="s">
        <v>62</v>
      </c>
      <c r="W158" s="449">
        <v>17</v>
      </c>
      <c r="X158" s="449">
        <f>'Area 23'!AU21</f>
        <v>0</v>
      </c>
      <c r="Y158" s="449" t="e">
        <f>'Area 23'!AY21</f>
        <v>#N/A</v>
      </c>
      <c r="Z158" s="449" t="e">
        <f>'Area 23'!AW21</f>
        <v>#N/A</v>
      </c>
      <c r="AA158" s="449" t="e">
        <f>'Area 23'!BC21</f>
        <v>#N/A</v>
      </c>
      <c r="AB158" t="e">
        <f t="shared" si="6"/>
        <v>#N/A</v>
      </c>
      <c r="AC158" t="e">
        <f t="shared" si="7"/>
        <v>#N/A</v>
      </c>
      <c r="AD158" t="e">
        <f t="shared" si="8"/>
        <v>#N/A</v>
      </c>
    </row>
    <row r="159" spans="1:30">
      <c r="A159" t="s">
        <v>174</v>
      </c>
      <c r="B159" t="s">
        <v>1194</v>
      </c>
      <c r="C159" t="s">
        <v>1292</v>
      </c>
      <c r="D159" t="s">
        <v>1293</v>
      </c>
      <c r="E159">
        <v>49.246176390000002</v>
      </c>
      <c r="F159">
        <v>-124.8201476</v>
      </c>
      <c r="G159" t="s">
        <v>1294</v>
      </c>
      <c r="H159" t="s">
        <v>1294</v>
      </c>
      <c r="I159" t="s">
        <v>1295</v>
      </c>
      <c r="J159" t="s">
        <v>1296</v>
      </c>
      <c r="K159" t="s">
        <v>1297</v>
      </c>
      <c r="L159">
        <v>49.026875990000001</v>
      </c>
      <c r="M159">
        <v>-125.14962509999999</v>
      </c>
      <c r="N159" t="s">
        <v>30</v>
      </c>
      <c r="O159">
        <v>31</v>
      </c>
      <c r="P159" t="s">
        <v>1298</v>
      </c>
      <c r="Q159">
        <v>5</v>
      </c>
      <c r="R159">
        <v>40548</v>
      </c>
      <c r="S159" t="s">
        <v>174</v>
      </c>
      <c r="T159">
        <v>23</v>
      </c>
      <c r="U159" t="s">
        <v>1132</v>
      </c>
      <c r="V159" t="s">
        <v>284</v>
      </c>
      <c r="W159" s="449">
        <v>18</v>
      </c>
      <c r="X159" s="449">
        <f>'Area 23'!AU22</f>
        <v>0</v>
      </c>
      <c r="Y159" s="449" t="e">
        <f>'Area 23'!AY22</f>
        <v>#N/A</v>
      </c>
      <c r="Z159" s="449" t="e">
        <f>'Area 23'!AW22</f>
        <v>#N/A</v>
      </c>
      <c r="AA159" s="449" t="e">
        <f>'Area 23'!BC22</f>
        <v>#N/A</v>
      </c>
      <c r="AB159" t="e">
        <f t="shared" si="6"/>
        <v>#N/A</v>
      </c>
      <c r="AC159" t="e">
        <f t="shared" si="7"/>
        <v>#N/A</v>
      </c>
      <c r="AD159" t="e">
        <f t="shared" si="8"/>
        <v>#N/A</v>
      </c>
    </row>
    <row r="160" spans="1:30">
      <c r="A160" t="s">
        <v>174</v>
      </c>
      <c r="B160" t="s">
        <v>1194</v>
      </c>
      <c r="C160" t="s">
        <v>1292</v>
      </c>
      <c r="D160" t="s">
        <v>1293</v>
      </c>
      <c r="E160">
        <v>49.246176390000002</v>
      </c>
      <c r="F160">
        <v>-124.8201476</v>
      </c>
      <c r="G160" t="s">
        <v>1294</v>
      </c>
      <c r="H160" t="s">
        <v>1294</v>
      </c>
      <c r="I160" t="s">
        <v>1295</v>
      </c>
      <c r="J160" t="s">
        <v>1296</v>
      </c>
      <c r="K160" t="s">
        <v>1297</v>
      </c>
      <c r="L160">
        <v>49.026875990000001</v>
      </c>
      <c r="M160">
        <v>-125.14962509999999</v>
      </c>
      <c r="N160" t="s">
        <v>30</v>
      </c>
      <c r="O160">
        <v>31</v>
      </c>
      <c r="P160" t="s">
        <v>1298</v>
      </c>
      <c r="Q160">
        <v>5</v>
      </c>
      <c r="R160">
        <v>40548</v>
      </c>
      <c r="S160" t="s">
        <v>174</v>
      </c>
      <c r="T160">
        <v>23</v>
      </c>
      <c r="U160" t="s">
        <v>1132</v>
      </c>
      <c r="V160" t="s">
        <v>64</v>
      </c>
      <c r="W160" s="449">
        <v>19</v>
      </c>
      <c r="X160" s="449">
        <f>'Area 23'!AU23</f>
        <v>1</v>
      </c>
      <c r="Y160" s="449" t="e">
        <f>'Area 23'!AY23</f>
        <v>#N/A</v>
      </c>
      <c r="Z160" s="449" t="e">
        <f>'Area 23'!AW23</f>
        <v>#N/A</v>
      </c>
      <c r="AA160" s="449" t="e">
        <f>'Area 23'!BC23</f>
        <v>#N/A</v>
      </c>
      <c r="AB160" t="e">
        <f t="shared" si="6"/>
        <v>#N/A</v>
      </c>
      <c r="AC160" t="e">
        <f t="shared" si="7"/>
        <v>#N/A</v>
      </c>
      <c r="AD160" t="e">
        <f t="shared" si="8"/>
        <v>#N/A</v>
      </c>
    </row>
    <row r="161" spans="1:30">
      <c r="A161" t="s">
        <v>174</v>
      </c>
      <c r="B161" t="s">
        <v>1194</v>
      </c>
      <c r="C161" t="s">
        <v>1292</v>
      </c>
      <c r="D161" t="s">
        <v>1293</v>
      </c>
      <c r="E161">
        <v>49.246176390000002</v>
      </c>
      <c r="F161">
        <v>-124.8201476</v>
      </c>
      <c r="G161" t="s">
        <v>1294</v>
      </c>
      <c r="H161" t="s">
        <v>1294</v>
      </c>
      <c r="I161" t="s">
        <v>1295</v>
      </c>
      <c r="J161" t="s">
        <v>1296</v>
      </c>
      <c r="K161" t="s">
        <v>1297</v>
      </c>
      <c r="L161">
        <v>49.026875990000001</v>
      </c>
      <c r="M161">
        <v>-125.14962509999999</v>
      </c>
      <c r="N161" t="s">
        <v>30</v>
      </c>
      <c r="O161">
        <v>31</v>
      </c>
      <c r="P161" t="s">
        <v>1298</v>
      </c>
      <c r="Q161">
        <v>5</v>
      </c>
      <c r="R161">
        <v>40548</v>
      </c>
      <c r="S161" t="s">
        <v>174</v>
      </c>
      <c r="T161">
        <v>23</v>
      </c>
      <c r="U161" t="s">
        <v>1132</v>
      </c>
      <c r="V161" t="s">
        <v>65</v>
      </c>
      <c r="W161" s="449">
        <v>20</v>
      </c>
      <c r="X161" s="449">
        <f>'Area 23'!AU24</f>
        <v>-1</v>
      </c>
      <c r="Y161" s="449" t="e">
        <f>'Area 23'!AY24</f>
        <v>#N/A</v>
      </c>
      <c r="Z161" s="449" t="e">
        <f>'Area 23'!AW24</f>
        <v>#N/A</v>
      </c>
      <c r="AA161" s="449" t="e">
        <f>'Area 23'!BC24</f>
        <v>#N/A</v>
      </c>
      <c r="AB161" t="e">
        <f t="shared" si="6"/>
        <v>#N/A</v>
      </c>
      <c r="AC161" t="e">
        <f t="shared" si="7"/>
        <v>#N/A</v>
      </c>
      <c r="AD161" t="e">
        <f t="shared" si="8"/>
        <v>#N/A</v>
      </c>
    </row>
    <row r="162" spans="1:30">
      <c r="A162" t="s">
        <v>174</v>
      </c>
      <c r="B162" t="s">
        <v>1194</v>
      </c>
      <c r="C162" t="s">
        <v>1292</v>
      </c>
      <c r="D162" t="s">
        <v>1293</v>
      </c>
      <c r="E162">
        <v>49.246176390000002</v>
      </c>
      <c r="F162">
        <v>-124.8201476</v>
      </c>
      <c r="G162" t="s">
        <v>1294</v>
      </c>
      <c r="H162" t="s">
        <v>1294</v>
      </c>
      <c r="I162" t="s">
        <v>1295</v>
      </c>
      <c r="J162" t="s">
        <v>1296</v>
      </c>
      <c r="K162" t="s">
        <v>1297</v>
      </c>
      <c r="L162">
        <v>49.026875990000001</v>
      </c>
      <c r="M162">
        <v>-125.14962509999999</v>
      </c>
      <c r="N162" t="s">
        <v>30</v>
      </c>
      <c r="O162">
        <v>31</v>
      </c>
      <c r="P162" t="s">
        <v>1298</v>
      </c>
      <c r="Q162">
        <v>5</v>
      </c>
      <c r="R162">
        <v>40548</v>
      </c>
      <c r="S162" t="s">
        <v>174</v>
      </c>
      <c r="T162">
        <v>23</v>
      </c>
      <c r="U162" t="s">
        <v>1132</v>
      </c>
      <c r="V162" t="s">
        <v>66</v>
      </c>
      <c r="W162" s="449">
        <v>21</v>
      </c>
      <c r="X162" s="449">
        <f>'Area 23'!AU25</f>
        <v>0</v>
      </c>
      <c r="Y162" s="449" t="e">
        <f>'Area 23'!AY25</f>
        <v>#N/A</v>
      </c>
      <c r="Z162" s="449" t="e">
        <f>'Area 23'!AW25</f>
        <v>#N/A</v>
      </c>
      <c r="AA162" s="449" t="e">
        <f>'Area 23'!BC25</f>
        <v>#N/A</v>
      </c>
      <c r="AB162" t="e">
        <f t="shared" si="6"/>
        <v>#N/A</v>
      </c>
      <c r="AC162" t="e">
        <f t="shared" si="7"/>
        <v>#N/A</v>
      </c>
      <c r="AD162" t="e">
        <f t="shared" si="8"/>
        <v>#N/A</v>
      </c>
    </row>
    <row r="163" spans="1:30">
      <c r="A163" t="s">
        <v>174</v>
      </c>
      <c r="B163" t="s">
        <v>1194</v>
      </c>
      <c r="C163" t="s">
        <v>1292</v>
      </c>
      <c r="D163" t="s">
        <v>1293</v>
      </c>
      <c r="E163">
        <v>49.246176390000002</v>
      </c>
      <c r="F163">
        <v>-124.8201476</v>
      </c>
      <c r="G163" t="s">
        <v>1294</v>
      </c>
      <c r="H163" t="s">
        <v>1294</v>
      </c>
      <c r="I163" t="s">
        <v>1295</v>
      </c>
      <c r="J163" t="s">
        <v>1296</v>
      </c>
      <c r="K163" t="s">
        <v>1297</v>
      </c>
      <c r="L163">
        <v>49.026875990000001</v>
      </c>
      <c r="M163">
        <v>-125.14962509999999</v>
      </c>
      <c r="N163" t="s">
        <v>30</v>
      </c>
      <c r="O163">
        <v>31</v>
      </c>
      <c r="P163" t="s">
        <v>1298</v>
      </c>
      <c r="Q163">
        <v>5</v>
      </c>
      <c r="R163">
        <v>40548</v>
      </c>
      <c r="S163" t="s">
        <v>174</v>
      </c>
      <c r="T163">
        <v>23</v>
      </c>
      <c r="U163" t="s">
        <v>1132</v>
      </c>
      <c r="V163" t="s">
        <v>67</v>
      </c>
      <c r="W163" s="449">
        <v>22</v>
      </c>
      <c r="X163" s="449">
        <f>'Area 23'!AU26</f>
        <v>-1</v>
      </c>
      <c r="Y163" s="449" t="e">
        <f>'Area 23'!AY26</f>
        <v>#N/A</v>
      </c>
      <c r="Z163" s="449" t="e">
        <f>'Area 23'!AW26</f>
        <v>#N/A</v>
      </c>
      <c r="AA163" s="449" t="e">
        <f>'Area 23'!BC26</f>
        <v>#N/A</v>
      </c>
      <c r="AB163" t="e">
        <f t="shared" si="6"/>
        <v>#N/A</v>
      </c>
      <c r="AC163" t="e">
        <f t="shared" si="7"/>
        <v>#N/A</v>
      </c>
      <c r="AD163" t="e">
        <f t="shared" si="8"/>
        <v>#N/A</v>
      </c>
    </row>
    <row r="164" spans="1:30">
      <c r="A164" t="s">
        <v>174</v>
      </c>
      <c r="B164" t="s">
        <v>1194</v>
      </c>
      <c r="C164" t="s">
        <v>1292</v>
      </c>
      <c r="D164" t="s">
        <v>1293</v>
      </c>
      <c r="E164">
        <v>49.246176390000002</v>
      </c>
      <c r="F164">
        <v>-124.8201476</v>
      </c>
      <c r="G164" t="s">
        <v>1294</v>
      </c>
      <c r="H164" t="s">
        <v>1294</v>
      </c>
      <c r="I164" t="s">
        <v>1295</v>
      </c>
      <c r="J164" t="s">
        <v>1296</v>
      </c>
      <c r="K164" t="s">
        <v>1297</v>
      </c>
      <c r="L164">
        <v>49.026875990000001</v>
      </c>
      <c r="M164">
        <v>-125.14962509999999</v>
      </c>
      <c r="N164" t="s">
        <v>30</v>
      </c>
      <c r="O164">
        <v>31</v>
      </c>
      <c r="P164" t="s">
        <v>1298</v>
      </c>
      <c r="Q164">
        <v>5</v>
      </c>
      <c r="R164">
        <v>40548</v>
      </c>
      <c r="S164" t="s">
        <v>174</v>
      </c>
      <c r="T164">
        <v>23</v>
      </c>
      <c r="U164" t="s">
        <v>1132</v>
      </c>
      <c r="V164" t="s">
        <v>69</v>
      </c>
      <c r="W164" s="449">
        <v>23</v>
      </c>
      <c r="X164" s="449">
        <f>'Area 23'!AU27</f>
        <v>0</v>
      </c>
      <c r="Y164" s="449" t="e">
        <f>'Area 23'!AY27</f>
        <v>#N/A</v>
      </c>
      <c r="Z164" s="449" t="e">
        <f>'Area 23'!AW27</f>
        <v>#N/A</v>
      </c>
      <c r="AA164" s="449" t="e">
        <f>'Area 23'!BC27</f>
        <v>#N/A</v>
      </c>
      <c r="AB164" t="e">
        <f t="shared" si="6"/>
        <v>#N/A</v>
      </c>
      <c r="AC164" t="e">
        <f t="shared" si="7"/>
        <v>#N/A</v>
      </c>
      <c r="AD164" t="e">
        <f t="shared" si="8"/>
        <v>#N/A</v>
      </c>
    </row>
    <row r="165" spans="1:30">
      <c r="A165" t="s">
        <v>174</v>
      </c>
      <c r="B165" t="s">
        <v>1194</v>
      </c>
      <c r="C165" t="s">
        <v>1292</v>
      </c>
      <c r="D165" t="s">
        <v>1293</v>
      </c>
      <c r="E165">
        <v>49.246176390000002</v>
      </c>
      <c r="F165">
        <v>-124.8201476</v>
      </c>
      <c r="G165" t="s">
        <v>1294</v>
      </c>
      <c r="H165" t="s">
        <v>1294</v>
      </c>
      <c r="I165" t="s">
        <v>1295</v>
      </c>
      <c r="J165" t="s">
        <v>1296</v>
      </c>
      <c r="K165" t="s">
        <v>1297</v>
      </c>
      <c r="L165">
        <v>49.026875990000001</v>
      </c>
      <c r="M165">
        <v>-125.14962509999999</v>
      </c>
      <c r="N165" t="s">
        <v>30</v>
      </c>
      <c r="O165">
        <v>31</v>
      </c>
      <c r="P165" t="s">
        <v>1298</v>
      </c>
      <c r="Q165">
        <v>5</v>
      </c>
      <c r="R165">
        <v>40548</v>
      </c>
      <c r="S165" t="s">
        <v>174</v>
      </c>
      <c r="T165">
        <v>23</v>
      </c>
      <c r="U165" t="s">
        <v>1132</v>
      </c>
      <c r="V165" t="s">
        <v>71</v>
      </c>
      <c r="W165" s="449">
        <v>24</v>
      </c>
      <c r="X165" s="449">
        <f>'Area 23'!AU28</f>
        <v>0</v>
      </c>
      <c r="Y165" s="449" t="e">
        <f>'Area 23'!AY28</f>
        <v>#N/A</v>
      </c>
      <c r="Z165" s="449" t="e">
        <f>'Area 23'!AW28</f>
        <v>#N/A</v>
      </c>
      <c r="AA165" s="449" t="e">
        <f>'Area 23'!BC28</f>
        <v>#N/A</v>
      </c>
      <c r="AB165" t="e">
        <f t="shared" si="6"/>
        <v>#N/A</v>
      </c>
      <c r="AC165" t="e">
        <f t="shared" si="7"/>
        <v>#N/A</v>
      </c>
      <c r="AD165" t="e">
        <f t="shared" si="8"/>
        <v>#N/A</v>
      </c>
    </row>
    <row r="166" spans="1:30">
      <c r="A166" t="s">
        <v>174</v>
      </c>
      <c r="B166" t="s">
        <v>1194</v>
      </c>
      <c r="C166" t="s">
        <v>1292</v>
      </c>
      <c r="D166" t="s">
        <v>1293</v>
      </c>
      <c r="E166">
        <v>49.246176390000002</v>
      </c>
      <c r="F166">
        <v>-124.8201476</v>
      </c>
      <c r="G166" t="s">
        <v>1294</v>
      </c>
      <c r="H166" t="s">
        <v>1294</v>
      </c>
      <c r="I166" t="s">
        <v>1295</v>
      </c>
      <c r="J166" t="s">
        <v>1296</v>
      </c>
      <c r="K166" t="s">
        <v>1297</v>
      </c>
      <c r="L166">
        <v>49.026875990000001</v>
      </c>
      <c r="M166">
        <v>-125.14962509999999</v>
      </c>
      <c r="N166" t="s">
        <v>30</v>
      </c>
      <c r="O166">
        <v>31</v>
      </c>
      <c r="P166" t="s">
        <v>1298</v>
      </c>
      <c r="Q166">
        <v>5</v>
      </c>
      <c r="R166">
        <v>40548</v>
      </c>
      <c r="S166" t="s">
        <v>174</v>
      </c>
      <c r="T166">
        <v>23</v>
      </c>
      <c r="U166" t="s">
        <v>1132</v>
      </c>
      <c r="V166" t="s">
        <v>72</v>
      </c>
      <c r="W166" s="449">
        <v>25</v>
      </c>
      <c r="X166" s="449">
        <f>'Area 23'!AU29</f>
        <v>2</v>
      </c>
      <c r="Y166" s="449" t="e">
        <f>'Area 23'!AY29</f>
        <v>#N/A</v>
      </c>
      <c r="Z166" s="449" t="e">
        <f>'Area 23'!AW29</f>
        <v>#N/A</v>
      </c>
      <c r="AA166" s="449" t="e">
        <f>'Area 23'!BC29</f>
        <v>#N/A</v>
      </c>
      <c r="AB166" t="e">
        <f t="shared" si="6"/>
        <v>#N/A</v>
      </c>
      <c r="AC166" t="e">
        <f t="shared" si="7"/>
        <v>#N/A</v>
      </c>
      <c r="AD166" t="e">
        <f t="shared" si="8"/>
        <v>#N/A</v>
      </c>
    </row>
    <row r="167" spans="1:30">
      <c r="A167" t="s">
        <v>174</v>
      </c>
      <c r="B167" t="s">
        <v>1194</v>
      </c>
      <c r="C167" t="s">
        <v>1292</v>
      </c>
      <c r="D167" t="s">
        <v>1293</v>
      </c>
      <c r="E167">
        <v>49.246176390000002</v>
      </c>
      <c r="F167">
        <v>-124.8201476</v>
      </c>
      <c r="G167" t="s">
        <v>1294</v>
      </c>
      <c r="H167" t="s">
        <v>1294</v>
      </c>
      <c r="I167" t="s">
        <v>1295</v>
      </c>
      <c r="J167" t="s">
        <v>1296</v>
      </c>
      <c r="K167" t="s">
        <v>1297</v>
      </c>
      <c r="L167">
        <v>49.026875990000001</v>
      </c>
      <c r="M167">
        <v>-125.14962509999999</v>
      </c>
      <c r="N167" t="s">
        <v>30</v>
      </c>
      <c r="O167">
        <v>31</v>
      </c>
      <c r="P167" t="s">
        <v>1298</v>
      </c>
      <c r="Q167">
        <v>5</v>
      </c>
      <c r="R167">
        <v>40548</v>
      </c>
      <c r="S167" t="s">
        <v>174</v>
      </c>
      <c r="T167">
        <v>23</v>
      </c>
      <c r="U167" t="s">
        <v>1132</v>
      </c>
      <c r="V167" t="s">
        <v>73</v>
      </c>
      <c r="W167" s="449">
        <v>26</v>
      </c>
      <c r="X167" s="449">
        <f>'Area 23'!AU30</f>
        <v>-1</v>
      </c>
      <c r="Y167" s="449" t="e">
        <f>'Area 23'!AY30</f>
        <v>#N/A</v>
      </c>
      <c r="Z167" s="449" t="e">
        <f>'Area 23'!AW30</f>
        <v>#N/A</v>
      </c>
      <c r="AA167" s="449" t="e">
        <f>'Area 23'!BC30</f>
        <v>#N/A</v>
      </c>
      <c r="AB167" t="e">
        <f t="shared" si="6"/>
        <v>#N/A</v>
      </c>
      <c r="AC167" t="e">
        <f t="shared" si="7"/>
        <v>#N/A</v>
      </c>
      <c r="AD167" t="e">
        <f t="shared" si="8"/>
        <v>#N/A</v>
      </c>
    </row>
    <row r="168" spans="1:30">
      <c r="A168" t="s">
        <v>174</v>
      </c>
      <c r="B168" t="s">
        <v>1194</v>
      </c>
      <c r="C168" t="s">
        <v>1292</v>
      </c>
      <c r="D168" t="s">
        <v>1293</v>
      </c>
      <c r="E168">
        <v>49.246176390000002</v>
      </c>
      <c r="F168">
        <v>-124.8201476</v>
      </c>
      <c r="G168" t="s">
        <v>1294</v>
      </c>
      <c r="H168" t="s">
        <v>1294</v>
      </c>
      <c r="I168" t="s">
        <v>1295</v>
      </c>
      <c r="J168" t="s">
        <v>1296</v>
      </c>
      <c r="K168" t="s">
        <v>1297</v>
      </c>
      <c r="L168">
        <v>49.026875990000001</v>
      </c>
      <c r="M168">
        <v>-125.14962509999999</v>
      </c>
      <c r="N168" t="s">
        <v>30</v>
      </c>
      <c r="O168">
        <v>31</v>
      </c>
      <c r="P168" t="s">
        <v>1298</v>
      </c>
      <c r="Q168">
        <v>5</v>
      </c>
      <c r="R168">
        <v>40548</v>
      </c>
      <c r="S168" t="s">
        <v>174</v>
      </c>
      <c r="T168">
        <v>23</v>
      </c>
      <c r="U168" t="s">
        <v>1132</v>
      </c>
      <c r="V168" t="s">
        <v>74</v>
      </c>
      <c r="W168" s="449">
        <v>27</v>
      </c>
      <c r="X168" s="449">
        <f>'Area 23'!AU31</f>
        <v>-1</v>
      </c>
      <c r="Y168" s="449" t="e">
        <f>'Area 23'!AY31</f>
        <v>#N/A</v>
      </c>
      <c r="Z168" s="449" t="e">
        <f>'Area 23'!AW31</f>
        <v>#N/A</v>
      </c>
      <c r="AA168" s="449" t="e">
        <f>'Area 23'!BC31</f>
        <v>#N/A</v>
      </c>
      <c r="AB168" t="e">
        <f t="shared" si="6"/>
        <v>#N/A</v>
      </c>
      <c r="AC168" t="e">
        <f t="shared" si="7"/>
        <v>#N/A</v>
      </c>
      <c r="AD168" t="e">
        <f t="shared" si="8"/>
        <v>#N/A</v>
      </c>
    </row>
    <row r="169" spans="1:30">
      <c r="A169" t="s">
        <v>174</v>
      </c>
      <c r="B169" t="s">
        <v>1194</v>
      </c>
      <c r="C169" t="s">
        <v>1292</v>
      </c>
      <c r="D169" t="s">
        <v>1293</v>
      </c>
      <c r="E169">
        <v>49.246176390000002</v>
      </c>
      <c r="F169">
        <v>-124.8201476</v>
      </c>
      <c r="G169" t="s">
        <v>1294</v>
      </c>
      <c r="H169" t="s">
        <v>1294</v>
      </c>
      <c r="I169" t="s">
        <v>1295</v>
      </c>
      <c r="J169" t="s">
        <v>1296</v>
      </c>
      <c r="K169" t="s">
        <v>1297</v>
      </c>
      <c r="L169">
        <v>49.026875990000001</v>
      </c>
      <c r="M169">
        <v>-125.14962509999999</v>
      </c>
      <c r="N169" t="s">
        <v>30</v>
      </c>
      <c r="O169">
        <v>31</v>
      </c>
      <c r="P169" t="s">
        <v>1298</v>
      </c>
      <c r="Q169">
        <v>5</v>
      </c>
      <c r="R169">
        <v>40548</v>
      </c>
      <c r="S169" t="s">
        <v>174</v>
      </c>
      <c r="T169">
        <v>23</v>
      </c>
      <c r="U169" t="s">
        <v>1132</v>
      </c>
      <c r="V169" t="s">
        <v>75</v>
      </c>
      <c r="W169" s="449">
        <v>28</v>
      </c>
      <c r="X169" s="449">
        <f>'Area 23'!AU32</f>
        <v>-1</v>
      </c>
      <c r="Y169" s="449" t="e">
        <f>'Area 23'!AY32</f>
        <v>#N/A</v>
      </c>
      <c r="Z169" s="449" t="e">
        <f>'Area 23'!AW32</f>
        <v>#N/A</v>
      </c>
      <c r="AA169" s="449" t="e">
        <f>'Area 23'!BC32</f>
        <v>#N/A</v>
      </c>
      <c r="AB169" t="e">
        <f t="shared" si="6"/>
        <v>#N/A</v>
      </c>
      <c r="AC169" t="e">
        <f t="shared" si="7"/>
        <v>#N/A</v>
      </c>
      <c r="AD169" t="e">
        <f t="shared" si="8"/>
        <v>#N/A</v>
      </c>
    </row>
    <row r="170" spans="1:30">
      <c r="A170" t="s">
        <v>174</v>
      </c>
      <c r="B170" t="s">
        <v>1194</v>
      </c>
      <c r="C170" t="s">
        <v>1292</v>
      </c>
      <c r="D170" t="s">
        <v>1293</v>
      </c>
      <c r="E170">
        <v>49.246176390000002</v>
      </c>
      <c r="F170">
        <v>-124.8201476</v>
      </c>
      <c r="G170" t="s">
        <v>1294</v>
      </c>
      <c r="H170" t="s">
        <v>1294</v>
      </c>
      <c r="I170" t="s">
        <v>1295</v>
      </c>
      <c r="J170" t="s">
        <v>1296</v>
      </c>
      <c r="K170" t="s">
        <v>1297</v>
      </c>
      <c r="L170">
        <v>49.026875990000001</v>
      </c>
      <c r="M170">
        <v>-125.14962509999999</v>
      </c>
      <c r="N170" t="s">
        <v>30</v>
      </c>
      <c r="O170">
        <v>31</v>
      </c>
      <c r="P170" t="s">
        <v>1298</v>
      </c>
      <c r="Q170">
        <v>5</v>
      </c>
      <c r="R170">
        <v>40548</v>
      </c>
      <c r="S170" t="s">
        <v>174</v>
      </c>
      <c r="T170">
        <v>23</v>
      </c>
      <c r="U170" t="s">
        <v>1132</v>
      </c>
      <c r="V170" t="s">
        <v>76</v>
      </c>
      <c r="W170" s="449">
        <v>29</v>
      </c>
      <c r="X170" s="449">
        <f>'Area 23'!AU33</f>
        <v>0</v>
      </c>
      <c r="Y170" s="449" t="e">
        <f>'Area 23'!AY33</f>
        <v>#N/A</v>
      </c>
      <c r="Z170" s="449" t="e">
        <f>'Area 23'!AW33</f>
        <v>#N/A</v>
      </c>
      <c r="AA170" s="449" t="e">
        <f>'Area 23'!BC33</f>
        <v>#N/A</v>
      </c>
      <c r="AB170" t="e">
        <f t="shared" si="6"/>
        <v>#N/A</v>
      </c>
      <c r="AC170" t="e">
        <f t="shared" si="7"/>
        <v>#N/A</v>
      </c>
      <c r="AD170" t="e">
        <f t="shared" si="8"/>
        <v>#N/A</v>
      </c>
    </row>
    <row r="171" spans="1:30">
      <c r="A171" t="s">
        <v>174</v>
      </c>
      <c r="B171" t="s">
        <v>1194</v>
      </c>
      <c r="C171" t="s">
        <v>1292</v>
      </c>
      <c r="D171" t="s">
        <v>1293</v>
      </c>
      <c r="E171">
        <v>49.246176390000002</v>
      </c>
      <c r="F171">
        <v>-124.8201476</v>
      </c>
      <c r="G171" t="s">
        <v>1294</v>
      </c>
      <c r="H171" t="s">
        <v>1294</v>
      </c>
      <c r="I171" t="s">
        <v>1295</v>
      </c>
      <c r="J171" t="s">
        <v>1296</v>
      </c>
      <c r="K171" t="s">
        <v>1297</v>
      </c>
      <c r="L171">
        <v>49.026875990000001</v>
      </c>
      <c r="M171">
        <v>-125.14962509999999</v>
      </c>
      <c r="N171" t="s">
        <v>30</v>
      </c>
      <c r="O171">
        <v>31</v>
      </c>
      <c r="P171" t="s">
        <v>1298</v>
      </c>
      <c r="Q171">
        <v>5</v>
      </c>
      <c r="R171">
        <v>40548</v>
      </c>
      <c r="S171" t="s">
        <v>174</v>
      </c>
      <c r="T171">
        <v>23</v>
      </c>
      <c r="U171" t="s">
        <v>1133</v>
      </c>
      <c r="V171" t="s">
        <v>78</v>
      </c>
      <c r="W171" s="449">
        <v>30</v>
      </c>
      <c r="X171" s="449">
        <f>'Area 23'!AU34</f>
        <v>2</v>
      </c>
      <c r="Y171" s="449" t="e">
        <f>'Area 23'!AY34</f>
        <v>#N/A</v>
      </c>
      <c r="Z171" s="449" t="e">
        <f>'Area 23'!AW34</f>
        <v>#N/A</v>
      </c>
      <c r="AA171" s="449" t="e">
        <f>'Area 23'!BC34</f>
        <v>#N/A</v>
      </c>
      <c r="AB171" t="e">
        <f t="shared" si="6"/>
        <v>#N/A</v>
      </c>
      <c r="AC171" t="e">
        <f t="shared" si="7"/>
        <v>#N/A</v>
      </c>
      <c r="AD171" t="e">
        <f t="shared" si="8"/>
        <v>#N/A</v>
      </c>
    </row>
    <row r="172" spans="1:30">
      <c r="A172" t="s">
        <v>174</v>
      </c>
      <c r="B172" t="s">
        <v>1194</v>
      </c>
      <c r="C172" t="s">
        <v>1292</v>
      </c>
      <c r="D172" t="s">
        <v>1293</v>
      </c>
      <c r="E172">
        <v>49.246176390000002</v>
      </c>
      <c r="F172">
        <v>-124.8201476</v>
      </c>
      <c r="G172" t="s">
        <v>1294</v>
      </c>
      <c r="H172" t="s">
        <v>1294</v>
      </c>
      <c r="I172" t="s">
        <v>1295</v>
      </c>
      <c r="J172" t="s">
        <v>1296</v>
      </c>
      <c r="K172" t="s">
        <v>1297</v>
      </c>
      <c r="L172">
        <v>49.026875990000001</v>
      </c>
      <c r="M172">
        <v>-125.14962509999999</v>
      </c>
      <c r="N172" t="s">
        <v>30</v>
      </c>
      <c r="O172">
        <v>31</v>
      </c>
      <c r="P172" t="s">
        <v>1298</v>
      </c>
      <c r="Q172">
        <v>5</v>
      </c>
      <c r="R172">
        <v>40548</v>
      </c>
      <c r="S172" t="s">
        <v>174</v>
      </c>
      <c r="T172">
        <v>23</v>
      </c>
      <c r="U172" t="s">
        <v>1133</v>
      </c>
      <c r="V172" t="s">
        <v>79</v>
      </c>
      <c r="W172" s="449">
        <v>31</v>
      </c>
      <c r="X172" s="449">
        <f>'Area 23'!AU35</f>
        <v>0</v>
      </c>
      <c r="Y172" s="449" t="e">
        <f>'Area 23'!AY35</f>
        <v>#N/A</v>
      </c>
      <c r="Z172" s="449" t="e">
        <f>'Area 23'!AW35</f>
        <v>#N/A</v>
      </c>
      <c r="AA172" s="449" t="e">
        <f>'Area 23'!BC35</f>
        <v>#N/A</v>
      </c>
      <c r="AB172" t="e">
        <f t="shared" si="6"/>
        <v>#N/A</v>
      </c>
      <c r="AC172" t="e">
        <f t="shared" si="7"/>
        <v>#N/A</v>
      </c>
      <c r="AD172" t="e">
        <f t="shared" si="8"/>
        <v>#N/A</v>
      </c>
    </row>
    <row r="173" spans="1:30">
      <c r="A173" t="s">
        <v>174</v>
      </c>
      <c r="B173" t="s">
        <v>1194</v>
      </c>
      <c r="C173" t="s">
        <v>1292</v>
      </c>
      <c r="D173" t="s">
        <v>1293</v>
      </c>
      <c r="E173">
        <v>49.246176390000002</v>
      </c>
      <c r="F173">
        <v>-124.8201476</v>
      </c>
      <c r="G173" t="s">
        <v>1294</v>
      </c>
      <c r="H173" t="s">
        <v>1294</v>
      </c>
      <c r="I173" t="s">
        <v>1295</v>
      </c>
      <c r="J173" t="s">
        <v>1296</v>
      </c>
      <c r="K173" t="s">
        <v>1297</v>
      </c>
      <c r="L173">
        <v>49.026875990000001</v>
      </c>
      <c r="M173">
        <v>-125.14962509999999</v>
      </c>
      <c r="N173" t="s">
        <v>30</v>
      </c>
      <c r="O173">
        <v>31</v>
      </c>
      <c r="P173" t="s">
        <v>1298</v>
      </c>
      <c r="Q173">
        <v>5</v>
      </c>
      <c r="R173">
        <v>40548</v>
      </c>
      <c r="S173" t="s">
        <v>174</v>
      </c>
      <c r="T173">
        <v>23</v>
      </c>
      <c r="U173" t="s">
        <v>1133</v>
      </c>
      <c r="V173" t="s">
        <v>80</v>
      </c>
      <c r="W173" s="449">
        <v>32</v>
      </c>
      <c r="X173" s="449">
        <f>'Area 23'!AU36</f>
        <v>1</v>
      </c>
      <c r="Y173" s="449" t="e">
        <f>'Area 23'!AY36</f>
        <v>#N/A</v>
      </c>
      <c r="Z173" s="449" t="e">
        <f>'Area 23'!AW36</f>
        <v>#N/A</v>
      </c>
      <c r="AA173" s="449" t="e">
        <f>'Area 23'!BC36</f>
        <v>#N/A</v>
      </c>
      <c r="AB173" t="e">
        <f t="shared" si="6"/>
        <v>#N/A</v>
      </c>
      <c r="AC173" t="e">
        <f t="shared" si="7"/>
        <v>#N/A</v>
      </c>
      <c r="AD173" t="e">
        <f t="shared" si="8"/>
        <v>#N/A</v>
      </c>
    </row>
    <row r="174" spans="1:30">
      <c r="A174" t="s">
        <v>174</v>
      </c>
      <c r="B174" t="s">
        <v>1194</v>
      </c>
      <c r="C174" t="s">
        <v>1292</v>
      </c>
      <c r="D174" t="s">
        <v>1293</v>
      </c>
      <c r="E174">
        <v>49.246176390000002</v>
      </c>
      <c r="F174">
        <v>-124.8201476</v>
      </c>
      <c r="G174" t="s">
        <v>1294</v>
      </c>
      <c r="H174" t="s">
        <v>1294</v>
      </c>
      <c r="I174" t="s">
        <v>1295</v>
      </c>
      <c r="J174" t="s">
        <v>1296</v>
      </c>
      <c r="K174" t="s">
        <v>1297</v>
      </c>
      <c r="L174">
        <v>49.026875990000001</v>
      </c>
      <c r="M174">
        <v>-125.14962509999999</v>
      </c>
      <c r="N174" t="s">
        <v>30</v>
      </c>
      <c r="O174">
        <v>31</v>
      </c>
      <c r="P174" t="s">
        <v>1298</v>
      </c>
      <c r="Q174">
        <v>5</v>
      </c>
      <c r="R174">
        <v>40548</v>
      </c>
      <c r="S174" t="s">
        <v>174</v>
      </c>
      <c r="T174">
        <v>23</v>
      </c>
      <c r="U174" t="s">
        <v>1133</v>
      </c>
      <c r="V174" t="s">
        <v>81</v>
      </c>
      <c r="W174" s="449">
        <v>33</v>
      </c>
      <c r="X174" s="449">
        <f>'Area 23'!AU37</f>
        <v>2</v>
      </c>
      <c r="Y174" s="449" t="e">
        <f>'Area 23'!AY37</f>
        <v>#N/A</v>
      </c>
      <c r="Z174" s="449" t="e">
        <f>'Area 23'!AW37</f>
        <v>#N/A</v>
      </c>
      <c r="AA174" s="449" t="e">
        <f>'Area 23'!BC37</f>
        <v>#N/A</v>
      </c>
      <c r="AB174" t="e">
        <f t="shared" si="6"/>
        <v>#N/A</v>
      </c>
      <c r="AC174" t="e">
        <f t="shared" si="7"/>
        <v>#N/A</v>
      </c>
      <c r="AD174" t="e">
        <f t="shared" si="8"/>
        <v>#N/A</v>
      </c>
    </row>
    <row r="175" spans="1:30">
      <c r="A175" t="s">
        <v>174</v>
      </c>
      <c r="B175" t="s">
        <v>1194</v>
      </c>
      <c r="C175" t="s">
        <v>1292</v>
      </c>
      <c r="D175" t="s">
        <v>1293</v>
      </c>
      <c r="E175">
        <v>49.246176390000002</v>
      </c>
      <c r="F175">
        <v>-124.8201476</v>
      </c>
      <c r="G175" t="s">
        <v>1294</v>
      </c>
      <c r="H175" t="s">
        <v>1294</v>
      </c>
      <c r="I175" t="s">
        <v>1295</v>
      </c>
      <c r="J175" t="s">
        <v>1296</v>
      </c>
      <c r="K175" t="s">
        <v>1297</v>
      </c>
      <c r="L175">
        <v>49.026875990000001</v>
      </c>
      <c r="M175">
        <v>-125.14962509999999</v>
      </c>
      <c r="N175" t="s">
        <v>30</v>
      </c>
      <c r="O175">
        <v>31</v>
      </c>
      <c r="P175" t="s">
        <v>1298</v>
      </c>
      <c r="Q175">
        <v>5</v>
      </c>
      <c r="R175">
        <v>40548</v>
      </c>
      <c r="S175" t="s">
        <v>174</v>
      </c>
      <c r="T175">
        <v>23</v>
      </c>
      <c r="U175" t="s">
        <v>1133</v>
      </c>
      <c r="V175" t="s">
        <v>82</v>
      </c>
      <c r="W175" s="449">
        <v>34</v>
      </c>
      <c r="X175" s="449">
        <f>'Area 23'!AU38</f>
        <v>2</v>
      </c>
      <c r="Y175" s="449" t="e">
        <f>'Area 23'!AY38</f>
        <v>#N/A</v>
      </c>
      <c r="Z175" s="449" t="e">
        <f>'Area 23'!AW38</f>
        <v>#N/A</v>
      </c>
      <c r="AA175" s="449" t="e">
        <f>'Area 23'!BC38</f>
        <v>#N/A</v>
      </c>
      <c r="AB175" t="e">
        <f t="shared" si="6"/>
        <v>#N/A</v>
      </c>
      <c r="AC175" t="e">
        <f t="shared" si="7"/>
        <v>#N/A</v>
      </c>
      <c r="AD175" t="e">
        <f t="shared" si="8"/>
        <v>#N/A</v>
      </c>
    </row>
    <row r="176" spans="1:30">
      <c r="A176" t="s">
        <v>174</v>
      </c>
      <c r="B176" t="s">
        <v>1194</v>
      </c>
      <c r="C176" t="s">
        <v>1292</v>
      </c>
      <c r="D176" t="s">
        <v>1293</v>
      </c>
      <c r="E176">
        <v>49.246176390000002</v>
      </c>
      <c r="F176">
        <v>-124.8201476</v>
      </c>
      <c r="G176" t="s">
        <v>1294</v>
      </c>
      <c r="H176" t="s">
        <v>1294</v>
      </c>
      <c r="I176" t="s">
        <v>1295</v>
      </c>
      <c r="J176" t="s">
        <v>1296</v>
      </c>
      <c r="K176" t="s">
        <v>1297</v>
      </c>
      <c r="L176">
        <v>49.026875990000001</v>
      </c>
      <c r="M176">
        <v>-125.14962509999999</v>
      </c>
      <c r="N176" t="s">
        <v>30</v>
      </c>
      <c r="O176">
        <v>31</v>
      </c>
      <c r="P176" t="s">
        <v>1298</v>
      </c>
      <c r="Q176">
        <v>5</v>
      </c>
      <c r="R176">
        <v>40548</v>
      </c>
      <c r="S176" t="s">
        <v>174</v>
      </c>
      <c r="T176">
        <v>23</v>
      </c>
      <c r="U176" t="s">
        <v>1133</v>
      </c>
      <c r="V176" t="s">
        <v>83</v>
      </c>
      <c r="W176" s="449">
        <v>35</v>
      </c>
      <c r="X176" s="449">
        <f>'Area 23'!AU39</f>
        <v>-1</v>
      </c>
      <c r="Y176" s="449" t="e">
        <f>'Area 23'!AY39</f>
        <v>#N/A</v>
      </c>
      <c r="Z176" s="449" t="e">
        <f>'Area 23'!AW39</f>
        <v>#N/A</v>
      </c>
      <c r="AA176" s="449" t="e">
        <f>'Area 23'!BC39</f>
        <v>#N/A</v>
      </c>
      <c r="AB176" t="e">
        <f t="shared" si="6"/>
        <v>#N/A</v>
      </c>
      <c r="AC176" t="e">
        <f t="shared" si="7"/>
        <v>#N/A</v>
      </c>
      <c r="AD176" t="e">
        <f t="shared" si="8"/>
        <v>#N/A</v>
      </c>
    </row>
    <row r="177" spans="1:30">
      <c r="A177" t="s">
        <v>174</v>
      </c>
      <c r="B177" t="s">
        <v>1194</v>
      </c>
      <c r="C177" t="s">
        <v>1292</v>
      </c>
      <c r="D177" t="s">
        <v>1293</v>
      </c>
      <c r="E177">
        <v>49.246176390000002</v>
      </c>
      <c r="F177">
        <v>-124.8201476</v>
      </c>
      <c r="G177" t="s">
        <v>1294</v>
      </c>
      <c r="H177" t="s">
        <v>1294</v>
      </c>
      <c r="I177" t="s">
        <v>1295</v>
      </c>
      <c r="J177" t="s">
        <v>1296</v>
      </c>
      <c r="K177" t="s">
        <v>1297</v>
      </c>
      <c r="L177">
        <v>49.026875990000001</v>
      </c>
      <c r="M177">
        <v>-125.14962509999999</v>
      </c>
      <c r="N177" t="s">
        <v>30</v>
      </c>
      <c r="O177">
        <v>31</v>
      </c>
      <c r="P177" t="s">
        <v>1298</v>
      </c>
      <c r="Q177">
        <v>5</v>
      </c>
      <c r="R177">
        <v>40548</v>
      </c>
      <c r="S177" t="s">
        <v>174</v>
      </c>
      <c r="T177">
        <v>23</v>
      </c>
      <c r="U177" t="s">
        <v>1133</v>
      </c>
      <c r="V177" t="s">
        <v>84</v>
      </c>
      <c r="W177" s="449">
        <v>36</v>
      </c>
      <c r="X177" s="449">
        <f>'Area 23'!AU40</f>
        <v>5</v>
      </c>
      <c r="Y177" s="449" t="e">
        <f>'Area 23'!AY40</f>
        <v>#N/A</v>
      </c>
      <c r="Z177" s="449" t="e">
        <f>'Area 23'!AW40</f>
        <v>#N/A</v>
      </c>
      <c r="AA177" s="449" t="e">
        <f>'Area 23'!BC40</f>
        <v>#N/A</v>
      </c>
      <c r="AB177" t="e">
        <f t="shared" si="6"/>
        <v>#N/A</v>
      </c>
      <c r="AC177" t="e">
        <f t="shared" si="7"/>
        <v>#N/A</v>
      </c>
      <c r="AD177" t="e">
        <f t="shared" si="8"/>
        <v>#N/A</v>
      </c>
    </row>
    <row r="178" spans="1:30">
      <c r="A178" t="s">
        <v>174</v>
      </c>
      <c r="B178" t="s">
        <v>1194</v>
      </c>
      <c r="C178" t="s">
        <v>1292</v>
      </c>
      <c r="D178" t="s">
        <v>1293</v>
      </c>
      <c r="E178">
        <v>49.246176390000002</v>
      </c>
      <c r="F178">
        <v>-124.8201476</v>
      </c>
      <c r="G178" t="s">
        <v>1294</v>
      </c>
      <c r="H178" t="s">
        <v>1294</v>
      </c>
      <c r="I178" t="s">
        <v>1295</v>
      </c>
      <c r="J178" t="s">
        <v>1296</v>
      </c>
      <c r="K178" t="s">
        <v>1297</v>
      </c>
      <c r="L178">
        <v>49.026875990000001</v>
      </c>
      <c r="M178">
        <v>-125.14962509999999</v>
      </c>
      <c r="N178" t="s">
        <v>30</v>
      </c>
      <c r="O178">
        <v>31</v>
      </c>
      <c r="P178" t="s">
        <v>1298</v>
      </c>
      <c r="Q178">
        <v>5</v>
      </c>
      <c r="R178">
        <v>40548</v>
      </c>
      <c r="S178" t="s">
        <v>174</v>
      </c>
      <c r="T178">
        <v>23</v>
      </c>
      <c r="U178" t="s">
        <v>1133</v>
      </c>
      <c r="V178" t="s">
        <v>85</v>
      </c>
      <c r="W178" s="449">
        <v>37</v>
      </c>
      <c r="X178" s="449">
        <f>'Area 23'!AU41</f>
        <v>3</v>
      </c>
      <c r="Y178" s="449" t="e">
        <f>'Area 23'!AY41</f>
        <v>#N/A</v>
      </c>
      <c r="Z178" s="449" t="e">
        <f>'Area 23'!AW41</f>
        <v>#N/A</v>
      </c>
      <c r="AA178" s="449" t="e">
        <f>'Area 23'!BC41</f>
        <v>#N/A</v>
      </c>
      <c r="AB178" t="e">
        <f t="shared" si="6"/>
        <v>#N/A</v>
      </c>
      <c r="AC178" t="e">
        <f t="shared" si="7"/>
        <v>#N/A</v>
      </c>
      <c r="AD178" t="e">
        <f t="shared" si="8"/>
        <v>#N/A</v>
      </c>
    </row>
    <row r="179" spans="1:30">
      <c r="A179" t="s">
        <v>174</v>
      </c>
      <c r="B179" t="s">
        <v>1194</v>
      </c>
      <c r="C179" t="s">
        <v>1292</v>
      </c>
      <c r="D179" t="s">
        <v>1293</v>
      </c>
      <c r="E179">
        <v>49.246176390000002</v>
      </c>
      <c r="F179">
        <v>-124.8201476</v>
      </c>
      <c r="G179" t="s">
        <v>1294</v>
      </c>
      <c r="H179" t="s">
        <v>1294</v>
      </c>
      <c r="I179" t="s">
        <v>1295</v>
      </c>
      <c r="J179" t="s">
        <v>1296</v>
      </c>
      <c r="K179" t="s">
        <v>1297</v>
      </c>
      <c r="L179">
        <v>49.026875990000001</v>
      </c>
      <c r="M179">
        <v>-125.14962509999999</v>
      </c>
      <c r="N179" t="s">
        <v>30</v>
      </c>
      <c r="O179">
        <v>31</v>
      </c>
      <c r="P179" t="s">
        <v>1298</v>
      </c>
      <c r="Q179">
        <v>5</v>
      </c>
      <c r="R179">
        <v>40548</v>
      </c>
      <c r="S179" t="s">
        <v>174</v>
      </c>
      <c r="T179">
        <v>23</v>
      </c>
      <c r="U179" t="s">
        <v>1133</v>
      </c>
      <c r="V179" t="s">
        <v>86</v>
      </c>
      <c r="W179" s="449">
        <v>38</v>
      </c>
      <c r="X179" s="449">
        <f>'Area 23'!AU42</f>
        <v>3</v>
      </c>
      <c r="Y179" s="449" t="e">
        <f>'Area 23'!AY42</f>
        <v>#N/A</v>
      </c>
      <c r="Z179" s="449" t="e">
        <f>'Area 23'!AW42</f>
        <v>#N/A</v>
      </c>
      <c r="AA179" s="449" t="e">
        <f>'Area 23'!BC42</f>
        <v>#N/A</v>
      </c>
      <c r="AB179" t="e">
        <f t="shared" si="6"/>
        <v>#N/A</v>
      </c>
      <c r="AC179" t="e">
        <f t="shared" si="7"/>
        <v>#N/A</v>
      </c>
      <c r="AD179" t="e">
        <f t="shared" si="8"/>
        <v>#N/A</v>
      </c>
    </row>
    <row r="180" spans="1:30">
      <c r="A180" t="s">
        <v>174</v>
      </c>
      <c r="B180" t="s">
        <v>1194</v>
      </c>
      <c r="C180" t="s">
        <v>1292</v>
      </c>
      <c r="D180" t="s">
        <v>1293</v>
      </c>
      <c r="E180">
        <v>49.246176390000002</v>
      </c>
      <c r="F180">
        <v>-124.8201476</v>
      </c>
      <c r="G180" t="s">
        <v>1294</v>
      </c>
      <c r="H180" t="s">
        <v>1294</v>
      </c>
      <c r="I180" t="s">
        <v>1295</v>
      </c>
      <c r="J180" t="s">
        <v>1296</v>
      </c>
      <c r="K180" t="s">
        <v>1297</v>
      </c>
      <c r="L180">
        <v>49.026875990000001</v>
      </c>
      <c r="M180">
        <v>-125.14962509999999</v>
      </c>
      <c r="N180" t="s">
        <v>30</v>
      </c>
      <c r="O180">
        <v>31</v>
      </c>
      <c r="P180" t="s">
        <v>1298</v>
      </c>
      <c r="Q180">
        <v>5</v>
      </c>
      <c r="R180">
        <v>40548</v>
      </c>
      <c r="S180" t="s">
        <v>174</v>
      </c>
      <c r="T180">
        <v>23</v>
      </c>
      <c r="U180" t="s">
        <v>1133</v>
      </c>
      <c r="V180" t="s">
        <v>87</v>
      </c>
      <c r="W180" s="449">
        <v>39</v>
      </c>
      <c r="X180" s="449">
        <f>'Area 23'!AU43</f>
        <v>4</v>
      </c>
      <c r="Y180" s="449">
        <f>'Area 23'!AY43</f>
        <v>0</v>
      </c>
      <c r="Z180" s="449">
        <f>'Area 23'!AW43</f>
        <v>0</v>
      </c>
      <c r="AA180" s="449" t="e">
        <f>'Area 23'!BC43</f>
        <v>#N/A</v>
      </c>
      <c r="AB180" t="e">
        <f t="shared" si="6"/>
        <v>#N/A</v>
      </c>
      <c r="AC180" t="e">
        <f t="shared" si="7"/>
        <v>#N/A</v>
      </c>
      <c r="AD180" t="e">
        <f t="shared" si="8"/>
        <v>#N/A</v>
      </c>
    </row>
    <row r="181" spans="1:30">
      <c r="A181" t="s">
        <v>174</v>
      </c>
      <c r="B181" t="s">
        <v>1194</v>
      </c>
      <c r="C181" t="s">
        <v>1292</v>
      </c>
      <c r="D181" t="s">
        <v>1293</v>
      </c>
      <c r="E181">
        <v>49.246176390000002</v>
      </c>
      <c r="F181">
        <v>-124.8201476</v>
      </c>
      <c r="G181" t="s">
        <v>1294</v>
      </c>
      <c r="H181" t="s">
        <v>1294</v>
      </c>
      <c r="I181" t="s">
        <v>1295</v>
      </c>
      <c r="J181" t="s">
        <v>1296</v>
      </c>
      <c r="K181" t="s">
        <v>1297</v>
      </c>
      <c r="L181">
        <v>49.026875990000001</v>
      </c>
      <c r="M181">
        <v>-125.14962509999999</v>
      </c>
      <c r="N181" t="s">
        <v>30</v>
      </c>
      <c r="O181">
        <v>31</v>
      </c>
      <c r="P181" t="s">
        <v>1298</v>
      </c>
      <c r="Q181">
        <v>5</v>
      </c>
      <c r="R181">
        <v>40548</v>
      </c>
      <c r="S181" t="s">
        <v>174</v>
      </c>
      <c r="T181">
        <v>23</v>
      </c>
      <c r="U181" t="s">
        <v>1133</v>
      </c>
      <c r="V181" t="s">
        <v>88</v>
      </c>
      <c r="W181" s="449">
        <v>40</v>
      </c>
      <c r="X181" s="449">
        <f>'Area 23'!AU44</f>
        <v>1</v>
      </c>
      <c r="Y181" s="449" t="e">
        <f>'Area 23'!AY44</f>
        <v>#N/A</v>
      </c>
      <c r="Z181" s="449" t="e">
        <f>'Area 23'!AW44</f>
        <v>#N/A</v>
      </c>
      <c r="AA181" s="449" t="e">
        <f>'Area 23'!BC44</f>
        <v>#N/A</v>
      </c>
      <c r="AB181" t="e">
        <f t="shared" si="6"/>
        <v>#N/A</v>
      </c>
      <c r="AC181" t="e">
        <f t="shared" si="7"/>
        <v>#N/A</v>
      </c>
      <c r="AD181" t="e">
        <f t="shared" si="8"/>
        <v>#N/A</v>
      </c>
    </row>
    <row r="182" spans="1:30">
      <c r="A182" t="s">
        <v>174</v>
      </c>
      <c r="B182" t="s">
        <v>1194</v>
      </c>
      <c r="C182" t="s">
        <v>1292</v>
      </c>
      <c r="D182" t="s">
        <v>1293</v>
      </c>
      <c r="E182">
        <v>49.246176390000002</v>
      </c>
      <c r="F182">
        <v>-124.8201476</v>
      </c>
      <c r="G182" t="s">
        <v>1294</v>
      </c>
      <c r="H182" t="s">
        <v>1294</v>
      </c>
      <c r="I182" t="s">
        <v>1295</v>
      </c>
      <c r="J182" t="s">
        <v>1296</v>
      </c>
      <c r="K182" t="s">
        <v>1297</v>
      </c>
      <c r="L182">
        <v>49.026875990000001</v>
      </c>
      <c r="M182">
        <v>-125.14962509999999</v>
      </c>
      <c r="N182" t="s">
        <v>30</v>
      </c>
      <c r="O182">
        <v>31</v>
      </c>
      <c r="P182" t="s">
        <v>1298</v>
      </c>
      <c r="Q182">
        <v>5</v>
      </c>
      <c r="R182">
        <v>40548</v>
      </c>
      <c r="S182" t="s">
        <v>174</v>
      </c>
      <c r="T182">
        <v>23</v>
      </c>
      <c r="U182" t="s">
        <v>1133</v>
      </c>
      <c r="V182" t="s">
        <v>89</v>
      </c>
      <c r="W182" s="449">
        <v>41</v>
      </c>
      <c r="X182" s="449">
        <f>'Area 23'!AU45</f>
        <v>-1</v>
      </c>
      <c r="Y182" s="449" t="e">
        <f>'Area 23'!AY45</f>
        <v>#N/A</v>
      </c>
      <c r="Z182" s="449" t="e">
        <f>'Area 23'!AW45</f>
        <v>#N/A</v>
      </c>
      <c r="AA182" s="449" t="e">
        <f>'Area 23'!BC45</f>
        <v>#N/A</v>
      </c>
      <c r="AB182" t="e">
        <f t="shared" si="6"/>
        <v>#N/A</v>
      </c>
      <c r="AC182" t="e">
        <f t="shared" si="7"/>
        <v>#N/A</v>
      </c>
      <c r="AD182" t="e">
        <f t="shared" si="8"/>
        <v>#N/A</v>
      </c>
    </row>
    <row r="183" spans="1:30">
      <c r="A183" t="s">
        <v>174</v>
      </c>
      <c r="B183" t="s">
        <v>1194</v>
      </c>
      <c r="C183" t="s">
        <v>1292</v>
      </c>
      <c r="D183" t="s">
        <v>1293</v>
      </c>
      <c r="E183">
        <v>49.246176390000002</v>
      </c>
      <c r="F183">
        <v>-124.8201476</v>
      </c>
      <c r="G183" t="s">
        <v>1294</v>
      </c>
      <c r="H183" t="s">
        <v>1294</v>
      </c>
      <c r="I183" t="s">
        <v>1295</v>
      </c>
      <c r="J183" t="s">
        <v>1296</v>
      </c>
      <c r="K183" t="s">
        <v>1297</v>
      </c>
      <c r="L183">
        <v>49.026875990000001</v>
      </c>
      <c r="M183">
        <v>-125.14962509999999</v>
      </c>
      <c r="N183" t="s">
        <v>30</v>
      </c>
      <c r="O183">
        <v>31</v>
      </c>
      <c r="P183" t="s">
        <v>1298</v>
      </c>
      <c r="Q183">
        <v>5</v>
      </c>
      <c r="R183">
        <v>40548</v>
      </c>
      <c r="S183" t="s">
        <v>174</v>
      </c>
      <c r="T183">
        <v>23</v>
      </c>
      <c r="U183" t="s">
        <v>1133</v>
      </c>
      <c r="V183" t="s">
        <v>90</v>
      </c>
      <c r="W183" s="449">
        <v>42</v>
      </c>
      <c r="X183" s="449">
        <f>'Area 23'!AU46</f>
        <v>-1</v>
      </c>
      <c r="Y183" s="449" t="e">
        <f>'Area 23'!AY46</f>
        <v>#N/A</v>
      </c>
      <c r="Z183" s="449" t="e">
        <f>'Area 23'!AW46</f>
        <v>#N/A</v>
      </c>
      <c r="AA183" s="449" t="e">
        <f>'Area 23'!BC46</f>
        <v>#N/A</v>
      </c>
      <c r="AB183" t="e">
        <f t="shared" si="6"/>
        <v>#N/A</v>
      </c>
      <c r="AC183" t="e">
        <f t="shared" si="7"/>
        <v>#N/A</v>
      </c>
      <c r="AD183" t="e">
        <f t="shared" si="8"/>
        <v>#N/A</v>
      </c>
    </row>
    <row r="184" spans="1:30">
      <c r="A184" t="s">
        <v>174</v>
      </c>
      <c r="B184" t="s">
        <v>1194</v>
      </c>
      <c r="C184" t="s">
        <v>1292</v>
      </c>
      <c r="D184" t="s">
        <v>1293</v>
      </c>
      <c r="E184">
        <v>49.246176390000002</v>
      </c>
      <c r="F184">
        <v>-124.8201476</v>
      </c>
      <c r="G184" t="s">
        <v>1294</v>
      </c>
      <c r="H184" t="s">
        <v>1294</v>
      </c>
      <c r="I184" t="s">
        <v>1295</v>
      </c>
      <c r="J184" t="s">
        <v>1296</v>
      </c>
      <c r="K184" t="s">
        <v>1297</v>
      </c>
      <c r="L184">
        <v>49.026875990000001</v>
      </c>
      <c r="M184">
        <v>-125.14962509999999</v>
      </c>
      <c r="N184" t="s">
        <v>30</v>
      </c>
      <c r="O184">
        <v>31</v>
      </c>
      <c r="P184" t="s">
        <v>1298</v>
      </c>
      <c r="Q184">
        <v>5</v>
      </c>
      <c r="R184">
        <v>40548</v>
      </c>
      <c r="S184" t="s">
        <v>174</v>
      </c>
      <c r="T184">
        <v>23</v>
      </c>
      <c r="U184" t="s">
        <v>1133</v>
      </c>
      <c r="V184" t="s">
        <v>92</v>
      </c>
      <c r="W184" s="449">
        <v>43</v>
      </c>
      <c r="X184" s="449">
        <f>'Area 23'!AU47</f>
        <v>-1</v>
      </c>
      <c r="Y184" s="449" t="e">
        <f>'Area 23'!AY47</f>
        <v>#N/A</v>
      </c>
      <c r="Z184" s="449" t="e">
        <f>'Area 23'!AW47</f>
        <v>#N/A</v>
      </c>
      <c r="AA184" s="449" t="e">
        <f>'Area 23'!BC47</f>
        <v>#N/A</v>
      </c>
      <c r="AB184" t="e">
        <f t="shared" si="6"/>
        <v>#N/A</v>
      </c>
      <c r="AC184" t="e">
        <f t="shared" si="7"/>
        <v>#N/A</v>
      </c>
      <c r="AD184" t="e">
        <f t="shared" si="8"/>
        <v>#N/A</v>
      </c>
    </row>
    <row r="185" spans="1:30">
      <c r="A185" t="s">
        <v>174</v>
      </c>
      <c r="B185" t="s">
        <v>1194</v>
      </c>
      <c r="C185" t="s">
        <v>1292</v>
      </c>
      <c r="D185" t="s">
        <v>1293</v>
      </c>
      <c r="E185">
        <v>49.246176390000002</v>
      </c>
      <c r="F185">
        <v>-124.8201476</v>
      </c>
      <c r="G185" t="s">
        <v>1294</v>
      </c>
      <c r="H185" t="s">
        <v>1294</v>
      </c>
      <c r="I185" t="s">
        <v>1295</v>
      </c>
      <c r="J185" t="s">
        <v>1296</v>
      </c>
      <c r="K185" t="s">
        <v>1297</v>
      </c>
      <c r="L185">
        <v>49.026875990000001</v>
      </c>
      <c r="M185">
        <v>-125.14962509999999</v>
      </c>
      <c r="N185" t="s">
        <v>30</v>
      </c>
      <c r="O185">
        <v>31</v>
      </c>
      <c r="P185" t="s">
        <v>1298</v>
      </c>
      <c r="Q185">
        <v>5</v>
      </c>
      <c r="R185">
        <v>40548</v>
      </c>
      <c r="S185" t="s">
        <v>174</v>
      </c>
      <c r="T185">
        <v>23</v>
      </c>
      <c r="U185" t="s">
        <v>1133</v>
      </c>
      <c r="V185" t="s">
        <v>93</v>
      </c>
      <c r="W185" s="449">
        <v>44</v>
      </c>
      <c r="X185" s="449">
        <f>'Area 23'!AU48</f>
        <v>-1</v>
      </c>
      <c r="Y185" s="449" t="e">
        <f>'Area 23'!AY48</f>
        <v>#N/A</v>
      </c>
      <c r="Z185" s="449" t="e">
        <f>'Area 23'!AW48</f>
        <v>#N/A</v>
      </c>
      <c r="AA185" s="449" t="e">
        <f>'Area 23'!BC48</f>
        <v>#N/A</v>
      </c>
      <c r="AB185" t="e">
        <f t="shared" si="6"/>
        <v>#N/A</v>
      </c>
      <c r="AC185" t="e">
        <f t="shared" si="7"/>
        <v>#N/A</v>
      </c>
      <c r="AD185" t="e">
        <f t="shared" si="8"/>
        <v>#N/A</v>
      </c>
    </row>
    <row r="186" spans="1:30">
      <c r="A186" t="s">
        <v>174</v>
      </c>
      <c r="B186" t="s">
        <v>1194</v>
      </c>
      <c r="C186" t="s">
        <v>1292</v>
      </c>
      <c r="D186" t="s">
        <v>1293</v>
      </c>
      <c r="E186">
        <v>49.246176390000002</v>
      </c>
      <c r="F186">
        <v>-124.8201476</v>
      </c>
      <c r="G186" t="s">
        <v>1294</v>
      </c>
      <c r="H186" t="s">
        <v>1294</v>
      </c>
      <c r="I186" t="s">
        <v>1295</v>
      </c>
      <c r="J186" t="s">
        <v>1296</v>
      </c>
      <c r="K186" t="s">
        <v>1297</v>
      </c>
      <c r="L186">
        <v>49.026875990000001</v>
      </c>
      <c r="M186">
        <v>-125.14962509999999</v>
      </c>
      <c r="N186" t="s">
        <v>30</v>
      </c>
      <c r="O186">
        <v>31</v>
      </c>
      <c r="P186" t="s">
        <v>1298</v>
      </c>
      <c r="Q186">
        <v>5</v>
      </c>
      <c r="R186">
        <v>40548</v>
      </c>
      <c r="S186" t="s">
        <v>174</v>
      </c>
      <c r="T186">
        <v>23</v>
      </c>
      <c r="U186" t="s">
        <v>1133</v>
      </c>
      <c r="V186" t="s">
        <v>94</v>
      </c>
      <c r="W186" s="449">
        <v>45</v>
      </c>
      <c r="X186" s="449">
        <f>'Area 23'!AU49</f>
        <v>-1</v>
      </c>
      <c r="Y186" s="449" t="e">
        <f>'Area 23'!AY49</f>
        <v>#N/A</v>
      </c>
      <c r="Z186" s="449" t="e">
        <f>'Area 23'!AW49</f>
        <v>#N/A</v>
      </c>
      <c r="AA186" s="449" t="e">
        <f>'Area 23'!BC49</f>
        <v>#N/A</v>
      </c>
      <c r="AB186" t="e">
        <f t="shared" si="6"/>
        <v>#N/A</v>
      </c>
      <c r="AC186" t="e">
        <f t="shared" si="7"/>
        <v>#N/A</v>
      </c>
      <c r="AD186" t="e">
        <f t="shared" si="8"/>
        <v>#N/A</v>
      </c>
    </row>
    <row r="187" spans="1:30">
      <c r="A187" t="s">
        <v>174</v>
      </c>
      <c r="B187" t="s">
        <v>1194</v>
      </c>
      <c r="C187" t="s">
        <v>1292</v>
      </c>
      <c r="D187" t="s">
        <v>1293</v>
      </c>
      <c r="E187">
        <v>49.246176390000002</v>
      </c>
      <c r="F187">
        <v>-124.8201476</v>
      </c>
      <c r="G187" t="s">
        <v>1294</v>
      </c>
      <c r="H187" t="s">
        <v>1294</v>
      </c>
      <c r="I187" t="s">
        <v>1295</v>
      </c>
      <c r="J187" t="s">
        <v>1296</v>
      </c>
      <c r="K187" t="s">
        <v>1297</v>
      </c>
      <c r="L187">
        <v>49.026875990000001</v>
      </c>
      <c r="M187">
        <v>-125.14962509999999</v>
      </c>
      <c r="N187" t="s">
        <v>30</v>
      </c>
      <c r="O187">
        <v>31</v>
      </c>
      <c r="P187" t="s">
        <v>1298</v>
      </c>
      <c r="Q187">
        <v>5</v>
      </c>
      <c r="R187">
        <v>40548</v>
      </c>
      <c r="S187" t="s">
        <v>174</v>
      </c>
      <c r="T187">
        <v>23</v>
      </c>
      <c r="U187" t="s">
        <v>1133</v>
      </c>
      <c r="V187" t="s">
        <v>95</v>
      </c>
      <c r="W187" s="449">
        <v>46</v>
      </c>
      <c r="X187" s="449">
        <f>'Area 23'!AU50</f>
        <v>0</v>
      </c>
      <c r="Y187" s="449" t="e">
        <f>'Area 23'!AY50</f>
        <v>#N/A</v>
      </c>
      <c r="Z187" s="449" t="e">
        <f>'Area 23'!AW50</f>
        <v>#N/A</v>
      </c>
      <c r="AA187" s="449" t="e">
        <f>'Area 23'!BC50</f>
        <v>#N/A</v>
      </c>
      <c r="AB187" t="e">
        <f t="shared" si="6"/>
        <v>#N/A</v>
      </c>
      <c r="AC187" t="e">
        <f t="shared" si="7"/>
        <v>#N/A</v>
      </c>
      <c r="AD187" t="e">
        <f t="shared" si="8"/>
        <v>#N/A</v>
      </c>
    </row>
    <row r="188" spans="1:30">
      <c r="A188" t="s">
        <v>174</v>
      </c>
      <c r="B188" t="s">
        <v>1194</v>
      </c>
      <c r="C188" t="s">
        <v>1292</v>
      </c>
      <c r="D188" t="s">
        <v>1293</v>
      </c>
      <c r="E188">
        <v>49.246176390000002</v>
      </c>
      <c r="F188">
        <v>-124.8201476</v>
      </c>
      <c r="G188" t="s">
        <v>1294</v>
      </c>
      <c r="H188" t="s">
        <v>1294</v>
      </c>
      <c r="I188" t="s">
        <v>1295</v>
      </c>
      <c r="J188" t="s">
        <v>1296</v>
      </c>
      <c r="K188" t="s">
        <v>1297</v>
      </c>
      <c r="L188">
        <v>49.026875990000001</v>
      </c>
      <c r="M188">
        <v>-125.14962509999999</v>
      </c>
      <c r="N188" t="s">
        <v>30</v>
      </c>
      <c r="O188">
        <v>31</v>
      </c>
      <c r="P188" t="s">
        <v>1298</v>
      </c>
      <c r="Q188">
        <v>5</v>
      </c>
      <c r="R188">
        <v>40548</v>
      </c>
      <c r="S188" t="s">
        <v>174</v>
      </c>
      <c r="T188">
        <v>23</v>
      </c>
      <c r="U188" t="s">
        <v>1134</v>
      </c>
      <c r="V188" t="s">
        <v>97</v>
      </c>
      <c r="W188" s="449">
        <v>47</v>
      </c>
      <c r="X188" s="449">
        <f>'Area 23'!AU51</f>
        <v>0</v>
      </c>
      <c r="Y188" s="449" t="e">
        <f>'Area 23'!AY51</f>
        <v>#N/A</v>
      </c>
      <c r="Z188" s="449" t="e">
        <f>'Area 23'!AW51</f>
        <v>#N/A</v>
      </c>
      <c r="AA188" s="449" t="e">
        <f>'Area 23'!BC51</f>
        <v>#N/A</v>
      </c>
      <c r="AB188" t="e">
        <f t="shared" si="6"/>
        <v>#N/A</v>
      </c>
      <c r="AC188" t="e">
        <f t="shared" si="7"/>
        <v>#N/A</v>
      </c>
      <c r="AD188" t="e">
        <f t="shared" si="8"/>
        <v>#N/A</v>
      </c>
    </row>
    <row r="189" spans="1:30">
      <c r="A189" t="s">
        <v>174</v>
      </c>
      <c r="B189" t="s">
        <v>1194</v>
      </c>
      <c r="C189" t="s">
        <v>1292</v>
      </c>
      <c r="D189" t="s">
        <v>1293</v>
      </c>
      <c r="E189">
        <v>49.246176390000002</v>
      </c>
      <c r="F189">
        <v>-124.8201476</v>
      </c>
      <c r="G189" t="s">
        <v>1294</v>
      </c>
      <c r="H189" t="s">
        <v>1294</v>
      </c>
      <c r="I189" t="s">
        <v>1295</v>
      </c>
      <c r="J189" t="s">
        <v>1296</v>
      </c>
      <c r="K189" t="s">
        <v>1297</v>
      </c>
      <c r="L189">
        <v>49.026875990000001</v>
      </c>
      <c r="M189">
        <v>-125.14962509999999</v>
      </c>
      <c r="N189" t="s">
        <v>30</v>
      </c>
      <c r="O189">
        <v>31</v>
      </c>
      <c r="P189" t="s">
        <v>1298</v>
      </c>
      <c r="Q189">
        <v>5</v>
      </c>
      <c r="R189">
        <v>40548</v>
      </c>
      <c r="S189" t="s">
        <v>174</v>
      </c>
      <c r="T189">
        <v>23</v>
      </c>
      <c r="U189" t="s">
        <v>1134</v>
      </c>
      <c r="V189" t="s">
        <v>98</v>
      </c>
      <c r="W189" s="449">
        <v>48</v>
      </c>
      <c r="X189" s="449">
        <f>'Area 23'!AU52</f>
        <v>0</v>
      </c>
      <c r="Y189" s="449" t="e">
        <f>'Area 23'!AY52</f>
        <v>#N/A</v>
      </c>
      <c r="Z189" s="449" t="e">
        <f>'Area 23'!AW52</f>
        <v>#N/A</v>
      </c>
      <c r="AA189" s="449" t="e">
        <f>'Area 23'!BC52</f>
        <v>#N/A</v>
      </c>
      <c r="AB189" t="e">
        <f t="shared" si="6"/>
        <v>#N/A</v>
      </c>
      <c r="AC189" t="e">
        <f t="shared" si="7"/>
        <v>#N/A</v>
      </c>
      <c r="AD189" t="e">
        <f t="shared" si="8"/>
        <v>#N/A</v>
      </c>
    </row>
    <row r="190" spans="1:30">
      <c r="A190" t="s">
        <v>174</v>
      </c>
      <c r="B190" t="s">
        <v>1194</v>
      </c>
      <c r="C190" t="s">
        <v>1292</v>
      </c>
      <c r="D190" t="s">
        <v>1293</v>
      </c>
      <c r="E190">
        <v>49.246176390000002</v>
      </c>
      <c r="F190">
        <v>-124.8201476</v>
      </c>
      <c r="G190" t="s">
        <v>1294</v>
      </c>
      <c r="H190" t="s">
        <v>1294</v>
      </c>
      <c r="I190" t="s">
        <v>1295</v>
      </c>
      <c r="J190" t="s">
        <v>1296</v>
      </c>
      <c r="K190" t="s">
        <v>1297</v>
      </c>
      <c r="L190">
        <v>49.026875990000001</v>
      </c>
      <c r="M190">
        <v>-125.14962509999999</v>
      </c>
      <c r="N190" t="s">
        <v>30</v>
      </c>
      <c r="O190">
        <v>31</v>
      </c>
      <c r="P190" t="s">
        <v>1298</v>
      </c>
      <c r="Q190">
        <v>5</v>
      </c>
      <c r="R190">
        <v>40548</v>
      </c>
      <c r="S190" t="s">
        <v>174</v>
      </c>
      <c r="T190">
        <v>23</v>
      </c>
      <c r="U190" t="s">
        <v>1134</v>
      </c>
      <c r="V190" t="s">
        <v>99</v>
      </c>
      <c r="W190" s="449">
        <v>49</v>
      </c>
      <c r="X190" s="449">
        <f>'Area 23'!AU53</f>
        <v>-1</v>
      </c>
      <c r="Y190" s="449" t="e">
        <f>'Area 23'!AY53</f>
        <v>#N/A</v>
      </c>
      <c r="Z190" s="449" t="e">
        <f>'Area 23'!AW53</f>
        <v>#N/A</v>
      </c>
      <c r="AA190" s="449" t="e">
        <f>'Area 23'!BC53</f>
        <v>#N/A</v>
      </c>
      <c r="AB190" t="e">
        <f t="shared" si="6"/>
        <v>#N/A</v>
      </c>
      <c r="AC190" t="e">
        <f t="shared" si="7"/>
        <v>#N/A</v>
      </c>
      <c r="AD190" t="e">
        <f t="shared" si="8"/>
        <v>#N/A</v>
      </c>
    </row>
    <row r="191" spans="1:30">
      <c r="A191" t="s">
        <v>174</v>
      </c>
      <c r="B191" t="s">
        <v>1194</v>
      </c>
      <c r="C191" t="s">
        <v>1292</v>
      </c>
      <c r="D191" t="s">
        <v>1293</v>
      </c>
      <c r="E191">
        <v>49.246176390000002</v>
      </c>
      <c r="F191">
        <v>-124.8201476</v>
      </c>
      <c r="G191" t="s">
        <v>1294</v>
      </c>
      <c r="H191" t="s">
        <v>1294</v>
      </c>
      <c r="I191" t="s">
        <v>1295</v>
      </c>
      <c r="J191" t="s">
        <v>1296</v>
      </c>
      <c r="K191" t="s">
        <v>1297</v>
      </c>
      <c r="L191">
        <v>49.026875990000001</v>
      </c>
      <c r="M191">
        <v>-125.14962509999999</v>
      </c>
      <c r="N191" t="s">
        <v>30</v>
      </c>
      <c r="O191">
        <v>31</v>
      </c>
      <c r="P191" t="s">
        <v>1298</v>
      </c>
      <c r="Q191">
        <v>5</v>
      </c>
      <c r="R191">
        <v>40548</v>
      </c>
      <c r="S191" t="s">
        <v>174</v>
      </c>
      <c r="T191">
        <v>23</v>
      </c>
      <c r="U191" t="s">
        <v>1134</v>
      </c>
      <c r="V191" t="s">
        <v>100</v>
      </c>
      <c r="W191" s="449">
        <v>50</v>
      </c>
      <c r="X191" s="449">
        <f>'Area 23'!AU54</f>
        <v>2</v>
      </c>
      <c r="Y191" s="449" t="e">
        <f>'Area 23'!AY54</f>
        <v>#N/A</v>
      </c>
      <c r="Z191" s="449" t="e">
        <f>'Area 23'!AW54</f>
        <v>#N/A</v>
      </c>
      <c r="AA191" s="449" t="e">
        <f>'Area 23'!BC54</f>
        <v>#N/A</v>
      </c>
      <c r="AB191" t="e">
        <f t="shared" si="6"/>
        <v>#N/A</v>
      </c>
      <c r="AC191" t="e">
        <f t="shared" si="7"/>
        <v>#N/A</v>
      </c>
      <c r="AD191" t="e">
        <f t="shared" si="8"/>
        <v>#N/A</v>
      </c>
    </row>
    <row r="192" spans="1:30">
      <c r="A192" t="s">
        <v>174</v>
      </c>
      <c r="B192" t="s">
        <v>1194</v>
      </c>
      <c r="C192" t="s">
        <v>1292</v>
      </c>
      <c r="D192" t="s">
        <v>1293</v>
      </c>
      <c r="E192">
        <v>49.246176390000002</v>
      </c>
      <c r="F192">
        <v>-124.8201476</v>
      </c>
      <c r="G192" t="s">
        <v>1294</v>
      </c>
      <c r="H192" t="s">
        <v>1294</v>
      </c>
      <c r="I192" t="s">
        <v>1295</v>
      </c>
      <c r="J192" t="s">
        <v>1296</v>
      </c>
      <c r="K192" t="s">
        <v>1297</v>
      </c>
      <c r="L192">
        <v>49.026875990000001</v>
      </c>
      <c r="M192">
        <v>-125.14962509999999</v>
      </c>
      <c r="N192" t="s">
        <v>30</v>
      </c>
      <c r="O192">
        <v>31</v>
      </c>
      <c r="P192" t="s">
        <v>1298</v>
      </c>
      <c r="Q192">
        <v>5</v>
      </c>
      <c r="R192">
        <v>40548</v>
      </c>
      <c r="S192" t="s">
        <v>174</v>
      </c>
      <c r="T192">
        <v>23</v>
      </c>
      <c r="U192" t="s">
        <v>1134</v>
      </c>
      <c r="V192" t="s">
        <v>101</v>
      </c>
      <c r="W192" s="449">
        <v>51</v>
      </c>
      <c r="X192" s="449">
        <f>'Area 23'!AU55</f>
        <v>-1</v>
      </c>
      <c r="Y192" s="449" t="e">
        <f>'Area 23'!AY55</f>
        <v>#N/A</v>
      </c>
      <c r="Z192" s="449" t="e">
        <f>'Area 23'!AW55</f>
        <v>#N/A</v>
      </c>
      <c r="AA192" s="449" t="e">
        <f>'Area 23'!BC55</f>
        <v>#N/A</v>
      </c>
      <c r="AB192" t="e">
        <f t="shared" si="6"/>
        <v>#N/A</v>
      </c>
      <c r="AC192" t="e">
        <f t="shared" si="7"/>
        <v>#N/A</v>
      </c>
      <c r="AD192" t="e">
        <f t="shared" si="8"/>
        <v>#N/A</v>
      </c>
    </row>
    <row r="193" spans="1:30">
      <c r="A193" t="s">
        <v>174</v>
      </c>
      <c r="B193" t="s">
        <v>1194</v>
      </c>
      <c r="C193" t="s">
        <v>1292</v>
      </c>
      <c r="D193" t="s">
        <v>1293</v>
      </c>
      <c r="E193">
        <v>49.246176390000002</v>
      </c>
      <c r="F193">
        <v>-124.8201476</v>
      </c>
      <c r="G193" t="s">
        <v>1294</v>
      </c>
      <c r="H193" t="s">
        <v>1294</v>
      </c>
      <c r="I193" t="s">
        <v>1295</v>
      </c>
      <c r="J193" t="s">
        <v>1296</v>
      </c>
      <c r="K193" t="s">
        <v>1297</v>
      </c>
      <c r="L193">
        <v>49.026875990000001</v>
      </c>
      <c r="M193">
        <v>-125.14962509999999</v>
      </c>
      <c r="N193" t="s">
        <v>30</v>
      </c>
      <c r="O193">
        <v>31</v>
      </c>
      <c r="P193" t="s">
        <v>1298</v>
      </c>
      <c r="Q193">
        <v>5</v>
      </c>
      <c r="R193">
        <v>40548</v>
      </c>
      <c r="S193" t="s">
        <v>174</v>
      </c>
      <c r="T193">
        <v>23</v>
      </c>
      <c r="U193" t="s">
        <v>1134</v>
      </c>
      <c r="V193" t="s">
        <v>102</v>
      </c>
      <c r="W193" s="449">
        <v>52</v>
      </c>
      <c r="X193" s="449">
        <f>'Area 23'!AU56</f>
        <v>-1</v>
      </c>
      <c r="Y193" s="449" t="e">
        <f>'Area 23'!AY56</f>
        <v>#N/A</v>
      </c>
      <c r="Z193" s="449" t="e">
        <f>'Area 23'!AW56</f>
        <v>#N/A</v>
      </c>
      <c r="AA193" s="449" t="e">
        <f>'Area 23'!BC56</f>
        <v>#N/A</v>
      </c>
      <c r="AB193" t="e">
        <f t="shared" si="6"/>
        <v>#N/A</v>
      </c>
      <c r="AC193" t="e">
        <f t="shared" si="7"/>
        <v>#N/A</v>
      </c>
      <c r="AD193" t="e">
        <f t="shared" si="8"/>
        <v>#N/A</v>
      </c>
    </row>
    <row r="194" spans="1:30">
      <c r="A194" t="s">
        <v>174</v>
      </c>
      <c r="B194" t="s">
        <v>1194</v>
      </c>
      <c r="C194" t="s">
        <v>1292</v>
      </c>
      <c r="D194" t="s">
        <v>1293</v>
      </c>
      <c r="E194">
        <v>49.246176390000002</v>
      </c>
      <c r="F194">
        <v>-124.8201476</v>
      </c>
      <c r="G194" t="s">
        <v>1294</v>
      </c>
      <c r="H194" t="s">
        <v>1294</v>
      </c>
      <c r="I194" t="s">
        <v>1295</v>
      </c>
      <c r="J194" t="s">
        <v>1296</v>
      </c>
      <c r="K194" t="s">
        <v>1297</v>
      </c>
      <c r="L194">
        <v>49.026875990000001</v>
      </c>
      <c r="M194">
        <v>-125.14962509999999</v>
      </c>
      <c r="N194" t="s">
        <v>30</v>
      </c>
      <c r="O194">
        <v>31</v>
      </c>
      <c r="P194" t="s">
        <v>1298</v>
      </c>
      <c r="Q194">
        <v>5</v>
      </c>
      <c r="R194">
        <v>40548</v>
      </c>
      <c r="S194" t="s">
        <v>174</v>
      </c>
      <c r="T194">
        <v>23</v>
      </c>
      <c r="U194" t="s">
        <v>1134</v>
      </c>
      <c r="V194" t="s">
        <v>103</v>
      </c>
      <c r="W194" s="449">
        <v>53</v>
      </c>
      <c r="X194" s="449">
        <f>'Area 23'!AU57</f>
        <v>-1</v>
      </c>
      <c r="Y194" s="449" t="e">
        <f>'Area 23'!AY57</f>
        <v>#N/A</v>
      </c>
      <c r="Z194" s="449" t="e">
        <f>'Area 23'!AW57</f>
        <v>#N/A</v>
      </c>
      <c r="AA194" s="449" t="e">
        <f>'Area 23'!BC57</f>
        <v>#N/A</v>
      </c>
      <c r="AB194" t="e">
        <f t="shared" ref="AB194:AB257" si="9">VLOOKUP(Z194,biorisk,2,FALSE)</f>
        <v>#N/A</v>
      </c>
      <c r="AC194" t="e">
        <f t="shared" ref="AC194:AC257" si="10">VLOOKUP(AA194,futurerisk,2,FALSE)</f>
        <v>#N/A</v>
      </c>
      <c r="AD194" t="e">
        <f t="shared" si="8"/>
        <v>#N/A</v>
      </c>
    </row>
    <row r="195" spans="1:30">
      <c r="A195" t="s">
        <v>174</v>
      </c>
      <c r="B195" t="s">
        <v>1194</v>
      </c>
      <c r="C195" t="s">
        <v>1292</v>
      </c>
      <c r="D195" t="s">
        <v>1293</v>
      </c>
      <c r="E195">
        <v>49.246176390000002</v>
      </c>
      <c r="F195">
        <v>-124.8201476</v>
      </c>
      <c r="G195" t="s">
        <v>1294</v>
      </c>
      <c r="H195" t="s">
        <v>1294</v>
      </c>
      <c r="I195" t="s">
        <v>1295</v>
      </c>
      <c r="J195" t="s">
        <v>1296</v>
      </c>
      <c r="K195" t="s">
        <v>1297</v>
      </c>
      <c r="L195">
        <v>49.026875990000001</v>
      </c>
      <c r="M195">
        <v>-125.14962509999999</v>
      </c>
      <c r="N195" t="s">
        <v>30</v>
      </c>
      <c r="O195">
        <v>31</v>
      </c>
      <c r="P195" t="s">
        <v>1298</v>
      </c>
      <c r="Q195">
        <v>5</v>
      </c>
      <c r="R195">
        <v>40548</v>
      </c>
      <c r="S195" t="s">
        <v>174</v>
      </c>
      <c r="T195">
        <v>23</v>
      </c>
      <c r="U195" t="s">
        <v>1134</v>
      </c>
      <c r="V195" t="s">
        <v>104</v>
      </c>
      <c r="W195" s="449">
        <v>54</v>
      </c>
      <c r="X195" s="449">
        <f>'Area 23'!AU58</f>
        <v>-1</v>
      </c>
      <c r="Y195" s="449" t="e">
        <f>'Area 23'!AY58</f>
        <v>#N/A</v>
      </c>
      <c r="Z195" s="449" t="e">
        <f>'Area 23'!AW58</f>
        <v>#N/A</v>
      </c>
      <c r="AA195" s="449" t="e">
        <f>'Area 23'!BC58</f>
        <v>#N/A</v>
      </c>
      <c r="AB195" t="e">
        <f t="shared" si="9"/>
        <v>#N/A</v>
      </c>
      <c r="AC195" t="e">
        <f t="shared" si="10"/>
        <v>#N/A</v>
      </c>
      <c r="AD195" t="e">
        <f t="shared" ref="AD195:AD258" si="11">AB195*AC195</f>
        <v>#N/A</v>
      </c>
    </row>
    <row r="196" spans="1:30">
      <c r="A196" t="s">
        <v>174</v>
      </c>
      <c r="B196" t="s">
        <v>1194</v>
      </c>
      <c r="C196" t="s">
        <v>1292</v>
      </c>
      <c r="D196" t="s">
        <v>1293</v>
      </c>
      <c r="E196">
        <v>49.246176390000002</v>
      </c>
      <c r="F196">
        <v>-124.8201476</v>
      </c>
      <c r="G196" t="s">
        <v>1294</v>
      </c>
      <c r="H196" t="s">
        <v>1294</v>
      </c>
      <c r="I196" t="s">
        <v>1295</v>
      </c>
      <c r="J196" t="s">
        <v>1296</v>
      </c>
      <c r="K196" t="s">
        <v>1297</v>
      </c>
      <c r="L196">
        <v>49.026875990000001</v>
      </c>
      <c r="M196">
        <v>-125.14962509999999</v>
      </c>
      <c r="N196" t="s">
        <v>30</v>
      </c>
      <c r="O196">
        <v>31</v>
      </c>
      <c r="P196" t="s">
        <v>1298</v>
      </c>
      <c r="Q196">
        <v>5</v>
      </c>
      <c r="R196">
        <v>40548</v>
      </c>
      <c r="S196" t="s">
        <v>174</v>
      </c>
      <c r="T196">
        <v>23</v>
      </c>
      <c r="U196" t="s">
        <v>1134</v>
      </c>
      <c r="V196" t="s">
        <v>105</v>
      </c>
      <c r="W196" s="449">
        <v>55</v>
      </c>
      <c r="X196" s="449">
        <f>'Area 23'!AU59</f>
        <v>-1</v>
      </c>
      <c r="Y196" s="449" t="e">
        <f>'Area 23'!AY59</f>
        <v>#N/A</v>
      </c>
      <c r="Z196" s="449" t="e">
        <f>'Area 23'!AW59</f>
        <v>#N/A</v>
      </c>
      <c r="AA196" s="449" t="e">
        <f>'Area 23'!BC59</f>
        <v>#N/A</v>
      </c>
      <c r="AB196" t="e">
        <f t="shared" si="9"/>
        <v>#N/A</v>
      </c>
      <c r="AC196" t="e">
        <f t="shared" si="10"/>
        <v>#N/A</v>
      </c>
      <c r="AD196" t="e">
        <f t="shared" si="11"/>
        <v>#N/A</v>
      </c>
    </row>
    <row r="197" spans="1:30">
      <c r="A197" t="s">
        <v>174</v>
      </c>
      <c r="B197" t="s">
        <v>1194</v>
      </c>
      <c r="C197" t="s">
        <v>1292</v>
      </c>
      <c r="D197" t="s">
        <v>1293</v>
      </c>
      <c r="E197">
        <v>49.246176390000002</v>
      </c>
      <c r="F197">
        <v>-124.8201476</v>
      </c>
      <c r="G197" t="s">
        <v>1294</v>
      </c>
      <c r="H197" t="s">
        <v>1294</v>
      </c>
      <c r="I197" t="s">
        <v>1295</v>
      </c>
      <c r="J197" t="s">
        <v>1296</v>
      </c>
      <c r="K197" t="s">
        <v>1297</v>
      </c>
      <c r="L197">
        <v>49.026875990000001</v>
      </c>
      <c r="M197">
        <v>-125.14962509999999</v>
      </c>
      <c r="N197" t="s">
        <v>30</v>
      </c>
      <c r="O197">
        <v>31</v>
      </c>
      <c r="P197" t="s">
        <v>1298</v>
      </c>
      <c r="Q197">
        <v>5</v>
      </c>
      <c r="R197">
        <v>40548</v>
      </c>
      <c r="S197" t="s">
        <v>174</v>
      </c>
      <c r="T197">
        <v>23</v>
      </c>
      <c r="U197" t="s">
        <v>1134</v>
      </c>
      <c r="V197" t="s">
        <v>106</v>
      </c>
      <c r="W197" s="449">
        <v>56</v>
      </c>
      <c r="X197" s="449">
        <f>'Area 23'!AU60</f>
        <v>-1</v>
      </c>
      <c r="Y197" s="449" t="e">
        <f>'Area 23'!AY60</f>
        <v>#N/A</v>
      </c>
      <c r="Z197" s="449" t="e">
        <f>'Area 23'!AW60</f>
        <v>#N/A</v>
      </c>
      <c r="AA197" s="449" t="e">
        <f>'Area 23'!BC60</f>
        <v>#N/A</v>
      </c>
      <c r="AB197" t="e">
        <f t="shared" si="9"/>
        <v>#N/A</v>
      </c>
      <c r="AC197" t="e">
        <f t="shared" si="10"/>
        <v>#N/A</v>
      </c>
      <c r="AD197" t="e">
        <f t="shared" si="11"/>
        <v>#N/A</v>
      </c>
    </row>
    <row r="198" spans="1:30">
      <c r="A198" t="s">
        <v>174</v>
      </c>
      <c r="B198" t="s">
        <v>1194</v>
      </c>
      <c r="C198" t="s">
        <v>1292</v>
      </c>
      <c r="D198" t="s">
        <v>1293</v>
      </c>
      <c r="E198">
        <v>49.246176390000002</v>
      </c>
      <c r="F198">
        <v>-124.8201476</v>
      </c>
      <c r="G198" t="s">
        <v>1294</v>
      </c>
      <c r="H198" t="s">
        <v>1294</v>
      </c>
      <c r="I198" t="s">
        <v>1295</v>
      </c>
      <c r="J198" t="s">
        <v>1296</v>
      </c>
      <c r="K198" t="s">
        <v>1297</v>
      </c>
      <c r="L198">
        <v>49.026875990000001</v>
      </c>
      <c r="M198">
        <v>-125.14962509999999</v>
      </c>
      <c r="N198" t="s">
        <v>30</v>
      </c>
      <c r="O198">
        <v>31</v>
      </c>
      <c r="P198" t="s">
        <v>1298</v>
      </c>
      <c r="Q198">
        <v>5</v>
      </c>
      <c r="R198">
        <v>40548</v>
      </c>
      <c r="S198" t="s">
        <v>174</v>
      </c>
      <c r="T198">
        <v>23</v>
      </c>
      <c r="U198" t="s">
        <v>1134</v>
      </c>
      <c r="V198" t="s">
        <v>107</v>
      </c>
      <c r="W198" s="449">
        <v>57</v>
      </c>
      <c r="X198" s="449">
        <f>'Area 23'!AU61</f>
        <v>2</v>
      </c>
      <c r="Y198" s="449" t="e">
        <f>'Area 23'!AY61</f>
        <v>#N/A</v>
      </c>
      <c r="Z198" s="449" t="e">
        <f>'Area 23'!AW61</f>
        <v>#N/A</v>
      </c>
      <c r="AA198" s="449" t="e">
        <f>'Area 23'!BC61</f>
        <v>#N/A</v>
      </c>
      <c r="AB198" t="e">
        <f t="shared" si="9"/>
        <v>#N/A</v>
      </c>
      <c r="AC198" t="e">
        <f t="shared" si="10"/>
        <v>#N/A</v>
      </c>
      <c r="AD198" t="e">
        <f t="shared" si="11"/>
        <v>#N/A</v>
      </c>
    </row>
    <row r="199" spans="1:30">
      <c r="A199" t="s">
        <v>174</v>
      </c>
      <c r="B199" t="s">
        <v>1194</v>
      </c>
      <c r="C199" t="s">
        <v>1292</v>
      </c>
      <c r="D199" t="s">
        <v>1293</v>
      </c>
      <c r="E199">
        <v>49.246176390000002</v>
      </c>
      <c r="F199">
        <v>-124.8201476</v>
      </c>
      <c r="G199" t="s">
        <v>1294</v>
      </c>
      <c r="H199" t="s">
        <v>1294</v>
      </c>
      <c r="I199" t="s">
        <v>1295</v>
      </c>
      <c r="J199" t="s">
        <v>1296</v>
      </c>
      <c r="K199" t="s">
        <v>1297</v>
      </c>
      <c r="L199">
        <v>49.026875990000001</v>
      </c>
      <c r="M199">
        <v>-125.14962509999999</v>
      </c>
      <c r="N199" t="s">
        <v>30</v>
      </c>
      <c r="O199">
        <v>31</v>
      </c>
      <c r="P199" t="s">
        <v>1298</v>
      </c>
      <c r="Q199">
        <v>5</v>
      </c>
      <c r="R199">
        <v>40548</v>
      </c>
      <c r="S199" t="s">
        <v>174</v>
      </c>
      <c r="T199">
        <v>23</v>
      </c>
      <c r="U199" t="s">
        <v>1134</v>
      </c>
      <c r="V199" t="s">
        <v>108</v>
      </c>
      <c r="W199" s="449">
        <v>58</v>
      </c>
      <c r="X199" s="449">
        <f>'Area 23'!AU62</f>
        <v>-1</v>
      </c>
      <c r="Y199" s="449" t="e">
        <f>'Area 23'!AY62</f>
        <v>#N/A</v>
      </c>
      <c r="Z199" s="449" t="e">
        <f>'Area 23'!AW62</f>
        <v>#N/A</v>
      </c>
      <c r="AA199" s="449" t="e">
        <f>'Area 23'!BC62</f>
        <v>#N/A</v>
      </c>
      <c r="AB199" t="e">
        <f t="shared" si="9"/>
        <v>#N/A</v>
      </c>
      <c r="AC199" t="e">
        <f t="shared" si="10"/>
        <v>#N/A</v>
      </c>
      <c r="AD199" t="e">
        <f t="shared" si="11"/>
        <v>#N/A</v>
      </c>
    </row>
    <row r="200" spans="1:30">
      <c r="A200" t="s">
        <v>174</v>
      </c>
      <c r="B200" t="s">
        <v>1194</v>
      </c>
      <c r="C200" t="s">
        <v>1292</v>
      </c>
      <c r="D200" t="s">
        <v>1293</v>
      </c>
      <c r="E200">
        <v>49.246176390000002</v>
      </c>
      <c r="F200">
        <v>-124.8201476</v>
      </c>
      <c r="G200" t="s">
        <v>1294</v>
      </c>
      <c r="H200" t="s">
        <v>1294</v>
      </c>
      <c r="I200" t="s">
        <v>1295</v>
      </c>
      <c r="J200" t="s">
        <v>1296</v>
      </c>
      <c r="K200" t="s">
        <v>1297</v>
      </c>
      <c r="L200">
        <v>49.026875990000001</v>
      </c>
      <c r="M200">
        <v>-125.14962509999999</v>
      </c>
      <c r="N200" t="s">
        <v>30</v>
      </c>
      <c r="O200">
        <v>31</v>
      </c>
      <c r="P200" t="s">
        <v>1298</v>
      </c>
      <c r="Q200">
        <v>5</v>
      </c>
      <c r="R200">
        <v>40548</v>
      </c>
      <c r="S200" t="s">
        <v>174</v>
      </c>
      <c r="T200">
        <v>23</v>
      </c>
      <c r="U200" t="s">
        <v>1134</v>
      </c>
      <c r="V200" t="s">
        <v>109</v>
      </c>
      <c r="W200" s="449">
        <v>59</v>
      </c>
      <c r="X200" s="449">
        <f>'Area 23'!AU63</f>
        <v>4</v>
      </c>
      <c r="Y200" s="449" t="e">
        <f>'Area 23'!AY63</f>
        <v>#N/A</v>
      </c>
      <c r="Z200" s="449" t="e">
        <f>'Area 23'!AW63</f>
        <v>#N/A</v>
      </c>
      <c r="AA200" s="449" t="e">
        <f>'Area 23'!BC63</f>
        <v>#N/A</v>
      </c>
      <c r="AB200" t="e">
        <f t="shared" si="9"/>
        <v>#N/A</v>
      </c>
      <c r="AC200" t="e">
        <f t="shared" si="10"/>
        <v>#N/A</v>
      </c>
      <c r="AD200" t="e">
        <f t="shared" si="11"/>
        <v>#N/A</v>
      </c>
    </row>
    <row r="201" spans="1:30">
      <c r="A201" t="s">
        <v>174</v>
      </c>
      <c r="B201" t="s">
        <v>1194</v>
      </c>
      <c r="C201" t="s">
        <v>1292</v>
      </c>
      <c r="D201" t="s">
        <v>1293</v>
      </c>
      <c r="E201">
        <v>49.246176390000002</v>
      </c>
      <c r="F201">
        <v>-124.8201476</v>
      </c>
      <c r="G201" t="s">
        <v>1294</v>
      </c>
      <c r="H201" t="s">
        <v>1294</v>
      </c>
      <c r="I201" t="s">
        <v>1295</v>
      </c>
      <c r="J201" t="s">
        <v>1296</v>
      </c>
      <c r="K201" t="s">
        <v>1297</v>
      </c>
      <c r="L201">
        <v>49.026875990000001</v>
      </c>
      <c r="M201">
        <v>-125.14962509999999</v>
      </c>
      <c r="N201" t="s">
        <v>30</v>
      </c>
      <c r="O201">
        <v>31</v>
      </c>
      <c r="P201" t="s">
        <v>1298</v>
      </c>
      <c r="Q201">
        <v>5</v>
      </c>
      <c r="R201">
        <v>40548</v>
      </c>
      <c r="S201" t="s">
        <v>174</v>
      </c>
      <c r="T201">
        <v>23</v>
      </c>
      <c r="U201" t="s">
        <v>1134</v>
      </c>
      <c r="V201" t="s">
        <v>110</v>
      </c>
      <c r="W201" s="449">
        <v>60</v>
      </c>
      <c r="X201" s="449">
        <f>'Area 23'!AU64</f>
        <v>-1</v>
      </c>
      <c r="Y201" s="449" t="e">
        <f>'Area 23'!AY64</f>
        <v>#N/A</v>
      </c>
      <c r="Z201" s="449" t="e">
        <f>'Area 23'!AW64</f>
        <v>#N/A</v>
      </c>
      <c r="AA201" s="449" t="e">
        <f>'Area 23'!BC64</f>
        <v>#N/A</v>
      </c>
      <c r="AB201" t="e">
        <f t="shared" si="9"/>
        <v>#N/A</v>
      </c>
      <c r="AC201" t="e">
        <f t="shared" si="10"/>
        <v>#N/A</v>
      </c>
      <c r="AD201" t="e">
        <f t="shared" si="11"/>
        <v>#N/A</v>
      </c>
    </row>
    <row r="202" spans="1:30">
      <c r="A202" t="s">
        <v>174</v>
      </c>
      <c r="B202" t="s">
        <v>1194</v>
      </c>
      <c r="C202" t="s">
        <v>1292</v>
      </c>
      <c r="D202" t="s">
        <v>1293</v>
      </c>
      <c r="E202">
        <v>49.246176390000002</v>
      </c>
      <c r="F202">
        <v>-124.8201476</v>
      </c>
      <c r="G202" t="s">
        <v>1294</v>
      </c>
      <c r="H202" t="s">
        <v>1294</v>
      </c>
      <c r="I202" t="s">
        <v>1295</v>
      </c>
      <c r="J202" t="s">
        <v>1296</v>
      </c>
      <c r="K202" t="s">
        <v>1297</v>
      </c>
      <c r="L202">
        <v>49.026875990000001</v>
      </c>
      <c r="M202">
        <v>-125.14962509999999</v>
      </c>
      <c r="N202" t="s">
        <v>30</v>
      </c>
      <c r="O202">
        <v>31</v>
      </c>
      <c r="P202" t="s">
        <v>1298</v>
      </c>
      <c r="Q202">
        <v>5</v>
      </c>
      <c r="R202">
        <v>40548</v>
      </c>
      <c r="S202" t="s">
        <v>174</v>
      </c>
      <c r="T202">
        <v>23</v>
      </c>
      <c r="U202" t="s">
        <v>1134</v>
      </c>
      <c r="V202" t="s">
        <v>111</v>
      </c>
      <c r="W202" s="449">
        <v>61</v>
      </c>
      <c r="X202" s="449">
        <f>'Area 23'!AU65</f>
        <v>4</v>
      </c>
      <c r="Y202" s="449" t="e">
        <f>'Area 23'!AY65</f>
        <v>#N/A</v>
      </c>
      <c r="Z202" s="449" t="e">
        <f>'Area 23'!AW65</f>
        <v>#N/A</v>
      </c>
      <c r="AA202" s="449" t="e">
        <f>'Area 23'!BC65</f>
        <v>#N/A</v>
      </c>
      <c r="AB202" t="e">
        <f t="shared" si="9"/>
        <v>#N/A</v>
      </c>
      <c r="AC202" t="e">
        <f t="shared" si="10"/>
        <v>#N/A</v>
      </c>
      <c r="AD202" t="e">
        <f t="shared" si="11"/>
        <v>#N/A</v>
      </c>
    </row>
    <row r="203" spans="1:30">
      <c r="A203" t="s">
        <v>174</v>
      </c>
      <c r="B203" t="s">
        <v>1194</v>
      </c>
      <c r="C203" t="s">
        <v>1292</v>
      </c>
      <c r="D203" t="s">
        <v>1293</v>
      </c>
      <c r="E203">
        <v>49.246176390000002</v>
      </c>
      <c r="F203">
        <v>-124.8201476</v>
      </c>
      <c r="G203" t="s">
        <v>1294</v>
      </c>
      <c r="H203" t="s">
        <v>1294</v>
      </c>
      <c r="I203" t="s">
        <v>1295</v>
      </c>
      <c r="J203" t="s">
        <v>1296</v>
      </c>
      <c r="K203" t="s">
        <v>1297</v>
      </c>
      <c r="L203">
        <v>49.026875990000001</v>
      </c>
      <c r="M203">
        <v>-125.14962509999999</v>
      </c>
      <c r="N203" t="s">
        <v>30</v>
      </c>
      <c r="O203">
        <v>31</v>
      </c>
      <c r="P203" t="s">
        <v>1298</v>
      </c>
      <c r="Q203">
        <v>5</v>
      </c>
      <c r="R203">
        <v>40548</v>
      </c>
      <c r="S203" t="s">
        <v>174</v>
      </c>
      <c r="T203">
        <v>23</v>
      </c>
      <c r="U203" t="s">
        <v>1134</v>
      </c>
      <c r="V203" t="s">
        <v>112</v>
      </c>
      <c r="W203" s="449">
        <v>62</v>
      </c>
      <c r="X203" s="449">
        <f>'Area 23'!AU66</f>
        <v>3</v>
      </c>
      <c r="Y203" s="449" t="e">
        <f>'Area 23'!AY66</f>
        <v>#N/A</v>
      </c>
      <c r="Z203" s="449" t="e">
        <f>'Area 23'!AW66</f>
        <v>#N/A</v>
      </c>
      <c r="AA203" s="449" t="e">
        <f>'Area 23'!BC66</f>
        <v>#N/A</v>
      </c>
      <c r="AB203" t="e">
        <f t="shared" si="9"/>
        <v>#N/A</v>
      </c>
      <c r="AC203" t="e">
        <f t="shared" si="10"/>
        <v>#N/A</v>
      </c>
      <c r="AD203" t="e">
        <f t="shared" si="11"/>
        <v>#N/A</v>
      </c>
    </row>
    <row r="204" spans="1:30">
      <c r="A204" t="s">
        <v>174</v>
      </c>
      <c r="B204" t="s">
        <v>1194</v>
      </c>
      <c r="C204" t="s">
        <v>1292</v>
      </c>
      <c r="D204" t="s">
        <v>1293</v>
      </c>
      <c r="E204">
        <v>49.246176390000002</v>
      </c>
      <c r="F204">
        <v>-124.8201476</v>
      </c>
      <c r="G204" t="s">
        <v>1294</v>
      </c>
      <c r="H204" t="s">
        <v>1294</v>
      </c>
      <c r="I204" t="s">
        <v>1295</v>
      </c>
      <c r="J204" t="s">
        <v>1296</v>
      </c>
      <c r="K204" t="s">
        <v>1297</v>
      </c>
      <c r="L204">
        <v>49.026875990000001</v>
      </c>
      <c r="M204">
        <v>-125.14962509999999</v>
      </c>
      <c r="N204" t="s">
        <v>30</v>
      </c>
      <c r="O204">
        <v>31</v>
      </c>
      <c r="P204" t="s">
        <v>1298</v>
      </c>
      <c r="Q204">
        <v>5</v>
      </c>
      <c r="R204">
        <v>40548</v>
      </c>
      <c r="S204" t="s">
        <v>174</v>
      </c>
      <c r="T204">
        <v>23</v>
      </c>
      <c r="U204" t="s">
        <v>1134</v>
      </c>
      <c r="V204" t="s">
        <v>113</v>
      </c>
      <c r="W204" s="449">
        <v>63</v>
      </c>
      <c r="X204" s="449">
        <f>'Area 23'!AU67</f>
        <v>-1</v>
      </c>
      <c r="Y204" s="449" t="e">
        <f>'Area 23'!AY67</f>
        <v>#N/A</v>
      </c>
      <c r="Z204" s="449" t="e">
        <f>'Area 23'!AW67</f>
        <v>#N/A</v>
      </c>
      <c r="AA204" s="449" t="e">
        <f>'Area 23'!BC67</f>
        <v>#N/A</v>
      </c>
      <c r="AB204" t="e">
        <f t="shared" si="9"/>
        <v>#N/A</v>
      </c>
      <c r="AC204" t="e">
        <f t="shared" si="10"/>
        <v>#N/A</v>
      </c>
      <c r="AD204" t="e">
        <f t="shared" si="11"/>
        <v>#N/A</v>
      </c>
    </row>
    <row r="205" spans="1:30">
      <c r="A205" t="s">
        <v>174</v>
      </c>
      <c r="B205" t="s">
        <v>1194</v>
      </c>
      <c r="C205" t="s">
        <v>1292</v>
      </c>
      <c r="D205" t="s">
        <v>1293</v>
      </c>
      <c r="E205">
        <v>49.246176390000002</v>
      </c>
      <c r="F205">
        <v>-124.8201476</v>
      </c>
      <c r="G205" t="s">
        <v>1294</v>
      </c>
      <c r="H205" t="s">
        <v>1294</v>
      </c>
      <c r="I205" t="s">
        <v>1295</v>
      </c>
      <c r="J205" t="s">
        <v>1296</v>
      </c>
      <c r="K205" t="s">
        <v>1297</v>
      </c>
      <c r="L205">
        <v>49.026875990000001</v>
      </c>
      <c r="M205">
        <v>-125.14962509999999</v>
      </c>
      <c r="N205" t="s">
        <v>30</v>
      </c>
      <c r="O205">
        <v>31</v>
      </c>
      <c r="P205" t="s">
        <v>1298</v>
      </c>
      <c r="Q205">
        <v>5</v>
      </c>
      <c r="R205">
        <v>40548</v>
      </c>
      <c r="S205" t="s">
        <v>174</v>
      </c>
      <c r="T205">
        <v>23</v>
      </c>
      <c r="U205" t="s">
        <v>1134</v>
      </c>
      <c r="V205" t="s">
        <v>114</v>
      </c>
      <c r="W205" s="449">
        <v>64</v>
      </c>
      <c r="X205" s="449">
        <f>'Area 23'!AU68</f>
        <v>-1</v>
      </c>
      <c r="Y205" s="449" t="e">
        <f>'Area 23'!AY68</f>
        <v>#N/A</v>
      </c>
      <c r="Z205" s="449" t="e">
        <f>'Area 23'!AW68</f>
        <v>#N/A</v>
      </c>
      <c r="AA205" s="449" t="e">
        <f>'Area 23'!BC68</f>
        <v>#N/A</v>
      </c>
      <c r="AB205" t="e">
        <f t="shared" si="9"/>
        <v>#N/A</v>
      </c>
      <c r="AC205" t="e">
        <f t="shared" si="10"/>
        <v>#N/A</v>
      </c>
      <c r="AD205" t="e">
        <f t="shared" si="11"/>
        <v>#N/A</v>
      </c>
    </row>
    <row r="206" spans="1:30">
      <c r="A206" t="s">
        <v>174</v>
      </c>
      <c r="B206" t="s">
        <v>1194</v>
      </c>
      <c r="C206" t="s">
        <v>1292</v>
      </c>
      <c r="D206" t="s">
        <v>1293</v>
      </c>
      <c r="E206">
        <v>49.246176390000002</v>
      </c>
      <c r="F206">
        <v>-124.8201476</v>
      </c>
      <c r="G206" t="s">
        <v>1294</v>
      </c>
      <c r="H206" t="s">
        <v>1294</v>
      </c>
      <c r="I206" t="s">
        <v>1295</v>
      </c>
      <c r="J206" t="s">
        <v>1296</v>
      </c>
      <c r="K206" t="s">
        <v>1297</v>
      </c>
      <c r="L206">
        <v>49.026875990000001</v>
      </c>
      <c r="M206">
        <v>-125.14962509999999</v>
      </c>
      <c r="N206" t="s">
        <v>30</v>
      </c>
      <c r="O206">
        <v>31</v>
      </c>
      <c r="P206" t="s">
        <v>1298</v>
      </c>
      <c r="Q206">
        <v>5</v>
      </c>
      <c r="R206">
        <v>40548</v>
      </c>
      <c r="S206" t="s">
        <v>174</v>
      </c>
      <c r="T206">
        <v>23</v>
      </c>
      <c r="U206" t="s">
        <v>1134</v>
      </c>
      <c r="V206" t="s">
        <v>115</v>
      </c>
      <c r="W206" s="449">
        <v>65</v>
      </c>
      <c r="X206" s="449">
        <f>'Area 23'!AU69</f>
        <v>2</v>
      </c>
      <c r="Y206" s="449" t="e">
        <f>'Area 23'!AY69</f>
        <v>#N/A</v>
      </c>
      <c r="Z206" s="449" t="e">
        <f>'Area 23'!AW69</f>
        <v>#N/A</v>
      </c>
      <c r="AA206" s="449" t="e">
        <f>'Area 23'!BC69</f>
        <v>#N/A</v>
      </c>
      <c r="AB206" t="e">
        <f t="shared" si="9"/>
        <v>#N/A</v>
      </c>
      <c r="AC206" t="e">
        <f t="shared" si="10"/>
        <v>#N/A</v>
      </c>
      <c r="AD206" t="e">
        <f t="shared" si="11"/>
        <v>#N/A</v>
      </c>
    </row>
    <row r="207" spans="1:30">
      <c r="A207" t="s">
        <v>174</v>
      </c>
      <c r="B207" t="s">
        <v>1194</v>
      </c>
      <c r="C207" t="s">
        <v>1292</v>
      </c>
      <c r="D207" t="s">
        <v>1293</v>
      </c>
      <c r="E207">
        <v>49.246176390000002</v>
      </c>
      <c r="F207">
        <v>-124.8201476</v>
      </c>
      <c r="G207" t="s">
        <v>1294</v>
      </c>
      <c r="H207" t="s">
        <v>1294</v>
      </c>
      <c r="I207" t="s">
        <v>1295</v>
      </c>
      <c r="J207" t="s">
        <v>1296</v>
      </c>
      <c r="K207" t="s">
        <v>1297</v>
      </c>
      <c r="L207">
        <v>49.026875990000001</v>
      </c>
      <c r="M207">
        <v>-125.14962509999999</v>
      </c>
      <c r="N207" t="s">
        <v>30</v>
      </c>
      <c r="O207">
        <v>31</v>
      </c>
      <c r="P207" t="s">
        <v>1298</v>
      </c>
      <c r="Q207">
        <v>5</v>
      </c>
      <c r="R207">
        <v>40548</v>
      </c>
      <c r="S207" t="s">
        <v>174</v>
      </c>
      <c r="T207">
        <v>23</v>
      </c>
      <c r="U207" t="s">
        <v>1134</v>
      </c>
      <c r="V207" t="s">
        <v>116</v>
      </c>
      <c r="W207" s="449">
        <v>66</v>
      </c>
      <c r="X207" s="449">
        <f>'Area 23'!AU70</f>
        <v>0</v>
      </c>
      <c r="Y207" s="449" t="e">
        <f>'Area 23'!AY70</f>
        <v>#N/A</v>
      </c>
      <c r="Z207" s="449" t="e">
        <f>'Area 23'!AW70</f>
        <v>#N/A</v>
      </c>
      <c r="AA207" s="449" t="e">
        <f>'Area 23'!BC70</f>
        <v>#N/A</v>
      </c>
      <c r="AB207" t="e">
        <f t="shared" si="9"/>
        <v>#N/A</v>
      </c>
      <c r="AC207" t="e">
        <f t="shared" si="10"/>
        <v>#N/A</v>
      </c>
      <c r="AD207" t="e">
        <f t="shared" si="11"/>
        <v>#N/A</v>
      </c>
    </row>
    <row r="208" spans="1:30">
      <c r="A208" t="s">
        <v>174</v>
      </c>
      <c r="B208" t="s">
        <v>1194</v>
      </c>
      <c r="C208" t="s">
        <v>1292</v>
      </c>
      <c r="D208" t="s">
        <v>1293</v>
      </c>
      <c r="E208">
        <v>49.246176390000002</v>
      </c>
      <c r="F208">
        <v>-124.8201476</v>
      </c>
      <c r="G208" t="s">
        <v>1294</v>
      </c>
      <c r="H208" t="s">
        <v>1294</v>
      </c>
      <c r="I208" t="s">
        <v>1295</v>
      </c>
      <c r="J208" t="s">
        <v>1296</v>
      </c>
      <c r="K208" t="s">
        <v>1297</v>
      </c>
      <c r="L208">
        <v>49.026875990000001</v>
      </c>
      <c r="M208">
        <v>-125.14962509999999</v>
      </c>
      <c r="N208" t="s">
        <v>30</v>
      </c>
      <c r="O208">
        <v>31</v>
      </c>
      <c r="P208" t="s">
        <v>1298</v>
      </c>
      <c r="Q208">
        <v>5</v>
      </c>
      <c r="R208">
        <v>40548</v>
      </c>
      <c r="S208" t="s">
        <v>174</v>
      </c>
      <c r="T208">
        <v>23</v>
      </c>
      <c r="U208" t="s">
        <v>1135</v>
      </c>
      <c r="V208" t="s">
        <v>118</v>
      </c>
      <c r="W208" s="449">
        <v>67</v>
      </c>
      <c r="X208" s="449">
        <f>'Area 23'!AU71</f>
        <v>4</v>
      </c>
      <c r="Y208" s="449" t="e">
        <f>'Area 23'!AY71</f>
        <v>#N/A</v>
      </c>
      <c r="Z208" s="449" t="e">
        <f>'Area 23'!AW71</f>
        <v>#N/A</v>
      </c>
      <c r="AA208" s="449" t="e">
        <f>'Area 23'!BC71</f>
        <v>#N/A</v>
      </c>
      <c r="AB208" t="e">
        <f t="shared" si="9"/>
        <v>#N/A</v>
      </c>
      <c r="AC208" t="e">
        <f t="shared" si="10"/>
        <v>#N/A</v>
      </c>
      <c r="AD208" t="e">
        <f t="shared" si="11"/>
        <v>#N/A</v>
      </c>
    </row>
    <row r="209" spans="1:30">
      <c r="A209" t="s">
        <v>174</v>
      </c>
      <c r="B209" t="s">
        <v>1194</v>
      </c>
      <c r="C209" t="s">
        <v>1292</v>
      </c>
      <c r="D209" t="s">
        <v>1293</v>
      </c>
      <c r="E209">
        <v>49.246176390000002</v>
      </c>
      <c r="F209">
        <v>-124.8201476</v>
      </c>
      <c r="G209" t="s">
        <v>1294</v>
      </c>
      <c r="H209" t="s">
        <v>1294</v>
      </c>
      <c r="I209" t="s">
        <v>1295</v>
      </c>
      <c r="J209" t="s">
        <v>1296</v>
      </c>
      <c r="K209" t="s">
        <v>1297</v>
      </c>
      <c r="L209">
        <v>49.026875990000001</v>
      </c>
      <c r="M209">
        <v>-125.14962509999999</v>
      </c>
      <c r="N209" t="s">
        <v>30</v>
      </c>
      <c r="O209">
        <v>31</v>
      </c>
      <c r="P209" t="s">
        <v>1298</v>
      </c>
      <c r="Q209">
        <v>5</v>
      </c>
      <c r="R209">
        <v>40548</v>
      </c>
      <c r="S209" t="s">
        <v>174</v>
      </c>
      <c r="T209">
        <v>23</v>
      </c>
      <c r="U209" t="s">
        <v>1135</v>
      </c>
      <c r="V209" t="s">
        <v>119</v>
      </c>
      <c r="W209" s="449">
        <v>68</v>
      </c>
      <c r="X209" s="449">
        <f>'Area 23'!AU72</f>
        <v>1</v>
      </c>
      <c r="Y209" s="449" t="e">
        <f>'Area 23'!AY72</f>
        <v>#N/A</v>
      </c>
      <c r="Z209" s="449" t="e">
        <f>'Area 23'!AW72</f>
        <v>#N/A</v>
      </c>
      <c r="AA209" s="449" t="e">
        <f>'Area 23'!BC72</f>
        <v>#N/A</v>
      </c>
      <c r="AB209" t="e">
        <f t="shared" si="9"/>
        <v>#N/A</v>
      </c>
      <c r="AC209" t="e">
        <f t="shared" si="10"/>
        <v>#N/A</v>
      </c>
      <c r="AD209" t="e">
        <f t="shared" si="11"/>
        <v>#N/A</v>
      </c>
    </row>
    <row r="210" spans="1:30">
      <c r="A210" t="s">
        <v>174</v>
      </c>
      <c r="B210" t="s">
        <v>1194</v>
      </c>
      <c r="C210" t="s">
        <v>1292</v>
      </c>
      <c r="D210" t="s">
        <v>1293</v>
      </c>
      <c r="E210">
        <v>49.246176390000002</v>
      </c>
      <c r="F210">
        <v>-124.8201476</v>
      </c>
      <c r="G210" t="s">
        <v>1294</v>
      </c>
      <c r="H210" t="s">
        <v>1294</v>
      </c>
      <c r="I210" t="s">
        <v>1295</v>
      </c>
      <c r="J210" t="s">
        <v>1296</v>
      </c>
      <c r="K210" t="s">
        <v>1297</v>
      </c>
      <c r="L210">
        <v>49.026875990000001</v>
      </c>
      <c r="M210">
        <v>-125.14962509999999</v>
      </c>
      <c r="N210" t="s">
        <v>30</v>
      </c>
      <c r="O210">
        <v>31</v>
      </c>
      <c r="P210" t="s">
        <v>1298</v>
      </c>
      <c r="Q210">
        <v>5</v>
      </c>
      <c r="R210">
        <v>40548</v>
      </c>
      <c r="S210" t="s">
        <v>174</v>
      </c>
      <c r="T210">
        <v>23</v>
      </c>
      <c r="U210" t="s">
        <v>1135</v>
      </c>
      <c r="V210" t="s">
        <v>120</v>
      </c>
      <c r="W210" s="449">
        <v>69</v>
      </c>
      <c r="X210" s="449">
        <f>'Area 23'!AU73</f>
        <v>5</v>
      </c>
      <c r="Y210" s="449" t="e">
        <f>'Area 23'!AY73</f>
        <v>#N/A</v>
      </c>
      <c r="Z210" s="449" t="e">
        <f>'Area 23'!AW73</f>
        <v>#N/A</v>
      </c>
      <c r="AA210" s="449" t="e">
        <f>'Area 23'!BC73</f>
        <v>#N/A</v>
      </c>
      <c r="AB210" t="e">
        <f t="shared" si="9"/>
        <v>#N/A</v>
      </c>
      <c r="AC210" t="e">
        <f t="shared" si="10"/>
        <v>#N/A</v>
      </c>
      <c r="AD210" t="e">
        <f t="shared" si="11"/>
        <v>#N/A</v>
      </c>
    </row>
    <row r="211" spans="1:30">
      <c r="A211" t="s">
        <v>174</v>
      </c>
      <c r="B211" t="s">
        <v>1194</v>
      </c>
      <c r="C211" t="s">
        <v>1292</v>
      </c>
      <c r="D211" t="s">
        <v>1293</v>
      </c>
      <c r="E211">
        <v>49.246176390000002</v>
      </c>
      <c r="F211">
        <v>-124.8201476</v>
      </c>
      <c r="G211" t="s">
        <v>1294</v>
      </c>
      <c r="H211" t="s">
        <v>1294</v>
      </c>
      <c r="I211" t="s">
        <v>1295</v>
      </c>
      <c r="J211" t="s">
        <v>1296</v>
      </c>
      <c r="K211" t="s">
        <v>1297</v>
      </c>
      <c r="L211">
        <v>49.026875990000001</v>
      </c>
      <c r="M211">
        <v>-125.14962509999999</v>
      </c>
      <c r="N211" t="s">
        <v>30</v>
      </c>
      <c r="O211">
        <v>31</v>
      </c>
      <c r="P211" t="s">
        <v>1298</v>
      </c>
      <c r="Q211">
        <v>5</v>
      </c>
      <c r="R211">
        <v>40548</v>
      </c>
      <c r="S211" t="s">
        <v>174</v>
      </c>
      <c r="T211">
        <v>23</v>
      </c>
      <c r="U211" t="s">
        <v>1135</v>
      </c>
      <c r="V211" t="s">
        <v>121</v>
      </c>
      <c r="W211" s="449">
        <v>70</v>
      </c>
      <c r="X211" s="449">
        <f>'Area 23'!AU74</f>
        <v>2</v>
      </c>
      <c r="Y211" s="449" t="e">
        <f>'Area 23'!AY74</f>
        <v>#N/A</v>
      </c>
      <c r="Z211" s="449" t="e">
        <f>'Area 23'!AW74</f>
        <v>#N/A</v>
      </c>
      <c r="AA211" s="449" t="e">
        <f>'Area 23'!BC74</f>
        <v>#N/A</v>
      </c>
      <c r="AB211" t="e">
        <f t="shared" si="9"/>
        <v>#N/A</v>
      </c>
      <c r="AC211" t="e">
        <f t="shared" si="10"/>
        <v>#N/A</v>
      </c>
      <c r="AD211" t="e">
        <f t="shared" si="11"/>
        <v>#N/A</v>
      </c>
    </row>
    <row r="212" spans="1:30">
      <c r="A212" t="s">
        <v>174</v>
      </c>
      <c r="B212" t="s">
        <v>1191</v>
      </c>
      <c r="C212" t="s">
        <v>1292</v>
      </c>
      <c r="D212" t="s">
        <v>1293</v>
      </c>
      <c r="E212">
        <v>48.897885500000001</v>
      </c>
      <c r="F212">
        <v>-125.0090965</v>
      </c>
      <c r="G212" t="s">
        <v>1294</v>
      </c>
      <c r="H212" t="s">
        <v>1294</v>
      </c>
      <c r="I212" t="s">
        <v>1295</v>
      </c>
      <c r="J212" t="s">
        <v>1296</v>
      </c>
      <c r="K212" t="s">
        <v>1297</v>
      </c>
      <c r="L212">
        <v>49.026875990000001</v>
      </c>
      <c r="M212">
        <v>-125.14962509999999</v>
      </c>
      <c r="N212" t="s">
        <v>30</v>
      </c>
      <c r="O212">
        <v>31</v>
      </c>
      <c r="P212" t="s">
        <v>1298</v>
      </c>
      <c r="Q212">
        <v>5</v>
      </c>
      <c r="R212">
        <v>40458</v>
      </c>
      <c r="S212" t="s">
        <v>174</v>
      </c>
      <c r="T212">
        <v>23</v>
      </c>
      <c r="U212" t="s">
        <v>1131</v>
      </c>
      <c r="V212" t="s">
        <v>40</v>
      </c>
      <c r="W212" s="449">
        <v>1</v>
      </c>
      <c r="X212" s="449" t="str">
        <f>'Area 23'!BN5</f>
        <v>2</v>
      </c>
      <c r="Y212" s="449">
        <f>'Area 23'!BR5</f>
        <v>4</v>
      </c>
      <c r="Z212" s="449" t="str">
        <f>'Area 23'!BP5</f>
        <v>42</v>
      </c>
      <c r="AA212" s="449" t="str">
        <f>'Area 23'!BV5</f>
        <v>33</v>
      </c>
      <c r="AB212">
        <f t="shared" si="9"/>
        <v>3</v>
      </c>
      <c r="AC212">
        <f t="shared" si="10"/>
        <v>3</v>
      </c>
      <c r="AD212">
        <f t="shared" si="11"/>
        <v>9</v>
      </c>
    </row>
    <row r="213" spans="1:30">
      <c r="A213" t="s">
        <v>174</v>
      </c>
      <c r="B213" t="s">
        <v>1191</v>
      </c>
      <c r="C213" t="s">
        <v>1292</v>
      </c>
      <c r="D213" t="s">
        <v>1293</v>
      </c>
      <c r="E213">
        <v>48.897885500000001</v>
      </c>
      <c r="F213">
        <v>-125.0090965</v>
      </c>
      <c r="G213" t="s">
        <v>1294</v>
      </c>
      <c r="H213" t="s">
        <v>1294</v>
      </c>
      <c r="I213" t="s">
        <v>1295</v>
      </c>
      <c r="J213" t="s">
        <v>1296</v>
      </c>
      <c r="K213" t="s">
        <v>1297</v>
      </c>
      <c r="L213">
        <v>49.026875990000001</v>
      </c>
      <c r="M213">
        <v>-125.14962509999999</v>
      </c>
      <c r="N213" t="s">
        <v>30</v>
      </c>
      <c r="O213">
        <v>31</v>
      </c>
      <c r="P213" t="s">
        <v>1298</v>
      </c>
      <c r="Q213">
        <v>5</v>
      </c>
      <c r="R213">
        <v>40458</v>
      </c>
      <c r="S213" t="s">
        <v>174</v>
      </c>
      <c r="T213">
        <v>23</v>
      </c>
      <c r="U213" t="s">
        <v>1131</v>
      </c>
      <c r="V213" t="s">
        <v>41</v>
      </c>
      <c r="W213" s="449">
        <v>2</v>
      </c>
      <c r="X213" s="449">
        <f>'Area 23'!BN6</f>
        <v>-1</v>
      </c>
      <c r="Y213" s="449">
        <f>'Area 23'!BR6</f>
        <v>-1</v>
      </c>
      <c r="Z213" s="449" t="str">
        <f>'Area 23'!BP6</f>
        <v>-1-1</v>
      </c>
      <c r="AA213" s="449" t="str">
        <f>'Area 23'!BV6</f>
        <v>-1-1</v>
      </c>
      <c r="AB213">
        <f t="shared" si="9"/>
        <v>-1</v>
      </c>
      <c r="AC213">
        <f t="shared" si="10"/>
        <v>-1</v>
      </c>
      <c r="AD213">
        <f t="shared" si="11"/>
        <v>1</v>
      </c>
    </row>
    <row r="214" spans="1:30">
      <c r="A214" t="s">
        <v>174</v>
      </c>
      <c r="B214" t="s">
        <v>1191</v>
      </c>
      <c r="C214" t="s">
        <v>1292</v>
      </c>
      <c r="D214" t="s">
        <v>1293</v>
      </c>
      <c r="E214">
        <v>48.897885500000001</v>
      </c>
      <c r="F214">
        <v>-125.0090965</v>
      </c>
      <c r="G214" t="s">
        <v>1294</v>
      </c>
      <c r="H214" t="s">
        <v>1294</v>
      </c>
      <c r="I214" t="s">
        <v>1295</v>
      </c>
      <c r="J214" t="s">
        <v>1296</v>
      </c>
      <c r="K214" t="s">
        <v>1297</v>
      </c>
      <c r="L214">
        <v>49.026875990000001</v>
      </c>
      <c r="M214">
        <v>-125.14962509999999</v>
      </c>
      <c r="N214" t="s">
        <v>30</v>
      </c>
      <c r="O214">
        <v>31</v>
      </c>
      <c r="P214" t="s">
        <v>1298</v>
      </c>
      <c r="Q214">
        <v>5</v>
      </c>
      <c r="R214">
        <v>40458</v>
      </c>
      <c r="S214" t="s">
        <v>174</v>
      </c>
      <c r="T214">
        <v>23</v>
      </c>
      <c r="U214" t="s">
        <v>1131</v>
      </c>
      <c r="V214" t="s">
        <v>44</v>
      </c>
      <c r="W214" s="449">
        <v>3</v>
      </c>
      <c r="X214" s="449" t="str">
        <f>'Area 23'!BN7</f>
        <v>1</v>
      </c>
      <c r="Y214" s="449">
        <f>'Area 23'!BR7</f>
        <v>1</v>
      </c>
      <c r="Z214" s="449" t="str">
        <f>'Area 23'!BP7</f>
        <v>11</v>
      </c>
      <c r="AA214" s="449" t="str">
        <f>'Area 23'!BV7</f>
        <v>13</v>
      </c>
      <c r="AB214">
        <f t="shared" si="9"/>
        <v>1</v>
      </c>
      <c r="AC214">
        <f t="shared" si="10"/>
        <v>1</v>
      </c>
      <c r="AD214">
        <f t="shared" si="11"/>
        <v>1</v>
      </c>
    </row>
    <row r="215" spans="1:30">
      <c r="A215" t="s">
        <v>174</v>
      </c>
      <c r="B215" t="s">
        <v>1191</v>
      </c>
      <c r="C215" t="s">
        <v>1292</v>
      </c>
      <c r="D215" t="s">
        <v>1293</v>
      </c>
      <c r="E215">
        <v>48.897885500000001</v>
      </c>
      <c r="F215">
        <v>-125.0090965</v>
      </c>
      <c r="G215" t="s">
        <v>1294</v>
      </c>
      <c r="H215" t="s">
        <v>1294</v>
      </c>
      <c r="I215" t="s">
        <v>1295</v>
      </c>
      <c r="J215" t="s">
        <v>1296</v>
      </c>
      <c r="K215" t="s">
        <v>1297</v>
      </c>
      <c r="L215">
        <v>49.026875990000001</v>
      </c>
      <c r="M215">
        <v>-125.14962509999999</v>
      </c>
      <c r="N215" t="s">
        <v>30</v>
      </c>
      <c r="O215">
        <v>31</v>
      </c>
      <c r="P215" t="s">
        <v>1298</v>
      </c>
      <c r="Q215">
        <v>5</v>
      </c>
      <c r="R215">
        <v>40458</v>
      </c>
      <c r="S215" t="s">
        <v>174</v>
      </c>
      <c r="T215">
        <v>23</v>
      </c>
      <c r="U215" t="s">
        <v>1131</v>
      </c>
      <c r="V215" t="s">
        <v>45</v>
      </c>
      <c r="W215" s="449">
        <v>4</v>
      </c>
      <c r="X215" s="449">
        <f>'Area 23'!BN8</f>
        <v>0</v>
      </c>
      <c r="Y215" s="449">
        <f>'Area 23'!BR8</f>
        <v>0</v>
      </c>
      <c r="Z215" s="449" t="str">
        <f>'Area 23'!BP8</f>
        <v>00</v>
      </c>
      <c r="AA215" s="449" t="str">
        <f>'Area 23'!BV8</f>
        <v>00</v>
      </c>
      <c r="AB215">
        <f t="shared" si="9"/>
        <v>0</v>
      </c>
      <c r="AC215">
        <f t="shared" si="10"/>
        <v>0</v>
      </c>
      <c r="AD215">
        <f t="shared" si="11"/>
        <v>0</v>
      </c>
    </row>
    <row r="216" spans="1:30">
      <c r="A216" t="s">
        <v>174</v>
      </c>
      <c r="B216" t="s">
        <v>1191</v>
      </c>
      <c r="C216" t="s">
        <v>1292</v>
      </c>
      <c r="D216" t="s">
        <v>1293</v>
      </c>
      <c r="E216">
        <v>48.897885500000001</v>
      </c>
      <c r="F216">
        <v>-125.0090965</v>
      </c>
      <c r="G216" t="s">
        <v>1294</v>
      </c>
      <c r="H216" t="s">
        <v>1294</v>
      </c>
      <c r="I216" t="s">
        <v>1295</v>
      </c>
      <c r="J216" t="s">
        <v>1296</v>
      </c>
      <c r="K216" t="s">
        <v>1297</v>
      </c>
      <c r="L216">
        <v>49.026875990000001</v>
      </c>
      <c r="M216">
        <v>-125.14962509999999</v>
      </c>
      <c r="N216" t="s">
        <v>30</v>
      </c>
      <c r="O216">
        <v>31</v>
      </c>
      <c r="P216" t="s">
        <v>1298</v>
      </c>
      <c r="Q216">
        <v>5</v>
      </c>
      <c r="R216">
        <v>40458</v>
      </c>
      <c r="S216" t="s">
        <v>174</v>
      </c>
      <c r="T216">
        <v>23</v>
      </c>
      <c r="U216" t="s">
        <v>1131</v>
      </c>
      <c r="V216" t="s">
        <v>46</v>
      </c>
      <c r="W216" s="449">
        <v>5</v>
      </c>
      <c r="X216" s="449">
        <f>'Area 23'!BN9</f>
        <v>0</v>
      </c>
      <c r="Y216" s="449">
        <f>'Area 23'!BR9</f>
        <v>0</v>
      </c>
      <c r="Z216" s="449" t="str">
        <f>'Area 23'!BP9</f>
        <v>00</v>
      </c>
      <c r="AA216" s="449" t="str">
        <f>'Area 23'!BV9</f>
        <v>00</v>
      </c>
      <c r="AB216">
        <f t="shared" si="9"/>
        <v>0</v>
      </c>
      <c r="AC216">
        <f t="shared" si="10"/>
        <v>0</v>
      </c>
      <c r="AD216">
        <f t="shared" si="11"/>
        <v>0</v>
      </c>
    </row>
    <row r="217" spans="1:30">
      <c r="A217" t="s">
        <v>174</v>
      </c>
      <c r="B217" t="s">
        <v>1191</v>
      </c>
      <c r="C217" t="s">
        <v>1292</v>
      </c>
      <c r="D217" t="s">
        <v>1293</v>
      </c>
      <c r="E217">
        <v>48.897885500000001</v>
      </c>
      <c r="F217">
        <v>-125.0090965</v>
      </c>
      <c r="G217" t="s">
        <v>1294</v>
      </c>
      <c r="H217" t="s">
        <v>1294</v>
      </c>
      <c r="I217" t="s">
        <v>1295</v>
      </c>
      <c r="J217" t="s">
        <v>1296</v>
      </c>
      <c r="K217" t="s">
        <v>1297</v>
      </c>
      <c r="L217">
        <v>49.026875990000001</v>
      </c>
      <c r="M217">
        <v>-125.14962509999999</v>
      </c>
      <c r="N217" t="s">
        <v>30</v>
      </c>
      <c r="O217">
        <v>31</v>
      </c>
      <c r="P217" t="s">
        <v>1298</v>
      </c>
      <c r="Q217">
        <v>5</v>
      </c>
      <c r="R217">
        <v>40458</v>
      </c>
      <c r="S217" t="s">
        <v>174</v>
      </c>
      <c r="T217">
        <v>23</v>
      </c>
      <c r="U217" t="s">
        <v>1131</v>
      </c>
      <c r="V217" t="s">
        <v>48</v>
      </c>
      <c r="W217" s="449">
        <v>6</v>
      </c>
      <c r="X217" s="449" t="str">
        <f>'Area 23'!BN10</f>
        <v>4</v>
      </c>
      <c r="Y217" s="449">
        <f>'Area 23'!BR10</f>
        <v>3</v>
      </c>
      <c r="Z217" s="449" t="str">
        <f>'Area 23'!BP10</f>
        <v>34</v>
      </c>
      <c r="AA217" s="449" t="str">
        <f>'Area 23'!BV10</f>
        <v>43</v>
      </c>
      <c r="AB217">
        <f t="shared" si="9"/>
        <v>4</v>
      </c>
      <c r="AC217">
        <f t="shared" si="10"/>
        <v>4</v>
      </c>
      <c r="AD217">
        <f t="shared" si="11"/>
        <v>16</v>
      </c>
    </row>
    <row r="218" spans="1:30">
      <c r="A218" t="s">
        <v>174</v>
      </c>
      <c r="B218" t="s">
        <v>1191</v>
      </c>
      <c r="C218" t="s">
        <v>1292</v>
      </c>
      <c r="D218" t="s">
        <v>1293</v>
      </c>
      <c r="E218">
        <v>48.897885500000001</v>
      </c>
      <c r="F218">
        <v>-125.0090965</v>
      </c>
      <c r="G218" t="s">
        <v>1294</v>
      </c>
      <c r="H218" t="s">
        <v>1294</v>
      </c>
      <c r="I218" t="s">
        <v>1295</v>
      </c>
      <c r="J218" t="s">
        <v>1296</v>
      </c>
      <c r="K218" t="s">
        <v>1297</v>
      </c>
      <c r="L218">
        <v>49.026875990000001</v>
      </c>
      <c r="M218">
        <v>-125.14962509999999</v>
      </c>
      <c r="N218" t="s">
        <v>30</v>
      </c>
      <c r="O218">
        <v>31</v>
      </c>
      <c r="P218" t="s">
        <v>1298</v>
      </c>
      <c r="Q218">
        <v>5</v>
      </c>
      <c r="R218">
        <v>40458</v>
      </c>
      <c r="S218" t="s">
        <v>174</v>
      </c>
      <c r="T218">
        <v>23</v>
      </c>
      <c r="U218" t="s">
        <v>1131</v>
      </c>
      <c r="V218" t="s">
        <v>49</v>
      </c>
      <c r="W218" s="449">
        <v>7</v>
      </c>
      <c r="X218" s="449" t="str">
        <f>'Area 23'!BN11</f>
        <v>5</v>
      </c>
      <c r="Y218" s="449">
        <f>'Area 23'!BR11</f>
        <v>5</v>
      </c>
      <c r="Z218" s="449" t="str">
        <f>'Area 23'!BP11</f>
        <v>55</v>
      </c>
      <c r="AA218" s="449" t="str">
        <f>'Area 23'!BV11</f>
        <v>53</v>
      </c>
      <c r="AB218">
        <f t="shared" si="9"/>
        <v>5</v>
      </c>
      <c r="AC218">
        <f t="shared" si="10"/>
        <v>5</v>
      </c>
      <c r="AD218">
        <f t="shared" si="11"/>
        <v>25</v>
      </c>
    </row>
    <row r="219" spans="1:30">
      <c r="A219" t="s">
        <v>174</v>
      </c>
      <c r="B219" t="s">
        <v>1191</v>
      </c>
      <c r="C219" t="s">
        <v>1292</v>
      </c>
      <c r="D219" t="s">
        <v>1293</v>
      </c>
      <c r="E219">
        <v>48.897885500000001</v>
      </c>
      <c r="F219">
        <v>-125.0090965</v>
      </c>
      <c r="G219" t="s">
        <v>1294</v>
      </c>
      <c r="H219" t="s">
        <v>1294</v>
      </c>
      <c r="I219" t="s">
        <v>1295</v>
      </c>
      <c r="J219" t="s">
        <v>1296</v>
      </c>
      <c r="K219" t="s">
        <v>1297</v>
      </c>
      <c r="L219">
        <v>49.026875990000001</v>
      </c>
      <c r="M219">
        <v>-125.14962509999999</v>
      </c>
      <c r="N219" t="s">
        <v>30</v>
      </c>
      <c r="O219">
        <v>31</v>
      </c>
      <c r="P219" t="s">
        <v>1298</v>
      </c>
      <c r="Q219">
        <v>5</v>
      </c>
      <c r="R219">
        <v>40458</v>
      </c>
      <c r="S219" t="s">
        <v>174</v>
      </c>
      <c r="T219">
        <v>23</v>
      </c>
      <c r="U219" t="s">
        <v>1131</v>
      </c>
      <c r="V219" t="s">
        <v>50</v>
      </c>
      <c r="W219" s="449">
        <v>8</v>
      </c>
      <c r="X219" s="449" t="str">
        <f>'Area 23'!BN12</f>
        <v>1</v>
      </c>
      <c r="Y219" s="449">
        <f>'Area 23'!BR12</f>
        <v>3</v>
      </c>
      <c r="Z219" s="449" t="str">
        <f>'Area 23'!BP12</f>
        <v>31</v>
      </c>
      <c r="AA219" s="449" t="str">
        <f>'Area 23'!BV12</f>
        <v>23</v>
      </c>
      <c r="AB219">
        <f t="shared" si="9"/>
        <v>2</v>
      </c>
      <c r="AC219">
        <f t="shared" si="10"/>
        <v>2</v>
      </c>
      <c r="AD219">
        <f t="shared" si="11"/>
        <v>4</v>
      </c>
    </row>
    <row r="220" spans="1:30">
      <c r="A220" t="s">
        <v>174</v>
      </c>
      <c r="B220" t="s">
        <v>1191</v>
      </c>
      <c r="C220" t="s">
        <v>1292</v>
      </c>
      <c r="D220" t="s">
        <v>1293</v>
      </c>
      <c r="E220">
        <v>48.897885500000001</v>
      </c>
      <c r="F220">
        <v>-125.0090965</v>
      </c>
      <c r="G220" t="s">
        <v>1294</v>
      </c>
      <c r="H220" t="s">
        <v>1294</v>
      </c>
      <c r="I220" t="s">
        <v>1295</v>
      </c>
      <c r="J220" t="s">
        <v>1296</v>
      </c>
      <c r="K220" t="s">
        <v>1297</v>
      </c>
      <c r="L220">
        <v>49.026875990000001</v>
      </c>
      <c r="M220">
        <v>-125.14962509999999</v>
      </c>
      <c r="N220" t="s">
        <v>30</v>
      </c>
      <c r="O220">
        <v>31</v>
      </c>
      <c r="P220" t="s">
        <v>1298</v>
      </c>
      <c r="Q220">
        <v>5</v>
      </c>
      <c r="R220">
        <v>40458</v>
      </c>
      <c r="S220" t="s">
        <v>174</v>
      </c>
      <c r="T220">
        <v>23</v>
      </c>
      <c r="U220" t="s">
        <v>1131</v>
      </c>
      <c r="V220" t="s">
        <v>52</v>
      </c>
      <c r="W220" s="449">
        <v>9</v>
      </c>
      <c r="X220" s="449" t="str">
        <f>'Area 23'!BN13</f>
        <v>1</v>
      </c>
      <c r="Y220" s="449">
        <f>'Area 23'!BR13</f>
        <v>3</v>
      </c>
      <c r="Z220" s="449" t="str">
        <f>'Area 23'!BP13</f>
        <v>31</v>
      </c>
      <c r="AA220" s="449" t="str">
        <f>'Area 23'!BV13</f>
        <v>23</v>
      </c>
      <c r="AB220">
        <f t="shared" si="9"/>
        <v>2</v>
      </c>
      <c r="AC220">
        <f t="shared" si="10"/>
        <v>2</v>
      </c>
      <c r="AD220">
        <f t="shared" si="11"/>
        <v>4</v>
      </c>
    </row>
    <row r="221" spans="1:30">
      <c r="A221" t="s">
        <v>174</v>
      </c>
      <c r="B221" t="s">
        <v>1191</v>
      </c>
      <c r="C221" t="s">
        <v>1292</v>
      </c>
      <c r="D221" t="s">
        <v>1293</v>
      </c>
      <c r="E221">
        <v>48.897885500000001</v>
      </c>
      <c r="F221">
        <v>-125.0090965</v>
      </c>
      <c r="G221" t="s">
        <v>1294</v>
      </c>
      <c r="H221" t="s">
        <v>1294</v>
      </c>
      <c r="I221" t="s">
        <v>1295</v>
      </c>
      <c r="J221" t="s">
        <v>1296</v>
      </c>
      <c r="K221" t="s">
        <v>1297</v>
      </c>
      <c r="L221">
        <v>49.026875990000001</v>
      </c>
      <c r="M221">
        <v>-125.14962509999999</v>
      </c>
      <c r="N221" t="s">
        <v>30</v>
      </c>
      <c r="O221">
        <v>31</v>
      </c>
      <c r="P221" t="s">
        <v>1298</v>
      </c>
      <c r="Q221">
        <v>5</v>
      </c>
      <c r="R221">
        <v>40458</v>
      </c>
      <c r="S221" t="s">
        <v>174</v>
      </c>
      <c r="T221">
        <v>23</v>
      </c>
      <c r="U221" t="s">
        <v>1131</v>
      </c>
      <c r="V221" t="s">
        <v>53</v>
      </c>
      <c r="W221" s="449">
        <v>10</v>
      </c>
      <c r="X221" s="449">
        <f>'Area 23'!BN14</f>
        <v>1</v>
      </c>
      <c r="Y221" s="449">
        <f>'Area 23'!BR14</f>
        <v>1</v>
      </c>
      <c r="Z221" s="449" t="str">
        <f>'Area 23'!BP14</f>
        <v>11</v>
      </c>
      <c r="AA221" s="449" t="str">
        <f>'Area 23'!BV14</f>
        <v>11</v>
      </c>
      <c r="AB221">
        <f t="shared" si="9"/>
        <v>1</v>
      </c>
      <c r="AC221">
        <f t="shared" si="10"/>
        <v>1</v>
      </c>
      <c r="AD221">
        <f t="shared" si="11"/>
        <v>1</v>
      </c>
    </row>
    <row r="222" spans="1:30">
      <c r="A222" t="s">
        <v>174</v>
      </c>
      <c r="B222" t="s">
        <v>1191</v>
      </c>
      <c r="C222" t="s">
        <v>1292</v>
      </c>
      <c r="D222" t="s">
        <v>1293</v>
      </c>
      <c r="E222">
        <v>48.897885500000001</v>
      </c>
      <c r="F222">
        <v>-125.0090965</v>
      </c>
      <c r="G222" t="s">
        <v>1294</v>
      </c>
      <c r="H222" t="s">
        <v>1294</v>
      </c>
      <c r="I222" t="s">
        <v>1295</v>
      </c>
      <c r="J222" t="s">
        <v>1296</v>
      </c>
      <c r="K222" t="s">
        <v>1297</v>
      </c>
      <c r="L222">
        <v>49.026875990000001</v>
      </c>
      <c r="M222">
        <v>-125.14962509999999</v>
      </c>
      <c r="N222" t="s">
        <v>30</v>
      </c>
      <c r="O222">
        <v>31</v>
      </c>
      <c r="P222" t="s">
        <v>1298</v>
      </c>
      <c r="Q222">
        <v>5</v>
      </c>
      <c r="R222">
        <v>40458</v>
      </c>
      <c r="S222" t="s">
        <v>174</v>
      </c>
      <c r="T222">
        <v>23</v>
      </c>
      <c r="U222" t="s">
        <v>1131</v>
      </c>
      <c r="V222" t="s">
        <v>55</v>
      </c>
      <c r="W222" s="449">
        <v>11</v>
      </c>
      <c r="X222" s="449" t="str">
        <f>'Area 23'!BN15</f>
        <v>3</v>
      </c>
      <c r="Y222" s="449">
        <f>'Area 23'!BR15</f>
        <v>4</v>
      </c>
      <c r="Z222" s="449" t="str">
        <f>'Area 23'!BP15</f>
        <v>43</v>
      </c>
      <c r="AA222" s="449" t="str">
        <f>'Area 23'!BV15</f>
        <v>44</v>
      </c>
      <c r="AB222">
        <f t="shared" si="9"/>
        <v>4</v>
      </c>
      <c r="AC222">
        <f t="shared" si="10"/>
        <v>5</v>
      </c>
      <c r="AD222">
        <f t="shared" si="11"/>
        <v>20</v>
      </c>
    </row>
    <row r="223" spans="1:30">
      <c r="A223" t="s">
        <v>174</v>
      </c>
      <c r="B223" t="s">
        <v>1191</v>
      </c>
      <c r="C223" t="s">
        <v>1292</v>
      </c>
      <c r="D223" t="s">
        <v>1293</v>
      </c>
      <c r="E223">
        <v>48.897885500000001</v>
      </c>
      <c r="F223">
        <v>-125.0090965</v>
      </c>
      <c r="G223" t="s">
        <v>1294</v>
      </c>
      <c r="H223" t="s">
        <v>1294</v>
      </c>
      <c r="I223" t="s">
        <v>1295</v>
      </c>
      <c r="J223" t="s">
        <v>1296</v>
      </c>
      <c r="K223" t="s">
        <v>1297</v>
      </c>
      <c r="L223">
        <v>49.026875990000001</v>
      </c>
      <c r="M223">
        <v>-125.14962509999999</v>
      </c>
      <c r="N223" t="s">
        <v>30</v>
      </c>
      <c r="O223">
        <v>31</v>
      </c>
      <c r="P223" t="s">
        <v>1298</v>
      </c>
      <c r="Q223">
        <v>5</v>
      </c>
      <c r="R223">
        <v>40458</v>
      </c>
      <c r="S223" t="s">
        <v>174</v>
      </c>
      <c r="T223">
        <v>23</v>
      </c>
      <c r="U223" t="s">
        <v>1131</v>
      </c>
      <c r="V223" t="s">
        <v>56</v>
      </c>
      <c r="W223" s="449">
        <v>12</v>
      </c>
      <c r="X223" s="449" t="str">
        <f>'Area 23'!BN16</f>
        <v>1</v>
      </c>
      <c r="Y223" s="449">
        <f>'Area 23'!BR16</f>
        <v>1</v>
      </c>
      <c r="Z223" s="449" t="str">
        <f>'Area 23'!BP16</f>
        <v>11</v>
      </c>
      <c r="AA223" s="449" t="str">
        <f>'Area 23'!BV16</f>
        <v>13</v>
      </c>
      <c r="AB223">
        <f t="shared" si="9"/>
        <v>1</v>
      </c>
      <c r="AC223">
        <f t="shared" si="10"/>
        <v>1</v>
      </c>
      <c r="AD223">
        <f t="shared" si="11"/>
        <v>1</v>
      </c>
    </row>
    <row r="224" spans="1:30">
      <c r="A224" t="s">
        <v>174</v>
      </c>
      <c r="B224" t="s">
        <v>1191</v>
      </c>
      <c r="C224" t="s">
        <v>1292</v>
      </c>
      <c r="D224" t="s">
        <v>1293</v>
      </c>
      <c r="E224">
        <v>48.897885500000001</v>
      </c>
      <c r="F224">
        <v>-125.0090965</v>
      </c>
      <c r="G224" t="s">
        <v>1294</v>
      </c>
      <c r="H224" t="s">
        <v>1294</v>
      </c>
      <c r="I224" t="s">
        <v>1295</v>
      </c>
      <c r="J224" t="s">
        <v>1296</v>
      </c>
      <c r="K224" t="s">
        <v>1297</v>
      </c>
      <c r="L224">
        <v>49.026875990000001</v>
      </c>
      <c r="M224">
        <v>-125.14962509999999</v>
      </c>
      <c r="N224" t="s">
        <v>30</v>
      </c>
      <c r="O224">
        <v>31</v>
      </c>
      <c r="P224" t="s">
        <v>1298</v>
      </c>
      <c r="Q224">
        <v>5</v>
      </c>
      <c r="R224">
        <v>40458</v>
      </c>
      <c r="S224" t="s">
        <v>174</v>
      </c>
      <c r="T224">
        <v>23</v>
      </c>
      <c r="U224" t="s">
        <v>1131</v>
      </c>
      <c r="V224" t="s">
        <v>57</v>
      </c>
      <c r="W224" s="449">
        <v>13</v>
      </c>
      <c r="X224" s="449">
        <f>'Area 23'!BN17</f>
        <v>0</v>
      </c>
      <c r="Y224" s="449">
        <f>'Area 23'!BR17</f>
        <v>0</v>
      </c>
      <c r="Z224" s="449" t="str">
        <f>'Area 23'!BP17</f>
        <v>00</v>
      </c>
      <c r="AA224" s="449" t="str">
        <f>'Area 23'!BV17</f>
        <v>00</v>
      </c>
      <c r="AB224">
        <f t="shared" si="9"/>
        <v>0</v>
      </c>
      <c r="AC224">
        <f t="shared" si="10"/>
        <v>0</v>
      </c>
      <c r="AD224">
        <f t="shared" si="11"/>
        <v>0</v>
      </c>
    </row>
    <row r="225" spans="1:30">
      <c r="A225" t="s">
        <v>174</v>
      </c>
      <c r="B225" t="s">
        <v>1191</v>
      </c>
      <c r="C225" t="s">
        <v>1292</v>
      </c>
      <c r="D225" t="s">
        <v>1293</v>
      </c>
      <c r="E225">
        <v>48.897885500000001</v>
      </c>
      <c r="F225">
        <v>-125.0090965</v>
      </c>
      <c r="G225" t="s">
        <v>1294</v>
      </c>
      <c r="H225" t="s">
        <v>1294</v>
      </c>
      <c r="I225" t="s">
        <v>1295</v>
      </c>
      <c r="J225" t="s">
        <v>1296</v>
      </c>
      <c r="K225" t="s">
        <v>1297</v>
      </c>
      <c r="L225">
        <v>49.026875990000001</v>
      </c>
      <c r="M225">
        <v>-125.14962509999999</v>
      </c>
      <c r="N225" t="s">
        <v>30</v>
      </c>
      <c r="O225">
        <v>31</v>
      </c>
      <c r="P225" t="s">
        <v>1298</v>
      </c>
      <c r="Q225">
        <v>5</v>
      </c>
      <c r="R225">
        <v>40458</v>
      </c>
      <c r="S225" t="s">
        <v>174</v>
      </c>
      <c r="T225">
        <v>23</v>
      </c>
      <c r="U225" t="s">
        <v>1131</v>
      </c>
      <c r="V225" t="s">
        <v>58</v>
      </c>
      <c r="W225" s="449">
        <v>14</v>
      </c>
      <c r="X225" s="449">
        <f>'Area 23'!BN18</f>
        <v>0</v>
      </c>
      <c r="Y225" s="449">
        <f>'Area 23'!BR18</f>
        <v>0</v>
      </c>
      <c r="Z225" s="449" t="str">
        <f>'Area 23'!BP18</f>
        <v>00</v>
      </c>
      <c r="AA225" s="449" t="str">
        <f>'Area 23'!BV18</f>
        <v>00</v>
      </c>
      <c r="AB225">
        <f t="shared" si="9"/>
        <v>0</v>
      </c>
      <c r="AC225">
        <f t="shared" si="10"/>
        <v>0</v>
      </c>
      <c r="AD225">
        <f t="shared" si="11"/>
        <v>0</v>
      </c>
    </row>
    <row r="226" spans="1:30">
      <c r="A226" t="s">
        <v>174</v>
      </c>
      <c r="B226" t="s">
        <v>1191</v>
      </c>
      <c r="C226" t="s">
        <v>1292</v>
      </c>
      <c r="D226" t="s">
        <v>1293</v>
      </c>
      <c r="E226">
        <v>48.897885500000001</v>
      </c>
      <c r="F226">
        <v>-125.0090965</v>
      </c>
      <c r="G226" t="s">
        <v>1294</v>
      </c>
      <c r="H226" t="s">
        <v>1294</v>
      </c>
      <c r="I226" t="s">
        <v>1295</v>
      </c>
      <c r="J226" t="s">
        <v>1296</v>
      </c>
      <c r="K226" t="s">
        <v>1297</v>
      </c>
      <c r="L226">
        <v>49.026875990000001</v>
      </c>
      <c r="M226">
        <v>-125.14962509999999</v>
      </c>
      <c r="N226" t="s">
        <v>30</v>
      </c>
      <c r="O226">
        <v>31</v>
      </c>
      <c r="P226" t="s">
        <v>1298</v>
      </c>
      <c r="Q226">
        <v>5</v>
      </c>
      <c r="R226">
        <v>40458</v>
      </c>
      <c r="S226" t="s">
        <v>174</v>
      </c>
      <c r="T226">
        <v>23</v>
      </c>
      <c r="U226" t="s">
        <v>1131</v>
      </c>
      <c r="V226" t="s">
        <v>59</v>
      </c>
      <c r="W226" s="449">
        <v>15</v>
      </c>
      <c r="X226" s="449" t="str">
        <f>'Area 23'!BN19</f>
        <v>2</v>
      </c>
      <c r="Y226" s="449">
        <f>'Area 23'!BR19</f>
        <v>4</v>
      </c>
      <c r="Z226" s="449" t="str">
        <f>'Area 23'!BP19</f>
        <v>42</v>
      </c>
      <c r="AA226" s="449" t="str">
        <f>'Area 23'!BV19</f>
        <v>33</v>
      </c>
      <c r="AB226">
        <f t="shared" si="9"/>
        <v>3</v>
      </c>
      <c r="AC226">
        <f t="shared" si="10"/>
        <v>3</v>
      </c>
      <c r="AD226">
        <f t="shared" si="11"/>
        <v>9</v>
      </c>
    </row>
    <row r="227" spans="1:30">
      <c r="A227" t="s">
        <v>174</v>
      </c>
      <c r="B227" t="s">
        <v>1191</v>
      </c>
      <c r="C227" t="s">
        <v>1292</v>
      </c>
      <c r="D227" t="s">
        <v>1293</v>
      </c>
      <c r="E227">
        <v>48.897885500000001</v>
      </c>
      <c r="F227">
        <v>-125.0090965</v>
      </c>
      <c r="G227" t="s">
        <v>1294</v>
      </c>
      <c r="H227" t="s">
        <v>1294</v>
      </c>
      <c r="I227" t="s">
        <v>1295</v>
      </c>
      <c r="J227" t="s">
        <v>1296</v>
      </c>
      <c r="K227" t="s">
        <v>1297</v>
      </c>
      <c r="L227">
        <v>49.026875990000001</v>
      </c>
      <c r="M227">
        <v>-125.14962509999999</v>
      </c>
      <c r="N227" t="s">
        <v>30</v>
      </c>
      <c r="O227">
        <v>31</v>
      </c>
      <c r="P227" t="s">
        <v>1298</v>
      </c>
      <c r="Q227">
        <v>5</v>
      </c>
      <c r="R227">
        <v>40458</v>
      </c>
      <c r="S227" t="s">
        <v>174</v>
      </c>
      <c r="T227">
        <v>23</v>
      </c>
      <c r="U227" t="s">
        <v>1132</v>
      </c>
      <c r="V227" t="s">
        <v>61</v>
      </c>
      <c r="W227" s="449">
        <v>16</v>
      </c>
      <c r="X227" s="449" t="str">
        <f>'Area 23'!BN20</f>
        <v>3</v>
      </c>
      <c r="Y227" s="449">
        <f>'Area 23'!BR20</f>
        <v>4</v>
      </c>
      <c r="Z227" s="449" t="str">
        <f>'Area 23'!BP20</f>
        <v>43</v>
      </c>
      <c r="AA227" s="449" t="str">
        <f>'Area 23'!BV20</f>
        <v>43</v>
      </c>
      <c r="AB227">
        <f t="shared" si="9"/>
        <v>4</v>
      </c>
      <c r="AC227">
        <f t="shared" si="10"/>
        <v>4</v>
      </c>
      <c r="AD227">
        <f t="shared" si="11"/>
        <v>16</v>
      </c>
    </row>
    <row r="228" spans="1:30">
      <c r="A228" t="s">
        <v>174</v>
      </c>
      <c r="B228" t="s">
        <v>1191</v>
      </c>
      <c r="C228" t="s">
        <v>1292</v>
      </c>
      <c r="D228" t="s">
        <v>1293</v>
      </c>
      <c r="E228">
        <v>48.897885500000001</v>
      </c>
      <c r="F228">
        <v>-125.0090965</v>
      </c>
      <c r="G228" t="s">
        <v>1294</v>
      </c>
      <c r="H228" t="s">
        <v>1294</v>
      </c>
      <c r="I228" t="s">
        <v>1295</v>
      </c>
      <c r="J228" t="s">
        <v>1296</v>
      </c>
      <c r="K228" t="s">
        <v>1297</v>
      </c>
      <c r="L228">
        <v>49.026875990000001</v>
      </c>
      <c r="M228">
        <v>-125.14962509999999</v>
      </c>
      <c r="N228" t="s">
        <v>30</v>
      </c>
      <c r="O228">
        <v>31</v>
      </c>
      <c r="P228" t="s">
        <v>1298</v>
      </c>
      <c r="Q228">
        <v>5</v>
      </c>
      <c r="R228">
        <v>40458</v>
      </c>
      <c r="S228" t="s">
        <v>174</v>
      </c>
      <c r="T228">
        <v>23</v>
      </c>
      <c r="U228" t="s">
        <v>1132</v>
      </c>
      <c r="V228" t="s">
        <v>62</v>
      </c>
      <c r="W228" s="449">
        <v>17</v>
      </c>
      <c r="X228" s="449" t="str">
        <f>'Area 23'!BN21</f>
        <v>1</v>
      </c>
      <c r="Y228" s="449">
        <f>'Area 23'!BR21</f>
        <v>3</v>
      </c>
      <c r="Z228" s="449" t="str">
        <f>'Area 23'!BP21</f>
        <v>31</v>
      </c>
      <c r="AA228" s="449" t="str">
        <f>'Area 23'!BV21</f>
        <v>23</v>
      </c>
      <c r="AB228">
        <f t="shared" si="9"/>
        <v>2</v>
      </c>
      <c r="AC228">
        <f t="shared" si="10"/>
        <v>2</v>
      </c>
      <c r="AD228">
        <f t="shared" si="11"/>
        <v>4</v>
      </c>
    </row>
    <row r="229" spans="1:30">
      <c r="A229" t="s">
        <v>174</v>
      </c>
      <c r="B229" t="s">
        <v>1191</v>
      </c>
      <c r="C229" t="s">
        <v>1292</v>
      </c>
      <c r="D229" t="s">
        <v>1293</v>
      </c>
      <c r="E229">
        <v>48.897885500000001</v>
      </c>
      <c r="F229">
        <v>-125.0090965</v>
      </c>
      <c r="G229" t="s">
        <v>1294</v>
      </c>
      <c r="H229" t="s">
        <v>1294</v>
      </c>
      <c r="I229" t="s">
        <v>1295</v>
      </c>
      <c r="J229" t="s">
        <v>1296</v>
      </c>
      <c r="K229" t="s">
        <v>1297</v>
      </c>
      <c r="L229">
        <v>49.026875990000001</v>
      </c>
      <c r="M229">
        <v>-125.14962509999999</v>
      </c>
      <c r="N229" t="s">
        <v>30</v>
      </c>
      <c r="O229">
        <v>31</v>
      </c>
      <c r="P229" t="s">
        <v>1298</v>
      </c>
      <c r="Q229">
        <v>5</v>
      </c>
      <c r="R229">
        <v>40458</v>
      </c>
      <c r="S229" t="s">
        <v>174</v>
      </c>
      <c r="T229">
        <v>23</v>
      </c>
      <c r="U229" t="s">
        <v>1132</v>
      </c>
      <c r="V229" t="s">
        <v>284</v>
      </c>
      <c r="W229" s="449">
        <v>18</v>
      </c>
      <c r="X229" s="449">
        <f>'Area 23'!BN22</f>
        <v>0</v>
      </c>
      <c r="Y229" s="449">
        <f>'Area 23'!BR22</f>
        <v>0</v>
      </c>
      <c r="Z229" s="449" t="str">
        <f>'Area 23'!BP22</f>
        <v>00</v>
      </c>
      <c r="AA229" s="449" t="str">
        <f>'Area 23'!BV22</f>
        <v>00</v>
      </c>
      <c r="AB229">
        <f t="shared" si="9"/>
        <v>0</v>
      </c>
      <c r="AC229">
        <f t="shared" si="10"/>
        <v>0</v>
      </c>
      <c r="AD229">
        <f t="shared" si="11"/>
        <v>0</v>
      </c>
    </row>
    <row r="230" spans="1:30">
      <c r="A230" t="s">
        <v>174</v>
      </c>
      <c r="B230" t="s">
        <v>1191</v>
      </c>
      <c r="C230" t="s">
        <v>1292</v>
      </c>
      <c r="D230" t="s">
        <v>1293</v>
      </c>
      <c r="E230">
        <v>48.897885500000001</v>
      </c>
      <c r="F230">
        <v>-125.0090965</v>
      </c>
      <c r="G230" t="s">
        <v>1294</v>
      </c>
      <c r="H230" t="s">
        <v>1294</v>
      </c>
      <c r="I230" t="s">
        <v>1295</v>
      </c>
      <c r="J230" t="s">
        <v>1296</v>
      </c>
      <c r="K230" t="s">
        <v>1297</v>
      </c>
      <c r="L230">
        <v>49.026875990000001</v>
      </c>
      <c r="M230">
        <v>-125.14962509999999</v>
      </c>
      <c r="N230" t="s">
        <v>30</v>
      </c>
      <c r="O230">
        <v>31</v>
      </c>
      <c r="P230" t="s">
        <v>1298</v>
      </c>
      <c r="Q230">
        <v>5</v>
      </c>
      <c r="R230">
        <v>40458</v>
      </c>
      <c r="S230" t="s">
        <v>174</v>
      </c>
      <c r="T230">
        <v>23</v>
      </c>
      <c r="U230" t="s">
        <v>1132</v>
      </c>
      <c r="V230" t="s">
        <v>64</v>
      </c>
      <c r="W230" s="449">
        <v>19</v>
      </c>
      <c r="X230" s="449">
        <f>'Area 23'!BN23</f>
        <v>-1</v>
      </c>
      <c r="Y230" s="449">
        <f>'Area 23'!BR23</f>
        <v>-1</v>
      </c>
      <c r="Z230" s="449" t="str">
        <f>'Area 23'!BP23</f>
        <v>-1-1</v>
      </c>
      <c r="AA230" s="449" t="str">
        <f>'Area 23'!BV23</f>
        <v>-1-1</v>
      </c>
      <c r="AB230">
        <f t="shared" si="9"/>
        <v>-1</v>
      </c>
      <c r="AC230">
        <f t="shared" si="10"/>
        <v>-1</v>
      </c>
      <c r="AD230">
        <f t="shared" si="11"/>
        <v>1</v>
      </c>
    </row>
    <row r="231" spans="1:30">
      <c r="A231" t="s">
        <v>174</v>
      </c>
      <c r="B231" t="s">
        <v>1191</v>
      </c>
      <c r="C231" t="s">
        <v>1292</v>
      </c>
      <c r="D231" t="s">
        <v>1293</v>
      </c>
      <c r="E231">
        <v>48.897885500000001</v>
      </c>
      <c r="F231">
        <v>-125.0090965</v>
      </c>
      <c r="G231" t="s">
        <v>1294</v>
      </c>
      <c r="H231" t="s">
        <v>1294</v>
      </c>
      <c r="I231" t="s">
        <v>1295</v>
      </c>
      <c r="J231" t="s">
        <v>1296</v>
      </c>
      <c r="K231" t="s">
        <v>1297</v>
      </c>
      <c r="L231">
        <v>49.026875990000001</v>
      </c>
      <c r="M231">
        <v>-125.14962509999999</v>
      </c>
      <c r="N231" t="s">
        <v>30</v>
      </c>
      <c r="O231">
        <v>31</v>
      </c>
      <c r="P231" t="s">
        <v>1298</v>
      </c>
      <c r="Q231">
        <v>5</v>
      </c>
      <c r="R231">
        <v>40458</v>
      </c>
      <c r="S231" t="s">
        <v>174</v>
      </c>
      <c r="T231">
        <v>23</v>
      </c>
      <c r="U231" t="s">
        <v>1132</v>
      </c>
      <c r="V231" t="s">
        <v>65</v>
      </c>
      <c r="W231" s="449">
        <v>20</v>
      </c>
      <c r="X231" s="449" t="str">
        <f>'Area 23'!BN24</f>
        <v>2</v>
      </c>
      <c r="Y231" s="449">
        <f>'Area 23'!BR24</f>
        <v>4</v>
      </c>
      <c r="Z231" s="449" t="str">
        <f>'Area 23'!BP24</f>
        <v>42</v>
      </c>
      <c r="AA231" s="449" t="str">
        <f>'Area 23'!BV24</f>
        <v>33</v>
      </c>
      <c r="AB231">
        <f t="shared" si="9"/>
        <v>3</v>
      </c>
      <c r="AC231">
        <f t="shared" si="10"/>
        <v>3</v>
      </c>
      <c r="AD231">
        <f t="shared" si="11"/>
        <v>9</v>
      </c>
    </row>
    <row r="232" spans="1:30">
      <c r="A232" t="s">
        <v>174</v>
      </c>
      <c r="B232" t="s">
        <v>1191</v>
      </c>
      <c r="C232" t="s">
        <v>1292</v>
      </c>
      <c r="D232" t="s">
        <v>1293</v>
      </c>
      <c r="E232">
        <v>48.897885500000001</v>
      </c>
      <c r="F232">
        <v>-125.0090965</v>
      </c>
      <c r="G232" t="s">
        <v>1294</v>
      </c>
      <c r="H232" t="s">
        <v>1294</v>
      </c>
      <c r="I232" t="s">
        <v>1295</v>
      </c>
      <c r="J232" t="s">
        <v>1296</v>
      </c>
      <c r="K232" t="s">
        <v>1297</v>
      </c>
      <c r="L232">
        <v>49.026875990000001</v>
      </c>
      <c r="M232">
        <v>-125.14962509999999</v>
      </c>
      <c r="N232" t="s">
        <v>30</v>
      </c>
      <c r="O232">
        <v>31</v>
      </c>
      <c r="P232" t="s">
        <v>1298</v>
      </c>
      <c r="Q232">
        <v>5</v>
      </c>
      <c r="R232">
        <v>40458</v>
      </c>
      <c r="S232" t="s">
        <v>174</v>
      </c>
      <c r="T232">
        <v>23</v>
      </c>
      <c r="U232" t="s">
        <v>1132</v>
      </c>
      <c r="V232" t="s">
        <v>66</v>
      </c>
      <c r="W232" s="449">
        <v>21</v>
      </c>
      <c r="X232" s="449" t="str">
        <f>'Area 23'!BN25</f>
        <v>2</v>
      </c>
      <c r="Y232" s="449">
        <f>'Area 23'!BR25</f>
        <v>2</v>
      </c>
      <c r="Z232" s="449" t="str">
        <f>'Area 23'!BP25</f>
        <v>22</v>
      </c>
      <c r="AA232" s="449" t="str">
        <f>'Area 23'!BV25</f>
        <v>23</v>
      </c>
      <c r="AB232">
        <f t="shared" si="9"/>
        <v>2</v>
      </c>
      <c r="AC232">
        <f t="shared" si="10"/>
        <v>2</v>
      </c>
      <c r="AD232">
        <f t="shared" si="11"/>
        <v>4</v>
      </c>
    </row>
    <row r="233" spans="1:30">
      <c r="A233" t="s">
        <v>174</v>
      </c>
      <c r="B233" t="s">
        <v>1191</v>
      </c>
      <c r="C233" t="s">
        <v>1292</v>
      </c>
      <c r="D233" t="s">
        <v>1293</v>
      </c>
      <c r="E233">
        <v>48.897885500000001</v>
      </c>
      <c r="F233">
        <v>-125.0090965</v>
      </c>
      <c r="G233" t="s">
        <v>1294</v>
      </c>
      <c r="H233" t="s">
        <v>1294</v>
      </c>
      <c r="I233" t="s">
        <v>1295</v>
      </c>
      <c r="J233" t="s">
        <v>1296</v>
      </c>
      <c r="K233" t="s">
        <v>1297</v>
      </c>
      <c r="L233">
        <v>49.026875990000001</v>
      </c>
      <c r="M233">
        <v>-125.14962509999999</v>
      </c>
      <c r="N233" t="s">
        <v>30</v>
      </c>
      <c r="O233">
        <v>31</v>
      </c>
      <c r="P233" t="s">
        <v>1298</v>
      </c>
      <c r="Q233">
        <v>5</v>
      </c>
      <c r="R233">
        <v>40458</v>
      </c>
      <c r="S233" t="s">
        <v>174</v>
      </c>
      <c r="T233">
        <v>23</v>
      </c>
      <c r="U233" t="s">
        <v>1132</v>
      </c>
      <c r="V233" t="s">
        <v>67</v>
      </c>
      <c r="W233" s="449">
        <v>22</v>
      </c>
      <c r="X233" s="449" t="str">
        <f>'Area 23'!BN26</f>
        <v>3</v>
      </c>
      <c r="Y233" s="449">
        <f>'Area 23'!BR26</f>
        <v>4</v>
      </c>
      <c r="Z233" s="449" t="str">
        <f>'Area 23'!BP26</f>
        <v>43</v>
      </c>
      <c r="AA233" s="449" t="str">
        <f>'Area 23'!BV26</f>
        <v>43</v>
      </c>
      <c r="AB233">
        <f t="shared" si="9"/>
        <v>4</v>
      </c>
      <c r="AC233">
        <f t="shared" si="10"/>
        <v>4</v>
      </c>
      <c r="AD233">
        <f t="shared" si="11"/>
        <v>16</v>
      </c>
    </row>
    <row r="234" spans="1:30">
      <c r="A234" t="s">
        <v>174</v>
      </c>
      <c r="B234" t="s">
        <v>1191</v>
      </c>
      <c r="C234" t="s">
        <v>1292</v>
      </c>
      <c r="D234" t="s">
        <v>1293</v>
      </c>
      <c r="E234">
        <v>48.897885500000001</v>
      </c>
      <c r="F234">
        <v>-125.0090965</v>
      </c>
      <c r="G234" t="s">
        <v>1294</v>
      </c>
      <c r="H234" t="s">
        <v>1294</v>
      </c>
      <c r="I234" t="s">
        <v>1295</v>
      </c>
      <c r="J234" t="s">
        <v>1296</v>
      </c>
      <c r="K234" t="s">
        <v>1297</v>
      </c>
      <c r="L234">
        <v>49.026875990000001</v>
      </c>
      <c r="M234">
        <v>-125.14962509999999</v>
      </c>
      <c r="N234" t="s">
        <v>30</v>
      </c>
      <c r="O234">
        <v>31</v>
      </c>
      <c r="P234" t="s">
        <v>1298</v>
      </c>
      <c r="Q234">
        <v>5</v>
      </c>
      <c r="R234">
        <v>40458</v>
      </c>
      <c r="S234" t="s">
        <v>174</v>
      </c>
      <c r="T234">
        <v>23</v>
      </c>
      <c r="U234" t="s">
        <v>1132</v>
      </c>
      <c r="V234" t="s">
        <v>69</v>
      </c>
      <c r="W234" s="449">
        <v>23</v>
      </c>
      <c r="X234" s="449">
        <f>'Area 23'!BN27</f>
        <v>0</v>
      </c>
      <c r="Y234" s="449">
        <f>'Area 23'!BR27</f>
        <v>0</v>
      </c>
      <c r="Z234" s="449" t="str">
        <f>'Area 23'!BP27</f>
        <v>00</v>
      </c>
      <c r="AA234" s="449" t="str">
        <f>'Area 23'!BV27</f>
        <v>00</v>
      </c>
      <c r="AB234">
        <f t="shared" si="9"/>
        <v>0</v>
      </c>
      <c r="AC234">
        <f t="shared" si="10"/>
        <v>0</v>
      </c>
      <c r="AD234">
        <f t="shared" si="11"/>
        <v>0</v>
      </c>
    </row>
    <row r="235" spans="1:30">
      <c r="A235" t="s">
        <v>174</v>
      </c>
      <c r="B235" t="s">
        <v>1191</v>
      </c>
      <c r="C235" t="s">
        <v>1292</v>
      </c>
      <c r="D235" t="s">
        <v>1293</v>
      </c>
      <c r="E235">
        <v>48.897885500000001</v>
      </c>
      <c r="F235">
        <v>-125.0090965</v>
      </c>
      <c r="G235" t="s">
        <v>1294</v>
      </c>
      <c r="H235" t="s">
        <v>1294</v>
      </c>
      <c r="I235" t="s">
        <v>1295</v>
      </c>
      <c r="J235" t="s">
        <v>1296</v>
      </c>
      <c r="K235" t="s">
        <v>1297</v>
      </c>
      <c r="L235">
        <v>49.026875990000001</v>
      </c>
      <c r="M235">
        <v>-125.14962509999999</v>
      </c>
      <c r="N235" t="s">
        <v>30</v>
      </c>
      <c r="O235">
        <v>31</v>
      </c>
      <c r="P235" t="s">
        <v>1298</v>
      </c>
      <c r="Q235">
        <v>5</v>
      </c>
      <c r="R235">
        <v>40458</v>
      </c>
      <c r="S235" t="s">
        <v>174</v>
      </c>
      <c r="T235">
        <v>23</v>
      </c>
      <c r="U235" t="s">
        <v>1132</v>
      </c>
      <c r="V235" t="s">
        <v>71</v>
      </c>
      <c r="W235" s="449">
        <v>24</v>
      </c>
      <c r="X235" s="449">
        <f>'Area 23'!BN28</f>
        <v>0</v>
      </c>
      <c r="Y235" s="449">
        <f>'Area 23'!BR28</f>
        <v>0</v>
      </c>
      <c r="Z235" s="449" t="str">
        <f>'Area 23'!BP28</f>
        <v>00</v>
      </c>
      <c r="AA235" s="449" t="str">
        <f>'Area 23'!BV28</f>
        <v>00</v>
      </c>
      <c r="AB235">
        <f t="shared" si="9"/>
        <v>0</v>
      </c>
      <c r="AC235">
        <f t="shared" si="10"/>
        <v>0</v>
      </c>
      <c r="AD235">
        <f t="shared" si="11"/>
        <v>0</v>
      </c>
    </row>
    <row r="236" spans="1:30">
      <c r="A236" t="s">
        <v>174</v>
      </c>
      <c r="B236" t="s">
        <v>1191</v>
      </c>
      <c r="C236" t="s">
        <v>1292</v>
      </c>
      <c r="D236" t="s">
        <v>1293</v>
      </c>
      <c r="E236">
        <v>48.897885500000001</v>
      </c>
      <c r="F236">
        <v>-125.0090965</v>
      </c>
      <c r="G236" t="s">
        <v>1294</v>
      </c>
      <c r="H236" t="s">
        <v>1294</v>
      </c>
      <c r="I236" t="s">
        <v>1295</v>
      </c>
      <c r="J236" t="s">
        <v>1296</v>
      </c>
      <c r="K236" t="s">
        <v>1297</v>
      </c>
      <c r="L236">
        <v>49.026875990000001</v>
      </c>
      <c r="M236">
        <v>-125.14962509999999</v>
      </c>
      <c r="N236" t="s">
        <v>30</v>
      </c>
      <c r="O236">
        <v>31</v>
      </c>
      <c r="P236" t="s">
        <v>1298</v>
      </c>
      <c r="Q236">
        <v>5</v>
      </c>
      <c r="R236">
        <v>40458</v>
      </c>
      <c r="S236" t="s">
        <v>174</v>
      </c>
      <c r="T236">
        <v>23</v>
      </c>
      <c r="U236" t="s">
        <v>1132</v>
      </c>
      <c r="V236" t="s">
        <v>72</v>
      </c>
      <c r="W236" s="449">
        <v>25</v>
      </c>
      <c r="X236" s="449" t="str">
        <f>'Area 23'!BN29</f>
        <v>2</v>
      </c>
      <c r="Y236" s="449">
        <f>'Area 23'!BR29</f>
        <v>4</v>
      </c>
      <c r="Z236" s="449" t="str">
        <f>'Area 23'!BP29</f>
        <v>42</v>
      </c>
      <c r="AA236" s="449" t="str">
        <f>'Area 23'!BV29</f>
        <v>33</v>
      </c>
      <c r="AB236">
        <f t="shared" si="9"/>
        <v>3</v>
      </c>
      <c r="AC236">
        <f t="shared" si="10"/>
        <v>3</v>
      </c>
      <c r="AD236">
        <f t="shared" si="11"/>
        <v>9</v>
      </c>
    </row>
    <row r="237" spans="1:30">
      <c r="A237" t="s">
        <v>174</v>
      </c>
      <c r="B237" t="s">
        <v>1191</v>
      </c>
      <c r="C237" t="s">
        <v>1292</v>
      </c>
      <c r="D237" t="s">
        <v>1293</v>
      </c>
      <c r="E237">
        <v>48.897885500000001</v>
      </c>
      <c r="F237">
        <v>-125.0090965</v>
      </c>
      <c r="G237" t="s">
        <v>1294</v>
      </c>
      <c r="H237" t="s">
        <v>1294</v>
      </c>
      <c r="I237" t="s">
        <v>1295</v>
      </c>
      <c r="J237" t="s">
        <v>1296</v>
      </c>
      <c r="K237" t="s">
        <v>1297</v>
      </c>
      <c r="L237">
        <v>49.026875990000001</v>
      </c>
      <c r="M237">
        <v>-125.14962509999999</v>
      </c>
      <c r="N237" t="s">
        <v>30</v>
      </c>
      <c r="O237">
        <v>31</v>
      </c>
      <c r="P237" t="s">
        <v>1298</v>
      </c>
      <c r="Q237">
        <v>5</v>
      </c>
      <c r="R237">
        <v>40458</v>
      </c>
      <c r="S237" t="s">
        <v>174</v>
      </c>
      <c r="T237">
        <v>23</v>
      </c>
      <c r="U237" t="s">
        <v>1132</v>
      </c>
      <c r="V237" t="s">
        <v>73</v>
      </c>
      <c r="W237" s="449">
        <v>26</v>
      </c>
      <c r="X237" s="449">
        <f>'Area 23'!BN30</f>
        <v>-1</v>
      </c>
      <c r="Y237" s="449">
        <f>'Area 23'!BR30</f>
        <v>-1</v>
      </c>
      <c r="Z237" s="449" t="str">
        <f>'Area 23'!BP30</f>
        <v>-1-1</v>
      </c>
      <c r="AA237" s="449" t="str">
        <f>'Area 23'!BV30</f>
        <v>-1-1</v>
      </c>
      <c r="AB237">
        <f t="shared" si="9"/>
        <v>-1</v>
      </c>
      <c r="AC237">
        <f t="shared" si="10"/>
        <v>-1</v>
      </c>
      <c r="AD237">
        <f t="shared" si="11"/>
        <v>1</v>
      </c>
    </row>
    <row r="238" spans="1:30">
      <c r="A238" t="s">
        <v>174</v>
      </c>
      <c r="B238" t="s">
        <v>1191</v>
      </c>
      <c r="C238" t="s">
        <v>1292</v>
      </c>
      <c r="D238" t="s">
        <v>1293</v>
      </c>
      <c r="E238">
        <v>48.897885500000001</v>
      </c>
      <c r="F238">
        <v>-125.0090965</v>
      </c>
      <c r="G238" t="s">
        <v>1294</v>
      </c>
      <c r="H238" t="s">
        <v>1294</v>
      </c>
      <c r="I238" t="s">
        <v>1295</v>
      </c>
      <c r="J238" t="s">
        <v>1296</v>
      </c>
      <c r="K238" t="s">
        <v>1297</v>
      </c>
      <c r="L238">
        <v>49.026875990000001</v>
      </c>
      <c r="M238">
        <v>-125.14962509999999</v>
      </c>
      <c r="N238" t="s">
        <v>30</v>
      </c>
      <c r="O238">
        <v>31</v>
      </c>
      <c r="P238" t="s">
        <v>1298</v>
      </c>
      <c r="Q238">
        <v>5</v>
      </c>
      <c r="R238">
        <v>40458</v>
      </c>
      <c r="S238" t="s">
        <v>174</v>
      </c>
      <c r="T238">
        <v>23</v>
      </c>
      <c r="U238" t="s">
        <v>1132</v>
      </c>
      <c r="V238" t="s">
        <v>74</v>
      </c>
      <c r="W238" s="449">
        <v>27</v>
      </c>
      <c r="X238" s="449">
        <f>'Area 23'!BN31</f>
        <v>-1</v>
      </c>
      <c r="Y238" s="449">
        <f>'Area 23'!BR31</f>
        <v>-1</v>
      </c>
      <c r="Z238" s="449" t="str">
        <f>'Area 23'!BP31</f>
        <v>-1-1</v>
      </c>
      <c r="AA238" s="449" t="str">
        <f>'Area 23'!BV31</f>
        <v>-1-1</v>
      </c>
      <c r="AB238">
        <f t="shared" si="9"/>
        <v>-1</v>
      </c>
      <c r="AC238">
        <f t="shared" si="10"/>
        <v>-1</v>
      </c>
      <c r="AD238">
        <f t="shared" si="11"/>
        <v>1</v>
      </c>
    </row>
    <row r="239" spans="1:30">
      <c r="A239" t="s">
        <v>174</v>
      </c>
      <c r="B239" t="s">
        <v>1191</v>
      </c>
      <c r="C239" t="s">
        <v>1292</v>
      </c>
      <c r="D239" t="s">
        <v>1293</v>
      </c>
      <c r="E239">
        <v>48.897885500000001</v>
      </c>
      <c r="F239">
        <v>-125.0090965</v>
      </c>
      <c r="G239" t="s">
        <v>1294</v>
      </c>
      <c r="H239" t="s">
        <v>1294</v>
      </c>
      <c r="I239" t="s">
        <v>1295</v>
      </c>
      <c r="J239" t="s">
        <v>1296</v>
      </c>
      <c r="K239" t="s">
        <v>1297</v>
      </c>
      <c r="L239">
        <v>49.026875990000001</v>
      </c>
      <c r="M239">
        <v>-125.14962509999999</v>
      </c>
      <c r="N239" t="s">
        <v>30</v>
      </c>
      <c r="O239">
        <v>31</v>
      </c>
      <c r="P239" t="s">
        <v>1298</v>
      </c>
      <c r="Q239">
        <v>5</v>
      </c>
      <c r="R239">
        <v>40458</v>
      </c>
      <c r="S239" t="s">
        <v>174</v>
      </c>
      <c r="T239">
        <v>23</v>
      </c>
      <c r="U239" t="s">
        <v>1132</v>
      </c>
      <c r="V239" t="s">
        <v>75</v>
      </c>
      <c r="W239" s="449">
        <v>28</v>
      </c>
      <c r="X239" s="449">
        <f>'Area 23'!BN32</f>
        <v>-1</v>
      </c>
      <c r="Y239" s="449">
        <f>'Area 23'!BR32</f>
        <v>-1</v>
      </c>
      <c r="Z239" s="449" t="str">
        <f>'Area 23'!BP32</f>
        <v>-1-1</v>
      </c>
      <c r="AA239" s="449" t="str">
        <f>'Area 23'!BV32</f>
        <v>-1-1</v>
      </c>
      <c r="AB239">
        <f t="shared" si="9"/>
        <v>-1</v>
      </c>
      <c r="AC239">
        <f t="shared" si="10"/>
        <v>-1</v>
      </c>
      <c r="AD239">
        <f t="shared" si="11"/>
        <v>1</v>
      </c>
    </row>
    <row r="240" spans="1:30">
      <c r="A240" t="s">
        <v>174</v>
      </c>
      <c r="B240" t="s">
        <v>1191</v>
      </c>
      <c r="C240" t="s">
        <v>1292</v>
      </c>
      <c r="D240" t="s">
        <v>1293</v>
      </c>
      <c r="E240">
        <v>48.897885500000001</v>
      </c>
      <c r="F240">
        <v>-125.0090965</v>
      </c>
      <c r="G240" t="s">
        <v>1294</v>
      </c>
      <c r="H240" t="s">
        <v>1294</v>
      </c>
      <c r="I240" t="s">
        <v>1295</v>
      </c>
      <c r="J240" t="s">
        <v>1296</v>
      </c>
      <c r="K240" t="s">
        <v>1297</v>
      </c>
      <c r="L240">
        <v>49.026875990000001</v>
      </c>
      <c r="M240">
        <v>-125.14962509999999</v>
      </c>
      <c r="N240" t="s">
        <v>30</v>
      </c>
      <c r="O240">
        <v>31</v>
      </c>
      <c r="P240" t="s">
        <v>1298</v>
      </c>
      <c r="Q240">
        <v>5</v>
      </c>
      <c r="R240">
        <v>40458</v>
      </c>
      <c r="S240" t="s">
        <v>174</v>
      </c>
      <c r="T240">
        <v>23</v>
      </c>
      <c r="U240" t="s">
        <v>1132</v>
      </c>
      <c r="V240" t="s">
        <v>76</v>
      </c>
      <c r="W240" s="449">
        <v>29</v>
      </c>
      <c r="X240" s="449">
        <f>'Area 23'!BN33</f>
        <v>0</v>
      </c>
      <c r="Y240" s="449">
        <f>'Area 23'!BR33</f>
        <v>0</v>
      </c>
      <c r="Z240" s="449" t="str">
        <f>'Area 23'!BP33</f>
        <v>00</v>
      </c>
      <c r="AA240" s="449" t="str">
        <f>'Area 23'!BV33</f>
        <v>00</v>
      </c>
      <c r="AB240">
        <f t="shared" si="9"/>
        <v>0</v>
      </c>
      <c r="AC240">
        <f t="shared" si="10"/>
        <v>0</v>
      </c>
      <c r="AD240">
        <f t="shared" si="11"/>
        <v>0</v>
      </c>
    </row>
    <row r="241" spans="1:30">
      <c r="A241" t="s">
        <v>174</v>
      </c>
      <c r="B241" t="s">
        <v>1191</v>
      </c>
      <c r="C241" t="s">
        <v>1292</v>
      </c>
      <c r="D241" t="s">
        <v>1293</v>
      </c>
      <c r="E241">
        <v>48.897885500000001</v>
      </c>
      <c r="F241">
        <v>-125.0090965</v>
      </c>
      <c r="G241" t="s">
        <v>1294</v>
      </c>
      <c r="H241" t="s">
        <v>1294</v>
      </c>
      <c r="I241" t="s">
        <v>1295</v>
      </c>
      <c r="J241" t="s">
        <v>1296</v>
      </c>
      <c r="K241" t="s">
        <v>1297</v>
      </c>
      <c r="L241">
        <v>49.026875990000001</v>
      </c>
      <c r="M241">
        <v>-125.14962509999999</v>
      </c>
      <c r="N241" t="s">
        <v>30</v>
      </c>
      <c r="O241">
        <v>31</v>
      </c>
      <c r="P241" t="s">
        <v>1298</v>
      </c>
      <c r="Q241">
        <v>5</v>
      </c>
      <c r="R241">
        <v>40458</v>
      </c>
      <c r="S241" t="s">
        <v>174</v>
      </c>
      <c r="T241">
        <v>23</v>
      </c>
      <c r="U241" t="s">
        <v>1133</v>
      </c>
      <c r="V241" t="s">
        <v>78</v>
      </c>
      <c r="W241" s="449">
        <v>30</v>
      </c>
      <c r="X241" s="449" t="str">
        <f>'Area 23'!BN34</f>
        <v>3</v>
      </c>
      <c r="Y241" s="449">
        <f>'Area 23'!BR34</f>
        <v>4</v>
      </c>
      <c r="Z241" s="449" t="str">
        <f>'Area 23'!BP34</f>
        <v>43</v>
      </c>
      <c r="AA241" s="449" t="str">
        <f>'Area 23'!BV34</f>
        <v>43</v>
      </c>
      <c r="AB241">
        <f t="shared" si="9"/>
        <v>4</v>
      </c>
      <c r="AC241">
        <f t="shared" si="10"/>
        <v>4</v>
      </c>
      <c r="AD241">
        <f t="shared" si="11"/>
        <v>16</v>
      </c>
    </row>
    <row r="242" spans="1:30">
      <c r="A242" t="s">
        <v>174</v>
      </c>
      <c r="B242" t="s">
        <v>1191</v>
      </c>
      <c r="C242" t="s">
        <v>1292</v>
      </c>
      <c r="D242" t="s">
        <v>1293</v>
      </c>
      <c r="E242">
        <v>48.897885500000001</v>
      </c>
      <c r="F242">
        <v>-125.0090965</v>
      </c>
      <c r="G242" t="s">
        <v>1294</v>
      </c>
      <c r="H242" t="s">
        <v>1294</v>
      </c>
      <c r="I242" t="s">
        <v>1295</v>
      </c>
      <c r="J242" t="s">
        <v>1296</v>
      </c>
      <c r="K242" t="s">
        <v>1297</v>
      </c>
      <c r="L242">
        <v>49.026875990000001</v>
      </c>
      <c r="M242">
        <v>-125.14962509999999</v>
      </c>
      <c r="N242" t="s">
        <v>30</v>
      </c>
      <c r="O242">
        <v>31</v>
      </c>
      <c r="P242" t="s">
        <v>1298</v>
      </c>
      <c r="Q242">
        <v>5</v>
      </c>
      <c r="R242">
        <v>40458</v>
      </c>
      <c r="S242" t="s">
        <v>174</v>
      </c>
      <c r="T242">
        <v>23</v>
      </c>
      <c r="U242" t="s">
        <v>1133</v>
      </c>
      <c r="V242" t="s">
        <v>79</v>
      </c>
      <c r="W242" s="449">
        <v>31</v>
      </c>
      <c r="X242" s="449">
        <f>'Area 23'!BN35</f>
        <v>0</v>
      </c>
      <c r="Y242" s="449">
        <f>'Area 23'!BR35</f>
        <v>0</v>
      </c>
      <c r="Z242" s="449" t="str">
        <f>'Area 23'!BP35</f>
        <v>00</v>
      </c>
      <c r="AA242" s="449" t="str">
        <f>'Area 23'!BV35</f>
        <v>00</v>
      </c>
      <c r="AB242">
        <f t="shared" si="9"/>
        <v>0</v>
      </c>
      <c r="AC242">
        <f t="shared" si="10"/>
        <v>0</v>
      </c>
      <c r="AD242">
        <f t="shared" si="11"/>
        <v>0</v>
      </c>
    </row>
    <row r="243" spans="1:30">
      <c r="A243" t="s">
        <v>174</v>
      </c>
      <c r="B243" t="s">
        <v>1191</v>
      </c>
      <c r="C243" t="s">
        <v>1292</v>
      </c>
      <c r="D243" t="s">
        <v>1293</v>
      </c>
      <c r="E243">
        <v>48.897885500000001</v>
      </c>
      <c r="F243">
        <v>-125.0090965</v>
      </c>
      <c r="G243" t="s">
        <v>1294</v>
      </c>
      <c r="H243" t="s">
        <v>1294</v>
      </c>
      <c r="I243" t="s">
        <v>1295</v>
      </c>
      <c r="J243" t="s">
        <v>1296</v>
      </c>
      <c r="K243" t="s">
        <v>1297</v>
      </c>
      <c r="L243">
        <v>49.026875990000001</v>
      </c>
      <c r="M243">
        <v>-125.14962509999999</v>
      </c>
      <c r="N243" t="s">
        <v>30</v>
      </c>
      <c r="O243">
        <v>31</v>
      </c>
      <c r="P243" t="s">
        <v>1298</v>
      </c>
      <c r="Q243">
        <v>5</v>
      </c>
      <c r="R243">
        <v>40458</v>
      </c>
      <c r="S243" t="s">
        <v>174</v>
      </c>
      <c r="T243">
        <v>23</v>
      </c>
      <c r="U243" t="s">
        <v>1133</v>
      </c>
      <c r="V243" t="s">
        <v>80</v>
      </c>
      <c r="W243" s="449">
        <v>32</v>
      </c>
      <c r="X243" s="449" t="str">
        <f>'Area 23'!BN36</f>
        <v>1</v>
      </c>
      <c r="Y243" s="449">
        <f>'Area 23'!BR36</f>
        <v>1</v>
      </c>
      <c r="Z243" s="449" t="str">
        <f>'Area 23'!BP36</f>
        <v>11</v>
      </c>
      <c r="AA243" s="449" t="str">
        <f>'Area 23'!BV36</f>
        <v>13</v>
      </c>
      <c r="AB243">
        <f t="shared" si="9"/>
        <v>1</v>
      </c>
      <c r="AC243">
        <f t="shared" si="10"/>
        <v>1</v>
      </c>
      <c r="AD243">
        <f t="shared" si="11"/>
        <v>1</v>
      </c>
    </row>
    <row r="244" spans="1:30">
      <c r="A244" t="s">
        <v>174</v>
      </c>
      <c r="B244" t="s">
        <v>1191</v>
      </c>
      <c r="C244" t="s">
        <v>1292</v>
      </c>
      <c r="D244" t="s">
        <v>1293</v>
      </c>
      <c r="E244">
        <v>48.897885500000001</v>
      </c>
      <c r="F244">
        <v>-125.0090965</v>
      </c>
      <c r="G244" t="s">
        <v>1294</v>
      </c>
      <c r="H244" t="s">
        <v>1294</v>
      </c>
      <c r="I244" t="s">
        <v>1295</v>
      </c>
      <c r="J244" t="s">
        <v>1296</v>
      </c>
      <c r="K244" t="s">
        <v>1297</v>
      </c>
      <c r="L244">
        <v>49.026875990000001</v>
      </c>
      <c r="M244">
        <v>-125.14962509999999</v>
      </c>
      <c r="N244" t="s">
        <v>30</v>
      </c>
      <c r="O244">
        <v>31</v>
      </c>
      <c r="P244" t="s">
        <v>1298</v>
      </c>
      <c r="Q244">
        <v>5</v>
      </c>
      <c r="R244">
        <v>40458</v>
      </c>
      <c r="S244" t="s">
        <v>174</v>
      </c>
      <c r="T244">
        <v>23</v>
      </c>
      <c r="U244" t="s">
        <v>1133</v>
      </c>
      <c r="V244" t="s">
        <v>81</v>
      </c>
      <c r="W244" s="449">
        <v>33</v>
      </c>
      <c r="X244" s="449">
        <f>'Area 23'!BN37</f>
        <v>-1</v>
      </c>
      <c r="Y244" s="449">
        <f>'Area 23'!BR37</f>
        <v>-1</v>
      </c>
      <c r="Z244" s="449" t="str">
        <f>'Area 23'!BP37</f>
        <v>-1-1</v>
      </c>
      <c r="AA244" s="449" t="str">
        <f>'Area 23'!BV37</f>
        <v>-1-1</v>
      </c>
      <c r="AB244">
        <f t="shared" si="9"/>
        <v>-1</v>
      </c>
      <c r="AC244">
        <f t="shared" si="10"/>
        <v>-1</v>
      </c>
      <c r="AD244">
        <f t="shared" si="11"/>
        <v>1</v>
      </c>
    </row>
    <row r="245" spans="1:30">
      <c r="A245" t="s">
        <v>174</v>
      </c>
      <c r="B245" t="s">
        <v>1191</v>
      </c>
      <c r="C245" t="s">
        <v>1292</v>
      </c>
      <c r="D245" t="s">
        <v>1293</v>
      </c>
      <c r="E245">
        <v>48.897885500000001</v>
      </c>
      <c r="F245">
        <v>-125.0090965</v>
      </c>
      <c r="G245" t="s">
        <v>1294</v>
      </c>
      <c r="H245" t="s">
        <v>1294</v>
      </c>
      <c r="I245" t="s">
        <v>1295</v>
      </c>
      <c r="J245" t="s">
        <v>1296</v>
      </c>
      <c r="K245" t="s">
        <v>1297</v>
      </c>
      <c r="L245">
        <v>49.026875990000001</v>
      </c>
      <c r="M245">
        <v>-125.14962509999999</v>
      </c>
      <c r="N245" t="s">
        <v>30</v>
      </c>
      <c r="O245">
        <v>31</v>
      </c>
      <c r="P245" t="s">
        <v>1298</v>
      </c>
      <c r="Q245">
        <v>5</v>
      </c>
      <c r="R245">
        <v>40458</v>
      </c>
      <c r="S245" t="s">
        <v>174</v>
      </c>
      <c r="T245">
        <v>23</v>
      </c>
      <c r="U245" t="s">
        <v>1133</v>
      </c>
      <c r="V245" t="s">
        <v>82</v>
      </c>
      <c r="W245" s="449">
        <v>34</v>
      </c>
      <c r="X245" s="449" t="str">
        <f>'Area 23'!BN38</f>
        <v>1</v>
      </c>
      <c r="Y245" s="449">
        <f>'Area 23'!BR38</f>
        <v>1</v>
      </c>
      <c r="Z245" s="449" t="str">
        <f>'Area 23'!BP38</f>
        <v>11</v>
      </c>
      <c r="AA245" s="449" t="str">
        <f>'Area 23'!BV38</f>
        <v>13</v>
      </c>
      <c r="AB245">
        <f t="shared" si="9"/>
        <v>1</v>
      </c>
      <c r="AC245">
        <f t="shared" si="10"/>
        <v>1</v>
      </c>
      <c r="AD245">
        <f t="shared" si="11"/>
        <v>1</v>
      </c>
    </row>
    <row r="246" spans="1:30">
      <c r="A246" t="s">
        <v>174</v>
      </c>
      <c r="B246" t="s">
        <v>1191</v>
      </c>
      <c r="C246" t="s">
        <v>1292</v>
      </c>
      <c r="D246" t="s">
        <v>1293</v>
      </c>
      <c r="E246">
        <v>48.897885500000001</v>
      </c>
      <c r="F246">
        <v>-125.0090965</v>
      </c>
      <c r="G246" t="s">
        <v>1294</v>
      </c>
      <c r="H246" t="s">
        <v>1294</v>
      </c>
      <c r="I246" t="s">
        <v>1295</v>
      </c>
      <c r="J246" t="s">
        <v>1296</v>
      </c>
      <c r="K246" t="s">
        <v>1297</v>
      </c>
      <c r="L246">
        <v>49.026875990000001</v>
      </c>
      <c r="M246">
        <v>-125.14962509999999</v>
      </c>
      <c r="N246" t="s">
        <v>30</v>
      </c>
      <c r="O246">
        <v>31</v>
      </c>
      <c r="P246" t="s">
        <v>1298</v>
      </c>
      <c r="Q246">
        <v>5</v>
      </c>
      <c r="R246">
        <v>40458</v>
      </c>
      <c r="S246" t="s">
        <v>174</v>
      </c>
      <c r="T246">
        <v>23</v>
      </c>
      <c r="U246" t="s">
        <v>1133</v>
      </c>
      <c r="V246" t="s">
        <v>83</v>
      </c>
      <c r="W246" s="449">
        <v>35</v>
      </c>
      <c r="X246" s="449">
        <f>'Area 23'!BN39</f>
        <v>2</v>
      </c>
      <c r="Y246" s="449">
        <f>'Area 23'!BR39</f>
        <v>4</v>
      </c>
      <c r="Z246" s="449" t="str">
        <f>'Area 23'!BP39</f>
        <v>42</v>
      </c>
      <c r="AA246" s="449" t="str">
        <f>'Area 23'!BV39</f>
        <v>33</v>
      </c>
      <c r="AB246">
        <f t="shared" si="9"/>
        <v>3</v>
      </c>
      <c r="AC246">
        <f t="shared" si="10"/>
        <v>3</v>
      </c>
      <c r="AD246">
        <f t="shared" si="11"/>
        <v>9</v>
      </c>
    </row>
    <row r="247" spans="1:30">
      <c r="A247" t="s">
        <v>174</v>
      </c>
      <c r="B247" t="s">
        <v>1191</v>
      </c>
      <c r="C247" t="s">
        <v>1292</v>
      </c>
      <c r="D247" t="s">
        <v>1293</v>
      </c>
      <c r="E247">
        <v>48.897885500000001</v>
      </c>
      <c r="F247">
        <v>-125.0090965</v>
      </c>
      <c r="G247" t="s">
        <v>1294</v>
      </c>
      <c r="H247" t="s">
        <v>1294</v>
      </c>
      <c r="I247" t="s">
        <v>1295</v>
      </c>
      <c r="J247" t="s">
        <v>1296</v>
      </c>
      <c r="K247" t="s">
        <v>1297</v>
      </c>
      <c r="L247">
        <v>49.026875990000001</v>
      </c>
      <c r="M247">
        <v>-125.14962509999999</v>
      </c>
      <c r="N247" t="s">
        <v>30</v>
      </c>
      <c r="O247">
        <v>31</v>
      </c>
      <c r="P247" t="s">
        <v>1298</v>
      </c>
      <c r="Q247">
        <v>5</v>
      </c>
      <c r="R247">
        <v>40458</v>
      </c>
      <c r="S247" t="s">
        <v>174</v>
      </c>
      <c r="T247">
        <v>23</v>
      </c>
      <c r="U247" t="s">
        <v>1133</v>
      </c>
      <c r="V247" t="s">
        <v>84</v>
      </c>
      <c r="W247" s="449">
        <v>36</v>
      </c>
      <c r="X247" s="449" t="str">
        <f>'Area 23'!BN40</f>
        <v>4</v>
      </c>
      <c r="Y247" s="449">
        <f>'Area 23'!BR40</f>
        <v>5</v>
      </c>
      <c r="Z247" s="449" t="str">
        <f>'Area 23'!BP40</f>
        <v>54</v>
      </c>
      <c r="AA247" s="449" t="str">
        <f>'Area 23'!BV40</f>
        <v>53</v>
      </c>
      <c r="AB247">
        <f t="shared" si="9"/>
        <v>5</v>
      </c>
      <c r="AC247">
        <f t="shared" si="10"/>
        <v>5</v>
      </c>
      <c r="AD247">
        <f t="shared" si="11"/>
        <v>25</v>
      </c>
    </row>
    <row r="248" spans="1:30">
      <c r="A248" t="s">
        <v>174</v>
      </c>
      <c r="B248" t="s">
        <v>1191</v>
      </c>
      <c r="C248" t="s">
        <v>1292</v>
      </c>
      <c r="D248" t="s">
        <v>1293</v>
      </c>
      <c r="E248">
        <v>48.897885500000001</v>
      </c>
      <c r="F248">
        <v>-125.0090965</v>
      </c>
      <c r="G248" t="s">
        <v>1294</v>
      </c>
      <c r="H248" t="s">
        <v>1294</v>
      </c>
      <c r="I248" t="s">
        <v>1295</v>
      </c>
      <c r="J248" t="s">
        <v>1296</v>
      </c>
      <c r="K248" t="s">
        <v>1297</v>
      </c>
      <c r="L248">
        <v>49.026875990000001</v>
      </c>
      <c r="M248">
        <v>-125.14962509999999</v>
      </c>
      <c r="N248" t="s">
        <v>30</v>
      </c>
      <c r="O248">
        <v>31</v>
      </c>
      <c r="P248" t="s">
        <v>1298</v>
      </c>
      <c r="Q248">
        <v>5</v>
      </c>
      <c r="R248">
        <v>40458</v>
      </c>
      <c r="S248" t="s">
        <v>174</v>
      </c>
      <c r="T248">
        <v>23</v>
      </c>
      <c r="U248" t="s">
        <v>1133</v>
      </c>
      <c r="V248" t="s">
        <v>85</v>
      </c>
      <c r="W248" s="449">
        <v>37</v>
      </c>
      <c r="X248" s="449" t="str">
        <f>'Area 23'!BN41</f>
        <v>4</v>
      </c>
      <c r="Y248" s="449">
        <f>'Area 23'!BR41</f>
        <v>5</v>
      </c>
      <c r="Z248" s="449" t="str">
        <f>'Area 23'!BP41</f>
        <v>54</v>
      </c>
      <c r="AA248" s="449" t="str">
        <f>'Area 23'!BV41</f>
        <v>53</v>
      </c>
      <c r="AB248">
        <f t="shared" si="9"/>
        <v>5</v>
      </c>
      <c r="AC248">
        <f t="shared" si="10"/>
        <v>5</v>
      </c>
      <c r="AD248">
        <f t="shared" si="11"/>
        <v>25</v>
      </c>
    </row>
    <row r="249" spans="1:30">
      <c r="A249" t="s">
        <v>174</v>
      </c>
      <c r="B249" t="s">
        <v>1191</v>
      </c>
      <c r="C249" t="s">
        <v>1292</v>
      </c>
      <c r="D249" t="s">
        <v>1293</v>
      </c>
      <c r="E249">
        <v>48.897885500000001</v>
      </c>
      <c r="F249">
        <v>-125.0090965</v>
      </c>
      <c r="G249" t="s">
        <v>1294</v>
      </c>
      <c r="H249" t="s">
        <v>1294</v>
      </c>
      <c r="I249" t="s">
        <v>1295</v>
      </c>
      <c r="J249" t="s">
        <v>1296</v>
      </c>
      <c r="K249" t="s">
        <v>1297</v>
      </c>
      <c r="L249">
        <v>49.026875990000001</v>
      </c>
      <c r="M249">
        <v>-125.14962509999999</v>
      </c>
      <c r="N249" t="s">
        <v>30</v>
      </c>
      <c r="O249">
        <v>31</v>
      </c>
      <c r="P249" t="s">
        <v>1298</v>
      </c>
      <c r="Q249">
        <v>5</v>
      </c>
      <c r="R249">
        <v>40458</v>
      </c>
      <c r="S249" t="s">
        <v>174</v>
      </c>
      <c r="T249">
        <v>23</v>
      </c>
      <c r="U249" t="s">
        <v>1133</v>
      </c>
      <c r="V249" t="s">
        <v>86</v>
      </c>
      <c r="W249" s="449">
        <v>38</v>
      </c>
      <c r="X249" s="449" t="str">
        <f>'Area 23'!BN42</f>
        <v>5</v>
      </c>
      <c r="Y249" s="449">
        <f>'Area 23'!BR42</f>
        <v>5</v>
      </c>
      <c r="Z249" s="449" t="str">
        <f>'Area 23'!BP42</f>
        <v>55</v>
      </c>
      <c r="AA249" s="449" t="str">
        <f>'Area 23'!BV42</f>
        <v>51</v>
      </c>
      <c r="AB249">
        <f t="shared" si="9"/>
        <v>5</v>
      </c>
      <c r="AC249">
        <f t="shared" si="10"/>
        <v>3</v>
      </c>
      <c r="AD249">
        <f t="shared" si="11"/>
        <v>15</v>
      </c>
    </row>
    <row r="250" spans="1:30">
      <c r="A250" t="s">
        <v>174</v>
      </c>
      <c r="B250" t="s">
        <v>1191</v>
      </c>
      <c r="C250" t="s">
        <v>1292</v>
      </c>
      <c r="D250" t="s">
        <v>1293</v>
      </c>
      <c r="E250">
        <v>48.897885500000001</v>
      </c>
      <c r="F250">
        <v>-125.0090965</v>
      </c>
      <c r="G250" t="s">
        <v>1294</v>
      </c>
      <c r="H250" t="s">
        <v>1294</v>
      </c>
      <c r="I250" t="s">
        <v>1295</v>
      </c>
      <c r="J250" t="s">
        <v>1296</v>
      </c>
      <c r="K250" t="s">
        <v>1297</v>
      </c>
      <c r="L250">
        <v>49.026875990000001</v>
      </c>
      <c r="M250">
        <v>-125.14962509999999</v>
      </c>
      <c r="N250" t="s">
        <v>30</v>
      </c>
      <c r="O250">
        <v>31</v>
      </c>
      <c r="P250" t="s">
        <v>1298</v>
      </c>
      <c r="Q250">
        <v>5</v>
      </c>
      <c r="R250">
        <v>40458</v>
      </c>
      <c r="S250" t="s">
        <v>174</v>
      </c>
      <c r="T250">
        <v>23</v>
      </c>
      <c r="U250" t="s">
        <v>1133</v>
      </c>
      <c r="V250" t="s">
        <v>87</v>
      </c>
      <c r="W250" s="449">
        <v>39</v>
      </c>
      <c r="X250" s="449" t="str">
        <f>'Area 23'!BN43</f>
        <v>1</v>
      </c>
      <c r="Y250" s="449">
        <f>'Area 23'!BR43</f>
        <v>3</v>
      </c>
      <c r="Z250" s="449" t="str">
        <f>'Area 23'!BP43</f>
        <v>31</v>
      </c>
      <c r="AA250" s="449" t="str">
        <f>'Area 23'!BV43</f>
        <v>23</v>
      </c>
      <c r="AB250">
        <f t="shared" si="9"/>
        <v>2</v>
      </c>
      <c r="AC250">
        <f t="shared" si="10"/>
        <v>2</v>
      </c>
      <c r="AD250">
        <f t="shared" si="11"/>
        <v>4</v>
      </c>
    </row>
    <row r="251" spans="1:30">
      <c r="A251" t="s">
        <v>174</v>
      </c>
      <c r="B251" t="s">
        <v>1191</v>
      </c>
      <c r="C251" t="s">
        <v>1292</v>
      </c>
      <c r="D251" t="s">
        <v>1293</v>
      </c>
      <c r="E251">
        <v>48.897885500000001</v>
      </c>
      <c r="F251">
        <v>-125.0090965</v>
      </c>
      <c r="G251" t="s">
        <v>1294</v>
      </c>
      <c r="H251" t="s">
        <v>1294</v>
      </c>
      <c r="I251" t="s">
        <v>1295</v>
      </c>
      <c r="J251" t="s">
        <v>1296</v>
      </c>
      <c r="K251" t="s">
        <v>1297</v>
      </c>
      <c r="L251">
        <v>49.026875990000001</v>
      </c>
      <c r="M251">
        <v>-125.14962509999999</v>
      </c>
      <c r="N251" t="s">
        <v>30</v>
      </c>
      <c r="O251">
        <v>31</v>
      </c>
      <c r="P251" t="s">
        <v>1298</v>
      </c>
      <c r="Q251">
        <v>5</v>
      </c>
      <c r="R251">
        <v>40458</v>
      </c>
      <c r="S251" t="s">
        <v>174</v>
      </c>
      <c r="T251">
        <v>23</v>
      </c>
      <c r="U251" t="s">
        <v>1133</v>
      </c>
      <c r="V251" t="s">
        <v>88</v>
      </c>
      <c r="W251" s="449">
        <v>40</v>
      </c>
      <c r="X251" s="449">
        <f>'Area 23'!BN44</f>
        <v>0</v>
      </c>
      <c r="Y251" s="449">
        <f>'Area 23'!BR44</f>
        <v>0</v>
      </c>
      <c r="Z251" s="449" t="str">
        <f>'Area 23'!BP44</f>
        <v>00</v>
      </c>
      <c r="AA251" s="449" t="str">
        <f>'Area 23'!BV44</f>
        <v>00</v>
      </c>
      <c r="AB251">
        <f t="shared" si="9"/>
        <v>0</v>
      </c>
      <c r="AC251">
        <f t="shared" si="10"/>
        <v>0</v>
      </c>
      <c r="AD251">
        <f t="shared" si="11"/>
        <v>0</v>
      </c>
    </row>
    <row r="252" spans="1:30">
      <c r="A252" t="s">
        <v>174</v>
      </c>
      <c r="B252" t="s">
        <v>1191</v>
      </c>
      <c r="C252" t="s">
        <v>1292</v>
      </c>
      <c r="D252" t="s">
        <v>1293</v>
      </c>
      <c r="E252">
        <v>48.897885500000001</v>
      </c>
      <c r="F252">
        <v>-125.0090965</v>
      </c>
      <c r="G252" t="s">
        <v>1294</v>
      </c>
      <c r="H252" t="s">
        <v>1294</v>
      </c>
      <c r="I252" t="s">
        <v>1295</v>
      </c>
      <c r="J252" t="s">
        <v>1296</v>
      </c>
      <c r="K252" t="s">
        <v>1297</v>
      </c>
      <c r="L252">
        <v>49.026875990000001</v>
      </c>
      <c r="M252">
        <v>-125.14962509999999</v>
      </c>
      <c r="N252" t="s">
        <v>30</v>
      </c>
      <c r="O252">
        <v>31</v>
      </c>
      <c r="P252" t="s">
        <v>1298</v>
      </c>
      <c r="Q252">
        <v>5</v>
      </c>
      <c r="R252">
        <v>40458</v>
      </c>
      <c r="S252" t="s">
        <v>174</v>
      </c>
      <c r="T252">
        <v>23</v>
      </c>
      <c r="U252" t="s">
        <v>1133</v>
      </c>
      <c r="V252" t="s">
        <v>89</v>
      </c>
      <c r="W252" s="449">
        <v>41</v>
      </c>
      <c r="X252" s="449">
        <f>'Area 23'!BN45</f>
        <v>1</v>
      </c>
      <c r="Y252" s="449">
        <f>'Area 23'!BR45</f>
        <v>3</v>
      </c>
      <c r="Z252" s="449" t="str">
        <f>'Area 23'!BP45</f>
        <v>31</v>
      </c>
      <c r="AA252" s="449" t="str">
        <f>'Area 23'!BV45</f>
        <v>23</v>
      </c>
      <c r="AB252">
        <f t="shared" si="9"/>
        <v>2</v>
      </c>
      <c r="AC252">
        <f t="shared" si="10"/>
        <v>2</v>
      </c>
      <c r="AD252">
        <f t="shared" si="11"/>
        <v>4</v>
      </c>
    </row>
    <row r="253" spans="1:30">
      <c r="A253" t="s">
        <v>174</v>
      </c>
      <c r="B253" t="s">
        <v>1191</v>
      </c>
      <c r="C253" t="s">
        <v>1292</v>
      </c>
      <c r="D253" t="s">
        <v>1293</v>
      </c>
      <c r="E253">
        <v>48.897885500000001</v>
      </c>
      <c r="F253">
        <v>-125.0090965</v>
      </c>
      <c r="G253" t="s">
        <v>1294</v>
      </c>
      <c r="H253" t="s">
        <v>1294</v>
      </c>
      <c r="I253" t="s">
        <v>1295</v>
      </c>
      <c r="J253" t="s">
        <v>1296</v>
      </c>
      <c r="K253" t="s">
        <v>1297</v>
      </c>
      <c r="L253">
        <v>49.026875990000001</v>
      </c>
      <c r="M253">
        <v>-125.14962509999999</v>
      </c>
      <c r="N253" t="s">
        <v>30</v>
      </c>
      <c r="O253">
        <v>31</v>
      </c>
      <c r="P253" t="s">
        <v>1298</v>
      </c>
      <c r="Q253">
        <v>5</v>
      </c>
      <c r="R253">
        <v>40458</v>
      </c>
      <c r="S253" t="s">
        <v>174</v>
      </c>
      <c r="T253">
        <v>23</v>
      </c>
      <c r="U253" t="s">
        <v>1133</v>
      </c>
      <c r="V253" t="s">
        <v>90</v>
      </c>
      <c r="W253" s="449">
        <v>42</v>
      </c>
      <c r="X253" s="449">
        <f>'Area 23'!BN46</f>
        <v>-1</v>
      </c>
      <c r="Y253" s="449">
        <f>'Area 23'!BR46</f>
        <v>-1</v>
      </c>
      <c r="Z253" s="449" t="str">
        <f>'Area 23'!BP46</f>
        <v>-1-1</v>
      </c>
      <c r="AA253" s="449" t="str">
        <f>'Area 23'!BV46</f>
        <v>-1-1</v>
      </c>
      <c r="AB253">
        <f t="shared" si="9"/>
        <v>-1</v>
      </c>
      <c r="AC253">
        <f t="shared" si="10"/>
        <v>-1</v>
      </c>
      <c r="AD253">
        <f t="shared" si="11"/>
        <v>1</v>
      </c>
    </row>
    <row r="254" spans="1:30">
      <c r="A254" t="s">
        <v>174</v>
      </c>
      <c r="B254" t="s">
        <v>1191</v>
      </c>
      <c r="C254" t="s">
        <v>1292</v>
      </c>
      <c r="D254" t="s">
        <v>1293</v>
      </c>
      <c r="E254">
        <v>48.897885500000001</v>
      </c>
      <c r="F254">
        <v>-125.0090965</v>
      </c>
      <c r="G254" t="s">
        <v>1294</v>
      </c>
      <c r="H254" t="s">
        <v>1294</v>
      </c>
      <c r="I254" t="s">
        <v>1295</v>
      </c>
      <c r="J254" t="s">
        <v>1296</v>
      </c>
      <c r="K254" t="s">
        <v>1297</v>
      </c>
      <c r="L254">
        <v>49.026875990000001</v>
      </c>
      <c r="M254">
        <v>-125.14962509999999</v>
      </c>
      <c r="N254" t="s">
        <v>30</v>
      </c>
      <c r="O254">
        <v>31</v>
      </c>
      <c r="P254" t="s">
        <v>1298</v>
      </c>
      <c r="Q254">
        <v>5</v>
      </c>
      <c r="R254">
        <v>40458</v>
      </c>
      <c r="S254" t="s">
        <v>174</v>
      </c>
      <c r="T254">
        <v>23</v>
      </c>
      <c r="U254" t="s">
        <v>1133</v>
      </c>
      <c r="V254" t="s">
        <v>92</v>
      </c>
      <c r="W254" s="449">
        <v>43</v>
      </c>
      <c r="X254" s="449">
        <f>'Area 23'!BN47</f>
        <v>-1</v>
      </c>
      <c r="Y254" s="449">
        <f>'Area 23'!BR47</f>
        <v>-1</v>
      </c>
      <c r="Z254" s="449" t="str">
        <f>'Area 23'!BP47</f>
        <v>-1-1</v>
      </c>
      <c r="AA254" s="449" t="str">
        <f>'Area 23'!BV47</f>
        <v>-1-1</v>
      </c>
      <c r="AB254">
        <f t="shared" si="9"/>
        <v>-1</v>
      </c>
      <c r="AC254">
        <f t="shared" si="10"/>
        <v>-1</v>
      </c>
      <c r="AD254">
        <f t="shared" si="11"/>
        <v>1</v>
      </c>
    </row>
    <row r="255" spans="1:30">
      <c r="A255" t="s">
        <v>174</v>
      </c>
      <c r="B255" t="s">
        <v>1191</v>
      </c>
      <c r="C255" t="s">
        <v>1292</v>
      </c>
      <c r="D255" t="s">
        <v>1293</v>
      </c>
      <c r="E255">
        <v>48.897885500000001</v>
      </c>
      <c r="F255">
        <v>-125.0090965</v>
      </c>
      <c r="G255" t="s">
        <v>1294</v>
      </c>
      <c r="H255" t="s">
        <v>1294</v>
      </c>
      <c r="I255" t="s">
        <v>1295</v>
      </c>
      <c r="J255" t="s">
        <v>1296</v>
      </c>
      <c r="K255" t="s">
        <v>1297</v>
      </c>
      <c r="L255">
        <v>49.026875990000001</v>
      </c>
      <c r="M255">
        <v>-125.14962509999999</v>
      </c>
      <c r="N255" t="s">
        <v>30</v>
      </c>
      <c r="O255">
        <v>31</v>
      </c>
      <c r="P255" t="s">
        <v>1298</v>
      </c>
      <c r="Q255">
        <v>5</v>
      </c>
      <c r="R255">
        <v>40458</v>
      </c>
      <c r="S255" t="s">
        <v>174</v>
      </c>
      <c r="T255">
        <v>23</v>
      </c>
      <c r="U255" t="s">
        <v>1133</v>
      </c>
      <c r="V255" t="s">
        <v>93</v>
      </c>
      <c r="W255" s="449">
        <v>44</v>
      </c>
      <c r="X255" s="449">
        <f>'Area 23'!BN48</f>
        <v>-1</v>
      </c>
      <c r="Y255" s="449">
        <f>'Area 23'!BR48</f>
        <v>-1</v>
      </c>
      <c r="Z255" s="449" t="str">
        <f>'Area 23'!BP48</f>
        <v>-1-1</v>
      </c>
      <c r="AA255" s="449" t="str">
        <f>'Area 23'!BV48</f>
        <v>-1-1</v>
      </c>
      <c r="AB255">
        <f t="shared" si="9"/>
        <v>-1</v>
      </c>
      <c r="AC255">
        <f t="shared" si="10"/>
        <v>-1</v>
      </c>
      <c r="AD255">
        <f t="shared" si="11"/>
        <v>1</v>
      </c>
    </row>
    <row r="256" spans="1:30">
      <c r="A256" t="s">
        <v>174</v>
      </c>
      <c r="B256" t="s">
        <v>1191</v>
      </c>
      <c r="C256" t="s">
        <v>1292</v>
      </c>
      <c r="D256" t="s">
        <v>1293</v>
      </c>
      <c r="E256">
        <v>48.897885500000001</v>
      </c>
      <c r="F256">
        <v>-125.0090965</v>
      </c>
      <c r="G256" t="s">
        <v>1294</v>
      </c>
      <c r="H256" t="s">
        <v>1294</v>
      </c>
      <c r="I256" t="s">
        <v>1295</v>
      </c>
      <c r="J256" t="s">
        <v>1296</v>
      </c>
      <c r="K256" t="s">
        <v>1297</v>
      </c>
      <c r="L256">
        <v>49.026875990000001</v>
      </c>
      <c r="M256">
        <v>-125.14962509999999</v>
      </c>
      <c r="N256" t="s">
        <v>30</v>
      </c>
      <c r="O256">
        <v>31</v>
      </c>
      <c r="P256" t="s">
        <v>1298</v>
      </c>
      <c r="Q256">
        <v>5</v>
      </c>
      <c r="R256">
        <v>40458</v>
      </c>
      <c r="S256" t="s">
        <v>174</v>
      </c>
      <c r="T256">
        <v>23</v>
      </c>
      <c r="U256" t="s">
        <v>1133</v>
      </c>
      <c r="V256" t="s">
        <v>94</v>
      </c>
      <c r="W256" s="449">
        <v>45</v>
      </c>
      <c r="X256" s="449">
        <f>'Area 23'!BN49</f>
        <v>-1</v>
      </c>
      <c r="Y256" s="449">
        <f>'Area 23'!BR49</f>
        <v>-1</v>
      </c>
      <c r="Z256" s="449" t="str">
        <f>'Area 23'!BP49</f>
        <v>-1-1</v>
      </c>
      <c r="AA256" s="449" t="str">
        <f>'Area 23'!BV49</f>
        <v>-1-1</v>
      </c>
      <c r="AB256">
        <f t="shared" si="9"/>
        <v>-1</v>
      </c>
      <c r="AC256">
        <f t="shared" si="10"/>
        <v>-1</v>
      </c>
      <c r="AD256">
        <f t="shared" si="11"/>
        <v>1</v>
      </c>
    </row>
    <row r="257" spans="1:30">
      <c r="A257" t="s">
        <v>174</v>
      </c>
      <c r="B257" t="s">
        <v>1191</v>
      </c>
      <c r="C257" t="s">
        <v>1292</v>
      </c>
      <c r="D257" t="s">
        <v>1293</v>
      </c>
      <c r="E257">
        <v>48.897885500000001</v>
      </c>
      <c r="F257">
        <v>-125.0090965</v>
      </c>
      <c r="G257" t="s">
        <v>1294</v>
      </c>
      <c r="H257" t="s">
        <v>1294</v>
      </c>
      <c r="I257" t="s">
        <v>1295</v>
      </c>
      <c r="J257" t="s">
        <v>1296</v>
      </c>
      <c r="K257" t="s">
        <v>1297</v>
      </c>
      <c r="L257">
        <v>49.026875990000001</v>
      </c>
      <c r="M257">
        <v>-125.14962509999999</v>
      </c>
      <c r="N257" t="s">
        <v>30</v>
      </c>
      <c r="O257">
        <v>31</v>
      </c>
      <c r="P257" t="s">
        <v>1298</v>
      </c>
      <c r="Q257">
        <v>5</v>
      </c>
      <c r="R257">
        <v>40458</v>
      </c>
      <c r="S257" t="s">
        <v>174</v>
      </c>
      <c r="T257">
        <v>23</v>
      </c>
      <c r="U257" t="s">
        <v>1133</v>
      </c>
      <c r="V257" t="s">
        <v>95</v>
      </c>
      <c r="W257" s="449">
        <v>46</v>
      </c>
      <c r="X257" s="449">
        <f>'Area 23'!BN50</f>
        <v>1</v>
      </c>
      <c r="Y257" s="449">
        <f>'Area 23'!BR50</f>
        <v>1</v>
      </c>
      <c r="Z257" s="449" t="str">
        <f>'Area 23'!BP50</f>
        <v>11</v>
      </c>
      <c r="AA257" s="449" t="str">
        <f>'Area 23'!BV50</f>
        <v>13</v>
      </c>
      <c r="AB257">
        <f t="shared" si="9"/>
        <v>1</v>
      </c>
      <c r="AC257">
        <f t="shared" si="10"/>
        <v>1</v>
      </c>
      <c r="AD257">
        <f t="shared" si="11"/>
        <v>1</v>
      </c>
    </row>
    <row r="258" spans="1:30">
      <c r="A258" t="s">
        <v>174</v>
      </c>
      <c r="B258" t="s">
        <v>1191</v>
      </c>
      <c r="C258" t="s">
        <v>1292</v>
      </c>
      <c r="D258" t="s">
        <v>1293</v>
      </c>
      <c r="E258">
        <v>48.897885500000001</v>
      </c>
      <c r="F258">
        <v>-125.0090965</v>
      </c>
      <c r="G258" t="s">
        <v>1294</v>
      </c>
      <c r="H258" t="s">
        <v>1294</v>
      </c>
      <c r="I258" t="s">
        <v>1295</v>
      </c>
      <c r="J258" t="s">
        <v>1296</v>
      </c>
      <c r="K258" t="s">
        <v>1297</v>
      </c>
      <c r="L258">
        <v>49.026875990000001</v>
      </c>
      <c r="M258">
        <v>-125.14962509999999</v>
      </c>
      <c r="N258" t="s">
        <v>30</v>
      </c>
      <c r="O258">
        <v>31</v>
      </c>
      <c r="P258" t="s">
        <v>1298</v>
      </c>
      <c r="Q258">
        <v>5</v>
      </c>
      <c r="R258">
        <v>40458</v>
      </c>
      <c r="S258" t="s">
        <v>174</v>
      </c>
      <c r="T258">
        <v>23</v>
      </c>
      <c r="U258" t="s">
        <v>1134</v>
      </c>
      <c r="V258" t="s">
        <v>97</v>
      </c>
      <c r="W258" s="449">
        <v>47</v>
      </c>
      <c r="X258" s="449" t="str">
        <f>'Area 23'!BN51</f>
        <v>3</v>
      </c>
      <c r="Y258" s="449">
        <f>'Area 23'!BR51</f>
        <v>4</v>
      </c>
      <c r="Z258" s="449" t="str">
        <f>'Area 23'!BP51</f>
        <v>43</v>
      </c>
      <c r="AA258" s="449" t="str">
        <f>'Area 23'!BV51</f>
        <v>42</v>
      </c>
      <c r="AB258">
        <f t="shared" ref="AB258:AB282" si="12">VLOOKUP(Z258,biorisk,2,FALSE)</f>
        <v>4</v>
      </c>
      <c r="AC258">
        <f t="shared" ref="AC258:AC282" si="13">VLOOKUP(AA258,futurerisk,2,FALSE)</f>
        <v>3</v>
      </c>
      <c r="AD258">
        <f t="shared" si="11"/>
        <v>12</v>
      </c>
    </row>
    <row r="259" spans="1:30">
      <c r="A259" t="s">
        <v>174</v>
      </c>
      <c r="B259" t="s">
        <v>1191</v>
      </c>
      <c r="C259" t="s">
        <v>1292</v>
      </c>
      <c r="D259" t="s">
        <v>1293</v>
      </c>
      <c r="E259">
        <v>48.897885500000001</v>
      </c>
      <c r="F259">
        <v>-125.0090965</v>
      </c>
      <c r="G259" t="s">
        <v>1294</v>
      </c>
      <c r="H259" t="s">
        <v>1294</v>
      </c>
      <c r="I259" t="s">
        <v>1295</v>
      </c>
      <c r="J259" t="s">
        <v>1296</v>
      </c>
      <c r="K259" t="s">
        <v>1297</v>
      </c>
      <c r="L259">
        <v>49.026875990000001</v>
      </c>
      <c r="M259">
        <v>-125.14962509999999</v>
      </c>
      <c r="N259" t="s">
        <v>30</v>
      </c>
      <c r="O259">
        <v>31</v>
      </c>
      <c r="P259" t="s">
        <v>1298</v>
      </c>
      <c r="Q259">
        <v>5</v>
      </c>
      <c r="R259">
        <v>40458</v>
      </c>
      <c r="S259" t="s">
        <v>174</v>
      </c>
      <c r="T259">
        <v>23</v>
      </c>
      <c r="U259" t="s">
        <v>1134</v>
      </c>
      <c r="V259" t="s">
        <v>98</v>
      </c>
      <c r="W259" s="449">
        <v>48</v>
      </c>
      <c r="X259" s="449" t="str">
        <f>'Area 23'!BN52</f>
        <v>1</v>
      </c>
      <c r="Y259" s="449">
        <f>'Area 23'!BR52</f>
        <v>1</v>
      </c>
      <c r="Z259" s="449" t="str">
        <f>'Area 23'!BP52</f>
        <v>11</v>
      </c>
      <c r="AA259" s="449" t="str">
        <f>'Area 23'!BV52</f>
        <v>13</v>
      </c>
      <c r="AB259">
        <f t="shared" si="12"/>
        <v>1</v>
      </c>
      <c r="AC259">
        <f t="shared" si="13"/>
        <v>1</v>
      </c>
      <c r="AD259">
        <f t="shared" ref="AD259:AD282" si="14">AB259*AC259</f>
        <v>1</v>
      </c>
    </row>
    <row r="260" spans="1:30">
      <c r="A260" t="s">
        <v>174</v>
      </c>
      <c r="B260" t="s">
        <v>1191</v>
      </c>
      <c r="C260" t="s">
        <v>1292</v>
      </c>
      <c r="D260" t="s">
        <v>1293</v>
      </c>
      <c r="E260">
        <v>48.897885500000001</v>
      </c>
      <c r="F260">
        <v>-125.0090965</v>
      </c>
      <c r="G260" t="s">
        <v>1294</v>
      </c>
      <c r="H260" t="s">
        <v>1294</v>
      </c>
      <c r="I260" t="s">
        <v>1295</v>
      </c>
      <c r="J260" t="s">
        <v>1296</v>
      </c>
      <c r="K260" t="s">
        <v>1297</v>
      </c>
      <c r="L260">
        <v>49.026875990000001</v>
      </c>
      <c r="M260">
        <v>-125.14962509999999</v>
      </c>
      <c r="N260" t="s">
        <v>30</v>
      </c>
      <c r="O260">
        <v>31</v>
      </c>
      <c r="P260" t="s">
        <v>1298</v>
      </c>
      <c r="Q260">
        <v>5</v>
      </c>
      <c r="R260">
        <v>40458</v>
      </c>
      <c r="S260" t="s">
        <v>174</v>
      </c>
      <c r="T260">
        <v>23</v>
      </c>
      <c r="U260" t="s">
        <v>1134</v>
      </c>
      <c r="V260" t="s">
        <v>99</v>
      </c>
      <c r="W260" s="449">
        <v>49</v>
      </c>
      <c r="X260" s="449">
        <f>'Area 23'!BN53</f>
        <v>-1</v>
      </c>
      <c r="Y260" s="449">
        <f>'Area 23'!BR53</f>
        <v>-1</v>
      </c>
      <c r="Z260" s="449" t="str">
        <f>'Area 23'!BP53</f>
        <v>-1-1</v>
      </c>
      <c r="AA260" s="449" t="str">
        <f>'Area 23'!BV53</f>
        <v>-1-1</v>
      </c>
      <c r="AB260">
        <f t="shared" si="12"/>
        <v>-1</v>
      </c>
      <c r="AC260">
        <f t="shared" si="13"/>
        <v>-1</v>
      </c>
      <c r="AD260">
        <f t="shared" si="14"/>
        <v>1</v>
      </c>
    </row>
    <row r="261" spans="1:30">
      <c r="A261" t="s">
        <v>174</v>
      </c>
      <c r="B261" t="s">
        <v>1191</v>
      </c>
      <c r="C261" t="s">
        <v>1292</v>
      </c>
      <c r="D261" t="s">
        <v>1293</v>
      </c>
      <c r="E261">
        <v>48.897885500000001</v>
      </c>
      <c r="F261">
        <v>-125.0090965</v>
      </c>
      <c r="G261" t="s">
        <v>1294</v>
      </c>
      <c r="H261" t="s">
        <v>1294</v>
      </c>
      <c r="I261" t="s">
        <v>1295</v>
      </c>
      <c r="J261" t="s">
        <v>1296</v>
      </c>
      <c r="K261" t="s">
        <v>1297</v>
      </c>
      <c r="L261">
        <v>49.026875990000001</v>
      </c>
      <c r="M261">
        <v>-125.14962509999999</v>
      </c>
      <c r="N261" t="s">
        <v>30</v>
      </c>
      <c r="O261">
        <v>31</v>
      </c>
      <c r="P261" t="s">
        <v>1298</v>
      </c>
      <c r="Q261">
        <v>5</v>
      </c>
      <c r="R261">
        <v>40458</v>
      </c>
      <c r="S261" t="s">
        <v>174</v>
      </c>
      <c r="T261">
        <v>23</v>
      </c>
      <c r="U261" t="s">
        <v>1134</v>
      </c>
      <c r="V261" t="s">
        <v>100</v>
      </c>
      <c r="W261" s="449">
        <v>50</v>
      </c>
      <c r="X261" s="449" t="str">
        <f>'Area 23'!BN54</f>
        <v>1</v>
      </c>
      <c r="Y261" s="449">
        <f>'Area 23'!BR54</f>
        <v>1</v>
      </c>
      <c r="Z261" s="449" t="str">
        <f>'Area 23'!BP54</f>
        <v>11</v>
      </c>
      <c r="AA261" s="449" t="str">
        <f>'Area 23'!BV54</f>
        <v>12</v>
      </c>
      <c r="AB261">
        <f t="shared" si="12"/>
        <v>1</v>
      </c>
      <c r="AC261">
        <f t="shared" si="13"/>
        <v>1</v>
      </c>
      <c r="AD261">
        <f t="shared" si="14"/>
        <v>1</v>
      </c>
    </row>
    <row r="262" spans="1:30">
      <c r="A262" t="s">
        <v>174</v>
      </c>
      <c r="B262" t="s">
        <v>1191</v>
      </c>
      <c r="C262" t="s">
        <v>1292</v>
      </c>
      <c r="D262" t="s">
        <v>1293</v>
      </c>
      <c r="E262">
        <v>48.897885500000001</v>
      </c>
      <c r="F262">
        <v>-125.0090965</v>
      </c>
      <c r="G262" t="s">
        <v>1294</v>
      </c>
      <c r="H262" t="s">
        <v>1294</v>
      </c>
      <c r="I262" t="s">
        <v>1295</v>
      </c>
      <c r="J262" t="s">
        <v>1296</v>
      </c>
      <c r="K262" t="s">
        <v>1297</v>
      </c>
      <c r="L262">
        <v>49.026875990000001</v>
      </c>
      <c r="M262">
        <v>-125.14962509999999</v>
      </c>
      <c r="N262" t="s">
        <v>30</v>
      </c>
      <c r="O262">
        <v>31</v>
      </c>
      <c r="P262" t="s">
        <v>1298</v>
      </c>
      <c r="Q262">
        <v>5</v>
      </c>
      <c r="R262">
        <v>40458</v>
      </c>
      <c r="S262" t="s">
        <v>174</v>
      </c>
      <c r="T262">
        <v>23</v>
      </c>
      <c r="U262" t="s">
        <v>1134</v>
      </c>
      <c r="V262" t="s">
        <v>101</v>
      </c>
      <c r="W262" s="449">
        <v>51</v>
      </c>
      <c r="X262" s="449">
        <f>'Area 23'!BN55</f>
        <v>-1</v>
      </c>
      <c r="Y262" s="449">
        <f>'Area 23'!BR55</f>
        <v>-1</v>
      </c>
      <c r="Z262" s="449" t="str">
        <f>'Area 23'!BP55</f>
        <v>-1-1</v>
      </c>
      <c r="AA262" s="449" t="str">
        <f>'Area 23'!BV55</f>
        <v>-1-1</v>
      </c>
      <c r="AB262">
        <f t="shared" si="12"/>
        <v>-1</v>
      </c>
      <c r="AC262">
        <f t="shared" si="13"/>
        <v>-1</v>
      </c>
      <c r="AD262">
        <f t="shared" si="14"/>
        <v>1</v>
      </c>
    </row>
    <row r="263" spans="1:30">
      <c r="A263" t="s">
        <v>174</v>
      </c>
      <c r="B263" t="s">
        <v>1191</v>
      </c>
      <c r="C263" t="s">
        <v>1292</v>
      </c>
      <c r="D263" t="s">
        <v>1293</v>
      </c>
      <c r="E263">
        <v>48.897885500000001</v>
      </c>
      <c r="F263">
        <v>-125.0090965</v>
      </c>
      <c r="G263" t="s">
        <v>1294</v>
      </c>
      <c r="H263" t="s">
        <v>1294</v>
      </c>
      <c r="I263" t="s">
        <v>1295</v>
      </c>
      <c r="J263" t="s">
        <v>1296</v>
      </c>
      <c r="K263" t="s">
        <v>1297</v>
      </c>
      <c r="L263">
        <v>49.026875990000001</v>
      </c>
      <c r="M263">
        <v>-125.14962509999999</v>
      </c>
      <c r="N263" t="s">
        <v>30</v>
      </c>
      <c r="O263">
        <v>31</v>
      </c>
      <c r="P263" t="s">
        <v>1298</v>
      </c>
      <c r="Q263">
        <v>5</v>
      </c>
      <c r="R263">
        <v>40458</v>
      </c>
      <c r="S263" t="s">
        <v>174</v>
      </c>
      <c r="T263">
        <v>23</v>
      </c>
      <c r="U263" t="s">
        <v>1134</v>
      </c>
      <c r="V263" t="s">
        <v>102</v>
      </c>
      <c r="W263" s="449">
        <v>52</v>
      </c>
      <c r="X263" s="449" t="str">
        <f>'Area 23'!BN56</f>
        <v>3</v>
      </c>
      <c r="Y263" s="449">
        <f>'Area 23'!BR56</f>
        <v>4</v>
      </c>
      <c r="Z263" s="449" t="str">
        <f>'Area 23'!BP56</f>
        <v>43</v>
      </c>
      <c r="AA263" s="449" t="str">
        <f>'Area 23'!BV56</f>
        <v>42</v>
      </c>
      <c r="AB263">
        <f t="shared" si="12"/>
        <v>4</v>
      </c>
      <c r="AC263">
        <f t="shared" si="13"/>
        <v>3</v>
      </c>
      <c r="AD263">
        <f t="shared" si="14"/>
        <v>12</v>
      </c>
    </row>
    <row r="264" spans="1:30">
      <c r="A264" t="s">
        <v>174</v>
      </c>
      <c r="B264" t="s">
        <v>1191</v>
      </c>
      <c r="C264" t="s">
        <v>1292</v>
      </c>
      <c r="D264" t="s">
        <v>1293</v>
      </c>
      <c r="E264">
        <v>48.897885500000001</v>
      </c>
      <c r="F264">
        <v>-125.0090965</v>
      </c>
      <c r="G264" t="s">
        <v>1294</v>
      </c>
      <c r="H264" t="s">
        <v>1294</v>
      </c>
      <c r="I264" t="s">
        <v>1295</v>
      </c>
      <c r="J264" t="s">
        <v>1296</v>
      </c>
      <c r="K264" t="s">
        <v>1297</v>
      </c>
      <c r="L264">
        <v>49.026875990000001</v>
      </c>
      <c r="M264">
        <v>-125.14962509999999</v>
      </c>
      <c r="N264" t="s">
        <v>30</v>
      </c>
      <c r="O264">
        <v>31</v>
      </c>
      <c r="P264" t="s">
        <v>1298</v>
      </c>
      <c r="Q264">
        <v>5</v>
      </c>
      <c r="R264">
        <v>40458</v>
      </c>
      <c r="S264" t="s">
        <v>174</v>
      </c>
      <c r="T264">
        <v>23</v>
      </c>
      <c r="U264" t="s">
        <v>1134</v>
      </c>
      <c r="V264" t="s">
        <v>103</v>
      </c>
      <c r="W264" s="449">
        <v>53</v>
      </c>
      <c r="X264" s="449">
        <f>'Area 23'!BN57</f>
        <v>1</v>
      </c>
      <c r="Y264" s="449">
        <f>'Area 23'!BR57</f>
        <v>3</v>
      </c>
      <c r="Z264" s="449" t="str">
        <f>'Area 23'!BP57</f>
        <v>31</v>
      </c>
      <c r="AA264" s="449" t="str">
        <f>'Area 23'!BV57</f>
        <v>23</v>
      </c>
      <c r="AB264">
        <f t="shared" si="12"/>
        <v>2</v>
      </c>
      <c r="AC264">
        <f t="shared" si="13"/>
        <v>2</v>
      </c>
      <c r="AD264">
        <f t="shared" si="14"/>
        <v>4</v>
      </c>
    </row>
    <row r="265" spans="1:30">
      <c r="A265" t="s">
        <v>174</v>
      </c>
      <c r="B265" t="s">
        <v>1191</v>
      </c>
      <c r="C265" t="s">
        <v>1292</v>
      </c>
      <c r="D265" t="s">
        <v>1293</v>
      </c>
      <c r="E265">
        <v>48.897885500000001</v>
      </c>
      <c r="F265">
        <v>-125.0090965</v>
      </c>
      <c r="G265" t="s">
        <v>1294</v>
      </c>
      <c r="H265" t="s">
        <v>1294</v>
      </c>
      <c r="I265" t="s">
        <v>1295</v>
      </c>
      <c r="J265" t="s">
        <v>1296</v>
      </c>
      <c r="K265" t="s">
        <v>1297</v>
      </c>
      <c r="L265">
        <v>49.026875990000001</v>
      </c>
      <c r="M265">
        <v>-125.14962509999999</v>
      </c>
      <c r="N265" t="s">
        <v>30</v>
      </c>
      <c r="O265">
        <v>31</v>
      </c>
      <c r="P265" t="s">
        <v>1298</v>
      </c>
      <c r="Q265">
        <v>5</v>
      </c>
      <c r="R265">
        <v>40458</v>
      </c>
      <c r="S265" t="s">
        <v>174</v>
      </c>
      <c r="T265">
        <v>23</v>
      </c>
      <c r="U265" t="s">
        <v>1134</v>
      </c>
      <c r="V265" t="s">
        <v>104</v>
      </c>
      <c r="W265" s="449">
        <v>54</v>
      </c>
      <c r="X265" s="449">
        <f>'Area 23'!BN58</f>
        <v>1</v>
      </c>
      <c r="Y265" s="449">
        <f>'Area 23'!BR58</f>
        <v>3</v>
      </c>
      <c r="Z265" s="449" t="str">
        <f>'Area 23'!BP58</f>
        <v>31</v>
      </c>
      <c r="AA265" s="449" t="str">
        <f>'Area 23'!BV58</f>
        <v>23</v>
      </c>
      <c r="AB265">
        <f t="shared" si="12"/>
        <v>2</v>
      </c>
      <c r="AC265">
        <f t="shared" si="13"/>
        <v>2</v>
      </c>
      <c r="AD265">
        <f t="shared" si="14"/>
        <v>4</v>
      </c>
    </row>
    <row r="266" spans="1:30">
      <c r="A266" t="s">
        <v>174</v>
      </c>
      <c r="B266" t="s">
        <v>1191</v>
      </c>
      <c r="C266" t="s">
        <v>1292</v>
      </c>
      <c r="D266" t="s">
        <v>1293</v>
      </c>
      <c r="E266">
        <v>48.897885500000001</v>
      </c>
      <c r="F266">
        <v>-125.0090965</v>
      </c>
      <c r="G266" t="s">
        <v>1294</v>
      </c>
      <c r="H266" t="s">
        <v>1294</v>
      </c>
      <c r="I266" t="s">
        <v>1295</v>
      </c>
      <c r="J266" t="s">
        <v>1296</v>
      </c>
      <c r="K266" t="s">
        <v>1297</v>
      </c>
      <c r="L266">
        <v>49.026875990000001</v>
      </c>
      <c r="M266">
        <v>-125.14962509999999</v>
      </c>
      <c r="N266" t="s">
        <v>30</v>
      </c>
      <c r="O266">
        <v>31</v>
      </c>
      <c r="P266" t="s">
        <v>1298</v>
      </c>
      <c r="Q266">
        <v>5</v>
      </c>
      <c r="R266">
        <v>40458</v>
      </c>
      <c r="S266" t="s">
        <v>174</v>
      </c>
      <c r="T266">
        <v>23</v>
      </c>
      <c r="U266" t="s">
        <v>1134</v>
      </c>
      <c r="V266" t="s">
        <v>105</v>
      </c>
      <c r="W266" s="449">
        <v>55</v>
      </c>
      <c r="X266" s="449">
        <f>'Area 23'!BN59</f>
        <v>1</v>
      </c>
      <c r="Y266" s="449">
        <f>'Area 23'!BR59</f>
        <v>3</v>
      </c>
      <c r="Z266" s="449" t="str">
        <f>'Area 23'!BP59</f>
        <v>31</v>
      </c>
      <c r="AA266" s="449" t="str">
        <f>'Area 23'!BV59</f>
        <v>23</v>
      </c>
      <c r="AB266">
        <f t="shared" si="12"/>
        <v>2</v>
      </c>
      <c r="AC266">
        <f t="shared" si="13"/>
        <v>2</v>
      </c>
      <c r="AD266">
        <f t="shared" si="14"/>
        <v>4</v>
      </c>
    </row>
    <row r="267" spans="1:30">
      <c r="A267" t="s">
        <v>174</v>
      </c>
      <c r="B267" t="s">
        <v>1191</v>
      </c>
      <c r="C267" t="s">
        <v>1292</v>
      </c>
      <c r="D267" t="s">
        <v>1293</v>
      </c>
      <c r="E267">
        <v>48.897885500000001</v>
      </c>
      <c r="F267">
        <v>-125.0090965</v>
      </c>
      <c r="G267" t="s">
        <v>1294</v>
      </c>
      <c r="H267" t="s">
        <v>1294</v>
      </c>
      <c r="I267" t="s">
        <v>1295</v>
      </c>
      <c r="J267" t="s">
        <v>1296</v>
      </c>
      <c r="K267" t="s">
        <v>1297</v>
      </c>
      <c r="L267">
        <v>49.026875990000001</v>
      </c>
      <c r="M267">
        <v>-125.14962509999999</v>
      </c>
      <c r="N267" t="s">
        <v>30</v>
      </c>
      <c r="O267">
        <v>31</v>
      </c>
      <c r="P267" t="s">
        <v>1298</v>
      </c>
      <c r="Q267">
        <v>5</v>
      </c>
      <c r="R267">
        <v>40458</v>
      </c>
      <c r="S267" t="s">
        <v>174</v>
      </c>
      <c r="T267">
        <v>23</v>
      </c>
      <c r="U267" t="s">
        <v>1134</v>
      </c>
      <c r="V267" t="s">
        <v>106</v>
      </c>
      <c r="W267" s="449">
        <v>56</v>
      </c>
      <c r="X267" s="449" t="str">
        <f>'Area 23'!BN60</f>
        <v>3</v>
      </c>
      <c r="Y267" s="449">
        <f>'Area 23'!BR60</f>
        <v>4</v>
      </c>
      <c r="Z267" s="449" t="str">
        <f>'Area 23'!BP60</f>
        <v>43</v>
      </c>
      <c r="AA267" s="449" t="str">
        <f>'Area 23'!BV60</f>
        <v>44</v>
      </c>
      <c r="AB267">
        <f t="shared" si="12"/>
        <v>4</v>
      </c>
      <c r="AC267">
        <f t="shared" si="13"/>
        <v>5</v>
      </c>
      <c r="AD267">
        <f t="shared" si="14"/>
        <v>20</v>
      </c>
    </row>
    <row r="268" spans="1:30">
      <c r="A268" t="s">
        <v>174</v>
      </c>
      <c r="B268" t="s">
        <v>1191</v>
      </c>
      <c r="C268" t="s">
        <v>1292</v>
      </c>
      <c r="D268" t="s">
        <v>1293</v>
      </c>
      <c r="E268">
        <v>48.897885500000001</v>
      </c>
      <c r="F268">
        <v>-125.0090965</v>
      </c>
      <c r="G268" t="s">
        <v>1294</v>
      </c>
      <c r="H268" t="s">
        <v>1294</v>
      </c>
      <c r="I268" t="s">
        <v>1295</v>
      </c>
      <c r="J268" t="s">
        <v>1296</v>
      </c>
      <c r="K268" t="s">
        <v>1297</v>
      </c>
      <c r="L268">
        <v>49.026875990000001</v>
      </c>
      <c r="M268">
        <v>-125.14962509999999</v>
      </c>
      <c r="N268" t="s">
        <v>30</v>
      </c>
      <c r="O268">
        <v>31</v>
      </c>
      <c r="P268" t="s">
        <v>1298</v>
      </c>
      <c r="Q268">
        <v>5</v>
      </c>
      <c r="R268">
        <v>40458</v>
      </c>
      <c r="S268" t="s">
        <v>174</v>
      </c>
      <c r="T268">
        <v>23</v>
      </c>
      <c r="U268" t="s">
        <v>1134</v>
      </c>
      <c r="V268" t="s">
        <v>107</v>
      </c>
      <c r="W268" s="449">
        <v>57</v>
      </c>
      <c r="X268" s="449" t="str">
        <f>'Area 23'!BN61</f>
        <v>3</v>
      </c>
      <c r="Y268" s="449">
        <f>'Area 23'!BR61</f>
        <v>4</v>
      </c>
      <c r="Z268" s="449" t="str">
        <f>'Area 23'!BP61</f>
        <v>43</v>
      </c>
      <c r="AA268" s="449" t="str">
        <f>'Area 23'!BV61</f>
        <v>44</v>
      </c>
      <c r="AB268">
        <f t="shared" si="12"/>
        <v>4</v>
      </c>
      <c r="AC268">
        <f t="shared" si="13"/>
        <v>5</v>
      </c>
      <c r="AD268">
        <f t="shared" si="14"/>
        <v>20</v>
      </c>
    </row>
    <row r="269" spans="1:30">
      <c r="A269" t="s">
        <v>174</v>
      </c>
      <c r="B269" t="s">
        <v>1191</v>
      </c>
      <c r="C269" t="s">
        <v>1292</v>
      </c>
      <c r="D269" t="s">
        <v>1293</v>
      </c>
      <c r="E269">
        <v>48.897885500000001</v>
      </c>
      <c r="F269">
        <v>-125.0090965</v>
      </c>
      <c r="G269" t="s">
        <v>1294</v>
      </c>
      <c r="H269" t="s">
        <v>1294</v>
      </c>
      <c r="I269" t="s">
        <v>1295</v>
      </c>
      <c r="J269" t="s">
        <v>1296</v>
      </c>
      <c r="K269" t="s">
        <v>1297</v>
      </c>
      <c r="L269">
        <v>49.026875990000001</v>
      </c>
      <c r="M269">
        <v>-125.14962509999999</v>
      </c>
      <c r="N269" t="s">
        <v>30</v>
      </c>
      <c r="O269">
        <v>31</v>
      </c>
      <c r="P269" t="s">
        <v>1298</v>
      </c>
      <c r="Q269">
        <v>5</v>
      </c>
      <c r="R269">
        <v>40458</v>
      </c>
      <c r="S269" t="s">
        <v>174</v>
      </c>
      <c r="T269">
        <v>23</v>
      </c>
      <c r="U269" t="s">
        <v>1134</v>
      </c>
      <c r="V269" t="s">
        <v>108</v>
      </c>
      <c r="W269" s="449">
        <v>58</v>
      </c>
      <c r="X269" s="449" t="str">
        <f>'Area 23'!BN62</f>
        <v>3</v>
      </c>
      <c r="Y269" s="449">
        <f>'Area 23'!BR62</f>
        <v>5</v>
      </c>
      <c r="Z269" s="449" t="str">
        <f>'Area 23'!BP62</f>
        <v>53</v>
      </c>
      <c r="AA269" s="449" t="str">
        <f>'Area 23'!BV62</f>
        <v>43</v>
      </c>
      <c r="AB269">
        <f t="shared" si="12"/>
        <v>4</v>
      </c>
      <c r="AC269">
        <f t="shared" si="13"/>
        <v>4</v>
      </c>
      <c r="AD269">
        <f t="shared" si="14"/>
        <v>16</v>
      </c>
    </row>
    <row r="270" spans="1:30">
      <c r="A270" t="s">
        <v>174</v>
      </c>
      <c r="B270" t="s">
        <v>1191</v>
      </c>
      <c r="C270" t="s">
        <v>1292</v>
      </c>
      <c r="D270" t="s">
        <v>1293</v>
      </c>
      <c r="E270">
        <v>48.897885500000001</v>
      </c>
      <c r="F270">
        <v>-125.0090965</v>
      </c>
      <c r="G270" t="s">
        <v>1294</v>
      </c>
      <c r="H270" t="s">
        <v>1294</v>
      </c>
      <c r="I270" t="s">
        <v>1295</v>
      </c>
      <c r="J270" t="s">
        <v>1296</v>
      </c>
      <c r="K270" t="s">
        <v>1297</v>
      </c>
      <c r="L270">
        <v>49.026875990000001</v>
      </c>
      <c r="M270">
        <v>-125.14962509999999</v>
      </c>
      <c r="N270" t="s">
        <v>30</v>
      </c>
      <c r="O270">
        <v>31</v>
      </c>
      <c r="P270" t="s">
        <v>1298</v>
      </c>
      <c r="Q270">
        <v>5</v>
      </c>
      <c r="R270">
        <v>40458</v>
      </c>
      <c r="S270" t="s">
        <v>174</v>
      </c>
      <c r="T270">
        <v>23</v>
      </c>
      <c r="U270" t="s">
        <v>1134</v>
      </c>
      <c r="V270" t="s">
        <v>109</v>
      </c>
      <c r="W270" s="449">
        <v>59</v>
      </c>
      <c r="X270" s="449" t="str">
        <f>'Area 23'!BN63</f>
        <v>3</v>
      </c>
      <c r="Y270" s="449">
        <f>'Area 23'!BR63</f>
        <v>5</v>
      </c>
      <c r="Z270" s="449" t="str">
        <f>'Area 23'!BP63</f>
        <v>53</v>
      </c>
      <c r="AA270" s="449" t="str">
        <f>'Area 23'!BV63</f>
        <v>43</v>
      </c>
      <c r="AB270">
        <f t="shared" si="12"/>
        <v>4</v>
      </c>
      <c r="AC270">
        <f t="shared" si="13"/>
        <v>4</v>
      </c>
      <c r="AD270">
        <f t="shared" si="14"/>
        <v>16</v>
      </c>
    </row>
    <row r="271" spans="1:30">
      <c r="A271" t="s">
        <v>174</v>
      </c>
      <c r="B271" t="s">
        <v>1191</v>
      </c>
      <c r="C271" t="s">
        <v>1292</v>
      </c>
      <c r="D271" t="s">
        <v>1293</v>
      </c>
      <c r="E271">
        <v>48.897885500000001</v>
      </c>
      <c r="F271">
        <v>-125.0090965</v>
      </c>
      <c r="G271" t="s">
        <v>1294</v>
      </c>
      <c r="H271" t="s">
        <v>1294</v>
      </c>
      <c r="I271" t="s">
        <v>1295</v>
      </c>
      <c r="J271" t="s">
        <v>1296</v>
      </c>
      <c r="K271" t="s">
        <v>1297</v>
      </c>
      <c r="L271">
        <v>49.026875990000001</v>
      </c>
      <c r="M271">
        <v>-125.14962509999999</v>
      </c>
      <c r="N271" t="s">
        <v>30</v>
      </c>
      <c r="O271">
        <v>31</v>
      </c>
      <c r="P271" t="s">
        <v>1298</v>
      </c>
      <c r="Q271">
        <v>5</v>
      </c>
      <c r="R271">
        <v>40458</v>
      </c>
      <c r="S271" t="s">
        <v>174</v>
      </c>
      <c r="T271">
        <v>23</v>
      </c>
      <c r="U271" t="s">
        <v>1134</v>
      </c>
      <c r="V271" t="s">
        <v>110</v>
      </c>
      <c r="W271" s="449">
        <v>60</v>
      </c>
      <c r="X271" s="449">
        <f>'Area 23'!BN64</f>
        <v>-1</v>
      </c>
      <c r="Y271" s="449">
        <f>'Area 23'!BR64</f>
        <v>-1</v>
      </c>
      <c r="Z271" s="449" t="str">
        <f>'Area 23'!BP64</f>
        <v>-1-1</v>
      </c>
      <c r="AA271" s="449" t="str">
        <f>'Area 23'!BV64</f>
        <v>-1-1</v>
      </c>
      <c r="AB271">
        <f t="shared" si="12"/>
        <v>-1</v>
      </c>
      <c r="AC271">
        <f t="shared" si="13"/>
        <v>-1</v>
      </c>
      <c r="AD271">
        <f t="shared" si="14"/>
        <v>1</v>
      </c>
    </row>
    <row r="272" spans="1:30">
      <c r="A272" t="s">
        <v>174</v>
      </c>
      <c r="B272" t="s">
        <v>1191</v>
      </c>
      <c r="C272" t="s">
        <v>1292</v>
      </c>
      <c r="D272" t="s">
        <v>1293</v>
      </c>
      <c r="E272">
        <v>48.897885500000001</v>
      </c>
      <c r="F272">
        <v>-125.0090965</v>
      </c>
      <c r="G272" t="s">
        <v>1294</v>
      </c>
      <c r="H272" t="s">
        <v>1294</v>
      </c>
      <c r="I272" t="s">
        <v>1295</v>
      </c>
      <c r="J272" t="s">
        <v>1296</v>
      </c>
      <c r="K272" t="s">
        <v>1297</v>
      </c>
      <c r="L272">
        <v>49.026875990000001</v>
      </c>
      <c r="M272">
        <v>-125.14962509999999</v>
      </c>
      <c r="N272" t="s">
        <v>30</v>
      </c>
      <c r="O272">
        <v>31</v>
      </c>
      <c r="P272" t="s">
        <v>1298</v>
      </c>
      <c r="Q272">
        <v>5</v>
      </c>
      <c r="R272">
        <v>40458</v>
      </c>
      <c r="S272" t="s">
        <v>174</v>
      </c>
      <c r="T272">
        <v>23</v>
      </c>
      <c r="U272" t="s">
        <v>1134</v>
      </c>
      <c r="V272" t="s">
        <v>111</v>
      </c>
      <c r="W272" s="449">
        <v>61</v>
      </c>
      <c r="X272" s="449">
        <f>'Area 23'!BN65</f>
        <v>-1</v>
      </c>
      <c r="Y272" s="449">
        <f>'Area 23'!BR65</f>
        <v>-1</v>
      </c>
      <c r="Z272" s="449" t="str">
        <f>'Area 23'!BP65</f>
        <v>-1-1</v>
      </c>
      <c r="AA272" s="449" t="str">
        <f>'Area 23'!BV65</f>
        <v>-1-1</v>
      </c>
      <c r="AB272">
        <f t="shared" si="12"/>
        <v>-1</v>
      </c>
      <c r="AC272">
        <f t="shared" si="13"/>
        <v>-1</v>
      </c>
      <c r="AD272">
        <f t="shared" si="14"/>
        <v>1</v>
      </c>
    </row>
    <row r="273" spans="1:30">
      <c r="A273" t="s">
        <v>174</v>
      </c>
      <c r="B273" t="s">
        <v>1191</v>
      </c>
      <c r="C273" t="s">
        <v>1292</v>
      </c>
      <c r="D273" t="s">
        <v>1293</v>
      </c>
      <c r="E273">
        <v>48.897885500000001</v>
      </c>
      <c r="F273">
        <v>-125.0090965</v>
      </c>
      <c r="G273" t="s">
        <v>1294</v>
      </c>
      <c r="H273" t="s">
        <v>1294</v>
      </c>
      <c r="I273" t="s">
        <v>1295</v>
      </c>
      <c r="J273" t="s">
        <v>1296</v>
      </c>
      <c r="K273" t="s">
        <v>1297</v>
      </c>
      <c r="L273">
        <v>49.026875990000001</v>
      </c>
      <c r="M273">
        <v>-125.14962509999999</v>
      </c>
      <c r="N273" t="s">
        <v>30</v>
      </c>
      <c r="O273">
        <v>31</v>
      </c>
      <c r="P273" t="s">
        <v>1298</v>
      </c>
      <c r="Q273">
        <v>5</v>
      </c>
      <c r="R273">
        <v>40458</v>
      </c>
      <c r="S273" t="s">
        <v>174</v>
      </c>
      <c r="T273">
        <v>23</v>
      </c>
      <c r="U273" t="s">
        <v>1134</v>
      </c>
      <c r="V273" t="s">
        <v>112</v>
      </c>
      <c r="W273" s="449">
        <v>62</v>
      </c>
      <c r="X273" s="449">
        <f>'Area 23'!BN66</f>
        <v>-1</v>
      </c>
      <c r="Y273" s="449">
        <f>'Area 23'!BR66</f>
        <v>-1</v>
      </c>
      <c r="Z273" s="449" t="str">
        <f>'Area 23'!BP66</f>
        <v>-1-1</v>
      </c>
      <c r="AA273" s="449" t="str">
        <f>'Area 23'!BV66</f>
        <v>-1-1</v>
      </c>
      <c r="AB273">
        <f t="shared" si="12"/>
        <v>-1</v>
      </c>
      <c r="AC273">
        <f t="shared" si="13"/>
        <v>-1</v>
      </c>
      <c r="AD273">
        <f t="shared" si="14"/>
        <v>1</v>
      </c>
    </row>
    <row r="274" spans="1:30">
      <c r="A274" t="s">
        <v>174</v>
      </c>
      <c r="B274" t="s">
        <v>1191</v>
      </c>
      <c r="C274" t="s">
        <v>1292</v>
      </c>
      <c r="D274" t="s">
        <v>1293</v>
      </c>
      <c r="E274">
        <v>48.897885500000001</v>
      </c>
      <c r="F274">
        <v>-125.0090965</v>
      </c>
      <c r="G274" t="s">
        <v>1294</v>
      </c>
      <c r="H274" t="s">
        <v>1294</v>
      </c>
      <c r="I274" t="s">
        <v>1295</v>
      </c>
      <c r="J274" t="s">
        <v>1296</v>
      </c>
      <c r="K274" t="s">
        <v>1297</v>
      </c>
      <c r="L274">
        <v>49.026875990000001</v>
      </c>
      <c r="M274">
        <v>-125.14962509999999</v>
      </c>
      <c r="N274" t="s">
        <v>30</v>
      </c>
      <c r="O274">
        <v>31</v>
      </c>
      <c r="P274" t="s">
        <v>1298</v>
      </c>
      <c r="Q274">
        <v>5</v>
      </c>
      <c r="R274">
        <v>40458</v>
      </c>
      <c r="S274" t="s">
        <v>174</v>
      </c>
      <c r="T274">
        <v>23</v>
      </c>
      <c r="U274" t="s">
        <v>1134</v>
      </c>
      <c r="V274" t="s">
        <v>113</v>
      </c>
      <c r="W274" s="449">
        <v>63</v>
      </c>
      <c r="X274" s="449">
        <f>'Area 23'!BN67</f>
        <v>-1</v>
      </c>
      <c r="Y274" s="449">
        <f>'Area 23'!BR67</f>
        <v>-1</v>
      </c>
      <c r="Z274" s="449" t="str">
        <f>'Area 23'!BP67</f>
        <v>-1-1</v>
      </c>
      <c r="AA274" s="449" t="str">
        <f>'Area 23'!BV67</f>
        <v>-1-1</v>
      </c>
      <c r="AB274">
        <f t="shared" si="12"/>
        <v>-1</v>
      </c>
      <c r="AC274">
        <f t="shared" si="13"/>
        <v>-1</v>
      </c>
      <c r="AD274">
        <f t="shared" si="14"/>
        <v>1</v>
      </c>
    </row>
    <row r="275" spans="1:30">
      <c r="A275" t="s">
        <v>174</v>
      </c>
      <c r="B275" t="s">
        <v>1191</v>
      </c>
      <c r="C275" t="s">
        <v>1292</v>
      </c>
      <c r="D275" t="s">
        <v>1293</v>
      </c>
      <c r="E275">
        <v>48.897885500000001</v>
      </c>
      <c r="F275">
        <v>-125.0090965</v>
      </c>
      <c r="G275" t="s">
        <v>1294</v>
      </c>
      <c r="H275" t="s">
        <v>1294</v>
      </c>
      <c r="I275" t="s">
        <v>1295</v>
      </c>
      <c r="J275" t="s">
        <v>1296</v>
      </c>
      <c r="K275" t="s">
        <v>1297</v>
      </c>
      <c r="L275">
        <v>49.026875990000001</v>
      </c>
      <c r="M275">
        <v>-125.14962509999999</v>
      </c>
      <c r="N275" t="s">
        <v>30</v>
      </c>
      <c r="O275">
        <v>31</v>
      </c>
      <c r="P275" t="s">
        <v>1298</v>
      </c>
      <c r="Q275">
        <v>5</v>
      </c>
      <c r="R275">
        <v>40458</v>
      </c>
      <c r="S275" t="s">
        <v>174</v>
      </c>
      <c r="T275">
        <v>23</v>
      </c>
      <c r="U275" t="s">
        <v>1134</v>
      </c>
      <c r="V275" t="s">
        <v>114</v>
      </c>
      <c r="W275" s="449">
        <v>64</v>
      </c>
      <c r="X275" s="449">
        <f>'Area 23'!BN68</f>
        <v>-1</v>
      </c>
      <c r="Y275" s="449">
        <f>'Area 23'!BR68</f>
        <v>-1</v>
      </c>
      <c r="Z275" s="449" t="str">
        <f>'Area 23'!BP68</f>
        <v>-1-1</v>
      </c>
      <c r="AA275" s="449" t="str">
        <f>'Area 23'!BV68</f>
        <v>-1-1</v>
      </c>
      <c r="AB275">
        <f t="shared" si="12"/>
        <v>-1</v>
      </c>
      <c r="AC275">
        <f t="shared" si="13"/>
        <v>-1</v>
      </c>
      <c r="AD275">
        <f t="shared" si="14"/>
        <v>1</v>
      </c>
    </row>
    <row r="276" spans="1:30">
      <c r="A276" t="s">
        <v>174</v>
      </c>
      <c r="B276" t="s">
        <v>1191</v>
      </c>
      <c r="C276" t="s">
        <v>1292</v>
      </c>
      <c r="D276" t="s">
        <v>1293</v>
      </c>
      <c r="E276">
        <v>48.897885500000001</v>
      </c>
      <c r="F276">
        <v>-125.0090965</v>
      </c>
      <c r="G276" t="s">
        <v>1294</v>
      </c>
      <c r="H276" t="s">
        <v>1294</v>
      </c>
      <c r="I276" t="s">
        <v>1295</v>
      </c>
      <c r="J276" t="s">
        <v>1296</v>
      </c>
      <c r="K276" t="s">
        <v>1297</v>
      </c>
      <c r="L276">
        <v>49.026875990000001</v>
      </c>
      <c r="M276">
        <v>-125.14962509999999</v>
      </c>
      <c r="N276" t="s">
        <v>30</v>
      </c>
      <c r="O276">
        <v>31</v>
      </c>
      <c r="P276" t="s">
        <v>1298</v>
      </c>
      <c r="Q276">
        <v>5</v>
      </c>
      <c r="R276">
        <v>40458</v>
      </c>
      <c r="S276" t="s">
        <v>174</v>
      </c>
      <c r="T276">
        <v>23</v>
      </c>
      <c r="U276" t="s">
        <v>1134</v>
      </c>
      <c r="V276" t="s">
        <v>115</v>
      </c>
      <c r="W276" s="449">
        <v>65</v>
      </c>
      <c r="X276" s="449" t="str">
        <f>'Area 23'!BN69</f>
        <v>1</v>
      </c>
      <c r="Y276" s="449">
        <f>'Area 23'!BR69</f>
        <v>3</v>
      </c>
      <c r="Z276" s="449" t="str">
        <f>'Area 23'!BP69</f>
        <v>31</v>
      </c>
      <c r="AA276" s="449" t="str">
        <f>'Area 23'!BV69</f>
        <v>23</v>
      </c>
      <c r="AB276">
        <f t="shared" si="12"/>
        <v>2</v>
      </c>
      <c r="AC276">
        <f t="shared" si="13"/>
        <v>2</v>
      </c>
      <c r="AD276">
        <f t="shared" si="14"/>
        <v>4</v>
      </c>
    </row>
    <row r="277" spans="1:30">
      <c r="A277" t="s">
        <v>174</v>
      </c>
      <c r="B277" t="s">
        <v>1191</v>
      </c>
      <c r="C277" t="s">
        <v>1292</v>
      </c>
      <c r="D277" t="s">
        <v>1293</v>
      </c>
      <c r="E277">
        <v>48.897885500000001</v>
      </c>
      <c r="F277">
        <v>-125.0090965</v>
      </c>
      <c r="G277" t="s">
        <v>1294</v>
      </c>
      <c r="H277" t="s">
        <v>1294</v>
      </c>
      <c r="I277" t="s">
        <v>1295</v>
      </c>
      <c r="J277" t="s">
        <v>1296</v>
      </c>
      <c r="K277" t="s">
        <v>1297</v>
      </c>
      <c r="L277">
        <v>49.026875990000001</v>
      </c>
      <c r="M277">
        <v>-125.14962509999999</v>
      </c>
      <c r="N277" t="s">
        <v>30</v>
      </c>
      <c r="O277">
        <v>31</v>
      </c>
      <c r="P277" t="s">
        <v>1298</v>
      </c>
      <c r="Q277">
        <v>5</v>
      </c>
      <c r="R277">
        <v>40458</v>
      </c>
      <c r="S277" t="s">
        <v>174</v>
      </c>
      <c r="T277">
        <v>23</v>
      </c>
      <c r="U277" t="s">
        <v>1134</v>
      </c>
      <c r="V277" t="s">
        <v>116</v>
      </c>
      <c r="W277" s="449">
        <v>66</v>
      </c>
      <c r="X277" s="449">
        <f>'Area 23'!BN70</f>
        <v>-1</v>
      </c>
      <c r="Y277" s="449">
        <f>'Area 23'!BR70</f>
        <v>-1</v>
      </c>
      <c r="Z277" s="449" t="str">
        <f>'Area 23'!BP70</f>
        <v>-1-1</v>
      </c>
      <c r="AA277" s="449" t="str">
        <f>'Area 23'!BV70</f>
        <v>-1-1</v>
      </c>
      <c r="AB277">
        <f t="shared" si="12"/>
        <v>-1</v>
      </c>
      <c r="AC277">
        <f t="shared" si="13"/>
        <v>-1</v>
      </c>
      <c r="AD277">
        <f t="shared" si="14"/>
        <v>1</v>
      </c>
    </row>
    <row r="278" spans="1:30">
      <c r="A278" t="s">
        <v>174</v>
      </c>
      <c r="B278" t="s">
        <v>1191</v>
      </c>
      <c r="C278" t="s">
        <v>1292</v>
      </c>
      <c r="D278" t="s">
        <v>1293</v>
      </c>
      <c r="E278">
        <v>48.897885500000001</v>
      </c>
      <c r="F278">
        <v>-125.0090965</v>
      </c>
      <c r="G278" t="s">
        <v>1294</v>
      </c>
      <c r="H278" t="s">
        <v>1294</v>
      </c>
      <c r="I278" t="s">
        <v>1295</v>
      </c>
      <c r="J278" t="s">
        <v>1296</v>
      </c>
      <c r="K278" t="s">
        <v>1297</v>
      </c>
      <c r="L278">
        <v>49.026875990000001</v>
      </c>
      <c r="M278">
        <v>-125.14962509999999</v>
      </c>
      <c r="N278" t="s">
        <v>30</v>
      </c>
      <c r="O278">
        <v>31</v>
      </c>
      <c r="P278" t="s">
        <v>1298</v>
      </c>
      <c r="Q278">
        <v>5</v>
      </c>
      <c r="R278">
        <v>40458</v>
      </c>
      <c r="S278" t="s">
        <v>174</v>
      </c>
      <c r="T278">
        <v>23</v>
      </c>
      <c r="U278" t="s">
        <v>1135</v>
      </c>
      <c r="V278" t="s">
        <v>118</v>
      </c>
      <c r="W278" s="449">
        <v>67</v>
      </c>
      <c r="X278" s="449">
        <f>'Area 23'!BN71</f>
        <v>-1</v>
      </c>
      <c r="Y278" s="449">
        <f>'Area 23'!BR71</f>
        <v>-1</v>
      </c>
      <c r="Z278" s="449" t="str">
        <f>'Area 23'!BP71</f>
        <v>-1-1</v>
      </c>
      <c r="AA278" s="449" t="str">
        <f>'Area 23'!BV71</f>
        <v>-1-1</v>
      </c>
      <c r="AB278">
        <f t="shared" si="12"/>
        <v>-1</v>
      </c>
      <c r="AC278">
        <f t="shared" si="13"/>
        <v>-1</v>
      </c>
      <c r="AD278">
        <f t="shared" si="14"/>
        <v>1</v>
      </c>
    </row>
    <row r="279" spans="1:30">
      <c r="A279" t="s">
        <v>174</v>
      </c>
      <c r="B279" t="s">
        <v>1191</v>
      </c>
      <c r="C279" t="s">
        <v>1292</v>
      </c>
      <c r="D279" t="s">
        <v>1293</v>
      </c>
      <c r="E279">
        <v>48.897885500000001</v>
      </c>
      <c r="F279">
        <v>-125.0090965</v>
      </c>
      <c r="G279" t="s">
        <v>1294</v>
      </c>
      <c r="H279" t="s">
        <v>1294</v>
      </c>
      <c r="I279" t="s">
        <v>1295</v>
      </c>
      <c r="J279" t="s">
        <v>1296</v>
      </c>
      <c r="K279" t="s">
        <v>1297</v>
      </c>
      <c r="L279">
        <v>49.026875990000001</v>
      </c>
      <c r="M279">
        <v>-125.14962509999999</v>
      </c>
      <c r="N279" t="s">
        <v>30</v>
      </c>
      <c r="O279">
        <v>31</v>
      </c>
      <c r="P279" t="s">
        <v>1298</v>
      </c>
      <c r="Q279">
        <v>5</v>
      </c>
      <c r="R279">
        <v>40458</v>
      </c>
      <c r="S279" t="s">
        <v>174</v>
      </c>
      <c r="T279">
        <v>23</v>
      </c>
      <c r="U279" t="s">
        <v>1135</v>
      </c>
      <c r="V279" t="s">
        <v>119</v>
      </c>
      <c r="W279" s="449">
        <v>68</v>
      </c>
      <c r="X279" s="449" t="str">
        <f>'Area 23'!BN72</f>
        <v>3</v>
      </c>
      <c r="Y279" s="449">
        <f>'Area 23'!BR72</f>
        <v>3</v>
      </c>
      <c r="Z279" s="449" t="str">
        <f>'Area 23'!BP72</f>
        <v>33</v>
      </c>
      <c r="AA279" s="449" t="str">
        <f>'Area 23'!BV72</f>
        <v>32</v>
      </c>
      <c r="AB279">
        <f t="shared" si="12"/>
        <v>3</v>
      </c>
      <c r="AC279">
        <f t="shared" si="13"/>
        <v>2</v>
      </c>
      <c r="AD279">
        <f t="shared" si="14"/>
        <v>6</v>
      </c>
    </row>
    <row r="280" spans="1:30">
      <c r="A280" t="s">
        <v>174</v>
      </c>
      <c r="B280" t="s">
        <v>1191</v>
      </c>
      <c r="C280" t="s">
        <v>1292</v>
      </c>
      <c r="D280" t="s">
        <v>1293</v>
      </c>
      <c r="E280">
        <v>48.897885500000001</v>
      </c>
      <c r="F280">
        <v>-125.0090965</v>
      </c>
      <c r="G280" t="s">
        <v>1294</v>
      </c>
      <c r="H280" t="s">
        <v>1294</v>
      </c>
      <c r="I280" t="s">
        <v>1295</v>
      </c>
      <c r="J280" t="s">
        <v>1296</v>
      </c>
      <c r="K280" t="s">
        <v>1297</v>
      </c>
      <c r="L280">
        <v>49.026875990000001</v>
      </c>
      <c r="M280">
        <v>-125.14962509999999</v>
      </c>
      <c r="N280" t="s">
        <v>30</v>
      </c>
      <c r="O280">
        <v>31</v>
      </c>
      <c r="P280" t="s">
        <v>1298</v>
      </c>
      <c r="Q280">
        <v>5</v>
      </c>
      <c r="R280">
        <v>40458</v>
      </c>
      <c r="S280" t="s">
        <v>174</v>
      </c>
      <c r="T280">
        <v>23</v>
      </c>
      <c r="U280" t="s">
        <v>1135</v>
      </c>
      <c r="V280" t="s">
        <v>120</v>
      </c>
      <c r="W280" s="449">
        <v>69</v>
      </c>
      <c r="X280" s="449" t="str">
        <f>'Area 23'!BN73</f>
        <v>3</v>
      </c>
      <c r="Y280" s="449">
        <f>'Area 23'!BR73</f>
        <v>5</v>
      </c>
      <c r="Z280" s="449" t="str">
        <f>'Area 23'!BP73</f>
        <v>53</v>
      </c>
      <c r="AA280" s="449" t="str">
        <f>'Area 23'!BV73</f>
        <v>42</v>
      </c>
      <c r="AB280">
        <f t="shared" si="12"/>
        <v>4</v>
      </c>
      <c r="AC280">
        <f t="shared" si="13"/>
        <v>3</v>
      </c>
      <c r="AD280">
        <f t="shared" si="14"/>
        <v>12</v>
      </c>
    </row>
    <row r="281" spans="1:30">
      <c r="A281" t="s">
        <v>174</v>
      </c>
      <c r="B281" t="s">
        <v>1191</v>
      </c>
      <c r="C281" t="s">
        <v>1292</v>
      </c>
      <c r="D281" t="s">
        <v>1293</v>
      </c>
      <c r="E281">
        <v>48.897885500000001</v>
      </c>
      <c r="F281">
        <v>-125.0090965</v>
      </c>
      <c r="G281" t="s">
        <v>1294</v>
      </c>
      <c r="H281" t="s">
        <v>1294</v>
      </c>
      <c r="I281" t="s">
        <v>1295</v>
      </c>
      <c r="J281" t="s">
        <v>1296</v>
      </c>
      <c r="K281" t="s">
        <v>1297</v>
      </c>
      <c r="L281">
        <v>49.026875990000001</v>
      </c>
      <c r="M281">
        <v>-125.14962509999999</v>
      </c>
      <c r="N281" t="s">
        <v>30</v>
      </c>
      <c r="O281">
        <v>31</v>
      </c>
      <c r="P281" t="s">
        <v>1298</v>
      </c>
      <c r="Q281">
        <v>5</v>
      </c>
      <c r="R281">
        <v>40458</v>
      </c>
      <c r="S281" t="s">
        <v>174</v>
      </c>
      <c r="T281">
        <v>23</v>
      </c>
      <c r="U281" t="s">
        <v>1135</v>
      </c>
      <c r="V281" t="s">
        <v>121</v>
      </c>
      <c r="W281" s="449">
        <v>70</v>
      </c>
      <c r="X281" s="449" t="str">
        <f>'Area 23'!BN74</f>
        <v>1</v>
      </c>
      <c r="Y281" s="449">
        <f>'Area 23'!BR74</f>
        <v>3</v>
      </c>
      <c r="Z281" s="449" t="str">
        <f>'Area 23'!BP74</f>
        <v>31</v>
      </c>
      <c r="AA281" s="449" t="str">
        <f>'Area 23'!BV74</f>
        <v>23</v>
      </c>
      <c r="AB281">
        <f t="shared" si="12"/>
        <v>2</v>
      </c>
      <c r="AC281">
        <f t="shared" si="13"/>
        <v>2</v>
      </c>
      <c r="AD281">
        <f t="shared" si="14"/>
        <v>4</v>
      </c>
    </row>
    <row r="282" spans="1:30">
      <c r="A282" t="s">
        <v>174</v>
      </c>
      <c r="B282" t="s">
        <v>621</v>
      </c>
      <c r="C282" t="s">
        <v>1292</v>
      </c>
      <c r="D282" t="s">
        <v>1293</v>
      </c>
      <c r="E282">
        <v>49.437331280000002</v>
      </c>
      <c r="F282">
        <v>-126.085105</v>
      </c>
      <c r="G282" t="s">
        <v>1294</v>
      </c>
      <c r="H282" t="s">
        <v>1294</v>
      </c>
      <c r="I282" t="s">
        <v>1295</v>
      </c>
      <c r="J282" t="s">
        <v>1296</v>
      </c>
      <c r="K282" t="s">
        <v>1297</v>
      </c>
      <c r="L282">
        <v>49.026875990000001</v>
      </c>
      <c r="M282">
        <v>-125.14962509999999</v>
      </c>
      <c r="N282" t="s">
        <v>30</v>
      </c>
      <c r="O282">
        <v>31</v>
      </c>
      <c r="P282" t="s">
        <v>1298</v>
      </c>
      <c r="Q282">
        <v>5</v>
      </c>
      <c r="R282">
        <v>41178</v>
      </c>
      <c r="S282" t="s">
        <v>174</v>
      </c>
      <c r="T282">
        <v>24</v>
      </c>
      <c r="U282" t="s">
        <v>1131</v>
      </c>
      <c r="V282" t="s">
        <v>40</v>
      </c>
      <c r="W282" s="449">
        <v>1</v>
      </c>
      <c r="X282" s="449">
        <f>'Area 24'!I5</f>
        <v>1</v>
      </c>
      <c r="Y282" s="449" t="e">
        <f>'Area 24'!M5</f>
        <v>#N/A</v>
      </c>
      <c r="Z282" s="449" t="e">
        <f>'Area 24'!K5</f>
        <v>#N/A</v>
      </c>
      <c r="AA282" s="449" t="e">
        <f>'Area 24'!Q5</f>
        <v>#N/A</v>
      </c>
      <c r="AB282" t="e">
        <f t="shared" si="12"/>
        <v>#N/A</v>
      </c>
      <c r="AC282" t="e">
        <f t="shared" si="13"/>
        <v>#N/A</v>
      </c>
      <c r="AD282" t="e">
        <f t="shared" si="14"/>
        <v>#N/A</v>
      </c>
    </row>
    <row r="283" spans="1:30">
      <c r="A283" t="s">
        <v>174</v>
      </c>
      <c r="B283" t="s">
        <v>621</v>
      </c>
      <c r="C283" t="s">
        <v>1292</v>
      </c>
      <c r="D283" t="s">
        <v>1293</v>
      </c>
      <c r="E283">
        <v>49.437331280000002</v>
      </c>
      <c r="F283">
        <v>-126.085105</v>
      </c>
      <c r="G283" t="s">
        <v>1294</v>
      </c>
      <c r="H283" t="s">
        <v>1294</v>
      </c>
      <c r="I283" t="s">
        <v>1295</v>
      </c>
      <c r="J283" t="s">
        <v>1296</v>
      </c>
      <c r="K283" t="s">
        <v>1297</v>
      </c>
      <c r="L283">
        <v>49.026875990000001</v>
      </c>
      <c r="M283">
        <v>-125.14962509999999</v>
      </c>
      <c r="N283" t="s">
        <v>30</v>
      </c>
      <c r="O283">
        <v>31</v>
      </c>
      <c r="P283" t="s">
        <v>1298</v>
      </c>
      <c r="Q283">
        <v>5</v>
      </c>
      <c r="R283">
        <v>41178</v>
      </c>
      <c r="S283" t="s">
        <v>174</v>
      </c>
      <c r="T283">
        <v>24</v>
      </c>
      <c r="U283" t="s">
        <v>1131</v>
      </c>
      <c r="V283" t="s">
        <v>41</v>
      </c>
      <c r="W283" s="449">
        <v>2</v>
      </c>
      <c r="X283" s="449">
        <f>'Area 24'!I6</f>
        <v>1</v>
      </c>
      <c r="Y283" s="449" t="e">
        <f>'Area 24'!M6</f>
        <v>#N/A</v>
      </c>
      <c r="Z283" s="449" t="e">
        <f>'Area 24'!K6</f>
        <v>#N/A</v>
      </c>
      <c r="AA283" s="449" t="str">
        <f>'Area 24'!Q6</f>
        <v>21</v>
      </c>
      <c r="AB283" t="e">
        <f t="shared" ref="AB283:AB285" si="15">VLOOKUP(Z283,biorisk,2,FALSE)</f>
        <v>#N/A</v>
      </c>
      <c r="AC283">
        <f t="shared" ref="AC283:AC285" si="16">VLOOKUP(AA283,futurerisk,2,FALSE)</f>
        <v>1</v>
      </c>
      <c r="AD283" t="e">
        <f t="shared" ref="AD283:AD285" si="17">AB283*AC283</f>
        <v>#N/A</v>
      </c>
    </row>
    <row r="284" spans="1:30">
      <c r="A284" t="s">
        <v>174</v>
      </c>
      <c r="B284" t="s">
        <v>621</v>
      </c>
      <c r="C284" t="s">
        <v>1292</v>
      </c>
      <c r="D284" t="s">
        <v>1293</v>
      </c>
      <c r="E284">
        <v>49.437331280000002</v>
      </c>
      <c r="F284">
        <v>-126.085105</v>
      </c>
      <c r="G284" t="s">
        <v>1294</v>
      </c>
      <c r="H284" t="s">
        <v>1294</v>
      </c>
      <c r="I284" t="s">
        <v>1295</v>
      </c>
      <c r="J284" t="s">
        <v>1296</v>
      </c>
      <c r="K284" t="s">
        <v>1297</v>
      </c>
      <c r="L284">
        <v>49.026875990000001</v>
      </c>
      <c r="M284">
        <v>-125.14962509999999</v>
      </c>
      <c r="N284" t="s">
        <v>30</v>
      </c>
      <c r="O284">
        <v>31</v>
      </c>
      <c r="P284" t="s">
        <v>1298</v>
      </c>
      <c r="Q284">
        <v>5</v>
      </c>
      <c r="R284">
        <v>41178</v>
      </c>
      <c r="S284" t="s">
        <v>174</v>
      </c>
      <c r="T284">
        <v>24</v>
      </c>
      <c r="U284" t="s">
        <v>1131</v>
      </c>
      <c r="V284" t="s">
        <v>44</v>
      </c>
      <c r="W284" s="449">
        <v>3</v>
      </c>
      <c r="X284" s="449">
        <f>'Area 24'!I7</f>
        <v>1</v>
      </c>
      <c r="Y284" s="449" t="e">
        <f>'Area 24'!M7</f>
        <v>#N/A</v>
      </c>
      <c r="Z284" s="449" t="e">
        <f>'Area 24'!K7</f>
        <v>#N/A</v>
      </c>
      <c r="AA284" s="449" t="str">
        <f>'Area 24'!Q7</f>
        <v>23</v>
      </c>
      <c r="AB284" t="e">
        <f t="shared" si="15"/>
        <v>#N/A</v>
      </c>
      <c r="AC284">
        <f t="shared" si="16"/>
        <v>2</v>
      </c>
      <c r="AD284" t="e">
        <f t="shared" si="17"/>
        <v>#N/A</v>
      </c>
    </row>
    <row r="285" spans="1:30">
      <c r="A285" t="s">
        <v>174</v>
      </c>
      <c r="B285" t="s">
        <v>621</v>
      </c>
      <c r="C285" t="s">
        <v>1292</v>
      </c>
      <c r="D285" t="s">
        <v>1293</v>
      </c>
      <c r="E285">
        <v>49.437331280000002</v>
      </c>
      <c r="F285">
        <v>-126.085105</v>
      </c>
      <c r="G285" t="s">
        <v>1294</v>
      </c>
      <c r="H285" t="s">
        <v>1294</v>
      </c>
      <c r="I285" t="s">
        <v>1295</v>
      </c>
      <c r="J285" t="s">
        <v>1296</v>
      </c>
      <c r="K285" t="s">
        <v>1297</v>
      </c>
      <c r="L285">
        <v>49.026875990000001</v>
      </c>
      <c r="M285">
        <v>-125.14962509999999</v>
      </c>
      <c r="N285" t="s">
        <v>30</v>
      </c>
      <c r="O285">
        <v>31</v>
      </c>
      <c r="P285" t="s">
        <v>1298</v>
      </c>
      <c r="Q285">
        <v>5</v>
      </c>
      <c r="R285">
        <v>41178</v>
      </c>
      <c r="S285" t="s">
        <v>174</v>
      </c>
      <c r="T285">
        <v>24</v>
      </c>
      <c r="U285" t="s">
        <v>1131</v>
      </c>
      <c r="V285" t="s">
        <v>45</v>
      </c>
      <c r="W285" s="449">
        <v>4</v>
      </c>
      <c r="X285" s="449">
        <f>'Area 24'!I8</f>
        <v>-1</v>
      </c>
      <c r="Y285" s="449" t="e">
        <f>'Area 24'!M8</f>
        <v>#N/A</v>
      </c>
      <c r="Z285" s="449" t="e">
        <f>'Area 24'!K8</f>
        <v>#N/A</v>
      </c>
      <c r="AA285" s="449" t="e">
        <f>'Area 24'!Q8</f>
        <v>#N/A</v>
      </c>
      <c r="AB285" t="e">
        <f t="shared" si="15"/>
        <v>#N/A</v>
      </c>
      <c r="AC285" t="e">
        <f t="shared" si="16"/>
        <v>#N/A</v>
      </c>
      <c r="AD285" t="e">
        <f t="shared" si="17"/>
        <v>#N/A</v>
      </c>
    </row>
    <row r="286" spans="1:30">
      <c r="A286" t="s">
        <v>174</v>
      </c>
      <c r="B286" t="s">
        <v>621</v>
      </c>
      <c r="C286" t="s">
        <v>1292</v>
      </c>
      <c r="D286" t="s">
        <v>1293</v>
      </c>
      <c r="E286">
        <v>49.437331280000002</v>
      </c>
      <c r="F286">
        <v>-126.085105</v>
      </c>
      <c r="G286" t="s">
        <v>1294</v>
      </c>
      <c r="H286" t="s">
        <v>1294</v>
      </c>
      <c r="I286" t="s">
        <v>1295</v>
      </c>
      <c r="J286" t="s">
        <v>1296</v>
      </c>
      <c r="K286" t="s">
        <v>1297</v>
      </c>
      <c r="L286">
        <v>49.026875990000001</v>
      </c>
      <c r="M286">
        <v>-125.14962509999999</v>
      </c>
      <c r="N286" t="s">
        <v>30</v>
      </c>
      <c r="O286">
        <v>31</v>
      </c>
      <c r="P286" t="s">
        <v>1298</v>
      </c>
      <c r="Q286">
        <v>5</v>
      </c>
      <c r="R286">
        <v>41178</v>
      </c>
      <c r="S286" t="s">
        <v>174</v>
      </c>
      <c r="T286">
        <v>24</v>
      </c>
      <c r="U286" t="s">
        <v>1131</v>
      </c>
      <c r="V286" t="s">
        <v>46</v>
      </c>
      <c r="W286" s="449">
        <v>5</v>
      </c>
      <c r="X286" s="449">
        <f>'Area 24'!I9</f>
        <v>1</v>
      </c>
      <c r="Y286" s="449" t="e">
        <f>'Area 24'!M9</f>
        <v>#N/A</v>
      </c>
      <c r="Z286" s="449" t="e">
        <f>'Area 24'!K9</f>
        <v>#N/A</v>
      </c>
      <c r="AA286" s="449" t="str">
        <f>'Area 24'!Q9</f>
        <v>21</v>
      </c>
      <c r="AB286" t="e">
        <f t="shared" ref="AB286:AB349" si="18">VLOOKUP(Z286,biorisk,2,FALSE)</f>
        <v>#N/A</v>
      </c>
      <c r="AC286">
        <f t="shared" ref="AC286:AC349" si="19">VLOOKUP(AA286,futurerisk,2,FALSE)</f>
        <v>1</v>
      </c>
      <c r="AD286" t="e">
        <f t="shared" ref="AD286:AD349" si="20">AB286*AC286</f>
        <v>#N/A</v>
      </c>
    </row>
    <row r="287" spans="1:30">
      <c r="A287" t="s">
        <v>174</v>
      </c>
      <c r="B287" t="s">
        <v>621</v>
      </c>
      <c r="C287" t="s">
        <v>1292</v>
      </c>
      <c r="D287" t="s">
        <v>1293</v>
      </c>
      <c r="E287">
        <v>49.437331280000002</v>
      </c>
      <c r="F287">
        <v>-126.085105</v>
      </c>
      <c r="G287" t="s">
        <v>1294</v>
      </c>
      <c r="H287" t="s">
        <v>1294</v>
      </c>
      <c r="I287" t="s">
        <v>1295</v>
      </c>
      <c r="J287" t="s">
        <v>1296</v>
      </c>
      <c r="K287" t="s">
        <v>1297</v>
      </c>
      <c r="L287">
        <v>49.026875990000001</v>
      </c>
      <c r="M287">
        <v>-125.14962509999999</v>
      </c>
      <c r="N287" t="s">
        <v>30</v>
      </c>
      <c r="O287">
        <v>31</v>
      </c>
      <c r="P287" t="s">
        <v>1298</v>
      </c>
      <c r="Q287">
        <v>5</v>
      </c>
      <c r="R287">
        <v>41178</v>
      </c>
      <c r="S287" t="s">
        <v>174</v>
      </c>
      <c r="T287">
        <v>24</v>
      </c>
      <c r="U287" t="s">
        <v>1131</v>
      </c>
      <c r="V287" t="s">
        <v>48</v>
      </c>
      <c r="W287" s="449">
        <v>6</v>
      </c>
      <c r="X287" s="449">
        <f>'Area 24'!I10</f>
        <v>1</v>
      </c>
      <c r="Y287" s="449" t="e">
        <f>'Area 24'!M10</f>
        <v>#N/A</v>
      </c>
      <c r="Z287" s="449" t="e">
        <f>'Area 24'!K10</f>
        <v>#N/A</v>
      </c>
      <c r="AA287" s="449" t="e">
        <f>'Area 24'!Q10</f>
        <v>#N/A</v>
      </c>
      <c r="AB287" t="e">
        <f t="shared" si="18"/>
        <v>#N/A</v>
      </c>
      <c r="AC287" t="e">
        <f t="shared" si="19"/>
        <v>#N/A</v>
      </c>
      <c r="AD287" t="e">
        <f t="shared" si="20"/>
        <v>#N/A</v>
      </c>
    </row>
    <row r="288" spans="1:30">
      <c r="A288" t="s">
        <v>174</v>
      </c>
      <c r="B288" t="s">
        <v>621</v>
      </c>
      <c r="C288" t="s">
        <v>1292</v>
      </c>
      <c r="D288" t="s">
        <v>1293</v>
      </c>
      <c r="E288">
        <v>49.437331280000002</v>
      </c>
      <c r="F288">
        <v>-126.085105</v>
      </c>
      <c r="G288" t="s">
        <v>1294</v>
      </c>
      <c r="H288" t="s">
        <v>1294</v>
      </c>
      <c r="I288" t="s">
        <v>1295</v>
      </c>
      <c r="J288" t="s">
        <v>1296</v>
      </c>
      <c r="K288" t="s">
        <v>1297</v>
      </c>
      <c r="L288">
        <v>49.026875990000001</v>
      </c>
      <c r="M288">
        <v>-125.14962509999999</v>
      </c>
      <c r="N288" t="s">
        <v>30</v>
      </c>
      <c r="O288">
        <v>31</v>
      </c>
      <c r="P288" t="s">
        <v>1298</v>
      </c>
      <c r="Q288">
        <v>5</v>
      </c>
      <c r="R288">
        <v>41178</v>
      </c>
      <c r="S288" t="s">
        <v>174</v>
      </c>
      <c r="T288">
        <v>24</v>
      </c>
      <c r="U288" t="s">
        <v>1131</v>
      </c>
      <c r="V288" t="s">
        <v>49</v>
      </c>
      <c r="W288" s="449">
        <v>7</v>
      </c>
      <c r="X288" s="449">
        <f>'Area 24'!I11</f>
        <v>1</v>
      </c>
      <c r="Y288" s="449" t="e">
        <f>'Area 24'!M11</f>
        <v>#N/A</v>
      </c>
      <c r="Z288" s="449" t="e">
        <f>'Area 24'!K11</f>
        <v>#N/A</v>
      </c>
      <c r="AA288" s="449" t="e">
        <f>'Area 24'!Q11</f>
        <v>#N/A</v>
      </c>
      <c r="AB288" t="e">
        <f t="shared" si="18"/>
        <v>#N/A</v>
      </c>
      <c r="AC288" t="e">
        <f t="shared" si="19"/>
        <v>#N/A</v>
      </c>
      <c r="AD288" t="e">
        <f t="shared" si="20"/>
        <v>#N/A</v>
      </c>
    </row>
    <row r="289" spans="1:30">
      <c r="A289" t="s">
        <v>174</v>
      </c>
      <c r="B289" t="s">
        <v>621</v>
      </c>
      <c r="C289" t="s">
        <v>1292</v>
      </c>
      <c r="D289" t="s">
        <v>1293</v>
      </c>
      <c r="E289">
        <v>49.437331280000002</v>
      </c>
      <c r="F289">
        <v>-126.085105</v>
      </c>
      <c r="G289" t="s">
        <v>1294</v>
      </c>
      <c r="H289" t="s">
        <v>1294</v>
      </c>
      <c r="I289" t="s">
        <v>1295</v>
      </c>
      <c r="J289" t="s">
        <v>1296</v>
      </c>
      <c r="K289" t="s">
        <v>1297</v>
      </c>
      <c r="L289">
        <v>49.026875990000001</v>
      </c>
      <c r="M289">
        <v>-125.14962509999999</v>
      </c>
      <c r="N289" t="s">
        <v>30</v>
      </c>
      <c r="O289">
        <v>31</v>
      </c>
      <c r="P289" t="s">
        <v>1298</v>
      </c>
      <c r="Q289">
        <v>5</v>
      </c>
      <c r="R289">
        <v>41178</v>
      </c>
      <c r="S289" t="s">
        <v>174</v>
      </c>
      <c r="T289">
        <v>24</v>
      </c>
      <c r="U289" t="s">
        <v>1131</v>
      </c>
      <c r="V289" t="s">
        <v>50</v>
      </c>
      <c r="W289" s="449">
        <v>8</v>
      </c>
      <c r="X289" s="449">
        <f>'Area 24'!I12</f>
        <v>1</v>
      </c>
      <c r="Y289" s="449" t="e">
        <f>'Area 24'!M12</f>
        <v>#N/A</v>
      </c>
      <c r="Z289" s="449" t="e">
        <f>'Area 24'!K12</f>
        <v>#N/A</v>
      </c>
      <c r="AA289" s="449" t="e">
        <f>'Area 24'!Q12</f>
        <v>#N/A</v>
      </c>
      <c r="AB289" t="e">
        <f t="shared" si="18"/>
        <v>#N/A</v>
      </c>
      <c r="AC289" t="e">
        <f t="shared" si="19"/>
        <v>#N/A</v>
      </c>
      <c r="AD289" t="e">
        <f t="shared" si="20"/>
        <v>#N/A</v>
      </c>
    </row>
    <row r="290" spans="1:30">
      <c r="A290" t="s">
        <v>174</v>
      </c>
      <c r="B290" t="s">
        <v>621</v>
      </c>
      <c r="C290" t="s">
        <v>1292</v>
      </c>
      <c r="D290" t="s">
        <v>1293</v>
      </c>
      <c r="E290">
        <v>49.437331280000002</v>
      </c>
      <c r="F290">
        <v>-126.085105</v>
      </c>
      <c r="G290" t="s">
        <v>1294</v>
      </c>
      <c r="H290" t="s">
        <v>1294</v>
      </c>
      <c r="I290" t="s">
        <v>1295</v>
      </c>
      <c r="J290" t="s">
        <v>1296</v>
      </c>
      <c r="K290" t="s">
        <v>1297</v>
      </c>
      <c r="L290">
        <v>49.026875990000001</v>
      </c>
      <c r="M290">
        <v>-125.14962509999999</v>
      </c>
      <c r="N290" t="s">
        <v>30</v>
      </c>
      <c r="O290">
        <v>31</v>
      </c>
      <c r="P290" t="s">
        <v>1298</v>
      </c>
      <c r="Q290">
        <v>5</v>
      </c>
      <c r="R290">
        <v>41178</v>
      </c>
      <c r="S290" t="s">
        <v>174</v>
      </c>
      <c r="T290">
        <v>24</v>
      </c>
      <c r="U290" t="s">
        <v>1131</v>
      </c>
      <c r="V290" t="s">
        <v>52</v>
      </c>
      <c r="W290" s="449">
        <v>9</v>
      </c>
      <c r="X290" s="449">
        <f>'Area 24'!I13</f>
        <v>1</v>
      </c>
      <c r="Y290" s="449" t="e">
        <f>'Area 24'!M13</f>
        <v>#N/A</v>
      </c>
      <c r="Z290" s="449" t="e">
        <f>'Area 24'!K13</f>
        <v>#N/A</v>
      </c>
      <c r="AA290" s="449" t="e">
        <f>'Area 24'!Q13</f>
        <v>#N/A</v>
      </c>
      <c r="AB290" t="e">
        <f t="shared" si="18"/>
        <v>#N/A</v>
      </c>
      <c r="AC290" t="e">
        <f t="shared" si="19"/>
        <v>#N/A</v>
      </c>
      <c r="AD290" t="e">
        <f t="shared" si="20"/>
        <v>#N/A</v>
      </c>
    </row>
    <row r="291" spans="1:30">
      <c r="A291" t="s">
        <v>174</v>
      </c>
      <c r="B291" t="s">
        <v>621</v>
      </c>
      <c r="C291" t="s">
        <v>1292</v>
      </c>
      <c r="D291" t="s">
        <v>1293</v>
      </c>
      <c r="E291">
        <v>49.437331280000002</v>
      </c>
      <c r="F291">
        <v>-126.085105</v>
      </c>
      <c r="G291" t="s">
        <v>1294</v>
      </c>
      <c r="H291" t="s">
        <v>1294</v>
      </c>
      <c r="I291" t="s">
        <v>1295</v>
      </c>
      <c r="J291" t="s">
        <v>1296</v>
      </c>
      <c r="K291" t="s">
        <v>1297</v>
      </c>
      <c r="L291">
        <v>49.026875990000001</v>
      </c>
      <c r="M291">
        <v>-125.14962509999999</v>
      </c>
      <c r="N291" t="s">
        <v>30</v>
      </c>
      <c r="O291">
        <v>31</v>
      </c>
      <c r="P291" t="s">
        <v>1298</v>
      </c>
      <c r="Q291">
        <v>5</v>
      </c>
      <c r="R291">
        <v>41178</v>
      </c>
      <c r="S291" t="s">
        <v>174</v>
      </c>
      <c r="T291">
        <v>24</v>
      </c>
      <c r="U291" t="s">
        <v>1131</v>
      </c>
      <c r="V291" t="s">
        <v>53</v>
      </c>
      <c r="W291" s="449">
        <v>10</v>
      </c>
      <c r="X291" s="449">
        <f>'Area 24'!I14</f>
        <v>-1</v>
      </c>
      <c r="Y291" s="449" t="e">
        <f>'Area 24'!M14</f>
        <v>#N/A</v>
      </c>
      <c r="Z291" s="449" t="e">
        <f>'Area 24'!K14</f>
        <v>#N/A</v>
      </c>
      <c r="AA291" s="449" t="e">
        <f>'Area 24'!Q14</f>
        <v>#N/A</v>
      </c>
      <c r="AB291" t="e">
        <f t="shared" si="18"/>
        <v>#N/A</v>
      </c>
      <c r="AC291" t="e">
        <f t="shared" si="19"/>
        <v>#N/A</v>
      </c>
      <c r="AD291" t="e">
        <f t="shared" si="20"/>
        <v>#N/A</v>
      </c>
    </row>
    <row r="292" spans="1:30">
      <c r="A292" t="s">
        <v>174</v>
      </c>
      <c r="B292" t="s">
        <v>621</v>
      </c>
      <c r="C292" t="s">
        <v>1292</v>
      </c>
      <c r="D292" t="s">
        <v>1293</v>
      </c>
      <c r="E292">
        <v>49.437331280000002</v>
      </c>
      <c r="F292">
        <v>-126.085105</v>
      </c>
      <c r="G292" t="s">
        <v>1294</v>
      </c>
      <c r="H292" t="s">
        <v>1294</v>
      </c>
      <c r="I292" t="s">
        <v>1295</v>
      </c>
      <c r="J292" t="s">
        <v>1296</v>
      </c>
      <c r="K292" t="s">
        <v>1297</v>
      </c>
      <c r="L292">
        <v>49.026875990000001</v>
      </c>
      <c r="M292">
        <v>-125.14962509999999</v>
      </c>
      <c r="N292" t="s">
        <v>30</v>
      </c>
      <c r="O292">
        <v>31</v>
      </c>
      <c r="P292" t="s">
        <v>1298</v>
      </c>
      <c r="Q292">
        <v>5</v>
      </c>
      <c r="R292">
        <v>41178</v>
      </c>
      <c r="S292" t="s">
        <v>174</v>
      </c>
      <c r="T292">
        <v>24</v>
      </c>
      <c r="U292" t="s">
        <v>1131</v>
      </c>
      <c r="V292" t="s">
        <v>55</v>
      </c>
      <c r="W292" s="449">
        <v>11</v>
      </c>
      <c r="X292" s="449">
        <f>'Area 24'!I15</f>
        <v>2</v>
      </c>
      <c r="Y292" s="449" t="e">
        <f>'Area 24'!M15</f>
        <v>#N/A</v>
      </c>
      <c r="Z292" s="449" t="e">
        <f>'Area 24'!K15</f>
        <v>#N/A</v>
      </c>
      <c r="AA292" s="449" t="e">
        <f>'Area 24'!Q15</f>
        <v>#N/A</v>
      </c>
      <c r="AB292" t="e">
        <f t="shared" si="18"/>
        <v>#N/A</v>
      </c>
      <c r="AC292" t="e">
        <f t="shared" si="19"/>
        <v>#N/A</v>
      </c>
      <c r="AD292" t="e">
        <f t="shared" si="20"/>
        <v>#N/A</v>
      </c>
    </row>
    <row r="293" spans="1:30">
      <c r="A293" t="s">
        <v>174</v>
      </c>
      <c r="B293" t="s">
        <v>621</v>
      </c>
      <c r="C293" t="s">
        <v>1292</v>
      </c>
      <c r="D293" t="s">
        <v>1293</v>
      </c>
      <c r="E293">
        <v>49.437331280000002</v>
      </c>
      <c r="F293">
        <v>-126.085105</v>
      </c>
      <c r="G293" t="s">
        <v>1294</v>
      </c>
      <c r="H293" t="s">
        <v>1294</v>
      </c>
      <c r="I293" t="s">
        <v>1295</v>
      </c>
      <c r="J293" t="s">
        <v>1296</v>
      </c>
      <c r="K293" t="s">
        <v>1297</v>
      </c>
      <c r="L293">
        <v>49.026875990000001</v>
      </c>
      <c r="M293">
        <v>-125.14962509999999</v>
      </c>
      <c r="N293" t="s">
        <v>30</v>
      </c>
      <c r="O293">
        <v>31</v>
      </c>
      <c r="P293" t="s">
        <v>1298</v>
      </c>
      <c r="Q293">
        <v>5</v>
      </c>
      <c r="R293">
        <v>41178</v>
      </c>
      <c r="S293" t="s">
        <v>174</v>
      </c>
      <c r="T293">
        <v>24</v>
      </c>
      <c r="U293" t="s">
        <v>1131</v>
      </c>
      <c r="V293" t="s">
        <v>56</v>
      </c>
      <c r="W293" s="449">
        <v>12</v>
      </c>
      <c r="X293" s="449">
        <f>'Area 24'!I16</f>
        <v>0</v>
      </c>
      <c r="Y293" s="449" t="e">
        <f>'Area 24'!M16</f>
        <v>#N/A</v>
      </c>
      <c r="Z293" s="449" t="e">
        <f>'Area 24'!K16</f>
        <v>#N/A</v>
      </c>
      <c r="AA293" s="449" t="e">
        <f>'Area 24'!Q16</f>
        <v>#N/A</v>
      </c>
      <c r="AB293" t="e">
        <f t="shared" si="18"/>
        <v>#N/A</v>
      </c>
      <c r="AC293" t="e">
        <f t="shared" si="19"/>
        <v>#N/A</v>
      </c>
      <c r="AD293" t="e">
        <f t="shared" si="20"/>
        <v>#N/A</v>
      </c>
    </row>
    <row r="294" spans="1:30">
      <c r="A294" t="s">
        <v>174</v>
      </c>
      <c r="B294" t="s">
        <v>621</v>
      </c>
      <c r="C294" t="s">
        <v>1292</v>
      </c>
      <c r="D294" t="s">
        <v>1293</v>
      </c>
      <c r="E294">
        <v>49.437331280000002</v>
      </c>
      <c r="F294">
        <v>-126.085105</v>
      </c>
      <c r="G294" t="s">
        <v>1294</v>
      </c>
      <c r="H294" t="s">
        <v>1294</v>
      </c>
      <c r="I294" t="s">
        <v>1295</v>
      </c>
      <c r="J294" t="s">
        <v>1296</v>
      </c>
      <c r="K294" t="s">
        <v>1297</v>
      </c>
      <c r="L294">
        <v>49.026875990000001</v>
      </c>
      <c r="M294">
        <v>-125.14962509999999</v>
      </c>
      <c r="N294" t="s">
        <v>30</v>
      </c>
      <c r="O294">
        <v>31</v>
      </c>
      <c r="P294" t="s">
        <v>1298</v>
      </c>
      <c r="Q294">
        <v>5</v>
      </c>
      <c r="R294">
        <v>41178</v>
      </c>
      <c r="S294" t="s">
        <v>174</v>
      </c>
      <c r="T294">
        <v>24</v>
      </c>
      <c r="U294" t="s">
        <v>1131</v>
      </c>
      <c r="V294" t="s">
        <v>57</v>
      </c>
      <c r="W294" s="449">
        <v>13</v>
      </c>
      <c r="X294" s="449">
        <f>'Area 24'!I17</f>
        <v>-1</v>
      </c>
      <c r="Y294" s="449" t="e">
        <f>'Area 24'!M17</f>
        <v>#N/A</v>
      </c>
      <c r="Z294" s="449" t="e">
        <f>'Area 24'!K17</f>
        <v>#N/A</v>
      </c>
      <c r="AA294" s="449" t="e">
        <f>'Area 24'!Q17</f>
        <v>#N/A</v>
      </c>
      <c r="AB294" t="e">
        <f t="shared" si="18"/>
        <v>#N/A</v>
      </c>
      <c r="AC294" t="e">
        <f t="shared" si="19"/>
        <v>#N/A</v>
      </c>
      <c r="AD294" t="e">
        <f t="shared" si="20"/>
        <v>#N/A</v>
      </c>
    </row>
    <row r="295" spans="1:30">
      <c r="A295" t="s">
        <v>174</v>
      </c>
      <c r="B295" t="s">
        <v>621</v>
      </c>
      <c r="C295" t="s">
        <v>1292</v>
      </c>
      <c r="D295" t="s">
        <v>1293</v>
      </c>
      <c r="E295">
        <v>49.437331280000002</v>
      </c>
      <c r="F295">
        <v>-126.085105</v>
      </c>
      <c r="G295" t="s">
        <v>1294</v>
      </c>
      <c r="H295" t="s">
        <v>1294</v>
      </c>
      <c r="I295" t="s">
        <v>1295</v>
      </c>
      <c r="J295" t="s">
        <v>1296</v>
      </c>
      <c r="K295" t="s">
        <v>1297</v>
      </c>
      <c r="L295">
        <v>49.026875990000001</v>
      </c>
      <c r="M295">
        <v>-125.14962509999999</v>
      </c>
      <c r="N295" t="s">
        <v>30</v>
      </c>
      <c r="O295">
        <v>31</v>
      </c>
      <c r="P295" t="s">
        <v>1298</v>
      </c>
      <c r="Q295">
        <v>5</v>
      </c>
      <c r="R295">
        <v>41178</v>
      </c>
      <c r="S295" t="s">
        <v>174</v>
      </c>
      <c r="T295">
        <v>24</v>
      </c>
      <c r="U295" t="s">
        <v>1131</v>
      </c>
      <c r="V295" t="s">
        <v>58</v>
      </c>
      <c r="W295" s="449">
        <v>14</v>
      </c>
      <c r="X295" s="449">
        <f>'Area 24'!I18</f>
        <v>-1</v>
      </c>
      <c r="Y295" s="449" t="e">
        <f>'Area 24'!M18</f>
        <v>#N/A</v>
      </c>
      <c r="Z295" s="449" t="e">
        <f>'Area 24'!K18</f>
        <v>#N/A</v>
      </c>
      <c r="AA295" s="449" t="e">
        <f>'Area 24'!Q18</f>
        <v>#N/A</v>
      </c>
      <c r="AB295" t="e">
        <f t="shared" si="18"/>
        <v>#N/A</v>
      </c>
      <c r="AC295" t="e">
        <f t="shared" si="19"/>
        <v>#N/A</v>
      </c>
      <c r="AD295" t="e">
        <f t="shared" si="20"/>
        <v>#N/A</v>
      </c>
    </row>
    <row r="296" spans="1:30">
      <c r="A296" t="s">
        <v>174</v>
      </c>
      <c r="B296" t="s">
        <v>621</v>
      </c>
      <c r="C296" t="s">
        <v>1292</v>
      </c>
      <c r="D296" t="s">
        <v>1293</v>
      </c>
      <c r="E296">
        <v>49.437331280000002</v>
      </c>
      <c r="F296">
        <v>-126.085105</v>
      </c>
      <c r="G296" t="s">
        <v>1294</v>
      </c>
      <c r="H296" t="s">
        <v>1294</v>
      </c>
      <c r="I296" t="s">
        <v>1295</v>
      </c>
      <c r="J296" t="s">
        <v>1296</v>
      </c>
      <c r="K296" t="s">
        <v>1297</v>
      </c>
      <c r="L296">
        <v>49.026875990000001</v>
      </c>
      <c r="M296">
        <v>-125.14962509999999</v>
      </c>
      <c r="N296" t="s">
        <v>30</v>
      </c>
      <c r="O296">
        <v>31</v>
      </c>
      <c r="P296" t="s">
        <v>1298</v>
      </c>
      <c r="Q296">
        <v>5</v>
      </c>
      <c r="R296">
        <v>41178</v>
      </c>
      <c r="S296" t="s">
        <v>174</v>
      </c>
      <c r="T296">
        <v>24</v>
      </c>
      <c r="U296" t="s">
        <v>1131</v>
      </c>
      <c r="V296" t="s">
        <v>59</v>
      </c>
      <c r="W296" s="449">
        <v>15</v>
      </c>
      <c r="X296" s="449">
        <f>'Area 24'!I19</f>
        <v>1</v>
      </c>
      <c r="Y296" s="449" t="e">
        <f>'Area 24'!M19</f>
        <v>#N/A</v>
      </c>
      <c r="Z296" s="449" t="e">
        <f>'Area 24'!K19</f>
        <v>#N/A</v>
      </c>
      <c r="AA296" s="449" t="e">
        <f>'Area 24'!Q19</f>
        <v>#N/A</v>
      </c>
      <c r="AB296" t="e">
        <f t="shared" si="18"/>
        <v>#N/A</v>
      </c>
      <c r="AC296" t="e">
        <f t="shared" si="19"/>
        <v>#N/A</v>
      </c>
      <c r="AD296" t="e">
        <f t="shared" si="20"/>
        <v>#N/A</v>
      </c>
    </row>
    <row r="297" spans="1:30">
      <c r="A297" t="s">
        <v>174</v>
      </c>
      <c r="B297" t="s">
        <v>621</v>
      </c>
      <c r="C297" t="s">
        <v>1292</v>
      </c>
      <c r="D297" t="s">
        <v>1293</v>
      </c>
      <c r="E297">
        <v>49.437331280000002</v>
      </c>
      <c r="F297">
        <v>-126.085105</v>
      </c>
      <c r="G297" t="s">
        <v>1294</v>
      </c>
      <c r="H297" t="s">
        <v>1294</v>
      </c>
      <c r="I297" t="s">
        <v>1295</v>
      </c>
      <c r="J297" t="s">
        <v>1296</v>
      </c>
      <c r="K297" t="s">
        <v>1297</v>
      </c>
      <c r="L297">
        <v>49.026875990000001</v>
      </c>
      <c r="M297">
        <v>-125.14962509999999</v>
      </c>
      <c r="N297" t="s">
        <v>30</v>
      </c>
      <c r="O297">
        <v>31</v>
      </c>
      <c r="P297" t="s">
        <v>1298</v>
      </c>
      <c r="Q297">
        <v>5</v>
      </c>
      <c r="R297">
        <v>41178</v>
      </c>
      <c r="S297" t="s">
        <v>174</v>
      </c>
      <c r="T297">
        <v>24</v>
      </c>
      <c r="U297" t="s">
        <v>1132</v>
      </c>
      <c r="V297" t="s">
        <v>61</v>
      </c>
      <c r="W297" s="449">
        <v>16</v>
      </c>
      <c r="X297" s="449">
        <f>'Area 24'!I20</f>
        <v>1</v>
      </c>
      <c r="Y297" s="449" t="e">
        <f>'Area 24'!M20</f>
        <v>#N/A</v>
      </c>
      <c r="Z297" s="449" t="e">
        <f>'Area 24'!K20</f>
        <v>#N/A</v>
      </c>
      <c r="AA297" s="449" t="str">
        <f>'Area 24'!Q20</f>
        <v>23</v>
      </c>
      <c r="AB297" t="e">
        <f t="shared" si="18"/>
        <v>#N/A</v>
      </c>
      <c r="AC297">
        <f t="shared" si="19"/>
        <v>2</v>
      </c>
      <c r="AD297" t="e">
        <f t="shared" si="20"/>
        <v>#N/A</v>
      </c>
    </row>
    <row r="298" spans="1:30">
      <c r="A298" t="s">
        <v>174</v>
      </c>
      <c r="B298" t="s">
        <v>621</v>
      </c>
      <c r="C298" t="s">
        <v>1292</v>
      </c>
      <c r="D298" t="s">
        <v>1293</v>
      </c>
      <c r="E298">
        <v>49.437331280000002</v>
      </c>
      <c r="F298">
        <v>-126.085105</v>
      </c>
      <c r="G298" t="s">
        <v>1294</v>
      </c>
      <c r="H298" t="s">
        <v>1294</v>
      </c>
      <c r="I298" t="s">
        <v>1295</v>
      </c>
      <c r="J298" t="s">
        <v>1296</v>
      </c>
      <c r="K298" t="s">
        <v>1297</v>
      </c>
      <c r="L298">
        <v>49.026875990000001</v>
      </c>
      <c r="M298">
        <v>-125.14962509999999</v>
      </c>
      <c r="N298" t="s">
        <v>30</v>
      </c>
      <c r="O298">
        <v>31</v>
      </c>
      <c r="P298" t="s">
        <v>1298</v>
      </c>
      <c r="Q298">
        <v>5</v>
      </c>
      <c r="R298">
        <v>41178</v>
      </c>
      <c r="S298" t="s">
        <v>174</v>
      </c>
      <c r="T298">
        <v>24</v>
      </c>
      <c r="U298" t="s">
        <v>1132</v>
      </c>
      <c r="V298" t="s">
        <v>62</v>
      </c>
      <c r="W298" s="449">
        <v>17</v>
      </c>
      <c r="X298" s="449">
        <f>'Area 24'!I21</f>
        <v>1</v>
      </c>
      <c r="Y298" s="449" t="e">
        <f>'Area 24'!M21</f>
        <v>#N/A</v>
      </c>
      <c r="Z298" s="449" t="e">
        <f>'Area 24'!K21</f>
        <v>#N/A</v>
      </c>
      <c r="AA298" s="449" t="str">
        <f>'Area 24'!Q21</f>
        <v>23</v>
      </c>
      <c r="AB298" t="e">
        <f t="shared" si="18"/>
        <v>#N/A</v>
      </c>
      <c r="AC298">
        <f t="shared" si="19"/>
        <v>2</v>
      </c>
      <c r="AD298" t="e">
        <f t="shared" si="20"/>
        <v>#N/A</v>
      </c>
    </row>
    <row r="299" spans="1:30">
      <c r="A299" t="s">
        <v>174</v>
      </c>
      <c r="B299" t="s">
        <v>621</v>
      </c>
      <c r="C299" t="s">
        <v>1292</v>
      </c>
      <c r="D299" t="s">
        <v>1293</v>
      </c>
      <c r="E299">
        <v>49.437331280000002</v>
      </c>
      <c r="F299">
        <v>-126.085105</v>
      </c>
      <c r="G299" t="s">
        <v>1294</v>
      </c>
      <c r="H299" t="s">
        <v>1294</v>
      </c>
      <c r="I299" t="s">
        <v>1295</v>
      </c>
      <c r="J299" t="s">
        <v>1296</v>
      </c>
      <c r="K299" t="s">
        <v>1297</v>
      </c>
      <c r="L299">
        <v>49.026875990000001</v>
      </c>
      <c r="M299">
        <v>-125.14962509999999</v>
      </c>
      <c r="N299" t="s">
        <v>30</v>
      </c>
      <c r="O299">
        <v>31</v>
      </c>
      <c r="P299" t="s">
        <v>1298</v>
      </c>
      <c r="Q299">
        <v>5</v>
      </c>
      <c r="R299">
        <v>41178</v>
      </c>
      <c r="S299" t="s">
        <v>174</v>
      </c>
      <c r="T299">
        <v>24</v>
      </c>
      <c r="U299" t="s">
        <v>1132</v>
      </c>
      <c r="V299" t="s">
        <v>284</v>
      </c>
      <c r="W299" s="449">
        <v>18</v>
      </c>
      <c r="X299" s="449">
        <f>'Area 24'!I22</f>
        <v>1</v>
      </c>
      <c r="Y299" s="449" t="e">
        <f>'Area 24'!M22</f>
        <v>#N/A</v>
      </c>
      <c r="Z299" s="449" t="e">
        <f>'Area 24'!K22</f>
        <v>#N/A</v>
      </c>
      <c r="AA299" s="449" t="str">
        <f>'Area 24'!Q22</f>
        <v>23</v>
      </c>
      <c r="AB299" t="e">
        <f t="shared" si="18"/>
        <v>#N/A</v>
      </c>
      <c r="AC299">
        <f t="shared" si="19"/>
        <v>2</v>
      </c>
      <c r="AD299" t="e">
        <f t="shared" si="20"/>
        <v>#N/A</v>
      </c>
    </row>
    <row r="300" spans="1:30">
      <c r="A300" t="s">
        <v>174</v>
      </c>
      <c r="B300" t="s">
        <v>621</v>
      </c>
      <c r="C300" t="s">
        <v>1292</v>
      </c>
      <c r="D300" t="s">
        <v>1293</v>
      </c>
      <c r="E300">
        <v>49.437331280000002</v>
      </c>
      <c r="F300">
        <v>-126.085105</v>
      </c>
      <c r="G300" t="s">
        <v>1294</v>
      </c>
      <c r="H300" t="s">
        <v>1294</v>
      </c>
      <c r="I300" t="s">
        <v>1295</v>
      </c>
      <c r="J300" t="s">
        <v>1296</v>
      </c>
      <c r="K300" t="s">
        <v>1297</v>
      </c>
      <c r="L300">
        <v>49.026875990000001</v>
      </c>
      <c r="M300">
        <v>-125.14962509999999</v>
      </c>
      <c r="N300" t="s">
        <v>30</v>
      </c>
      <c r="O300">
        <v>31</v>
      </c>
      <c r="P300" t="s">
        <v>1298</v>
      </c>
      <c r="Q300">
        <v>5</v>
      </c>
      <c r="R300">
        <v>41178</v>
      </c>
      <c r="S300" t="s">
        <v>174</v>
      </c>
      <c r="T300">
        <v>24</v>
      </c>
      <c r="U300" t="s">
        <v>1132</v>
      </c>
      <c r="V300" t="s">
        <v>64</v>
      </c>
      <c r="W300" s="449">
        <v>19</v>
      </c>
      <c r="X300" s="449">
        <f>'Area 24'!I23</f>
        <v>-1</v>
      </c>
      <c r="Y300" s="449" t="e">
        <f>'Area 24'!M23</f>
        <v>#N/A</v>
      </c>
      <c r="Z300" s="449" t="e">
        <f>'Area 24'!K23</f>
        <v>#N/A</v>
      </c>
      <c r="AA300" s="449" t="e">
        <f>'Area 24'!Q23</f>
        <v>#N/A</v>
      </c>
      <c r="AB300" t="e">
        <f t="shared" si="18"/>
        <v>#N/A</v>
      </c>
      <c r="AC300" t="e">
        <f t="shared" si="19"/>
        <v>#N/A</v>
      </c>
      <c r="AD300" t="e">
        <f t="shared" si="20"/>
        <v>#N/A</v>
      </c>
    </row>
    <row r="301" spans="1:30">
      <c r="A301" t="s">
        <v>174</v>
      </c>
      <c r="B301" t="s">
        <v>621</v>
      </c>
      <c r="C301" t="s">
        <v>1292</v>
      </c>
      <c r="D301" t="s">
        <v>1293</v>
      </c>
      <c r="E301">
        <v>49.437331280000002</v>
      </c>
      <c r="F301">
        <v>-126.085105</v>
      </c>
      <c r="G301" t="s">
        <v>1294</v>
      </c>
      <c r="H301" t="s">
        <v>1294</v>
      </c>
      <c r="I301" t="s">
        <v>1295</v>
      </c>
      <c r="J301" t="s">
        <v>1296</v>
      </c>
      <c r="K301" t="s">
        <v>1297</v>
      </c>
      <c r="L301">
        <v>49.026875990000001</v>
      </c>
      <c r="M301">
        <v>-125.14962509999999</v>
      </c>
      <c r="N301" t="s">
        <v>30</v>
      </c>
      <c r="O301">
        <v>31</v>
      </c>
      <c r="P301" t="s">
        <v>1298</v>
      </c>
      <c r="Q301">
        <v>5</v>
      </c>
      <c r="R301">
        <v>41178</v>
      </c>
      <c r="S301" t="s">
        <v>174</v>
      </c>
      <c r="T301">
        <v>24</v>
      </c>
      <c r="U301" t="s">
        <v>1132</v>
      </c>
      <c r="V301" t="s">
        <v>65</v>
      </c>
      <c r="W301" s="449">
        <v>20</v>
      </c>
      <c r="X301" s="449">
        <f>'Area 24'!I24</f>
        <v>-1</v>
      </c>
      <c r="Y301" s="449" t="e">
        <f>'Area 24'!M24</f>
        <v>#N/A</v>
      </c>
      <c r="Z301" s="449" t="e">
        <f>'Area 24'!K24</f>
        <v>#N/A</v>
      </c>
      <c r="AA301" s="449" t="e">
        <f>'Area 24'!Q24</f>
        <v>#N/A</v>
      </c>
      <c r="AB301" t="e">
        <f t="shared" si="18"/>
        <v>#N/A</v>
      </c>
      <c r="AC301" t="e">
        <f t="shared" si="19"/>
        <v>#N/A</v>
      </c>
      <c r="AD301" t="e">
        <f t="shared" si="20"/>
        <v>#N/A</v>
      </c>
    </row>
    <row r="302" spans="1:30">
      <c r="A302" t="s">
        <v>174</v>
      </c>
      <c r="B302" t="s">
        <v>621</v>
      </c>
      <c r="C302" t="s">
        <v>1292</v>
      </c>
      <c r="D302" t="s">
        <v>1293</v>
      </c>
      <c r="E302">
        <v>49.437331280000002</v>
      </c>
      <c r="F302">
        <v>-126.085105</v>
      </c>
      <c r="G302" t="s">
        <v>1294</v>
      </c>
      <c r="H302" t="s">
        <v>1294</v>
      </c>
      <c r="I302" t="s">
        <v>1295</v>
      </c>
      <c r="J302" t="s">
        <v>1296</v>
      </c>
      <c r="K302" t="s">
        <v>1297</v>
      </c>
      <c r="L302">
        <v>49.026875990000001</v>
      </c>
      <c r="M302">
        <v>-125.14962509999999</v>
      </c>
      <c r="N302" t="s">
        <v>30</v>
      </c>
      <c r="O302">
        <v>31</v>
      </c>
      <c r="P302" t="s">
        <v>1298</v>
      </c>
      <c r="Q302">
        <v>5</v>
      </c>
      <c r="R302">
        <v>41178</v>
      </c>
      <c r="S302" t="s">
        <v>174</v>
      </c>
      <c r="T302">
        <v>24</v>
      </c>
      <c r="U302" t="s">
        <v>1132</v>
      </c>
      <c r="V302" t="s">
        <v>66</v>
      </c>
      <c r="W302" s="449">
        <v>21</v>
      </c>
      <c r="X302" s="449">
        <f>'Area 24'!I25</f>
        <v>1</v>
      </c>
      <c r="Y302" s="449" t="e">
        <f>'Area 24'!M25</f>
        <v>#N/A</v>
      </c>
      <c r="Z302" s="449" t="e">
        <f>'Area 24'!K25</f>
        <v>#N/A</v>
      </c>
      <c r="AA302" s="449" t="e">
        <f>'Area 24'!Q25</f>
        <v>#N/A</v>
      </c>
      <c r="AB302" t="e">
        <f t="shared" si="18"/>
        <v>#N/A</v>
      </c>
      <c r="AC302" t="e">
        <f t="shared" si="19"/>
        <v>#N/A</v>
      </c>
      <c r="AD302" t="e">
        <f t="shared" si="20"/>
        <v>#N/A</v>
      </c>
    </row>
    <row r="303" spans="1:30">
      <c r="A303" t="s">
        <v>174</v>
      </c>
      <c r="B303" t="s">
        <v>621</v>
      </c>
      <c r="C303" t="s">
        <v>1292</v>
      </c>
      <c r="D303" t="s">
        <v>1293</v>
      </c>
      <c r="E303">
        <v>49.437331280000002</v>
      </c>
      <c r="F303">
        <v>-126.085105</v>
      </c>
      <c r="G303" t="s">
        <v>1294</v>
      </c>
      <c r="H303" t="s">
        <v>1294</v>
      </c>
      <c r="I303" t="s">
        <v>1295</v>
      </c>
      <c r="J303" t="s">
        <v>1296</v>
      </c>
      <c r="K303" t="s">
        <v>1297</v>
      </c>
      <c r="L303">
        <v>49.026875990000001</v>
      </c>
      <c r="M303">
        <v>-125.14962509999999</v>
      </c>
      <c r="N303" t="s">
        <v>30</v>
      </c>
      <c r="O303">
        <v>31</v>
      </c>
      <c r="P303" t="s">
        <v>1298</v>
      </c>
      <c r="Q303">
        <v>5</v>
      </c>
      <c r="R303">
        <v>41178</v>
      </c>
      <c r="S303" t="s">
        <v>174</v>
      </c>
      <c r="T303">
        <v>24</v>
      </c>
      <c r="U303" t="s">
        <v>1132</v>
      </c>
      <c r="V303" t="s">
        <v>67</v>
      </c>
      <c r="W303" s="449">
        <v>22</v>
      </c>
      <c r="X303" s="449">
        <f>'Area 24'!I26</f>
        <v>-1</v>
      </c>
      <c r="Y303" s="449" t="e">
        <f>'Area 24'!M26</f>
        <v>#N/A</v>
      </c>
      <c r="Z303" s="449" t="e">
        <f>'Area 24'!K26</f>
        <v>#N/A</v>
      </c>
      <c r="AA303" s="449" t="e">
        <f>'Area 24'!Q26</f>
        <v>#N/A</v>
      </c>
      <c r="AB303" t="e">
        <f t="shared" si="18"/>
        <v>#N/A</v>
      </c>
      <c r="AC303" t="e">
        <f t="shared" si="19"/>
        <v>#N/A</v>
      </c>
      <c r="AD303" t="e">
        <f t="shared" si="20"/>
        <v>#N/A</v>
      </c>
    </row>
    <row r="304" spans="1:30">
      <c r="A304" t="s">
        <v>174</v>
      </c>
      <c r="B304" t="s">
        <v>621</v>
      </c>
      <c r="C304" t="s">
        <v>1292</v>
      </c>
      <c r="D304" t="s">
        <v>1293</v>
      </c>
      <c r="E304">
        <v>49.437331280000002</v>
      </c>
      <c r="F304">
        <v>-126.085105</v>
      </c>
      <c r="G304" t="s">
        <v>1294</v>
      </c>
      <c r="H304" t="s">
        <v>1294</v>
      </c>
      <c r="I304" t="s">
        <v>1295</v>
      </c>
      <c r="J304" t="s">
        <v>1296</v>
      </c>
      <c r="K304" t="s">
        <v>1297</v>
      </c>
      <c r="L304">
        <v>49.026875990000001</v>
      </c>
      <c r="M304">
        <v>-125.14962509999999</v>
      </c>
      <c r="N304" t="s">
        <v>30</v>
      </c>
      <c r="O304">
        <v>31</v>
      </c>
      <c r="P304" t="s">
        <v>1298</v>
      </c>
      <c r="Q304">
        <v>5</v>
      </c>
      <c r="R304">
        <v>41178</v>
      </c>
      <c r="S304" t="s">
        <v>174</v>
      </c>
      <c r="T304">
        <v>24</v>
      </c>
      <c r="U304" t="s">
        <v>1132</v>
      </c>
      <c r="V304" t="s">
        <v>69</v>
      </c>
      <c r="W304" s="449">
        <v>23</v>
      </c>
      <c r="X304" s="449">
        <f>'Area 24'!I27</f>
        <v>0</v>
      </c>
      <c r="Y304" s="449" t="e">
        <f>'Area 24'!M27</f>
        <v>#N/A</v>
      </c>
      <c r="Z304" s="449" t="e">
        <f>'Area 24'!K27</f>
        <v>#N/A</v>
      </c>
      <c r="AA304" s="449" t="e">
        <f>'Area 24'!Q27</f>
        <v>#N/A</v>
      </c>
      <c r="AB304" t="e">
        <f t="shared" si="18"/>
        <v>#N/A</v>
      </c>
      <c r="AC304" t="e">
        <f t="shared" si="19"/>
        <v>#N/A</v>
      </c>
      <c r="AD304" t="e">
        <f t="shared" si="20"/>
        <v>#N/A</v>
      </c>
    </row>
    <row r="305" spans="1:30">
      <c r="A305" t="s">
        <v>174</v>
      </c>
      <c r="B305" t="s">
        <v>621</v>
      </c>
      <c r="C305" t="s">
        <v>1292</v>
      </c>
      <c r="D305" t="s">
        <v>1293</v>
      </c>
      <c r="E305">
        <v>49.437331280000002</v>
      </c>
      <c r="F305">
        <v>-126.085105</v>
      </c>
      <c r="G305" t="s">
        <v>1294</v>
      </c>
      <c r="H305" t="s">
        <v>1294</v>
      </c>
      <c r="I305" t="s">
        <v>1295</v>
      </c>
      <c r="J305" t="s">
        <v>1296</v>
      </c>
      <c r="K305" t="s">
        <v>1297</v>
      </c>
      <c r="L305">
        <v>49.026875990000001</v>
      </c>
      <c r="M305">
        <v>-125.14962509999999</v>
      </c>
      <c r="N305" t="s">
        <v>30</v>
      </c>
      <c r="O305">
        <v>31</v>
      </c>
      <c r="P305" t="s">
        <v>1298</v>
      </c>
      <c r="Q305">
        <v>5</v>
      </c>
      <c r="R305">
        <v>41178</v>
      </c>
      <c r="S305" t="s">
        <v>174</v>
      </c>
      <c r="T305">
        <v>24</v>
      </c>
      <c r="U305" t="s">
        <v>1132</v>
      </c>
      <c r="V305" t="s">
        <v>71</v>
      </c>
      <c r="W305" s="449">
        <v>24</v>
      </c>
      <c r="X305" s="449">
        <f>'Area 24'!I28</f>
        <v>0</v>
      </c>
      <c r="Y305" s="449" t="e">
        <f>'Area 24'!M28</f>
        <v>#N/A</v>
      </c>
      <c r="Z305" s="449" t="e">
        <f>'Area 24'!K28</f>
        <v>#N/A</v>
      </c>
      <c r="AA305" s="449" t="e">
        <f>'Area 24'!Q28</f>
        <v>#N/A</v>
      </c>
      <c r="AB305" t="e">
        <f t="shared" si="18"/>
        <v>#N/A</v>
      </c>
      <c r="AC305" t="e">
        <f t="shared" si="19"/>
        <v>#N/A</v>
      </c>
      <c r="AD305" t="e">
        <f t="shared" si="20"/>
        <v>#N/A</v>
      </c>
    </row>
    <row r="306" spans="1:30">
      <c r="A306" t="s">
        <v>174</v>
      </c>
      <c r="B306" t="s">
        <v>621</v>
      </c>
      <c r="C306" t="s">
        <v>1292</v>
      </c>
      <c r="D306" t="s">
        <v>1293</v>
      </c>
      <c r="E306">
        <v>49.437331280000002</v>
      </c>
      <c r="F306">
        <v>-126.085105</v>
      </c>
      <c r="G306" t="s">
        <v>1294</v>
      </c>
      <c r="H306" t="s">
        <v>1294</v>
      </c>
      <c r="I306" t="s">
        <v>1295</v>
      </c>
      <c r="J306" t="s">
        <v>1296</v>
      </c>
      <c r="K306" t="s">
        <v>1297</v>
      </c>
      <c r="L306">
        <v>49.026875990000001</v>
      </c>
      <c r="M306">
        <v>-125.14962509999999</v>
      </c>
      <c r="N306" t="s">
        <v>30</v>
      </c>
      <c r="O306">
        <v>31</v>
      </c>
      <c r="P306" t="s">
        <v>1298</v>
      </c>
      <c r="Q306">
        <v>5</v>
      </c>
      <c r="R306">
        <v>41178</v>
      </c>
      <c r="S306" t="s">
        <v>174</v>
      </c>
      <c r="T306">
        <v>24</v>
      </c>
      <c r="U306" t="s">
        <v>1132</v>
      </c>
      <c r="V306" t="s">
        <v>72</v>
      </c>
      <c r="W306" s="449">
        <v>25</v>
      </c>
      <c r="X306" s="449">
        <f>'Area 24'!I29</f>
        <v>-1</v>
      </c>
      <c r="Y306" s="449" t="e">
        <f>'Area 24'!M29</f>
        <v>#N/A</v>
      </c>
      <c r="Z306" s="449" t="e">
        <f>'Area 24'!K29</f>
        <v>#N/A</v>
      </c>
      <c r="AA306" s="449" t="e">
        <f>'Area 24'!Q29</f>
        <v>#N/A</v>
      </c>
      <c r="AB306" t="e">
        <f t="shared" si="18"/>
        <v>#N/A</v>
      </c>
      <c r="AC306" t="e">
        <f t="shared" si="19"/>
        <v>#N/A</v>
      </c>
      <c r="AD306" t="e">
        <f t="shared" si="20"/>
        <v>#N/A</v>
      </c>
    </row>
    <row r="307" spans="1:30">
      <c r="A307" t="s">
        <v>174</v>
      </c>
      <c r="B307" t="s">
        <v>621</v>
      </c>
      <c r="C307" t="s">
        <v>1292</v>
      </c>
      <c r="D307" t="s">
        <v>1293</v>
      </c>
      <c r="E307">
        <v>49.437331280000002</v>
      </c>
      <c r="F307">
        <v>-126.085105</v>
      </c>
      <c r="G307" t="s">
        <v>1294</v>
      </c>
      <c r="H307" t="s">
        <v>1294</v>
      </c>
      <c r="I307" t="s">
        <v>1295</v>
      </c>
      <c r="J307" t="s">
        <v>1296</v>
      </c>
      <c r="K307" t="s">
        <v>1297</v>
      </c>
      <c r="L307">
        <v>49.026875990000001</v>
      </c>
      <c r="M307">
        <v>-125.14962509999999</v>
      </c>
      <c r="N307" t="s">
        <v>30</v>
      </c>
      <c r="O307">
        <v>31</v>
      </c>
      <c r="P307" t="s">
        <v>1298</v>
      </c>
      <c r="Q307">
        <v>5</v>
      </c>
      <c r="R307">
        <v>41178</v>
      </c>
      <c r="S307" t="s">
        <v>174</v>
      </c>
      <c r="T307">
        <v>24</v>
      </c>
      <c r="U307" t="s">
        <v>1132</v>
      </c>
      <c r="V307" t="s">
        <v>73</v>
      </c>
      <c r="W307" s="449">
        <v>26</v>
      </c>
      <c r="X307" s="449">
        <f>'Area 24'!I30</f>
        <v>-1</v>
      </c>
      <c r="Y307" s="449" t="e">
        <f>'Area 24'!M30</f>
        <v>#N/A</v>
      </c>
      <c r="Z307" s="449" t="e">
        <f>'Area 24'!K30</f>
        <v>#N/A</v>
      </c>
      <c r="AA307" s="449" t="e">
        <f>'Area 24'!Q30</f>
        <v>#N/A</v>
      </c>
      <c r="AB307" t="e">
        <f t="shared" si="18"/>
        <v>#N/A</v>
      </c>
      <c r="AC307" t="e">
        <f t="shared" si="19"/>
        <v>#N/A</v>
      </c>
      <c r="AD307" t="e">
        <f t="shared" si="20"/>
        <v>#N/A</v>
      </c>
    </row>
    <row r="308" spans="1:30">
      <c r="A308" t="s">
        <v>174</v>
      </c>
      <c r="B308" t="s">
        <v>621</v>
      </c>
      <c r="C308" t="s">
        <v>1292</v>
      </c>
      <c r="D308" t="s">
        <v>1293</v>
      </c>
      <c r="E308">
        <v>49.437331280000002</v>
      </c>
      <c r="F308">
        <v>-126.085105</v>
      </c>
      <c r="G308" t="s">
        <v>1294</v>
      </c>
      <c r="H308" t="s">
        <v>1294</v>
      </c>
      <c r="I308" t="s">
        <v>1295</v>
      </c>
      <c r="J308" t="s">
        <v>1296</v>
      </c>
      <c r="K308" t="s">
        <v>1297</v>
      </c>
      <c r="L308">
        <v>49.026875990000001</v>
      </c>
      <c r="M308">
        <v>-125.14962509999999</v>
      </c>
      <c r="N308" t="s">
        <v>30</v>
      </c>
      <c r="O308">
        <v>31</v>
      </c>
      <c r="P308" t="s">
        <v>1298</v>
      </c>
      <c r="Q308">
        <v>5</v>
      </c>
      <c r="R308">
        <v>41178</v>
      </c>
      <c r="S308" t="s">
        <v>174</v>
      </c>
      <c r="T308">
        <v>24</v>
      </c>
      <c r="U308" t="s">
        <v>1132</v>
      </c>
      <c r="V308" t="s">
        <v>74</v>
      </c>
      <c r="W308" s="449">
        <v>27</v>
      </c>
      <c r="X308" s="449">
        <f>'Area 24'!I31</f>
        <v>-1</v>
      </c>
      <c r="Y308" s="449" t="e">
        <f>'Area 24'!M31</f>
        <v>#N/A</v>
      </c>
      <c r="Z308" s="449" t="e">
        <f>'Area 24'!K31</f>
        <v>#N/A</v>
      </c>
      <c r="AA308" s="449" t="e">
        <f>'Area 24'!Q31</f>
        <v>#N/A</v>
      </c>
      <c r="AB308" t="e">
        <f t="shared" si="18"/>
        <v>#N/A</v>
      </c>
      <c r="AC308" t="e">
        <f t="shared" si="19"/>
        <v>#N/A</v>
      </c>
      <c r="AD308" t="e">
        <f t="shared" si="20"/>
        <v>#N/A</v>
      </c>
    </row>
    <row r="309" spans="1:30">
      <c r="A309" t="s">
        <v>174</v>
      </c>
      <c r="B309" t="s">
        <v>621</v>
      </c>
      <c r="C309" t="s">
        <v>1292</v>
      </c>
      <c r="D309" t="s">
        <v>1293</v>
      </c>
      <c r="E309">
        <v>49.437331280000002</v>
      </c>
      <c r="F309">
        <v>-126.085105</v>
      </c>
      <c r="G309" t="s">
        <v>1294</v>
      </c>
      <c r="H309" t="s">
        <v>1294</v>
      </c>
      <c r="I309" t="s">
        <v>1295</v>
      </c>
      <c r="J309" t="s">
        <v>1296</v>
      </c>
      <c r="K309" t="s">
        <v>1297</v>
      </c>
      <c r="L309">
        <v>49.026875990000001</v>
      </c>
      <c r="M309">
        <v>-125.14962509999999</v>
      </c>
      <c r="N309" t="s">
        <v>30</v>
      </c>
      <c r="O309">
        <v>31</v>
      </c>
      <c r="P309" t="s">
        <v>1298</v>
      </c>
      <c r="Q309">
        <v>5</v>
      </c>
      <c r="R309">
        <v>41178</v>
      </c>
      <c r="S309" t="s">
        <v>174</v>
      </c>
      <c r="T309">
        <v>24</v>
      </c>
      <c r="U309" t="s">
        <v>1132</v>
      </c>
      <c r="V309" t="s">
        <v>75</v>
      </c>
      <c r="W309" s="449">
        <v>28</v>
      </c>
      <c r="X309" s="449">
        <f>'Area 24'!I32</f>
        <v>-1</v>
      </c>
      <c r="Y309" s="449" t="e">
        <f>'Area 24'!M32</f>
        <v>#N/A</v>
      </c>
      <c r="Z309" s="449" t="e">
        <f>'Area 24'!K32</f>
        <v>#N/A</v>
      </c>
      <c r="AA309" s="449" t="e">
        <f>'Area 24'!Q32</f>
        <v>#N/A</v>
      </c>
      <c r="AB309" t="e">
        <f t="shared" si="18"/>
        <v>#N/A</v>
      </c>
      <c r="AC309" t="e">
        <f t="shared" si="19"/>
        <v>#N/A</v>
      </c>
      <c r="AD309" t="e">
        <f t="shared" si="20"/>
        <v>#N/A</v>
      </c>
    </row>
    <row r="310" spans="1:30">
      <c r="A310" t="s">
        <v>174</v>
      </c>
      <c r="B310" t="s">
        <v>621</v>
      </c>
      <c r="C310" t="s">
        <v>1292</v>
      </c>
      <c r="D310" t="s">
        <v>1293</v>
      </c>
      <c r="E310">
        <v>49.437331280000002</v>
      </c>
      <c r="F310">
        <v>-126.085105</v>
      </c>
      <c r="G310" t="s">
        <v>1294</v>
      </c>
      <c r="H310" t="s">
        <v>1294</v>
      </c>
      <c r="I310" t="s">
        <v>1295</v>
      </c>
      <c r="J310" t="s">
        <v>1296</v>
      </c>
      <c r="K310" t="s">
        <v>1297</v>
      </c>
      <c r="L310">
        <v>49.026875990000001</v>
      </c>
      <c r="M310">
        <v>-125.14962509999999</v>
      </c>
      <c r="N310" t="s">
        <v>30</v>
      </c>
      <c r="O310">
        <v>31</v>
      </c>
      <c r="P310" t="s">
        <v>1298</v>
      </c>
      <c r="Q310">
        <v>5</v>
      </c>
      <c r="R310">
        <v>41178</v>
      </c>
      <c r="S310" t="s">
        <v>174</v>
      </c>
      <c r="T310">
        <v>24</v>
      </c>
      <c r="U310" t="s">
        <v>1132</v>
      </c>
      <c r="V310" t="s">
        <v>76</v>
      </c>
      <c r="W310" s="449">
        <v>29</v>
      </c>
      <c r="X310" s="449">
        <f>'Area 24'!I33</f>
        <v>1</v>
      </c>
      <c r="Y310" s="449" t="e">
        <f>'Area 24'!M33</f>
        <v>#N/A</v>
      </c>
      <c r="Z310" s="449" t="e">
        <f>'Area 24'!K33</f>
        <v>#N/A</v>
      </c>
      <c r="AA310" s="449" t="e">
        <f>'Area 24'!Q33</f>
        <v>#N/A</v>
      </c>
      <c r="AB310" t="e">
        <f t="shared" si="18"/>
        <v>#N/A</v>
      </c>
      <c r="AC310" t="e">
        <f t="shared" si="19"/>
        <v>#N/A</v>
      </c>
      <c r="AD310" t="e">
        <f t="shared" si="20"/>
        <v>#N/A</v>
      </c>
    </row>
    <row r="311" spans="1:30">
      <c r="A311" t="s">
        <v>174</v>
      </c>
      <c r="B311" t="s">
        <v>621</v>
      </c>
      <c r="C311" t="s">
        <v>1292</v>
      </c>
      <c r="D311" t="s">
        <v>1293</v>
      </c>
      <c r="E311">
        <v>49.437331280000002</v>
      </c>
      <c r="F311">
        <v>-126.085105</v>
      </c>
      <c r="G311" t="s">
        <v>1294</v>
      </c>
      <c r="H311" t="s">
        <v>1294</v>
      </c>
      <c r="I311" t="s">
        <v>1295</v>
      </c>
      <c r="J311" t="s">
        <v>1296</v>
      </c>
      <c r="K311" t="s">
        <v>1297</v>
      </c>
      <c r="L311">
        <v>49.026875990000001</v>
      </c>
      <c r="M311">
        <v>-125.14962509999999</v>
      </c>
      <c r="N311" t="s">
        <v>30</v>
      </c>
      <c r="O311">
        <v>31</v>
      </c>
      <c r="P311" t="s">
        <v>1298</v>
      </c>
      <c r="Q311">
        <v>5</v>
      </c>
      <c r="R311">
        <v>41178</v>
      </c>
      <c r="S311" t="s">
        <v>174</v>
      </c>
      <c r="T311">
        <v>24</v>
      </c>
      <c r="U311" t="s">
        <v>1133</v>
      </c>
      <c r="V311" t="s">
        <v>78</v>
      </c>
      <c r="W311" s="449">
        <v>30</v>
      </c>
      <c r="X311" s="449">
        <f>'Area 24'!I34</f>
        <v>0</v>
      </c>
      <c r="Y311" s="449" t="e">
        <f>'Area 24'!M34</f>
        <v>#N/A</v>
      </c>
      <c r="Z311" s="449" t="e">
        <f>'Area 24'!K34</f>
        <v>#N/A</v>
      </c>
      <c r="AA311" s="449" t="e">
        <f>'Area 24'!Q34</f>
        <v>#N/A</v>
      </c>
      <c r="AB311" t="e">
        <f t="shared" si="18"/>
        <v>#N/A</v>
      </c>
      <c r="AC311" t="e">
        <f t="shared" si="19"/>
        <v>#N/A</v>
      </c>
      <c r="AD311" t="e">
        <f t="shared" si="20"/>
        <v>#N/A</v>
      </c>
    </row>
    <row r="312" spans="1:30">
      <c r="A312" t="s">
        <v>174</v>
      </c>
      <c r="B312" t="s">
        <v>621</v>
      </c>
      <c r="C312" t="s">
        <v>1292</v>
      </c>
      <c r="D312" t="s">
        <v>1293</v>
      </c>
      <c r="E312">
        <v>49.437331280000002</v>
      </c>
      <c r="F312">
        <v>-126.085105</v>
      </c>
      <c r="G312" t="s">
        <v>1294</v>
      </c>
      <c r="H312" t="s">
        <v>1294</v>
      </c>
      <c r="I312" t="s">
        <v>1295</v>
      </c>
      <c r="J312" t="s">
        <v>1296</v>
      </c>
      <c r="K312" t="s">
        <v>1297</v>
      </c>
      <c r="L312">
        <v>49.026875990000001</v>
      </c>
      <c r="M312">
        <v>-125.14962509999999</v>
      </c>
      <c r="N312" t="s">
        <v>30</v>
      </c>
      <c r="O312">
        <v>31</v>
      </c>
      <c r="P312" t="s">
        <v>1298</v>
      </c>
      <c r="Q312">
        <v>5</v>
      </c>
      <c r="R312">
        <v>41178</v>
      </c>
      <c r="S312" t="s">
        <v>174</v>
      </c>
      <c r="T312">
        <v>24</v>
      </c>
      <c r="U312" t="s">
        <v>1133</v>
      </c>
      <c r="V312" t="s">
        <v>79</v>
      </c>
      <c r="W312" s="449">
        <v>31</v>
      </c>
      <c r="X312" s="449">
        <f>'Area 24'!I35</f>
        <v>0</v>
      </c>
      <c r="Y312" s="449" t="e">
        <f>'Area 24'!M35</f>
        <v>#N/A</v>
      </c>
      <c r="Z312" s="449" t="e">
        <f>'Area 24'!K35</f>
        <v>#N/A</v>
      </c>
      <c r="AA312" s="449" t="e">
        <f>'Area 24'!Q35</f>
        <v>#N/A</v>
      </c>
      <c r="AB312" t="e">
        <f t="shared" si="18"/>
        <v>#N/A</v>
      </c>
      <c r="AC312" t="e">
        <f t="shared" si="19"/>
        <v>#N/A</v>
      </c>
      <c r="AD312" t="e">
        <f t="shared" si="20"/>
        <v>#N/A</v>
      </c>
    </row>
    <row r="313" spans="1:30">
      <c r="A313" t="s">
        <v>174</v>
      </c>
      <c r="B313" t="s">
        <v>621</v>
      </c>
      <c r="C313" t="s">
        <v>1292</v>
      </c>
      <c r="D313" t="s">
        <v>1293</v>
      </c>
      <c r="E313">
        <v>49.437331280000002</v>
      </c>
      <c r="F313">
        <v>-126.085105</v>
      </c>
      <c r="G313" t="s">
        <v>1294</v>
      </c>
      <c r="H313" t="s">
        <v>1294</v>
      </c>
      <c r="I313" t="s">
        <v>1295</v>
      </c>
      <c r="J313" t="s">
        <v>1296</v>
      </c>
      <c r="K313" t="s">
        <v>1297</v>
      </c>
      <c r="L313">
        <v>49.026875990000001</v>
      </c>
      <c r="M313">
        <v>-125.14962509999999</v>
      </c>
      <c r="N313" t="s">
        <v>30</v>
      </c>
      <c r="O313">
        <v>31</v>
      </c>
      <c r="P313" t="s">
        <v>1298</v>
      </c>
      <c r="Q313">
        <v>5</v>
      </c>
      <c r="R313">
        <v>41178</v>
      </c>
      <c r="S313" t="s">
        <v>174</v>
      </c>
      <c r="T313">
        <v>24</v>
      </c>
      <c r="U313" t="s">
        <v>1133</v>
      </c>
      <c r="V313" t="s">
        <v>80</v>
      </c>
      <c r="W313" s="449">
        <v>32</v>
      </c>
      <c r="X313" s="449">
        <f>'Area 24'!I36</f>
        <v>1</v>
      </c>
      <c r="Y313" s="449" t="e">
        <f>'Area 24'!M36</f>
        <v>#N/A</v>
      </c>
      <c r="Z313" s="449" t="e">
        <f>'Area 24'!K36</f>
        <v>#N/A</v>
      </c>
      <c r="AA313" s="449" t="str">
        <f>'Area 24'!Q36</f>
        <v>23</v>
      </c>
      <c r="AB313" t="e">
        <f t="shared" si="18"/>
        <v>#N/A</v>
      </c>
      <c r="AC313">
        <f t="shared" si="19"/>
        <v>2</v>
      </c>
      <c r="AD313" t="e">
        <f t="shared" si="20"/>
        <v>#N/A</v>
      </c>
    </row>
    <row r="314" spans="1:30">
      <c r="A314" t="s">
        <v>174</v>
      </c>
      <c r="B314" t="s">
        <v>621</v>
      </c>
      <c r="C314" t="s">
        <v>1292</v>
      </c>
      <c r="D314" t="s">
        <v>1293</v>
      </c>
      <c r="E314">
        <v>49.437331280000002</v>
      </c>
      <c r="F314">
        <v>-126.085105</v>
      </c>
      <c r="G314" t="s">
        <v>1294</v>
      </c>
      <c r="H314" t="s">
        <v>1294</v>
      </c>
      <c r="I314" t="s">
        <v>1295</v>
      </c>
      <c r="J314" t="s">
        <v>1296</v>
      </c>
      <c r="K314" t="s">
        <v>1297</v>
      </c>
      <c r="L314">
        <v>49.026875990000001</v>
      </c>
      <c r="M314">
        <v>-125.14962509999999</v>
      </c>
      <c r="N314" t="s">
        <v>30</v>
      </c>
      <c r="O314">
        <v>31</v>
      </c>
      <c r="P314" t="s">
        <v>1298</v>
      </c>
      <c r="Q314">
        <v>5</v>
      </c>
      <c r="R314">
        <v>41178</v>
      </c>
      <c r="S314" t="s">
        <v>174</v>
      </c>
      <c r="T314">
        <v>24</v>
      </c>
      <c r="U314" t="s">
        <v>1133</v>
      </c>
      <c r="V314" t="s">
        <v>81</v>
      </c>
      <c r="W314" s="449">
        <v>33</v>
      </c>
      <c r="X314" s="449">
        <f>'Area 24'!I37</f>
        <v>-1</v>
      </c>
      <c r="Y314" s="449" t="e">
        <f>'Area 24'!M37</f>
        <v>#N/A</v>
      </c>
      <c r="Z314" s="449" t="e">
        <f>'Area 24'!K37</f>
        <v>#N/A</v>
      </c>
      <c r="AA314" s="449" t="e">
        <f>'Area 24'!Q37</f>
        <v>#N/A</v>
      </c>
      <c r="AB314" t="e">
        <f t="shared" si="18"/>
        <v>#N/A</v>
      </c>
      <c r="AC314" t="e">
        <f t="shared" si="19"/>
        <v>#N/A</v>
      </c>
      <c r="AD314" t="e">
        <f t="shared" si="20"/>
        <v>#N/A</v>
      </c>
    </row>
    <row r="315" spans="1:30">
      <c r="A315" t="s">
        <v>174</v>
      </c>
      <c r="B315" t="s">
        <v>621</v>
      </c>
      <c r="C315" t="s">
        <v>1292</v>
      </c>
      <c r="D315" t="s">
        <v>1293</v>
      </c>
      <c r="E315">
        <v>49.437331280000002</v>
      </c>
      <c r="F315">
        <v>-126.085105</v>
      </c>
      <c r="G315" t="s">
        <v>1294</v>
      </c>
      <c r="H315" t="s">
        <v>1294</v>
      </c>
      <c r="I315" t="s">
        <v>1295</v>
      </c>
      <c r="J315" t="s">
        <v>1296</v>
      </c>
      <c r="K315" t="s">
        <v>1297</v>
      </c>
      <c r="L315">
        <v>49.026875990000001</v>
      </c>
      <c r="M315">
        <v>-125.14962509999999</v>
      </c>
      <c r="N315" t="s">
        <v>30</v>
      </c>
      <c r="O315">
        <v>31</v>
      </c>
      <c r="P315" t="s">
        <v>1298</v>
      </c>
      <c r="Q315">
        <v>5</v>
      </c>
      <c r="R315">
        <v>41178</v>
      </c>
      <c r="S315" t="s">
        <v>174</v>
      </c>
      <c r="T315">
        <v>24</v>
      </c>
      <c r="U315" t="s">
        <v>1133</v>
      </c>
      <c r="V315" t="s">
        <v>82</v>
      </c>
      <c r="W315" s="449">
        <v>34</v>
      </c>
      <c r="X315" s="449">
        <f>'Area 24'!I38</f>
        <v>1</v>
      </c>
      <c r="Y315" s="449" t="e">
        <f>'Area 24'!M38</f>
        <v>#N/A</v>
      </c>
      <c r="Z315" s="449" t="e">
        <f>'Area 24'!K38</f>
        <v>#N/A</v>
      </c>
      <c r="AA315" s="449" t="str">
        <f>'Area 24'!Q38</f>
        <v>23</v>
      </c>
      <c r="AB315" t="e">
        <f t="shared" si="18"/>
        <v>#N/A</v>
      </c>
      <c r="AC315">
        <f t="shared" si="19"/>
        <v>2</v>
      </c>
      <c r="AD315" t="e">
        <f t="shared" si="20"/>
        <v>#N/A</v>
      </c>
    </row>
    <row r="316" spans="1:30">
      <c r="A316" t="s">
        <v>174</v>
      </c>
      <c r="B316" t="s">
        <v>621</v>
      </c>
      <c r="C316" t="s">
        <v>1292</v>
      </c>
      <c r="D316" t="s">
        <v>1293</v>
      </c>
      <c r="E316">
        <v>49.437331280000002</v>
      </c>
      <c r="F316">
        <v>-126.085105</v>
      </c>
      <c r="G316" t="s">
        <v>1294</v>
      </c>
      <c r="H316" t="s">
        <v>1294</v>
      </c>
      <c r="I316" t="s">
        <v>1295</v>
      </c>
      <c r="J316" t="s">
        <v>1296</v>
      </c>
      <c r="K316" t="s">
        <v>1297</v>
      </c>
      <c r="L316">
        <v>49.026875990000001</v>
      </c>
      <c r="M316">
        <v>-125.14962509999999</v>
      </c>
      <c r="N316" t="s">
        <v>30</v>
      </c>
      <c r="O316">
        <v>31</v>
      </c>
      <c r="P316" t="s">
        <v>1298</v>
      </c>
      <c r="Q316">
        <v>5</v>
      </c>
      <c r="R316">
        <v>41178</v>
      </c>
      <c r="S316" t="s">
        <v>174</v>
      </c>
      <c r="T316">
        <v>24</v>
      </c>
      <c r="U316" t="s">
        <v>1133</v>
      </c>
      <c r="V316" t="s">
        <v>83</v>
      </c>
      <c r="W316" s="449">
        <v>35</v>
      </c>
      <c r="X316" s="449">
        <f>'Area 24'!I39</f>
        <v>-1</v>
      </c>
      <c r="Y316" s="449" t="e">
        <f>'Area 24'!M39</f>
        <v>#N/A</v>
      </c>
      <c r="Z316" s="449" t="e">
        <f>'Area 24'!K39</f>
        <v>#N/A</v>
      </c>
      <c r="AA316" s="449" t="e">
        <f>'Area 24'!Q39</f>
        <v>#N/A</v>
      </c>
      <c r="AB316" t="e">
        <f t="shared" si="18"/>
        <v>#N/A</v>
      </c>
      <c r="AC316" t="e">
        <f t="shared" si="19"/>
        <v>#N/A</v>
      </c>
      <c r="AD316" t="e">
        <f t="shared" si="20"/>
        <v>#N/A</v>
      </c>
    </row>
    <row r="317" spans="1:30">
      <c r="A317" t="s">
        <v>174</v>
      </c>
      <c r="B317" t="s">
        <v>621</v>
      </c>
      <c r="C317" t="s">
        <v>1292</v>
      </c>
      <c r="D317" t="s">
        <v>1293</v>
      </c>
      <c r="E317">
        <v>49.437331280000002</v>
      </c>
      <c r="F317">
        <v>-126.085105</v>
      </c>
      <c r="G317" t="s">
        <v>1294</v>
      </c>
      <c r="H317" t="s">
        <v>1294</v>
      </c>
      <c r="I317" t="s">
        <v>1295</v>
      </c>
      <c r="J317" t="s">
        <v>1296</v>
      </c>
      <c r="K317" t="s">
        <v>1297</v>
      </c>
      <c r="L317">
        <v>49.026875990000001</v>
      </c>
      <c r="M317">
        <v>-125.14962509999999</v>
      </c>
      <c r="N317" t="s">
        <v>30</v>
      </c>
      <c r="O317">
        <v>31</v>
      </c>
      <c r="P317" t="s">
        <v>1298</v>
      </c>
      <c r="Q317">
        <v>5</v>
      </c>
      <c r="R317">
        <v>41178</v>
      </c>
      <c r="S317" t="s">
        <v>174</v>
      </c>
      <c r="T317">
        <v>24</v>
      </c>
      <c r="U317" t="s">
        <v>1133</v>
      </c>
      <c r="V317" t="s">
        <v>84</v>
      </c>
      <c r="W317" s="449">
        <v>36</v>
      </c>
      <c r="X317" s="449">
        <f>'Area 24'!I40</f>
        <v>1</v>
      </c>
      <c r="Y317" s="449" t="e">
        <f>'Area 24'!M40</f>
        <v>#N/A</v>
      </c>
      <c r="Z317" s="449" t="e">
        <f>'Area 24'!K40</f>
        <v>#N/A</v>
      </c>
      <c r="AA317" s="449" t="e">
        <f>'Area 24'!Q40</f>
        <v>#N/A</v>
      </c>
      <c r="AB317" t="e">
        <f t="shared" si="18"/>
        <v>#N/A</v>
      </c>
      <c r="AC317" t="e">
        <f t="shared" si="19"/>
        <v>#N/A</v>
      </c>
      <c r="AD317" t="e">
        <f t="shared" si="20"/>
        <v>#N/A</v>
      </c>
    </row>
    <row r="318" spans="1:30">
      <c r="A318" t="s">
        <v>174</v>
      </c>
      <c r="B318" t="s">
        <v>621</v>
      </c>
      <c r="C318" t="s">
        <v>1292</v>
      </c>
      <c r="D318" t="s">
        <v>1293</v>
      </c>
      <c r="E318">
        <v>49.437331280000002</v>
      </c>
      <c r="F318">
        <v>-126.085105</v>
      </c>
      <c r="G318" t="s">
        <v>1294</v>
      </c>
      <c r="H318" t="s">
        <v>1294</v>
      </c>
      <c r="I318" t="s">
        <v>1295</v>
      </c>
      <c r="J318" t="s">
        <v>1296</v>
      </c>
      <c r="K318" t="s">
        <v>1297</v>
      </c>
      <c r="L318">
        <v>49.026875990000001</v>
      </c>
      <c r="M318">
        <v>-125.14962509999999</v>
      </c>
      <c r="N318" t="s">
        <v>30</v>
      </c>
      <c r="O318">
        <v>31</v>
      </c>
      <c r="P318" t="s">
        <v>1298</v>
      </c>
      <c r="Q318">
        <v>5</v>
      </c>
      <c r="R318">
        <v>41178</v>
      </c>
      <c r="S318" t="s">
        <v>174</v>
      </c>
      <c r="T318">
        <v>24</v>
      </c>
      <c r="U318" t="s">
        <v>1133</v>
      </c>
      <c r="V318" t="s">
        <v>85</v>
      </c>
      <c r="W318" s="449">
        <v>37</v>
      </c>
      <c r="X318" s="449">
        <f>'Area 24'!I41</f>
        <v>1</v>
      </c>
      <c r="Y318" s="449" t="e">
        <f>'Area 24'!M41</f>
        <v>#N/A</v>
      </c>
      <c r="Z318" s="449" t="e">
        <f>'Area 24'!K41</f>
        <v>#N/A</v>
      </c>
      <c r="AA318" s="449" t="e">
        <f>'Area 24'!Q41</f>
        <v>#N/A</v>
      </c>
      <c r="AB318" t="e">
        <f t="shared" si="18"/>
        <v>#N/A</v>
      </c>
      <c r="AC318" t="e">
        <f t="shared" si="19"/>
        <v>#N/A</v>
      </c>
      <c r="AD318" t="e">
        <f t="shared" si="20"/>
        <v>#N/A</v>
      </c>
    </row>
    <row r="319" spans="1:30">
      <c r="A319" t="s">
        <v>174</v>
      </c>
      <c r="B319" t="s">
        <v>621</v>
      </c>
      <c r="C319" t="s">
        <v>1292</v>
      </c>
      <c r="D319" t="s">
        <v>1293</v>
      </c>
      <c r="E319">
        <v>49.437331280000002</v>
      </c>
      <c r="F319">
        <v>-126.085105</v>
      </c>
      <c r="G319" t="s">
        <v>1294</v>
      </c>
      <c r="H319" t="s">
        <v>1294</v>
      </c>
      <c r="I319" t="s">
        <v>1295</v>
      </c>
      <c r="J319" t="s">
        <v>1296</v>
      </c>
      <c r="K319" t="s">
        <v>1297</v>
      </c>
      <c r="L319">
        <v>49.026875990000001</v>
      </c>
      <c r="M319">
        <v>-125.14962509999999</v>
      </c>
      <c r="N319" t="s">
        <v>30</v>
      </c>
      <c r="O319">
        <v>31</v>
      </c>
      <c r="P319" t="s">
        <v>1298</v>
      </c>
      <c r="Q319">
        <v>5</v>
      </c>
      <c r="R319">
        <v>41178</v>
      </c>
      <c r="S319" t="s">
        <v>174</v>
      </c>
      <c r="T319">
        <v>24</v>
      </c>
      <c r="U319" t="s">
        <v>1133</v>
      </c>
      <c r="V319" t="s">
        <v>86</v>
      </c>
      <c r="W319" s="449">
        <v>38</v>
      </c>
      <c r="X319" s="449">
        <f>'Area 24'!I42</f>
        <v>1</v>
      </c>
      <c r="Y319" s="449" t="e">
        <f>'Area 24'!M42</f>
        <v>#N/A</v>
      </c>
      <c r="Z319" s="449" t="e">
        <f>'Area 24'!K42</f>
        <v>#N/A</v>
      </c>
      <c r="AA319" s="449" t="e">
        <f>'Area 24'!Q42</f>
        <v>#N/A</v>
      </c>
      <c r="AB319" t="e">
        <f t="shared" si="18"/>
        <v>#N/A</v>
      </c>
      <c r="AC319" t="e">
        <f t="shared" si="19"/>
        <v>#N/A</v>
      </c>
      <c r="AD319" t="e">
        <f t="shared" si="20"/>
        <v>#N/A</v>
      </c>
    </row>
    <row r="320" spans="1:30">
      <c r="A320" t="s">
        <v>174</v>
      </c>
      <c r="B320" t="s">
        <v>621</v>
      </c>
      <c r="C320" t="s">
        <v>1292</v>
      </c>
      <c r="D320" t="s">
        <v>1293</v>
      </c>
      <c r="E320">
        <v>49.437331280000002</v>
      </c>
      <c r="F320">
        <v>-126.085105</v>
      </c>
      <c r="G320" t="s">
        <v>1294</v>
      </c>
      <c r="H320" t="s">
        <v>1294</v>
      </c>
      <c r="I320" t="s">
        <v>1295</v>
      </c>
      <c r="J320" t="s">
        <v>1296</v>
      </c>
      <c r="K320" t="s">
        <v>1297</v>
      </c>
      <c r="L320">
        <v>49.026875990000001</v>
      </c>
      <c r="M320">
        <v>-125.14962509999999</v>
      </c>
      <c r="N320" t="s">
        <v>30</v>
      </c>
      <c r="O320">
        <v>31</v>
      </c>
      <c r="P320" t="s">
        <v>1298</v>
      </c>
      <c r="Q320">
        <v>5</v>
      </c>
      <c r="R320">
        <v>41178</v>
      </c>
      <c r="S320" t="s">
        <v>174</v>
      </c>
      <c r="T320">
        <v>24</v>
      </c>
      <c r="U320" t="s">
        <v>1133</v>
      </c>
      <c r="V320" t="s">
        <v>87</v>
      </c>
      <c r="W320" s="449">
        <v>39</v>
      </c>
      <c r="X320" s="449">
        <f>'Area 24'!I43</f>
        <v>1</v>
      </c>
      <c r="Y320" s="449" t="e">
        <f>'Area 24'!M43</f>
        <v>#N/A</v>
      </c>
      <c r="Z320" s="449" t="e">
        <f>'Area 24'!K43</f>
        <v>#N/A</v>
      </c>
      <c r="AA320" s="449" t="e">
        <f>'Area 24'!Q43</f>
        <v>#N/A</v>
      </c>
      <c r="AB320" t="e">
        <f t="shared" si="18"/>
        <v>#N/A</v>
      </c>
      <c r="AC320" t="e">
        <f t="shared" si="19"/>
        <v>#N/A</v>
      </c>
      <c r="AD320" t="e">
        <f t="shared" si="20"/>
        <v>#N/A</v>
      </c>
    </row>
    <row r="321" spans="1:30">
      <c r="A321" t="s">
        <v>174</v>
      </c>
      <c r="B321" t="s">
        <v>621</v>
      </c>
      <c r="C321" t="s">
        <v>1292</v>
      </c>
      <c r="D321" t="s">
        <v>1293</v>
      </c>
      <c r="E321">
        <v>49.437331280000002</v>
      </c>
      <c r="F321">
        <v>-126.085105</v>
      </c>
      <c r="G321" t="s">
        <v>1294</v>
      </c>
      <c r="H321" t="s">
        <v>1294</v>
      </c>
      <c r="I321" t="s">
        <v>1295</v>
      </c>
      <c r="J321" t="s">
        <v>1296</v>
      </c>
      <c r="K321" t="s">
        <v>1297</v>
      </c>
      <c r="L321">
        <v>49.026875990000001</v>
      </c>
      <c r="M321">
        <v>-125.14962509999999</v>
      </c>
      <c r="N321" t="s">
        <v>30</v>
      </c>
      <c r="O321">
        <v>31</v>
      </c>
      <c r="P321" t="s">
        <v>1298</v>
      </c>
      <c r="Q321">
        <v>5</v>
      </c>
      <c r="R321">
        <v>41178</v>
      </c>
      <c r="S321" t="s">
        <v>174</v>
      </c>
      <c r="T321">
        <v>24</v>
      </c>
      <c r="U321" t="s">
        <v>1133</v>
      </c>
      <c r="V321" t="s">
        <v>88</v>
      </c>
      <c r="W321" s="449">
        <v>40</v>
      </c>
      <c r="X321" s="449">
        <f>'Area 24'!I44</f>
        <v>1</v>
      </c>
      <c r="Y321" s="449" t="e">
        <f>'Area 24'!M44</f>
        <v>#N/A</v>
      </c>
      <c r="Z321" s="449" t="e">
        <f>'Area 24'!K44</f>
        <v>#N/A</v>
      </c>
      <c r="AA321" s="449" t="e">
        <f>'Area 24'!Q44</f>
        <v>#N/A</v>
      </c>
      <c r="AB321" t="e">
        <f t="shared" si="18"/>
        <v>#N/A</v>
      </c>
      <c r="AC321" t="e">
        <f t="shared" si="19"/>
        <v>#N/A</v>
      </c>
      <c r="AD321" t="e">
        <f t="shared" si="20"/>
        <v>#N/A</v>
      </c>
    </row>
    <row r="322" spans="1:30">
      <c r="A322" t="s">
        <v>174</v>
      </c>
      <c r="B322" t="s">
        <v>621</v>
      </c>
      <c r="C322" t="s">
        <v>1292</v>
      </c>
      <c r="D322" t="s">
        <v>1293</v>
      </c>
      <c r="E322">
        <v>49.437331280000002</v>
      </c>
      <c r="F322">
        <v>-126.085105</v>
      </c>
      <c r="G322" t="s">
        <v>1294</v>
      </c>
      <c r="H322" t="s">
        <v>1294</v>
      </c>
      <c r="I322" t="s">
        <v>1295</v>
      </c>
      <c r="J322" t="s">
        <v>1296</v>
      </c>
      <c r="K322" t="s">
        <v>1297</v>
      </c>
      <c r="L322">
        <v>49.026875990000001</v>
      </c>
      <c r="M322">
        <v>-125.14962509999999</v>
      </c>
      <c r="N322" t="s">
        <v>30</v>
      </c>
      <c r="O322">
        <v>31</v>
      </c>
      <c r="P322" t="s">
        <v>1298</v>
      </c>
      <c r="Q322">
        <v>5</v>
      </c>
      <c r="R322">
        <v>41178</v>
      </c>
      <c r="S322" t="s">
        <v>174</v>
      </c>
      <c r="T322">
        <v>24</v>
      </c>
      <c r="U322" t="s">
        <v>1133</v>
      </c>
      <c r="V322" t="s">
        <v>89</v>
      </c>
      <c r="W322" s="449">
        <v>41</v>
      </c>
      <c r="X322" s="449">
        <f>'Area 24'!I45</f>
        <v>1</v>
      </c>
      <c r="Y322" s="449" t="e">
        <f>'Area 24'!M45</f>
        <v>#N/A</v>
      </c>
      <c r="Z322" s="449" t="e">
        <f>'Area 24'!K45</f>
        <v>#N/A</v>
      </c>
      <c r="AA322" s="449" t="e">
        <f>'Area 24'!Q45</f>
        <v>#N/A</v>
      </c>
      <c r="AB322" t="e">
        <f t="shared" si="18"/>
        <v>#N/A</v>
      </c>
      <c r="AC322" t="e">
        <f t="shared" si="19"/>
        <v>#N/A</v>
      </c>
      <c r="AD322" t="e">
        <f t="shared" si="20"/>
        <v>#N/A</v>
      </c>
    </row>
    <row r="323" spans="1:30">
      <c r="A323" t="s">
        <v>174</v>
      </c>
      <c r="B323" t="s">
        <v>621</v>
      </c>
      <c r="C323" t="s">
        <v>1292</v>
      </c>
      <c r="D323" t="s">
        <v>1293</v>
      </c>
      <c r="E323">
        <v>49.437331280000002</v>
      </c>
      <c r="F323">
        <v>-126.085105</v>
      </c>
      <c r="G323" t="s">
        <v>1294</v>
      </c>
      <c r="H323" t="s">
        <v>1294</v>
      </c>
      <c r="I323" t="s">
        <v>1295</v>
      </c>
      <c r="J323" t="s">
        <v>1296</v>
      </c>
      <c r="K323" t="s">
        <v>1297</v>
      </c>
      <c r="L323">
        <v>49.026875990000001</v>
      </c>
      <c r="M323">
        <v>-125.14962509999999</v>
      </c>
      <c r="N323" t="s">
        <v>30</v>
      </c>
      <c r="O323">
        <v>31</v>
      </c>
      <c r="P323" t="s">
        <v>1298</v>
      </c>
      <c r="Q323">
        <v>5</v>
      </c>
      <c r="R323">
        <v>41178</v>
      </c>
      <c r="S323" t="s">
        <v>174</v>
      </c>
      <c r="T323">
        <v>24</v>
      </c>
      <c r="U323" t="s">
        <v>1133</v>
      </c>
      <c r="V323" t="s">
        <v>90</v>
      </c>
      <c r="W323" s="449">
        <v>42</v>
      </c>
      <c r="X323" s="449">
        <f>'Area 24'!I46</f>
        <v>-1</v>
      </c>
      <c r="Y323" s="449" t="e">
        <f>'Area 24'!M46</f>
        <v>#N/A</v>
      </c>
      <c r="Z323" s="449" t="e">
        <f>'Area 24'!K46</f>
        <v>#N/A</v>
      </c>
      <c r="AA323" s="449" t="e">
        <f>'Area 24'!Q46</f>
        <v>#N/A</v>
      </c>
      <c r="AB323" t="e">
        <f t="shared" si="18"/>
        <v>#N/A</v>
      </c>
      <c r="AC323" t="e">
        <f t="shared" si="19"/>
        <v>#N/A</v>
      </c>
      <c r="AD323" t="e">
        <f t="shared" si="20"/>
        <v>#N/A</v>
      </c>
    </row>
    <row r="324" spans="1:30">
      <c r="A324" t="s">
        <v>174</v>
      </c>
      <c r="B324" t="s">
        <v>621</v>
      </c>
      <c r="C324" t="s">
        <v>1292</v>
      </c>
      <c r="D324" t="s">
        <v>1293</v>
      </c>
      <c r="E324">
        <v>49.437331280000002</v>
      </c>
      <c r="F324">
        <v>-126.085105</v>
      </c>
      <c r="G324" t="s">
        <v>1294</v>
      </c>
      <c r="H324" t="s">
        <v>1294</v>
      </c>
      <c r="I324" t="s">
        <v>1295</v>
      </c>
      <c r="J324" t="s">
        <v>1296</v>
      </c>
      <c r="K324" t="s">
        <v>1297</v>
      </c>
      <c r="L324">
        <v>49.026875990000001</v>
      </c>
      <c r="M324">
        <v>-125.14962509999999</v>
      </c>
      <c r="N324" t="s">
        <v>30</v>
      </c>
      <c r="O324">
        <v>31</v>
      </c>
      <c r="P324" t="s">
        <v>1298</v>
      </c>
      <c r="Q324">
        <v>5</v>
      </c>
      <c r="R324">
        <v>41178</v>
      </c>
      <c r="S324" t="s">
        <v>174</v>
      </c>
      <c r="T324">
        <v>24</v>
      </c>
      <c r="U324" t="s">
        <v>1133</v>
      </c>
      <c r="V324" t="s">
        <v>92</v>
      </c>
      <c r="W324" s="449">
        <v>43</v>
      </c>
      <c r="X324" s="449">
        <f>'Area 24'!I47</f>
        <v>-1</v>
      </c>
      <c r="Y324" s="449" t="e">
        <f>'Area 24'!M47</f>
        <v>#N/A</v>
      </c>
      <c r="Z324" s="449" t="e">
        <f>'Area 24'!K47</f>
        <v>#N/A</v>
      </c>
      <c r="AA324" s="449" t="e">
        <f>'Area 24'!Q47</f>
        <v>#N/A</v>
      </c>
      <c r="AB324" t="e">
        <f t="shared" si="18"/>
        <v>#N/A</v>
      </c>
      <c r="AC324" t="e">
        <f t="shared" si="19"/>
        <v>#N/A</v>
      </c>
      <c r="AD324" t="e">
        <f t="shared" si="20"/>
        <v>#N/A</v>
      </c>
    </row>
    <row r="325" spans="1:30">
      <c r="A325" t="s">
        <v>174</v>
      </c>
      <c r="B325" t="s">
        <v>621</v>
      </c>
      <c r="C325" t="s">
        <v>1292</v>
      </c>
      <c r="D325" t="s">
        <v>1293</v>
      </c>
      <c r="E325">
        <v>49.437331280000002</v>
      </c>
      <c r="F325">
        <v>-126.085105</v>
      </c>
      <c r="G325" t="s">
        <v>1294</v>
      </c>
      <c r="H325" t="s">
        <v>1294</v>
      </c>
      <c r="I325" t="s">
        <v>1295</v>
      </c>
      <c r="J325" t="s">
        <v>1296</v>
      </c>
      <c r="K325" t="s">
        <v>1297</v>
      </c>
      <c r="L325">
        <v>49.026875990000001</v>
      </c>
      <c r="M325">
        <v>-125.14962509999999</v>
      </c>
      <c r="N325" t="s">
        <v>30</v>
      </c>
      <c r="O325">
        <v>31</v>
      </c>
      <c r="P325" t="s">
        <v>1298</v>
      </c>
      <c r="Q325">
        <v>5</v>
      </c>
      <c r="R325">
        <v>41178</v>
      </c>
      <c r="S325" t="s">
        <v>174</v>
      </c>
      <c r="T325">
        <v>24</v>
      </c>
      <c r="U325" t="s">
        <v>1133</v>
      </c>
      <c r="V325" t="s">
        <v>93</v>
      </c>
      <c r="W325" s="449">
        <v>44</v>
      </c>
      <c r="X325" s="449">
        <f>'Area 24'!I48</f>
        <v>-1</v>
      </c>
      <c r="Y325" s="449" t="e">
        <f>'Area 24'!M48</f>
        <v>#N/A</v>
      </c>
      <c r="Z325" s="449" t="e">
        <f>'Area 24'!K48</f>
        <v>#N/A</v>
      </c>
      <c r="AA325" s="449" t="e">
        <f>'Area 24'!Q48</f>
        <v>#N/A</v>
      </c>
      <c r="AB325" t="e">
        <f t="shared" si="18"/>
        <v>#N/A</v>
      </c>
      <c r="AC325" t="e">
        <f t="shared" si="19"/>
        <v>#N/A</v>
      </c>
      <c r="AD325" t="e">
        <f t="shared" si="20"/>
        <v>#N/A</v>
      </c>
    </row>
    <row r="326" spans="1:30">
      <c r="A326" t="s">
        <v>174</v>
      </c>
      <c r="B326" t="s">
        <v>621</v>
      </c>
      <c r="C326" t="s">
        <v>1292</v>
      </c>
      <c r="D326" t="s">
        <v>1293</v>
      </c>
      <c r="E326">
        <v>49.437331280000002</v>
      </c>
      <c r="F326">
        <v>-126.085105</v>
      </c>
      <c r="G326" t="s">
        <v>1294</v>
      </c>
      <c r="H326" t="s">
        <v>1294</v>
      </c>
      <c r="I326" t="s">
        <v>1295</v>
      </c>
      <c r="J326" t="s">
        <v>1296</v>
      </c>
      <c r="K326" t="s">
        <v>1297</v>
      </c>
      <c r="L326">
        <v>49.026875990000001</v>
      </c>
      <c r="M326">
        <v>-125.14962509999999</v>
      </c>
      <c r="N326" t="s">
        <v>30</v>
      </c>
      <c r="O326">
        <v>31</v>
      </c>
      <c r="P326" t="s">
        <v>1298</v>
      </c>
      <c r="Q326">
        <v>5</v>
      </c>
      <c r="R326">
        <v>41178</v>
      </c>
      <c r="S326" t="s">
        <v>174</v>
      </c>
      <c r="T326">
        <v>24</v>
      </c>
      <c r="U326" t="s">
        <v>1133</v>
      </c>
      <c r="V326" t="s">
        <v>94</v>
      </c>
      <c r="W326" s="449">
        <v>45</v>
      </c>
      <c r="X326" s="449">
        <f>'Area 24'!I49</f>
        <v>1</v>
      </c>
      <c r="Y326" s="449" t="e">
        <f>'Area 24'!M49</f>
        <v>#N/A</v>
      </c>
      <c r="Z326" s="449" t="e">
        <f>'Area 24'!K49</f>
        <v>#N/A</v>
      </c>
      <c r="AA326" s="449" t="e">
        <f>'Area 24'!Q49</f>
        <v>#N/A</v>
      </c>
      <c r="AB326" t="e">
        <f t="shared" si="18"/>
        <v>#N/A</v>
      </c>
      <c r="AC326" t="e">
        <f t="shared" si="19"/>
        <v>#N/A</v>
      </c>
      <c r="AD326" t="e">
        <f t="shared" si="20"/>
        <v>#N/A</v>
      </c>
    </row>
    <row r="327" spans="1:30">
      <c r="A327" t="s">
        <v>174</v>
      </c>
      <c r="B327" t="s">
        <v>621</v>
      </c>
      <c r="C327" t="s">
        <v>1292</v>
      </c>
      <c r="D327" t="s">
        <v>1293</v>
      </c>
      <c r="E327">
        <v>49.437331280000002</v>
      </c>
      <c r="F327">
        <v>-126.085105</v>
      </c>
      <c r="G327" t="s">
        <v>1294</v>
      </c>
      <c r="H327" t="s">
        <v>1294</v>
      </c>
      <c r="I327" t="s">
        <v>1295</v>
      </c>
      <c r="J327" t="s">
        <v>1296</v>
      </c>
      <c r="K327" t="s">
        <v>1297</v>
      </c>
      <c r="L327">
        <v>49.026875990000001</v>
      </c>
      <c r="M327">
        <v>-125.14962509999999</v>
      </c>
      <c r="N327" t="s">
        <v>30</v>
      </c>
      <c r="O327">
        <v>31</v>
      </c>
      <c r="P327" t="s">
        <v>1298</v>
      </c>
      <c r="Q327">
        <v>5</v>
      </c>
      <c r="R327">
        <v>41178</v>
      </c>
      <c r="S327" t="s">
        <v>174</v>
      </c>
      <c r="T327">
        <v>24</v>
      </c>
      <c r="U327" t="s">
        <v>1133</v>
      </c>
      <c r="V327" t="s">
        <v>95</v>
      </c>
      <c r="W327" s="449">
        <v>46</v>
      </c>
      <c r="X327" s="449">
        <f>'Area 24'!I50</f>
        <v>0</v>
      </c>
      <c r="Y327" s="449" t="e">
        <f>'Area 24'!M50</f>
        <v>#N/A</v>
      </c>
      <c r="Z327" s="449" t="e">
        <f>'Area 24'!K50</f>
        <v>#N/A</v>
      </c>
      <c r="AA327" s="449" t="e">
        <f>'Area 24'!Q50</f>
        <v>#N/A</v>
      </c>
      <c r="AB327" t="e">
        <f t="shared" si="18"/>
        <v>#N/A</v>
      </c>
      <c r="AC327" t="e">
        <f t="shared" si="19"/>
        <v>#N/A</v>
      </c>
      <c r="AD327" t="e">
        <f t="shared" si="20"/>
        <v>#N/A</v>
      </c>
    </row>
    <row r="328" spans="1:30">
      <c r="A328" t="s">
        <v>174</v>
      </c>
      <c r="B328" t="s">
        <v>621</v>
      </c>
      <c r="C328" t="s">
        <v>1292</v>
      </c>
      <c r="D328" t="s">
        <v>1293</v>
      </c>
      <c r="E328">
        <v>49.437331280000002</v>
      </c>
      <c r="F328">
        <v>-126.085105</v>
      </c>
      <c r="G328" t="s">
        <v>1294</v>
      </c>
      <c r="H328" t="s">
        <v>1294</v>
      </c>
      <c r="I328" t="s">
        <v>1295</v>
      </c>
      <c r="J328" t="s">
        <v>1296</v>
      </c>
      <c r="K328" t="s">
        <v>1297</v>
      </c>
      <c r="L328">
        <v>49.026875990000001</v>
      </c>
      <c r="M328">
        <v>-125.14962509999999</v>
      </c>
      <c r="N328" t="s">
        <v>30</v>
      </c>
      <c r="O328">
        <v>31</v>
      </c>
      <c r="P328" t="s">
        <v>1298</v>
      </c>
      <c r="Q328">
        <v>5</v>
      </c>
      <c r="R328">
        <v>41178</v>
      </c>
      <c r="S328" t="s">
        <v>174</v>
      </c>
      <c r="T328">
        <v>24</v>
      </c>
      <c r="U328" t="s">
        <v>1134</v>
      </c>
      <c r="V328" t="s">
        <v>97</v>
      </c>
      <c r="W328" s="449">
        <v>47</v>
      </c>
      <c r="X328" s="449">
        <f>'Area 24'!I51</f>
        <v>1</v>
      </c>
      <c r="Y328" s="449" t="e">
        <f>'Area 24'!M51</f>
        <v>#N/A</v>
      </c>
      <c r="Z328" s="449" t="e">
        <f>'Area 24'!K51</f>
        <v>#N/A</v>
      </c>
      <c r="AA328" s="449" t="str">
        <f>'Area 24'!Q51</f>
        <v>23</v>
      </c>
      <c r="AB328" t="e">
        <f t="shared" si="18"/>
        <v>#N/A</v>
      </c>
      <c r="AC328">
        <f t="shared" si="19"/>
        <v>2</v>
      </c>
      <c r="AD328" t="e">
        <f t="shared" si="20"/>
        <v>#N/A</v>
      </c>
    </row>
    <row r="329" spans="1:30">
      <c r="A329" t="s">
        <v>174</v>
      </c>
      <c r="B329" t="s">
        <v>621</v>
      </c>
      <c r="C329" t="s">
        <v>1292</v>
      </c>
      <c r="D329" t="s">
        <v>1293</v>
      </c>
      <c r="E329">
        <v>49.437331280000002</v>
      </c>
      <c r="F329">
        <v>-126.085105</v>
      </c>
      <c r="G329" t="s">
        <v>1294</v>
      </c>
      <c r="H329" t="s">
        <v>1294</v>
      </c>
      <c r="I329" t="s">
        <v>1295</v>
      </c>
      <c r="J329" t="s">
        <v>1296</v>
      </c>
      <c r="K329" t="s">
        <v>1297</v>
      </c>
      <c r="L329">
        <v>49.026875990000001</v>
      </c>
      <c r="M329">
        <v>-125.14962509999999</v>
      </c>
      <c r="N329" t="s">
        <v>30</v>
      </c>
      <c r="O329">
        <v>31</v>
      </c>
      <c r="P329" t="s">
        <v>1298</v>
      </c>
      <c r="Q329">
        <v>5</v>
      </c>
      <c r="R329">
        <v>41178</v>
      </c>
      <c r="S329" t="s">
        <v>174</v>
      </c>
      <c r="T329">
        <v>24</v>
      </c>
      <c r="U329" t="s">
        <v>1134</v>
      </c>
      <c r="V329" t="s">
        <v>98</v>
      </c>
      <c r="W329" s="449">
        <v>48</v>
      </c>
      <c r="X329" s="449">
        <f>'Area 24'!I52</f>
        <v>1</v>
      </c>
      <c r="Y329" s="449" t="e">
        <f>'Area 24'!M52</f>
        <v>#N/A</v>
      </c>
      <c r="Z329" s="449" t="e">
        <f>'Area 24'!K52</f>
        <v>#N/A</v>
      </c>
      <c r="AA329" s="449" t="str">
        <f>'Area 24'!Q52</f>
        <v>23</v>
      </c>
      <c r="AB329" t="e">
        <f t="shared" si="18"/>
        <v>#N/A</v>
      </c>
      <c r="AC329">
        <f t="shared" si="19"/>
        <v>2</v>
      </c>
      <c r="AD329" t="e">
        <f t="shared" si="20"/>
        <v>#N/A</v>
      </c>
    </row>
    <row r="330" spans="1:30">
      <c r="A330" t="s">
        <v>174</v>
      </c>
      <c r="B330" t="s">
        <v>621</v>
      </c>
      <c r="C330" t="s">
        <v>1292</v>
      </c>
      <c r="D330" t="s">
        <v>1293</v>
      </c>
      <c r="E330">
        <v>49.437331280000002</v>
      </c>
      <c r="F330">
        <v>-126.085105</v>
      </c>
      <c r="G330" t="s">
        <v>1294</v>
      </c>
      <c r="H330" t="s">
        <v>1294</v>
      </c>
      <c r="I330" t="s">
        <v>1295</v>
      </c>
      <c r="J330" t="s">
        <v>1296</v>
      </c>
      <c r="K330" t="s">
        <v>1297</v>
      </c>
      <c r="L330">
        <v>49.026875990000001</v>
      </c>
      <c r="M330">
        <v>-125.14962509999999</v>
      </c>
      <c r="N330" t="s">
        <v>30</v>
      </c>
      <c r="O330">
        <v>31</v>
      </c>
      <c r="P330" t="s">
        <v>1298</v>
      </c>
      <c r="Q330">
        <v>5</v>
      </c>
      <c r="R330">
        <v>41178</v>
      </c>
      <c r="S330" t="s">
        <v>174</v>
      </c>
      <c r="T330">
        <v>24</v>
      </c>
      <c r="U330" t="s">
        <v>1134</v>
      </c>
      <c r="V330" t="s">
        <v>99</v>
      </c>
      <c r="W330" s="449">
        <v>49</v>
      </c>
      <c r="X330" s="449">
        <f>'Area 24'!I53</f>
        <v>-1</v>
      </c>
      <c r="Y330" s="449" t="e">
        <f>'Area 24'!M53</f>
        <v>#N/A</v>
      </c>
      <c r="Z330" s="449" t="e">
        <f>'Area 24'!K53</f>
        <v>#N/A</v>
      </c>
      <c r="AA330" s="449" t="e">
        <f>'Area 24'!Q53</f>
        <v>#N/A</v>
      </c>
      <c r="AB330" t="e">
        <f t="shared" si="18"/>
        <v>#N/A</v>
      </c>
      <c r="AC330" t="e">
        <f t="shared" si="19"/>
        <v>#N/A</v>
      </c>
      <c r="AD330" t="e">
        <f t="shared" si="20"/>
        <v>#N/A</v>
      </c>
    </row>
    <row r="331" spans="1:30">
      <c r="A331" t="s">
        <v>174</v>
      </c>
      <c r="B331" t="s">
        <v>621</v>
      </c>
      <c r="C331" t="s">
        <v>1292</v>
      </c>
      <c r="D331" t="s">
        <v>1293</v>
      </c>
      <c r="E331">
        <v>49.437331280000002</v>
      </c>
      <c r="F331">
        <v>-126.085105</v>
      </c>
      <c r="G331" t="s">
        <v>1294</v>
      </c>
      <c r="H331" t="s">
        <v>1294</v>
      </c>
      <c r="I331" t="s">
        <v>1295</v>
      </c>
      <c r="J331" t="s">
        <v>1296</v>
      </c>
      <c r="K331" t="s">
        <v>1297</v>
      </c>
      <c r="L331">
        <v>49.026875990000001</v>
      </c>
      <c r="M331">
        <v>-125.14962509999999</v>
      </c>
      <c r="N331" t="s">
        <v>30</v>
      </c>
      <c r="O331">
        <v>31</v>
      </c>
      <c r="P331" t="s">
        <v>1298</v>
      </c>
      <c r="Q331">
        <v>5</v>
      </c>
      <c r="R331">
        <v>41178</v>
      </c>
      <c r="S331" t="s">
        <v>174</v>
      </c>
      <c r="T331">
        <v>24</v>
      </c>
      <c r="U331" t="s">
        <v>1134</v>
      </c>
      <c r="V331" t="s">
        <v>100</v>
      </c>
      <c r="W331" s="449">
        <v>50</v>
      </c>
      <c r="X331" s="449">
        <f>'Area 24'!I54</f>
        <v>1</v>
      </c>
      <c r="Y331" s="449" t="e">
        <f>'Area 24'!M54</f>
        <v>#N/A</v>
      </c>
      <c r="Z331" s="449" t="e">
        <f>'Area 24'!K54</f>
        <v>#N/A</v>
      </c>
      <c r="AA331" s="449" t="e">
        <f>'Area 24'!Q54</f>
        <v>#N/A</v>
      </c>
      <c r="AB331" t="e">
        <f t="shared" si="18"/>
        <v>#N/A</v>
      </c>
      <c r="AC331" t="e">
        <f t="shared" si="19"/>
        <v>#N/A</v>
      </c>
      <c r="AD331" t="e">
        <f t="shared" si="20"/>
        <v>#N/A</v>
      </c>
    </row>
    <row r="332" spans="1:30">
      <c r="A332" t="s">
        <v>174</v>
      </c>
      <c r="B332" t="s">
        <v>621</v>
      </c>
      <c r="C332" t="s">
        <v>1292</v>
      </c>
      <c r="D332" t="s">
        <v>1293</v>
      </c>
      <c r="E332">
        <v>49.437331280000002</v>
      </c>
      <c r="F332">
        <v>-126.085105</v>
      </c>
      <c r="G332" t="s">
        <v>1294</v>
      </c>
      <c r="H332" t="s">
        <v>1294</v>
      </c>
      <c r="I332" t="s">
        <v>1295</v>
      </c>
      <c r="J332" t="s">
        <v>1296</v>
      </c>
      <c r="K332" t="s">
        <v>1297</v>
      </c>
      <c r="L332">
        <v>49.026875990000001</v>
      </c>
      <c r="M332">
        <v>-125.14962509999999</v>
      </c>
      <c r="N332" t="s">
        <v>30</v>
      </c>
      <c r="O332">
        <v>31</v>
      </c>
      <c r="P332" t="s">
        <v>1298</v>
      </c>
      <c r="Q332">
        <v>5</v>
      </c>
      <c r="R332">
        <v>41178</v>
      </c>
      <c r="S332" t="s">
        <v>174</v>
      </c>
      <c r="T332">
        <v>24</v>
      </c>
      <c r="U332" t="s">
        <v>1134</v>
      </c>
      <c r="V332" t="s">
        <v>101</v>
      </c>
      <c r="W332" s="449">
        <v>51</v>
      </c>
      <c r="X332" s="449">
        <f>'Area 24'!I55</f>
        <v>2</v>
      </c>
      <c r="Y332" s="449" t="e">
        <f>'Area 24'!M55</f>
        <v>#N/A</v>
      </c>
      <c r="Z332" s="449" t="e">
        <f>'Area 24'!K55</f>
        <v>#N/A</v>
      </c>
      <c r="AA332" s="449" t="e">
        <f>'Area 24'!Q55</f>
        <v>#N/A</v>
      </c>
      <c r="AB332" t="e">
        <f t="shared" si="18"/>
        <v>#N/A</v>
      </c>
      <c r="AC332" t="e">
        <f t="shared" si="19"/>
        <v>#N/A</v>
      </c>
      <c r="AD332" t="e">
        <f t="shared" si="20"/>
        <v>#N/A</v>
      </c>
    </row>
    <row r="333" spans="1:30">
      <c r="A333" t="s">
        <v>174</v>
      </c>
      <c r="B333" t="s">
        <v>621</v>
      </c>
      <c r="C333" t="s">
        <v>1292</v>
      </c>
      <c r="D333" t="s">
        <v>1293</v>
      </c>
      <c r="E333">
        <v>49.437331280000002</v>
      </c>
      <c r="F333">
        <v>-126.085105</v>
      </c>
      <c r="G333" t="s">
        <v>1294</v>
      </c>
      <c r="H333" t="s">
        <v>1294</v>
      </c>
      <c r="I333" t="s">
        <v>1295</v>
      </c>
      <c r="J333" t="s">
        <v>1296</v>
      </c>
      <c r="K333" t="s">
        <v>1297</v>
      </c>
      <c r="L333">
        <v>49.026875990000001</v>
      </c>
      <c r="M333">
        <v>-125.14962509999999</v>
      </c>
      <c r="N333" t="s">
        <v>30</v>
      </c>
      <c r="O333">
        <v>31</v>
      </c>
      <c r="P333" t="s">
        <v>1298</v>
      </c>
      <c r="Q333">
        <v>5</v>
      </c>
      <c r="R333">
        <v>41178</v>
      </c>
      <c r="S333" t="s">
        <v>174</v>
      </c>
      <c r="T333">
        <v>24</v>
      </c>
      <c r="U333" t="s">
        <v>1134</v>
      </c>
      <c r="V333" t="s">
        <v>102</v>
      </c>
      <c r="W333" s="449">
        <v>52</v>
      </c>
      <c r="X333" s="449">
        <f>'Area 24'!I56</f>
        <v>-1</v>
      </c>
      <c r="Y333" s="449" t="e">
        <f>'Area 24'!M56</f>
        <v>#N/A</v>
      </c>
      <c r="Z333" s="449" t="e">
        <f>'Area 24'!K56</f>
        <v>#N/A</v>
      </c>
      <c r="AA333" s="449" t="e">
        <f>'Area 24'!Q56</f>
        <v>#N/A</v>
      </c>
      <c r="AB333" t="e">
        <f t="shared" si="18"/>
        <v>#N/A</v>
      </c>
      <c r="AC333" t="e">
        <f t="shared" si="19"/>
        <v>#N/A</v>
      </c>
      <c r="AD333" t="e">
        <f t="shared" si="20"/>
        <v>#N/A</v>
      </c>
    </row>
    <row r="334" spans="1:30">
      <c r="A334" t="s">
        <v>174</v>
      </c>
      <c r="B334" t="s">
        <v>621</v>
      </c>
      <c r="C334" t="s">
        <v>1292</v>
      </c>
      <c r="D334" t="s">
        <v>1293</v>
      </c>
      <c r="E334">
        <v>49.437331280000002</v>
      </c>
      <c r="F334">
        <v>-126.085105</v>
      </c>
      <c r="G334" t="s">
        <v>1294</v>
      </c>
      <c r="H334" t="s">
        <v>1294</v>
      </c>
      <c r="I334" t="s">
        <v>1295</v>
      </c>
      <c r="J334" t="s">
        <v>1296</v>
      </c>
      <c r="K334" t="s">
        <v>1297</v>
      </c>
      <c r="L334">
        <v>49.026875990000001</v>
      </c>
      <c r="M334">
        <v>-125.14962509999999</v>
      </c>
      <c r="N334" t="s">
        <v>30</v>
      </c>
      <c r="O334">
        <v>31</v>
      </c>
      <c r="P334" t="s">
        <v>1298</v>
      </c>
      <c r="Q334">
        <v>5</v>
      </c>
      <c r="R334">
        <v>41178</v>
      </c>
      <c r="S334" t="s">
        <v>174</v>
      </c>
      <c r="T334">
        <v>24</v>
      </c>
      <c r="U334" t="s">
        <v>1134</v>
      </c>
      <c r="V334" t="s">
        <v>103</v>
      </c>
      <c r="W334" s="449">
        <v>53</v>
      </c>
      <c r="X334" s="449">
        <f>'Area 24'!I57</f>
        <v>1</v>
      </c>
      <c r="Y334" s="449" t="e">
        <f>'Area 24'!M57</f>
        <v>#N/A</v>
      </c>
      <c r="Z334" s="449" t="e">
        <f>'Area 24'!K57</f>
        <v>#N/A</v>
      </c>
      <c r="AA334" s="449" t="str">
        <f>'Area 24'!Q57</f>
        <v>23</v>
      </c>
      <c r="AB334" t="e">
        <f t="shared" si="18"/>
        <v>#N/A</v>
      </c>
      <c r="AC334">
        <f t="shared" si="19"/>
        <v>2</v>
      </c>
      <c r="AD334" t="e">
        <f t="shared" si="20"/>
        <v>#N/A</v>
      </c>
    </row>
    <row r="335" spans="1:30">
      <c r="A335" t="s">
        <v>174</v>
      </c>
      <c r="B335" t="s">
        <v>621</v>
      </c>
      <c r="C335" t="s">
        <v>1292</v>
      </c>
      <c r="D335" t="s">
        <v>1293</v>
      </c>
      <c r="E335">
        <v>49.437331280000002</v>
      </c>
      <c r="F335">
        <v>-126.085105</v>
      </c>
      <c r="G335" t="s">
        <v>1294</v>
      </c>
      <c r="H335" t="s">
        <v>1294</v>
      </c>
      <c r="I335" t="s">
        <v>1295</v>
      </c>
      <c r="J335" t="s">
        <v>1296</v>
      </c>
      <c r="K335" t="s">
        <v>1297</v>
      </c>
      <c r="L335">
        <v>49.026875990000001</v>
      </c>
      <c r="M335">
        <v>-125.14962509999999</v>
      </c>
      <c r="N335" t="s">
        <v>30</v>
      </c>
      <c r="O335">
        <v>31</v>
      </c>
      <c r="P335" t="s">
        <v>1298</v>
      </c>
      <c r="Q335">
        <v>5</v>
      </c>
      <c r="R335">
        <v>41178</v>
      </c>
      <c r="S335" t="s">
        <v>174</v>
      </c>
      <c r="T335">
        <v>24</v>
      </c>
      <c r="U335" t="s">
        <v>1134</v>
      </c>
      <c r="V335" t="s">
        <v>104</v>
      </c>
      <c r="W335" s="449">
        <v>54</v>
      </c>
      <c r="X335" s="449">
        <f>'Area 24'!I58</f>
        <v>-1</v>
      </c>
      <c r="Y335" s="449" t="e">
        <f>'Area 24'!M58</f>
        <v>#N/A</v>
      </c>
      <c r="Z335" s="449" t="e">
        <f>'Area 24'!K58</f>
        <v>#N/A</v>
      </c>
      <c r="AA335" s="449" t="e">
        <f>'Area 24'!Q58</f>
        <v>#N/A</v>
      </c>
      <c r="AB335" t="e">
        <f t="shared" si="18"/>
        <v>#N/A</v>
      </c>
      <c r="AC335" t="e">
        <f t="shared" si="19"/>
        <v>#N/A</v>
      </c>
      <c r="AD335" t="e">
        <f t="shared" si="20"/>
        <v>#N/A</v>
      </c>
    </row>
    <row r="336" spans="1:30">
      <c r="A336" t="s">
        <v>174</v>
      </c>
      <c r="B336" t="s">
        <v>621</v>
      </c>
      <c r="C336" t="s">
        <v>1292</v>
      </c>
      <c r="D336" t="s">
        <v>1293</v>
      </c>
      <c r="E336">
        <v>49.437331280000002</v>
      </c>
      <c r="F336">
        <v>-126.085105</v>
      </c>
      <c r="G336" t="s">
        <v>1294</v>
      </c>
      <c r="H336" t="s">
        <v>1294</v>
      </c>
      <c r="I336" t="s">
        <v>1295</v>
      </c>
      <c r="J336" t="s">
        <v>1296</v>
      </c>
      <c r="K336" t="s">
        <v>1297</v>
      </c>
      <c r="L336">
        <v>49.026875990000001</v>
      </c>
      <c r="M336">
        <v>-125.14962509999999</v>
      </c>
      <c r="N336" t="s">
        <v>30</v>
      </c>
      <c r="O336">
        <v>31</v>
      </c>
      <c r="P336" t="s">
        <v>1298</v>
      </c>
      <c r="Q336">
        <v>5</v>
      </c>
      <c r="R336">
        <v>41178</v>
      </c>
      <c r="S336" t="s">
        <v>174</v>
      </c>
      <c r="T336">
        <v>24</v>
      </c>
      <c r="U336" t="s">
        <v>1134</v>
      </c>
      <c r="V336" t="s">
        <v>105</v>
      </c>
      <c r="W336" s="449">
        <v>55</v>
      </c>
      <c r="X336" s="449">
        <f>'Area 24'!I59</f>
        <v>-1</v>
      </c>
      <c r="Y336" s="449" t="e">
        <f>'Area 24'!M59</f>
        <v>#N/A</v>
      </c>
      <c r="Z336" s="449" t="e">
        <f>'Area 24'!K59</f>
        <v>#N/A</v>
      </c>
      <c r="AA336" s="449" t="e">
        <f>'Area 24'!Q59</f>
        <v>#N/A</v>
      </c>
      <c r="AB336" t="e">
        <f t="shared" si="18"/>
        <v>#N/A</v>
      </c>
      <c r="AC336" t="e">
        <f t="shared" si="19"/>
        <v>#N/A</v>
      </c>
      <c r="AD336" t="e">
        <f t="shared" si="20"/>
        <v>#N/A</v>
      </c>
    </row>
    <row r="337" spans="1:30">
      <c r="A337" t="s">
        <v>174</v>
      </c>
      <c r="B337" t="s">
        <v>621</v>
      </c>
      <c r="C337" t="s">
        <v>1292</v>
      </c>
      <c r="D337" t="s">
        <v>1293</v>
      </c>
      <c r="E337">
        <v>49.437331280000002</v>
      </c>
      <c r="F337">
        <v>-126.085105</v>
      </c>
      <c r="G337" t="s">
        <v>1294</v>
      </c>
      <c r="H337" t="s">
        <v>1294</v>
      </c>
      <c r="I337" t="s">
        <v>1295</v>
      </c>
      <c r="J337" t="s">
        <v>1296</v>
      </c>
      <c r="K337" t="s">
        <v>1297</v>
      </c>
      <c r="L337">
        <v>49.026875990000001</v>
      </c>
      <c r="M337">
        <v>-125.14962509999999</v>
      </c>
      <c r="N337" t="s">
        <v>30</v>
      </c>
      <c r="O337">
        <v>31</v>
      </c>
      <c r="P337" t="s">
        <v>1298</v>
      </c>
      <c r="Q337">
        <v>5</v>
      </c>
      <c r="R337">
        <v>41178</v>
      </c>
      <c r="S337" t="s">
        <v>174</v>
      </c>
      <c r="T337">
        <v>24</v>
      </c>
      <c r="U337" t="s">
        <v>1134</v>
      </c>
      <c r="V337" t="s">
        <v>106</v>
      </c>
      <c r="W337" s="449">
        <v>56</v>
      </c>
      <c r="X337" s="449">
        <f>'Area 24'!I60</f>
        <v>-1</v>
      </c>
      <c r="Y337" s="449" t="e">
        <f>'Area 24'!M60</f>
        <v>#N/A</v>
      </c>
      <c r="Z337" s="449" t="e">
        <f>'Area 24'!K60</f>
        <v>#N/A</v>
      </c>
      <c r="AA337" s="449" t="e">
        <f>'Area 24'!Q60</f>
        <v>#N/A</v>
      </c>
      <c r="AB337" t="e">
        <f t="shared" si="18"/>
        <v>#N/A</v>
      </c>
      <c r="AC337" t="e">
        <f t="shared" si="19"/>
        <v>#N/A</v>
      </c>
      <c r="AD337" t="e">
        <f t="shared" si="20"/>
        <v>#N/A</v>
      </c>
    </row>
    <row r="338" spans="1:30">
      <c r="A338" t="s">
        <v>174</v>
      </c>
      <c r="B338" t="s">
        <v>621</v>
      </c>
      <c r="C338" t="s">
        <v>1292</v>
      </c>
      <c r="D338" t="s">
        <v>1293</v>
      </c>
      <c r="E338">
        <v>49.437331280000002</v>
      </c>
      <c r="F338">
        <v>-126.085105</v>
      </c>
      <c r="G338" t="s">
        <v>1294</v>
      </c>
      <c r="H338" t="s">
        <v>1294</v>
      </c>
      <c r="I338" t="s">
        <v>1295</v>
      </c>
      <c r="J338" t="s">
        <v>1296</v>
      </c>
      <c r="K338" t="s">
        <v>1297</v>
      </c>
      <c r="L338">
        <v>49.026875990000001</v>
      </c>
      <c r="M338">
        <v>-125.14962509999999</v>
      </c>
      <c r="N338" t="s">
        <v>30</v>
      </c>
      <c r="O338">
        <v>31</v>
      </c>
      <c r="P338" t="s">
        <v>1298</v>
      </c>
      <c r="Q338">
        <v>5</v>
      </c>
      <c r="R338">
        <v>41178</v>
      </c>
      <c r="S338" t="s">
        <v>174</v>
      </c>
      <c r="T338">
        <v>24</v>
      </c>
      <c r="U338" t="s">
        <v>1134</v>
      </c>
      <c r="V338" t="s">
        <v>107</v>
      </c>
      <c r="W338" s="449">
        <v>57</v>
      </c>
      <c r="X338" s="449">
        <f>'Area 24'!I61</f>
        <v>-1</v>
      </c>
      <c r="Y338" s="449" t="e">
        <f>'Area 24'!M61</f>
        <v>#N/A</v>
      </c>
      <c r="Z338" s="449" t="e">
        <f>'Area 24'!K61</f>
        <v>#N/A</v>
      </c>
      <c r="AA338" s="449" t="e">
        <f>'Area 24'!Q61</f>
        <v>#N/A</v>
      </c>
      <c r="AB338" t="e">
        <f t="shared" si="18"/>
        <v>#N/A</v>
      </c>
      <c r="AC338" t="e">
        <f t="shared" si="19"/>
        <v>#N/A</v>
      </c>
      <c r="AD338" t="e">
        <f t="shared" si="20"/>
        <v>#N/A</v>
      </c>
    </row>
    <row r="339" spans="1:30">
      <c r="A339" t="s">
        <v>174</v>
      </c>
      <c r="B339" t="s">
        <v>621</v>
      </c>
      <c r="C339" t="s">
        <v>1292</v>
      </c>
      <c r="D339" t="s">
        <v>1293</v>
      </c>
      <c r="E339">
        <v>49.437331280000002</v>
      </c>
      <c r="F339">
        <v>-126.085105</v>
      </c>
      <c r="G339" t="s">
        <v>1294</v>
      </c>
      <c r="H339" t="s">
        <v>1294</v>
      </c>
      <c r="I339" t="s">
        <v>1295</v>
      </c>
      <c r="J339" t="s">
        <v>1296</v>
      </c>
      <c r="K339" t="s">
        <v>1297</v>
      </c>
      <c r="L339">
        <v>49.026875990000001</v>
      </c>
      <c r="M339">
        <v>-125.14962509999999</v>
      </c>
      <c r="N339" t="s">
        <v>30</v>
      </c>
      <c r="O339">
        <v>31</v>
      </c>
      <c r="P339" t="s">
        <v>1298</v>
      </c>
      <c r="Q339">
        <v>5</v>
      </c>
      <c r="R339">
        <v>41178</v>
      </c>
      <c r="S339" t="s">
        <v>174</v>
      </c>
      <c r="T339">
        <v>24</v>
      </c>
      <c r="U339" t="s">
        <v>1134</v>
      </c>
      <c r="V339" t="s">
        <v>108</v>
      </c>
      <c r="W339" s="449">
        <v>58</v>
      </c>
      <c r="X339" s="449">
        <f>'Area 24'!I62</f>
        <v>-1</v>
      </c>
      <c r="Y339" s="449" t="e">
        <f>'Area 24'!M62</f>
        <v>#N/A</v>
      </c>
      <c r="Z339" s="449" t="e">
        <f>'Area 24'!K62</f>
        <v>#N/A</v>
      </c>
      <c r="AA339" s="449" t="e">
        <f>'Area 24'!Q62</f>
        <v>#N/A</v>
      </c>
      <c r="AB339" t="e">
        <f t="shared" si="18"/>
        <v>#N/A</v>
      </c>
      <c r="AC339" t="e">
        <f t="shared" si="19"/>
        <v>#N/A</v>
      </c>
      <c r="AD339" t="e">
        <f t="shared" si="20"/>
        <v>#N/A</v>
      </c>
    </row>
    <row r="340" spans="1:30">
      <c r="A340" t="s">
        <v>174</v>
      </c>
      <c r="B340" t="s">
        <v>621</v>
      </c>
      <c r="C340" t="s">
        <v>1292</v>
      </c>
      <c r="D340" t="s">
        <v>1293</v>
      </c>
      <c r="E340">
        <v>49.437331280000002</v>
      </c>
      <c r="F340">
        <v>-126.085105</v>
      </c>
      <c r="G340" t="s">
        <v>1294</v>
      </c>
      <c r="H340" t="s">
        <v>1294</v>
      </c>
      <c r="I340" t="s">
        <v>1295</v>
      </c>
      <c r="J340" t="s">
        <v>1296</v>
      </c>
      <c r="K340" t="s">
        <v>1297</v>
      </c>
      <c r="L340">
        <v>49.026875990000001</v>
      </c>
      <c r="M340">
        <v>-125.14962509999999</v>
      </c>
      <c r="N340" t="s">
        <v>30</v>
      </c>
      <c r="O340">
        <v>31</v>
      </c>
      <c r="P340" t="s">
        <v>1298</v>
      </c>
      <c r="Q340">
        <v>5</v>
      </c>
      <c r="R340">
        <v>41178</v>
      </c>
      <c r="S340" t="s">
        <v>174</v>
      </c>
      <c r="T340">
        <v>24</v>
      </c>
      <c r="U340" t="s">
        <v>1134</v>
      </c>
      <c r="V340" t="s">
        <v>109</v>
      </c>
      <c r="W340" s="449">
        <v>59</v>
      </c>
      <c r="X340" s="449">
        <f>'Area 24'!I63</f>
        <v>-1</v>
      </c>
      <c r="Y340" s="449" t="e">
        <f>'Area 24'!M63</f>
        <v>#N/A</v>
      </c>
      <c r="Z340" s="449" t="e">
        <f>'Area 24'!K63</f>
        <v>#N/A</v>
      </c>
      <c r="AA340" s="449" t="e">
        <f>'Area 24'!Q63</f>
        <v>#N/A</v>
      </c>
      <c r="AB340" t="e">
        <f t="shared" si="18"/>
        <v>#N/A</v>
      </c>
      <c r="AC340" t="e">
        <f t="shared" si="19"/>
        <v>#N/A</v>
      </c>
      <c r="AD340" t="e">
        <f t="shared" si="20"/>
        <v>#N/A</v>
      </c>
    </row>
    <row r="341" spans="1:30">
      <c r="A341" t="s">
        <v>174</v>
      </c>
      <c r="B341" t="s">
        <v>621</v>
      </c>
      <c r="C341" t="s">
        <v>1292</v>
      </c>
      <c r="D341" t="s">
        <v>1293</v>
      </c>
      <c r="E341">
        <v>49.437331280000002</v>
      </c>
      <c r="F341">
        <v>-126.085105</v>
      </c>
      <c r="G341" t="s">
        <v>1294</v>
      </c>
      <c r="H341" t="s">
        <v>1294</v>
      </c>
      <c r="I341" t="s">
        <v>1295</v>
      </c>
      <c r="J341" t="s">
        <v>1296</v>
      </c>
      <c r="K341" t="s">
        <v>1297</v>
      </c>
      <c r="L341">
        <v>49.026875990000001</v>
      </c>
      <c r="M341">
        <v>-125.14962509999999</v>
      </c>
      <c r="N341" t="s">
        <v>30</v>
      </c>
      <c r="O341">
        <v>31</v>
      </c>
      <c r="P341" t="s">
        <v>1298</v>
      </c>
      <c r="Q341">
        <v>5</v>
      </c>
      <c r="R341">
        <v>41178</v>
      </c>
      <c r="S341" t="s">
        <v>174</v>
      </c>
      <c r="T341">
        <v>24</v>
      </c>
      <c r="U341" t="s">
        <v>1134</v>
      </c>
      <c r="V341" t="s">
        <v>110</v>
      </c>
      <c r="W341" s="449">
        <v>60</v>
      </c>
      <c r="X341" s="449">
        <f>'Area 24'!I64</f>
        <v>-1</v>
      </c>
      <c r="Y341" s="449" t="e">
        <f>'Area 24'!M64</f>
        <v>#N/A</v>
      </c>
      <c r="Z341" s="449" t="e">
        <f>'Area 24'!K64</f>
        <v>#N/A</v>
      </c>
      <c r="AA341" s="449" t="e">
        <f>'Area 24'!Q64</f>
        <v>#N/A</v>
      </c>
      <c r="AB341" t="e">
        <f t="shared" si="18"/>
        <v>#N/A</v>
      </c>
      <c r="AC341" t="e">
        <f t="shared" si="19"/>
        <v>#N/A</v>
      </c>
      <c r="AD341" t="e">
        <f t="shared" si="20"/>
        <v>#N/A</v>
      </c>
    </row>
    <row r="342" spans="1:30">
      <c r="A342" t="s">
        <v>174</v>
      </c>
      <c r="B342" t="s">
        <v>621</v>
      </c>
      <c r="C342" t="s">
        <v>1292</v>
      </c>
      <c r="D342" t="s">
        <v>1293</v>
      </c>
      <c r="E342">
        <v>49.437331280000002</v>
      </c>
      <c r="F342">
        <v>-126.085105</v>
      </c>
      <c r="G342" t="s">
        <v>1294</v>
      </c>
      <c r="H342" t="s">
        <v>1294</v>
      </c>
      <c r="I342" t="s">
        <v>1295</v>
      </c>
      <c r="J342" t="s">
        <v>1296</v>
      </c>
      <c r="K342" t="s">
        <v>1297</v>
      </c>
      <c r="L342">
        <v>49.026875990000001</v>
      </c>
      <c r="M342">
        <v>-125.14962509999999</v>
      </c>
      <c r="N342" t="s">
        <v>30</v>
      </c>
      <c r="O342">
        <v>31</v>
      </c>
      <c r="P342" t="s">
        <v>1298</v>
      </c>
      <c r="Q342">
        <v>5</v>
      </c>
      <c r="R342">
        <v>41178</v>
      </c>
      <c r="S342" t="s">
        <v>174</v>
      </c>
      <c r="T342">
        <v>24</v>
      </c>
      <c r="U342" t="s">
        <v>1134</v>
      </c>
      <c r="V342" t="s">
        <v>111</v>
      </c>
      <c r="W342" s="449">
        <v>61</v>
      </c>
      <c r="X342" s="449">
        <f>'Area 24'!I65</f>
        <v>-1</v>
      </c>
      <c r="Y342" s="449" t="e">
        <f>'Area 24'!M65</f>
        <v>#N/A</v>
      </c>
      <c r="Z342" s="449" t="e">
        <f>'Area 24'!K65</f>
        <v>#N/A</v>
      </c>
      <c r="AA342" s="449" t="e">
        <f>'Area 24'!Q65</f>
        <v>#N/A</v>
      </c>
      <c r="AB342" t="e">
        <f t="shared" si="18"/>
        <v>#N/A</v>
      </c>
      <c r="AC342" t="e">
        <f t="shared" si="19"/>
        <v>#N/A</v>
      </c>
      <c r="AD342" t="e">
        <f t="shared" si="20"/>
        <v>#N/A</v>
      </c>
    </row>
    <row r="343" spans="1:30">
      <c r="A343" t="s">
        <v>174</v>
      </c>
      <c r="B343" t="s">
        <v>621</v>
      </c>
      <c r="C343" t="s">
        <v>1292</v>
      </c>
      <c r="D343" t="s">
        <v>1293</v>
      </c>
      <c r="E343">
        <v>49.437331280000002</v>
      </c>
      <c r="F343">
        <v>-126.085105</v>
      </c>
      <c r="G343" t="s">
        <v>1294</v>
      </c>
      <c r="H343" t="s">
        <v>1294</v>
      </c>
      <c r="I343" t="s">
        <v>1295</v>
      </c>
      <c r="J343" t="s">
        <v>1296</v>
      </c>
      <c r="K343" t="s">
        <v>1297</v>
      </c>
      <c r="L343">
        <v>49.026875990000001</v>
      </c>
      <c r="M343">
        <v>-125.14962509999999</v>
      </c>
      <c r="N343" t="s">
        <v>30</v>
      </c>
      <c r="O343">
        <v>31</v>
      </c>
      <c r="P343" t="s">
        <v>1298</v>
      </c>
      <c r="Q343">
        <v>5</v>
      </c>
      <c r="R343">
        <v>41178</v>
      </c>
      <c r="S343" t="s">
        <v>174</v>
      </c>
      <c r="T343">
        <v>24</v>
      </c>
      <c r="U343" t="s">
        <v>1134</v>
      </c>
      <c r="V343" t="s">
        <v>112</v>
      </c>
      <c r="W343" s="449">
        <v>62</v>
      </c>
      <c r="X343" s="449">
        <f>'Area 24'!I66</f>
        <v>-1</v>
      </c>
      <c r="Y343" s="449" t="e">
        <f>'Area 24'!M66</f>
        <v>#N/A</v>
      </c>
      <c r="Z343" s="449" t="e">
        <f>'Area 24'!K66</f>
        <v>#N/A</v>
      </c>
      <c r="AA343" s="449" t="e">
        <f>'Area 24'!Q66</f>
        <v>#N/A</v>
      </c>
      <c r="AB343" t="e">
        <f t="shared" si="18"/>
        <v>#N/A</v>
      </c>
      <c r="AC343" t="e">
        <f t="shared" si="19"/>
        <v>#N/A</v>
      </c>
      <c r="AD343" t="e">
        <f t="shared" si="20"/>
        <v>#N/A</v>
      </c>
    </row>
    <row r="344" spans="1:30">
      <c r="A344" t="s">
        <v>174</v>
      </c>
      <c r="B344" t="s">
        <v>621</v>
      </c>
      <c r="C344" t="s">
        <v>1292</v>
      </c>
      <c r="D344" t="s">
        <v>1293</v>
      </c>
      <c r="E344">
        <v>49.437331280000002</v>
      </c>
      <c r="F344">
        <v>-126.085105</v>
      </c>
      <c r="G344" t="s">
        <v>1294</v>
      </c>
      <c r="H344" t="s">
        <v>1294</v>
      </c>
      <c r="I344" t="s">
        <v>1295</v>
      </c>
      <c r="J344" t="s">
        <v>1296</v>
      </c>
      <c r="K344" t="s">
        <v>1297</v>
      </c>
      <c r="L344">
        <v>49.026875990000001</v>
      </c>
      <c r="M344">
        <v>-125.14962509999999</v>
      </c>
      <c r="N344" t="s">
        <v>30</v>
      </c>
      <c r="O344">
        <v>31</v>
      </c>
      <c r="P344" t="s">
        <v>1298</v>
      </c>
      <c r="Q344">
        <v>5</v>
      </c>
      <c r="R344">
        <v>41178</v>
      </c>
      <c r="S344" t="s">
        <v>174</v>
      </c>
      <c r="T344">
        <v>24</v>
      </c>
      <c r="U344" t="s">
        <v>1134</v>
      </c>
      <c r="V344" t="s">
        <v>113</v>
      </c>
      <c r="W344" s="449">
        <v>63</v>
      </c>
      <c r="X344" s="449">
        <f>'Area 24'!I67</f>
        <v>-1</v>
      </c>
      <c r="Y344" s="449" t="e">
        <f>'Area 24'!M67</f>
        <v>#N/A</v>
      </c>
      <c r="Z344" s="449" t="e">
        <f>'Area 24'!K67</f>
        <v>#N/A</v>
      </c>
      <c r="AA344" s="449" t="e">
        <f>'Area 24'!Q67</f>
        <v>#N/A</v>
      </c>
      <c r="AB344" t="e">
        <f t="shared" si="18"/>
        <v>#N/A</v>
      </c>
      <c r="AC344" t="e">
        <f t="shared" si="19"/>
        <v>#N/A</v>
      </c>
      <c r="AD344" t="e">
        <f t="shared" si="20"/>
        <v>#N/A</v>
      </c>
    </row>
    <row r="345" spans="1:30">
      <c r="A345" t="s">
        <v>174</v>
      </c>
      <c r="B345" t="s">
        <v>621</v>
      </c>
      <c r="C345" t="s">
        <v>1292</v>
      </c>
      <c r="D345" t="s">
        <v>1293</v>
      </c>
      <c r="E345">
        <v>49.437331280000002</v>
      </c>
      <c r="F345">
        <v>-126.085105</v>
      </c>
      <c r="G345" t="s">
        <v>1294</v>
      </c>
      <c r="H345" t="s">
        <v>1294</v>
      </c>
      <c r="I345" t="s">
        <v>1295</v>
      </c>
      <c r="J345" t="s">
        <v>1296</v>
      </c>
      <c r="K345" t="s">
        <v>1297</v>
      </c>
      <c r="L345">
        <v>49.026875990000001</v>
      </c>
      <c r="M345">
        <v>-125.14962509999999</v>
      </c>
      <c r="N345" t="s">
        <v>30</v>
      </c>
      <c r="O345">
        <v>31</v>
      </c>
      <c r="P345" t="s">
        <v>1298</v>
      </c>
      <c r="Q345">
        <v>5</v>
      </c>
      <c r="R345">
        <v>41178</v>
      </c>
      <c r="S345" t="s">
        <v>174</v>
      </c>
      <c r="T345">
        <v>24</v>
      </c>
      <c r="U345" t="s">
        <v>1134</v>
      </c>
      <c r="V345" t="s">
        <v>114</v>
      </c>
      <c r="W345" s="449">
        <v>64</v>
      </c>
      <c r="X345" s="449">
        <f>'Area 24'!I68</f>
        <v>-1</v>
      </c>
      <c r="Y345" s="449" t="e">
        <f>'Area 24'!M68</f>
        <v>#N/A</v>
      </c>
      <c r="Z345" s="449" t="e">
        <f>'Area 24'!K68</f>
        <v>#N/A</v>
      </c>
      <c r="AA345" s="449" t="e">
        <f>'Area 24'!Q68</f>
        <v>#N/A</v>
      </c>
      <c r="AB345" t="e">
        <f t="shared" si="18"/>
        <v>#N/A</v>
      </c>
      <c r="AC345" t="e">
        <f t="shared" si="19"/>
        <v>#N/A</v>
      </c>
      <c r="AD345" t="e">
        <f t="shared" si="20"/>
        <v>#N/A</v>
      </c>
    </row>
    <row r="346" spans="1:30">
      <c r="A346" t="s">
        <v>174</v>
      </c>
      <c r="B346" t="s">
        <v>621</v>
      </c>
      <c r="C346" t="s">
        <v>1292</v>
      </c>
      <c r="D346" t="s">
        <v>1293</v>
      </c>
      <c r="E346">
        <v>49.437331280000002</v>
      </c>
      <c r="F346">
        <v>-126.085105</v>
      </c>
      <c r="G346" t="s">
        <v>1294</v>
      </c>
      <c r="H346" t="s">
        <v>1294</v>
      </c>
      <c r="I346" t="s">
        <v>1295</v>
      </c>
      <c r="J346" t="s">
        <v>1296</v>
      </c>
      <c r="K346" t="s">
        <v>1297</v>
      </c>
      <c r="L346">
        <v>49.026875990000001</v>
      </c>
      <c r="M346">
        <v>-125.14962509999999</v>
      </c>
      <c r="N346" t="s">
        <v>30</v>
      </c>
      <c r="O346">
        <v>31</v>
      </c>
      <c r="P346" t="s">
        <v>1298</v>
      </c>
      <c r="Q346">
        <v>5</v>
      </c>
      <c r="R346">
        <v>41178</v>
      </c>
      <c r="S346" t="s">
        <v>174</v>
      </c>
      <c r="T346">
        <v>24</v>
      </c>
      <c r="U346" t="s">
        <v>1134</v>
      </c>
      <c r="V346" t="s">
        <v>115</v>
      </c>
      <c r="W346" s="449">
        <v>65</v>
      </c>
      <c r="X346" s="449">
        <f>'Area 24'!I69</f>
        <v>1</v>
      </c>
      <c r="Y346" s="449" t="e">
        <f>'Area 24'!M69</f>
        <v>#N/A</v>
      </c>
      <c r="Z346" s="449" t="e">
        <f>'Area 24'!K69</f>
        <v>#N/A</v>
      </c>
      <c r="AA346" s="449" t="e">
        <f>'Area 24'!Q69</f>
        <v>#N/A</v>
      </c>
      <c r="AB346" t="e">
        <f t="shared" si="18"/>
        <v>#N/A</v>
      </c>
      <c r="AC346" t="e">
        <f t="shared" si="19"/>
        <v>#N/A</v>
      </c>
      <c r="AD346" t="e">
        <f t="shared" si="20"/>
        <v>#N/A</v>
      </c>
    </row>
    <row r="347" spans="1:30">
      <c r="A347" t="s">
        <v>174</v>
      </c>
      <c r="B347" t="s">
        <v>621</v>
      </c>
      <c r="C347" t="s">
        <v>1292</v>
      </c>
      <c r="D347" t="s">
        <v>1293</v>
      </c>
      <c r="E347">
        <v>49.437331280000002</v>
      </c>
      <c r="F347">
        <v>-126.085105</v>
      </c>
      <c r="G347" t="s">
        <v>1294</v>
      </c>
      <c r="H347" t="s">
        <v>1294</v>
      </c>
      <c r="I347" t="s">
        <v>1295</v>
      </c>
      <c r="J347" t="s">
        <v>1296</v>
      </c>
      <c r="K347" t="s">
        <v>1297</v>
      </c>
      <c r="L347">
        <v>49.026875990000001</v>
      </c>
      <c r="M347">
        <v>-125.14962509999999</v>
      </c>
      <c r="N347" t="s">
        <v>30</v>
      </c>
      <c r="O347">
        <v>31</v>
      </c>
      <c r="P347" t="s">
        <v>1298</v>
      </c>
      <c r="Q347">
        <v>5</v>
      </c>
      <c r="R347">
        <v>41178</v>
      </c>
      <c r="S347" t="s">
        <v>174</v>
      </c>
      <c r="T347">
        <v>24</v>
      </c>
      <c r="U347" t="s">
        <v>1134</v>
      </c>
      <c r="V347" t="s">
        <v>116</v>
      </c>
      <c r="W347" s="449">
        <v>66</v>
      </c>
      <c r="X347" s="449">
        <f>'Area 24'!I70</f>
        <v>0</v>
      </c>
      <c r="Y347" s="449" t="e">
        <f>'Area 24'!M70</f>
        <v>#N/A</v>
      </c>
      <c r="Z347" s="449" t="e">
        <f>'Area 24'!K70</f>
        <v>#N/A</v>
      </c>
      <c r="AA347" s="449" t="e">
        <f>'Area 24'!Q70</f>
        <v>#N/A</v>
      </c>
      <c r="AB347" t="e">
        <f t="shared" si="18"/>
        <v>#N/A</v>
      </c>
      <c r="AC347" t="e">
        <f t="shared" si="19"/>
        <v>#N/A</v>
      </c>
      <c r="AD347" t="e">
        <f t="shared" si="20"/>
        <v>#N/A</v>
      </c>
    </row>
    <row r="348" spans="1:30">
      <c r="A348" t="s">
        <v>174</v>
      </c>
      <c r="B348" t="s">
        <v>621</v>
      </c>
      <c r="C348" t="s">
        <v>1292</v>
      </c>
      <c r="D348" t="s">
        <v>1293</v>
      </c>
      <c r="E348">
        <v>49.437331280000002</v>
      </c>
      <c r="F348">
        <v>-126.085105</v>
      </c>
      <c r="G348" t="s">
        <v>1294</v>
      </c>
      <c r="H348" t="s">
        <v>1294</v>
      </c>
      <c r="I348" t="s">
        <v>1295</v>
      </c>
      <c r="J348" t="s">
        <v>1296</v>
      </c>
      <c r="K348" t="s">
        <v>1297</v>
      </c>
      <c r="L348">
        <v>49.026875990000001</v>
      </c>
      <c r="M348">
        <v>-125.14962509999999</v>
      </c>
      <c r="N348" t="s">
        <v>30</v>
      </c>
      <c r="O348">
        <v>31</v>
      </c>
      <c r="P348" t="s">
        <v>1298</v>
      </c>
      <c r="Q348">
        <v>5</v>
      </c>
      <c r="R348">
        <v>41178</v>
      </c>
      <c r="S348" t="s">
        <v>174</v>
      </c>
      <c r="T348">
        <v>24</v>
      </c>
      <c r="U348" t="s">
        <v>1135</v>
      </c>
      <c r="V348" t="s">
        <v>118</v>
      </c>
      <c r="W348" s="449">
        <v>67</v>
      </c>
      <c r="X348" s="449">
        <f>'Area 24'!I71</f>
        <v>3</v>
      </c>
      <c r="Y348" s="449" t="e">
        <f>'Area 24'!M71</f>
        <v>#N/A</v>
      </c>
      <c r="Z348" s="449" t="e">
        <f>'Area 24'!K71</f>
        <v>#N/A</v>
      </c>
      <c r="AA348" s="449" t="e">
        <f>'Area 24'!Q71</f>
        <v>#N/A</v>
      </c>
      <c r="AB348" t="e">
        <f t="shared" si="18"/>
        <v>#N/A</v>
      </c>
      <c r="AC348" t="e">
        <f t="shared" si="19"/>
        <v>#N/A</v>
      </c>
      <c r="AD348" t="e">
        <f t="shared" si="20"/>
        <v>#N/A</v>
      </c>
    </row>
    <row r="349" spans="1:30">
      <c r="A349" t="s">
        <v>174</v>
      </c>
      <c r="B349" t="s">
        <v>621</v>
      </c>
      <c r="C349" t="s">
        <v>1292</v>
      </c>
      <c r="D349" t="s">
        <v>1293</v>
      </c>
      <c r="E349">
        <v>49.437331280000002</v>
      </c>
      <c r="F349">
        <v>-126.085105</v>
      </c>
      <c r="G349" t="s">
        <v>1294</v>
      </c>
      <c r="H349" t="s">
        <v>1294</v>
      </c>
      <c r="I349" t="s">
        <v>1295</v>
      </c>
      <c r="J349" t="s">
        <v>1296</v>
      </c>
      <c r="K349" t="s">
        <v>1297</v>
      </c>
      <c r="L349">
        <v>49.026875990000001</v>
      </c>
      <c r="M349">
        <v>-125.14962509999999</v>
      </c>
      <c r="N349" t="s">
        <v>30</v>
      </c>
      <c r="O349">
        <v>31</v>
      </c>
      <c r="P349" t="s">
        <v>1298</v>
      </c>
      <c r="Q349">
        <v>5</v>
      </c>
      <c r="R349">
        <v>41178</v>
      </c>
      <c r="S349" t="s">
        <v>174</v>
      </c>
      <c r="T349">
        <v>24</v>
      </c>
      <c r="U349" t="s">
        <v>1135</v>
      </c>
      <c r="V349" t="s">
        <v>119</v>
      </c>
      <c r="W349" s="449">
        <v>68</v>
      </c>
      <c r="X349" s="449">
        <f>'Area 24'!I72</f>
        <v>-1</v>
      </c>
      <c r="Y349" s="449" t="e">
        <f>'Area 24'!M72</f>
        <v>#N/A</v>
      </c>
      <c r="Z349" s="449" t="e">
        <f>'Area 24'!K72</f>
        <v>#N/A</v>
      </c>
      <c r="AA349" s="449" t="e">
        <f>'Area 24'!Q72</f>
        <v>#N/A</v>
      </c>
      <c r="AB349" t="e">
        <f t="shared" si="18"/>
        <v>#N/A</v>
      </c>
      <c r="AC349" t="e">
        <f t="shared" si="19"/>
        <v>#N/A</v>
      </c>
      <c r="AD349" t="e">
        <f t="shared" si="20"/>
        <v>#N/A</v>
      </c>
    </row>
    <row r="350" spans="1:30">
      <c r="A350" t="s">
        <v>174</v>
      </c>
      <c r="B350" t="s">
        <v>621</v>
      </c>
      <c r="C350" t="s">
        <v>1292</v>
      </c>
      <c r="D350" t="s">
        <v>1293</v>
      </c>
      <c r="E350">
        <v>49.437331280000002</v>
      </c>
      <c r="F350">
        <v>-126.085105</v>
      </c>
      <c r="G350" t="s">
        <v>1294</v>
      </c>
      <c r="H350" t="s">
        <v>1294</v>
      </c>
      <c r="I350" t="s">
        <v>1295</v>
      </c>
      <c r="J350" t="s">
        <v>1296</v>
      </c>
      <c r="K350" t="s">
        <v>1297</v>
      </c>
      <c r="L350">
        <v>49.026875990000001</v>
      </c>
      <c r="M350">
        <v>-125.14962509999999</v>
      </c>
      <c r="N350" t="s">
        <v>30</v>
      </c>
      <c r="O350">
        <v>31</v>
      </c>
      <c r="P350" t="s">
        <v>1298</v>
      </c>
      <c r="Q350">
        <v>5</v>
      </c>
      <c r="R350">
        <v>41178</v>
      </c>
      <c r="S350" t="s">
        <v>174</v>
      </c>
      <c r="T350">
        <v>24</v>
      </c>
      <c r="U350" t="s">
        <v>1135</v>
      </c>
      <c r="V350" t="s">
        <v>120</v>
      </c>
      <c r="W350" s="449">
        <v>69</v>
      </c>
      <c r="X350" s="449">
        <f>'Area 24'!I73</f>
        <v>1</v>
      </c>
      <c r="Y350" s="449" t="e">
        <f>'Area 24'!M73</f>
        <v>#N/A</v>
      </c>
      <c r="Z350" s="449" t="e">
        <f>'Area 24'!K73</f>
        <v>#N/A</v>
      </c>
      <c r="AA350" s="449" t="e">
        <f>'Area 24'!Q73</f>
        <v>#N/A</v>
      </c>
      <c r="AB350" t="e">
        <f t="shared" ref="AB350:AB351" si="21">VLOOKUP(Z350,biorisk,2,FALSE)</f>
        <v>#N/A</v>
      </c>
      <c r="AC350" t="e">
        <f t="shared" ref="AC350:AC351" si="22">VLOOKUP(AA350,futurerisk,2,FALSE)</f>
        <v>#N/A</v>
      </c>
      <c r="AD350" t="e">
        <f t="shared" ref="AD350:AD351" si="23">AB350*AC350</f>
        <v>#N/A</v>
      </c>
    </row>
    <row r="351" spans="1:30">
      <c r="A351" t="s">
        <v>174</v>
      </c>
      <c r="B351" t="s">
        <v>621</v>
      </c>
      <c r="C351" t="s">
        <v>1292</v>
      </c>
      <c r="D351" t="s">
        <v>1293</v>
      </c>
      <c r="E351">
        <v>49.437331280000002</v>
      </c>
      <c r="F351">
        <v>-126.085105</v>
      </c>
      <c r="G351" t="s">
        <v>1294</v>
      </c>
      <c r="H351" t="s">
        <v>1294</v>
      </c>
      <c r="I351" t="s">
        <v>1295</v>
      </c>
      <c r="J351" t="s">
        <v>1296</v>
      </c>
      <c r="K351" t="s">
        <v>1297</v>
      </c>
      <c r="L351">
        <v>49.026875990000001</v>
      </c>
      <c r="M351">
        <v>-125.14962509999999</v>
      </c>
      <c r="N351" t="s">
        <v>30</v>
      </c>
      <c r="O351">
        <v>31</v>
      </c>
      <c r="P351" t="s">
        <v>1298</v>
      </c>
      <c r="Q351">
        <v>5</v>
      </c>
      <c r="R351">
        <v>41178</v>
      </c>
      <c r="S351" t="s">
        <v>174</v>
      </c>
      <c r="T351">
        <v>24</v>
      </c>
      <c r="U351" t="s">
        <v>1135</v>
      </c>
      <c r="V351" t="s">
        <v>121</v>
      </c>
      <c r="W351" s="449">
        <v>70</v>
      </c>
      <c r="X351" s="449">
        <f>'Area 24'!I74</f>
        <v>-1</v>
      </c>
      <c r="Y351" s="449" t="e">
        <f>'Area 24'!M74</f>
        <v>#N/A</v>
      </c>
      <c r="Z351" s="449" t="e">
        <f>'Area 24'!K74</f>
        <v>#N/A</v>
      </c>
      <c r="AA351" s="449" t="e">
        <f>'Area 24'!Q74</f>
        <v>#N/A</v>
      </c>
      <c r="AB351" t="e">
        <f t="shared" si="21"/>
        <v>#N/A</v>
      </c>
      <c r="AC351" t="e">
        <f t="shared" si="22"/>
        <v>#N/A</v>
      </c>
      <c r="AD351" t="e">
        <f t="shared" si="23"/>
        <v>#N/A</v>
      </c>
    </row>
    <row r="352" spans="1:30">
      <c r="A352" t="s">
        <v>174</v>
      </c>
      <c r="B352" t="s">
        <v>622</v>
      </c>
      <c r="C352" t="s">
        <v>1292</v>
      </c>
      <c r="D352" t="s">
        <v>1293</v>
      </c>
      <c r="E352">
        <v>49.41773585</v>
      </c>
      <c r="F352">
        <v>-125.91265869999999</v>
      </c>
      <c r="G352" t="s">
        <v>1294</v>
      </c>
      <c r="H352" t="s">
        <v>1294</v>
      </c>
      <c r="I352" t="s">
        <v>1295</v>
      </c>
      <c r="J352" t="s">
        <v>1296</v>
      </c>
      <c r="K352" t="s">
        <v>1297</v>
      </c>
      <c r="L352">
        <v>49.026875990000001</v>
      </c>
      <c r="M352">
        <v>-125.14962509999999</v>
      </c>
      <c r="N352" t="s">
        <v>30</v>
      </c>
      <c r="O352">
        <v>31</v>
      </c>
      <c r="P352" t="s">
        <v>1298</v>
      </c>
      <c r="Q352">
        <v>5</v>
      </c>
      <c r="R352">
        <v>41123</v>
      </c>
      <c r="S352" t="s">
        <v>174</v>
      </c>
      <c r="T352">
        <v>24</v>
      </c>
      <c r="U352" t="s">
        <v>1131</v>
      </c>
      <c r="V352" t="s">
        <v>40</v>
      </c>
      <c r="W352" s="449">
        <v>1</v>
      </c>
      <c r="X352" s="449">
        <f>'Area 24'!AC5</f>
        <v>1</v>
      </c>
      <c r="Y352" s="449" t="e">
        <f>'Area 24'!AG5</f>
        <v>#N/A</v>
      </c>
      <c r="Z352" s="449" t="e">
        <f>'Area 24'!AE5</f>
        <v>#N/A</v>
      </c>
      <c r="AA352" s="449" t="e">
        <f>'Area 24'!AK5</f>
        <v>#N/A</v>
      </c>
      <c r="AB352" t="e">
        <f t="shared" ref="AB352:AB415" si="24">VLOOKUP(Z352,biorisk,2,FALSE)</f>
        <v>#N/A</v>
      </c>
      <c r="AC352" t="e">
        <f t="shared" ref="AC352:AC415" si="25">VLOOKUP(AA352,futurerisk,2,FALSE)</f>
        <v>#N/A</v>
      </c>
      <c r="AD352" t="e">
        <f t="shared" ref="AD352:AD415" si="26">AB352*AC352</f>
        <v>#N/A</v>
      </c>
    </row>
    <row r="353" spans="1:30">
      <c r="A353" t="s">
        <v>174</v>
      </c>
      <c r="B353" t="s">
        <v>622</v>
      </c>
      <c r="C353" t="s">
        <v>1292</v>
      </c>
      <c r="D353" t="s">
        <v>1293</v>
      </c>
      <c r="E353">
        <v>49.41773585</v>
      </c>
      <c r="F353">
        <v>-125.91265869999999</v>
      </c>
      <c r="G353" t="s">
        <v>1294</v>
      </c>
      <c r="H353" t="s">
        <v>1294</v>
      </c>
      <c r="I353" t="s">
        <v>1295</v>
      </c>
      <c r="J353" t="s">
        <v>1296</v>
      </c>
      <c r="K353" t="s">
        <v>1297</v>
      </c>
      <c r="L353">
        <v>49.026875990000001</v>
      </c>
      <c r="M353">
        <v>-125.14962509999999</v>
      </c>
      <c r="N353" t="s">
        <v>30</v>
      </c>
      <c r="O353">
        <v>31</v>
      </c>
      <c r="P353" t="s">
        <v>1298</v>
      </c>
      <c r="Q353">
        <v>5</v>
      </c>
      <c r="R353">
        <v>41123</v>
      </c>
      <c r="S353" t="s">
        <v>174</v>
      </c>
      <c r="T353">
        <v>24</v>
      </c>
      <c r="U353" t="s">
        <v>1131</v>
      </c>
      <c r="V353" t="s">
        <v>41</v>
      </c>
      <c r="W353" s="449">
        <v>2</v>
      </c>
      <c r="X353" s="449">
        <f>'Area 24'!AC6</f>
        <v>1</v>
      </c>
      <c r="Y353" s="449" t="e">
        <f>'Area 24'!AG6</f>
        <v>#N/A</v>
      </c>
      <c r="Z353" s="449" t="e">
        <f>'Area 24'!AE6</f>
        <v>#N/A</v>
      </c>
      <c r="AA353" s="449" t="str">
        <f>'Area 24'!AK6</f>
        <v>21</v>
      </c>
      <c r="AB353" t="e">
        <f t="shared" si="24"/>
        <v>#N/A</v>
      </c>
      <c r="AC353">
        <f t="shared" si="25"/>
        <v>1</v>
      </c>
      <c r="AD353" t="e">
        <f t="shared" si="26"/>
        <v>#N/A</v>
      </c>
    </row>
    <row r="354" spans="1:30">
      <c r="A354" t="s">
        <v>174</v>
      </c>
      <c r="B354" t="s">
        <v>622</v>
      </c>
      <c r="C354" t="s">
        <v>1292</v>
      </c>
      <c r="D354" t="s">
        <v>1293</v>
      </c>
      <c r="E354">
        <v>49.41773585</v>
      </c>
      <c r="F354">
        <v>-125.91265869999999</v>
      </c>
      <c r="G354" t="s">
        <v>1294</v>
      </c>
      <c r="H354" t="s">
        <v>1294</v>
      </c>
      <c r="I354" t="s">
        <v>1295</v>
      </c>
      <c r="J354" t="s">
        <v>1296</v>
      </c>
      <c r="K354" t="s">
        <v>1297</v>
      </c>
      <c r="L354">
        <v>49.026875990000001</v>
      </c>
      <c r="M354">
        <v>-125.14962509999999</v>
      </c>
      <c r="N354" t="s">
        <v>30</v>
      </c>
      <c r="O354">
        <v>31</v>
      </c>
      <c r="P354" t="s">
        <v>1298</v>
      </c>
      <c r="Q354">
        <v>5</v>
      </c>
      <c r="R354">
        <v>41123</v>
      </c>
      <c r="S354" t="s">
        <v>174</v>
      </c>
      <c r="T354">
        <v>24</v>
      </c>
      <c r="U354" t="s">
        <v>1131</v>
      </c>
      <c r="V354" t="s">
        <v>44</v>
      </c>
      <c r="W354" s="449">
        <v>3</v>
      </c>
      <c r="X354" s="449">
        <f>'Area 24'!AC7</f>
        <v>1</v>
      </c>
      <c r="Y354" s="449" t="e">
        <f>'Area 24'!AG7</f>
        <v>#N/A</v>
      </c>
      <c r="Z354" s="449" t="e">
        <f>'Area 24'!AE7</f>
        <v>#N/A</v>
      </c>
      <c r="AA354" s="449" t="str">
        <f>'Area 24'!AK7</f>
        <v>23</v>
      </c>
      <c r="AB354" t="e">
        <f t="shared" si="24"/>
        <v>#N/A</v>
      </c>
      <c r="AC354">
        <f t="shared" si="25"/>
        <v>2</v>
      </c>
      <c r="AD354" t="e">
        <f t="shared" si="26"/>
        <v>#N/A</v>
      </c>
    </row>
    <row r="355" spans="1:30">
      <c r="A355" t="s">
        <v>174</v>
      </c>
      <c r="B355" t="s">
        <v>622</v>
      </c>
      <c r="C355" t="s">
        <v>1292</v>
      </c>
      <c r="D355" t="s">
        <v>1293</v>
      </c>
      <c r="E355">
        <v>49.41773585</v>
      </c>
      <c r="F355">
        <v>-125.91265869999999</v>
      </c>
      <c r="G355" t="s">
        <v>1294</v>
      </c>
      <c r="H355" t="s">
        <v>1294</v>
      </c>
      <c r="I355" t="s">
        <v>1295</v>
      </c>
      <c r="J355" t="s">
        <v>1296</v>
      </c>
      <c r="K355" t="s">
        <v>1297</v>
      </c>
      <c r="L355">
        <v>49.026875990000001</v>
      </c>
      <c r="M355">
        <v>-125.14962509999999</v>
      </c>
      <c r="N355" t="s">
        <v>30</v>
      </c>
      <c r="O355">
        <v>31</v>
      </c>
      <c r="P355" t="s">
        <v>1298</v>
      </c>
      <c r="Q355">
        <v>5</v>
      </c>
      <c r="R355">
        <v>41123</v>
      </c>
      <c r="S355" t="s">
        <v>174</v>
      </c>
      <c r="T355">
        <v>24</v>
      </c>
      <c r="U355" t="s">
        <v>1131</v>
      </c>
      <c r="V355" t="s">
        <v>45</v>
      </c>
      <c r="W355" s="449">
        <v>4</v>
      </c>
      <c r="X355" s="449">
        <f>'Area 24'!AC8</f>
        <v>-1</v>
      </c>
      <c r="Y355" s="449" t="e">
        <f>'Area 24'!AG8</f>
        <v>#N/A</v>
      </c>
      <c r="Z355" s="449" t="e">
        <f>'Area 24'!AE8</f>
        <v>#N/A</v>
      </c>
      <c r="AA355" s="449" t="e">
        <f>'Area 24'!AK8</f>
        <v>#N/A</v>
      </c>
      <c r="AB355" t="e">
        <f t="shared" si="24"/>
        <v>#N/A</v>
      </c>
      <c r="AC355" t="e">
        <f t="shared" si="25"/>
        <v>#N/A</v>
      </c>
      <c r="AD355" t="e">
        <f t="shared" si="26"/>
        <v>#N/A</v>
      </c>
    </row>
    <row r="356" spans="1:30">
      <c r="A356" t="s">
        <v>174</v>
      </c>
      <c r="B356" t="s">
        <v>622</v>
      </c>
      <c r="C356" t="s">
        <v>1292</v>
      </c>
      <c r="D356" t="s">
        <v>1293</v>
      </c>
      <c r="E356">
        <v>49.41773585</v>
      </c>
      <c r="F356">
        <v>-125.91265869999999</v>
      </c>
      <c r="G356" t="s">
        <v>1294</v>
      </c>
      <c r="H356" t="s">
        <v>1294</v>
      </c>
      <c r="I356" t="s">
        <v>1295</v>
      </c>
      <c r="J356" t="s">
        <v>1296</v>
      </c>
      <c r="K356" t="s">
        <v>1297</v>
      </c>
      <c r="L356">
        <v>49.026875990000001</v>
      </c>
      <c r="M356">
        <v>-125.14962509999999</v>
      </c>
      <c r="N356" t="s">
        <v>30</v>
      </c>
      <c r="O356">
        <v>31</v>
      </c>
      <c r="P356" t="s">
        <v>1298</v>
      </c>
      <c r="Q356">
        <v>5</v>
      </c>
      <c r="R356">
        <v>41123</v>
      </c>
      <c r="S356" t="s">
        <v>174</v>
      </c>
      <c r="T356">
        <v>24</v>
      </c>
      <c r="U356" t="s">
        <v>1131</v>
      </c>
      <c r="V356" t="s">
        <v>46</v>
      </c>
      <c r="W356" s="449">
        <v>5</v>
      </c>
      <c r="X356" s="449">
        <f>'Area 24'!AC9</f>
        <v>1</v>
      </c>
      <c r="Y356" s="449" t="e">
        <f>'Area 24'!AG9</f>
        <v>#N/A</v>
      </c>
      <c r="Z356" s="449" t="e">
        <f>'Area 24'!AE9</f>
        <v>#N/A</v>
      </c>
      <c r="AA356" s="449" t="e">
        <f>'Area 24'!AK9</f>
        <v>#N/A</v>
      </c>
      <c r="AB356" t="e">
        <f t="shared" si="24"/>
        <v>#N/A</v>
      </c>
      <c r="AC356" t="e">
        <f t="shared" si="25"/>
        <v>#N/A</v>
      </c>
      <c r="AD356" t="e">
        <f t="shared" si="26"/>
        <v>#N/A</v>
      </c>
    </row>
    <row r="357" spans="1:30">
      <c r="A357" t="s">
        <v>174</v>
      </c>
      <c r="B357" t="s">
        <v>622</v>
      </c>
      <c r="C357" t="s">
        <v>1292</v>
      </c>
      <c r="D357" t="s">
        <v>1293</v>
      </c>
      <c r="E357">
        <v>49.41773585</v>
      </c>
      <c r="F357">
        <v>-125.91265869999999</v>
      </c>
      <c r="G357" t="s">
        <v>1294</v>
      </c>
      <c r="H357" t="s">
        <v>1294</v>
      </c>
      <c r="I357" t="s">
        <v>1295</v>
      </c>
      <c r="J357" t="s">
        <v>1296</v>
      </c>
      <c r="K357" t="s">
        <v>1297</v>
      </c>
      <c r="L357">
        <v>49.026875990000001</v>
      </c>
      <c r="M357">
        <v>-125.14962509999999</v>
      </c>
      <c r="N357" t="s">
        <v>30</v>
      </c>
      <c r="O357">
        <v>31</v>
      </c>
      <c r="P357" t="s">
        <v>1298</v>
      </c>
      <c r="Q357">
        <v>5</v>
      </c>
      <c r="R357">
        <v>41123</v>
      </c>
      <c r="S357" t="s">
        <v>174</v>
      </c>
      <c r="T357">
        <v>24</v>
      </c>
      <c r="U357" t="s">
        <v>1131</v>
      </c>
      <c r="V357" t="s">
        <v>48</v>
      </c>
      <c r="W357" s="449">
        <v>6</v>
      </c>
      <c r="X357" s="449">
        <f>'Area 24'!AC10</f>
        <v>1</v>
      </c>
      <c r="Y357" s="449" t="e">
        <f>'Area 24'!AG10</f>
        <v>#N/A</v>
      </c>
      <c r="Z357" s="449" t="e">
        <f>'Area 24'!AE10</f>
        <v>#N/A</v>
      </c>
      <c r="AA357" s="449" t="e">
        <f>'Area 24'!AK10</f>
        <v>#N/A</v>
      </c>
      <c r="AB357" t="e">
        <f t="shared" si="24"/>
        <v>#N/A</v>
      </c>
      <c r="AC357" t="e">
        <f t="shared" si="25"/>
        <v>#N/A</v>
      </c>
      <c r="AD357" t="e">
        <f t="shared" si="26"/>
        <v>#N/A</v>
      </c>
    </row>
    <row r="358" spans="1:30">
      <c r="A358" t="s">
        <v>174</v>
      </c>
      <c r="B358" t="s">
        <v>622</v>
      </c>
      <c r="C358" t="s">
        <v>1292</v>
      </c>
      <c r="D358" t="s">
        <v>1293</v>
      </c>
      <c r="E358">
        <v>49.41773585</v>
      </c>
      <c r="F358">
        <v>-125.91265869999999</v>
      </c>
      <c r="G358" t="s">
        <v>1294</v>
      </c>
      <c r="H358" t="s">
        <v>1294</v>
      </c>
      <c r="I358" t="s">
        <v>1295</v>
      </c>
      <c r="J358" t="s">
        <v>1296</v>
      </c>
      <c r="K358" t="s">
        <v>1297</v>
      </c>
      <c r="L358">
        <v>49.026875990000001</v>
      </c>
      <c r="M358">
        <v>-125.14962509999999</v>
      </c>
      <c r="N358" t="s">
        <v>30</v>
      </c>
      <c r="O358">
        <v>31</v>
      </c>
      <c r="P358" t="s">
        <v>1298</v>
      </c>
      <c r="Q358">
        <v>5</v>
      </c>
      <c r="R358">
        <v>41123</v>
      </c>
      <c r="S358" t="s">
        <v>174</v>
      </c>
      <c r="T358">
        <v>24</v>
      </c>
      <c r="U358" t="s">
        <v>1131</v>
      </c>
      <c r="V358" t="s">
        <v>49</v>
      </c>
      <c r="W358" s="449">
        <v>7</v>
      </c>
      <c r="X358" s="449">
        <f>'Area 24'!AC11</f>
        <v>1</v>
      </c>
      <c r="Y358" s="449" t="e">
        <f>'Area 24'!AG11</f>
        <v>#N/A</v>
      </c>
      <c r="Z358" s="449" t="e">
        <f>'Area 24'!AE11</f>
        <v>#N/A</v>
      </c>
      <c r="AA358" s="449" t="e">
        <f>'Area 24'!AK11</f>
        <v>#N/A</v>
      </c>
      <c r="AB358" t="e">
        <f t="shared" si="24"/>
        <v>#N/A</v>
      </c>
      <c r="AC358" t="e">
        <f t="shared" si="25"/>
        <v>#N/A</v>
      </c>
      <c r="AD358" t="e">
        <f t="shared" si="26"/>
        <v>#N/A</v>
      </c>
    </row>
    <row r="359" spans="1:30">
      <c r="A359" t="s">
        <v>174</v>
      </c>
      <c r="B359" t="s">
        <v>622</v>
      </c>
      <c r="C359" t="s">
        <v>1292</v>
      </c>
      <c r="D359" t="s">
        <v>1293</v>
      </c>
      <c r="E359">
        <v>49.41773585</v>
      </c>
      <c r="F359">
        <v>-125.91265869999999</v>
      </c>
      <c r="G359" t="s">
        <v>1294</v>
      </c>
      <c r="H359" t="s">
        <v>1294</v>
      </c>
      <c r="I359" t="s">
        <v>1295</v>
      </c>
      <c r="J359" t="s">
        <v>1296</v>
      </c>
      <c r="K359" t="s">
        <v>1297</v>
      </c>
      <c r="L359">
        <v>49.026875990000001</v>
      </c>
      <c r="M359">
        <v>-125.14962509999999</v>
      </c>
      <c r="N359" t="s">
        <v>30</v>
      </c>
      <c r="O359">
        <v>31</v>
      </c>
      <c r="P359" t="s">
        <v>1298</v>
      </c>
      <c r="Q359">
        <v>5</v>
      </c>
      <c r="R359">
        <v>41123</v>
      </c>
      <c r="S359" t="s">
        <v>174</v>
      </c>
      <c r="T359">
        <v>24</v>
      </c>
      <c r="U359" t="s">
        <v>1131</v>
      </c>
      <c r="V359" t="s">
        <v>50</v>
      </c>
      <c r="W359" s="449">
        <v>8</v>
      </c>
      <c r="X359" s="449">
        <f>'Area 24'!AC12</f>
        <v>1</v>
      </c>
      <c r="Y359" s="449" t="e">
        <f>'Area 24'!AG12</f>
        <v>#N/A</v>
      </c>
      <c r="Z359" s="449" t="e">
        <f>'Area 24'!AE12</f>
        <v>#N/A</v>
      </c>
      <c r="AA359" s="449" t="e">
        <f>'Area 24'!AK12</f>
        <v>#N/A</v>
      </c>
      <c r="AB359" t="e">
        <f t="shared" si="24"/>
        <v>#N/A</v>
      </c>
      <c r="AC359" t="e">
        <f t="shared" si="25"/>
        <v>#N/A</v>
      </c>
      <c r="AD359" t="e">
        <f t="shared" si="26"/>
        <v>#N/A</v>
      </c>
    </row>
    <row r="360" spans="1:30">
      <c r="A360" t="s">
        <v>174</v>
      </c>
      <c r="B360" t="s">
        <v>622</v>
      </c>
      <c r="C360" t="s">
        <v>1292</v>
      </c>
      <c r="D360" t="s">
        <v>1293</v>
      </c>
      <c r="E360">
        <v>49.41773585</v>
      </c>
      <c r="F360">
        <v>-125.91265869999999</v>
      </c>
      <c r="G360" t="s">
        <v>1294</v>
      </c>
      <c r="H360" t="s">
        <v>1294</v>
      </c>
      <c r="I360" t="s">
        <v>1295</v>
      </c>
      <c r="J360" t="s">
        <v>1296</v>
      </c>
      <c r="K360" t="s">
        <v>1297</v>
      </c>
      <c r="L360">
        <v>49.026875990000001</v>
      </c>
      <c r="M360">
        <v>-125.14962509999999</v>
      </c>
      <c r="N360" t="s">
        <v>30</v>
      </c>
      <c r="O360">
        <v>31</v>
      </c>
      <c r="P360" t="s">
        <v>1298</v>
      </c>
      <c r="Q360">
        <v>5</v>
      </c>
      <c r="R360">
        <v>41123</v>
      </c>
      <c r="S360" t="s">
        <v>174</v>
      </c>
      <c r="T360">
        <v>24</v>
      </c>
      <c r="U360" t="s">
        <v>1131</v>
      </c>
      <c r="V360" t="s">
        <v>52</v>
      </c>
      <c r="W360" s="449">
        <v>9</v>
      </c>
      <c r="X360" s="449">
        <f>'Area 24'!AC13</f>
        <v>1</v>
      </c>
      <c r="Y360" s="449" t="e">
        <f>'Area 24'!AG13</f>
        <v>#N/A</v>
      </c>
      <c r="Z360" s="449" t="e">
        <f>'Area 24'!AE13</f>
        <v>#N/A</v>
      </c>
      <c r="AA360" s="449" t="e">
        <f>'Area 24'!AK13</f>
        <v>#N/A</v>
      </c>
      <c r="AB360" t="e">
        <f t="shared" si="24"/>
        <v>#N/A</v>
      </c>
      <c r="AC360" t="e">
        <f t="shared" si="25"/>
        <v>#N/A</v>
      </c>
      <c r="AD360" t="e">
        <f t="shared" si="26"/>
        <v>#N/A</v>
      </c>
    </row>
    <row r="361" spans="1:30">
      <c r="A361" t="s">
        <v>174</v>
      </c>
      <c r="B361" t="s">
        <v>622</v>
      </c>
      <c r="C361" t="s">
        <v>1292</v>
      </c>
      <c r="D361" t="s">
        <v>1293</v>
      </c>
      <c r="E361">
        <v>49.41773585</v>
      </c>
      <c r="F361">
        <v>-125.91265869999999</v>
      </c>
      <c r="G361" t="s">
        <v>1294</v>
      </c>
      <c r="H361" t="s">
        <v>1294</v>
      </c>
      <c r="I361" t="s">
        <v>1295</v>
      </c>
      <c r="J361" t="s">
        <v>1296</v>
      </c>
      <c r="K361" t="s">
        <v>1297</v>
      </c>
      <c r="L361">
        <v>49.026875990000001</v>
      </c>
      <c r="M361">
        <v>-125.14962509999999</v>
      </c>
      <c r="N361" t="s">
        <v>30</v>
      </c>
      <c r="O361">
        <v>31</v>
      </c>
      <c r="P361" t="s">
        <v>1298</v>
      </c>
      <c r="Q361">
        <v>5</v>
      </c>
      <c r="R361">
        <v>41123</v>
      </c>
      <c r="S361" t="s">
        <v>174</v>
      </c>
      <c r="T361">
        <v>24</v>
      </c>
      <c r="U361" t="s">
        <v>1131</v>
      </c>
      <c r="V361" t="s">
        <v>53</v>
      </c>
      <c r="W361" s="449">
        <v>10</v>
      </c>
      <c r="X361" s="449">
        <f>'Area 24'!AC14</f>
        <v>-1</v>
      </c>
      <c r="Y361" s="449" t="e">
        <f>'Area 24'!AG14</f>
        <v>#N/A</v>
      </c>
      <c r="Z361" s="449" t="e">
        <f>'Area 24'!AE14</f>
        <v>#N/A</v>
      </c>
      <c r="AA361" s="449" t="e">
        <f>'Area 24'!AK14</f>
        <v>#N/A</v>
      </c>
      <c r="AB361" t="e">
        <f t="shared" si="24"/>
        <v>#N/A</v>
      </c>
      <c r="AC361" t="e">
        <f t="shared" si="25"/>
        <v>#N/A</v>
      </c>
      <c r="AD361" t="e">
        <f t="shared" si="26"/>
        <v>#N/A</v>
      </c>
    </row>
    <row r="362" spans="1:30">
      <c r="A362" t="s">
        <v>174</v>
      </c>
      <c r="B362" t="s">
        <v>622</v>
      </c>
      <c r="C362" t="s">
        <v>1292</v>
      </c>
      <c r="D362" t="s">
        <v>1293</v>
      </c>
      <c r="E362">
        <v>49.41773585</v>
      </c>
      <c r="F362">
        <v>-125.91265869999999</v>
      </c>
      <c r="G362" t="s">
        <v>1294</v>
      </c>
      <c r="H362" t="s">
        <v>1294</v>
      </c>
      <c r="I362" t="s">
        <v>1295</v>
      </c>
      <c r="J362" t="s">
        <v>1296</v>
      </c>
      <c r="K362" t="s">
        <v>1297</v>
      </c>
      <c r="L362">
        <v>49.026875990000001</v>
      </c>
      <c r="M362">
        <v>-125.14962509999999</v>
      </c>
      <c r="N362" t="s">
        <v>30</v>
      </c>
      <c r="O362">
        <v>31</v>
      </c>
      <c r="P362" t="s">
        <v>1298</v>
      </c>
      <c r="Q362">
        <v>5</v>
      </c>
      <c r="R362">
        <v>41123</v>
      </c>
      <c r="S362" t="s">
        <v>174</v>
      </c>
      <c r="T362">
        <v>24</v>
      </c>
      <c r="U362" t="s">
        <v>1131</v>
      </c>
      <c r="V362" t="s">
        <v>55</v>
      </c>
      <c r="W362" s="449">
        <v>11</v>
      </c>
      <c r="X362" s="449">
        <f>'Area 24'!AC15</f>
        <v>1</v>
      </c>
      <c r="Y362" s="449" t="e">
        <f>'Area 24'!AG15</f>
        <v>#N/A</v>
      </c>
      <c r="Z362" s="449" t="e">
        <f>'Area 24'!AE15</f>
        <v>#N/A</v>
      </c>
      <c r="AA362" s="449" t="e">
        <f>'Area 24'!AK15</f>
        <v>#N/A</v>
      </c>
      <c r="AB362" t="e">
        <f t="shared" si="24"/>
        <v>#N/A</v>
      </c>
      <c r="AC362" t="e">
        <f t="shared" si="25"/>
        <v>#N/A</v>
      </c>
      <c r="AD362" t="e">
        <f t="shared" si="26"/>
        <v>#N/A</v>
      </c>
    </row>
    <row r="363" spans="1:30">
      <c r="A363" t="s">
        <v>174</v>
      </c>
      <c r="B363" t="s">
        <v>622</v>
      </c>
      <c r="C363" t="s">
        <v>1292</v>
      </c>
      <c r="D363" t="s">
        <v>1293</v>
      </c>
      <c r="E363">
        <v>49.41773585</v>
      </c>
      <c r="F363">
        <v>-125.91265869999999</v>
      </c>
      <c r="G363" t="s">
        <v>1294</v>
      </c>
      <c r="H363" t="s">
        <v>1294</v>
      </c>
      <c r="I363" t="s">
        <v>1295</v>
      </c>
      <c r="J363" t="s">
        <v>1296</v>
      </c>
      <c r="K363" t="s">
        <v>1297</v>
      </c>
      <c r="L363">
        <v>49.026875990000001</v>
      </c>
      <c r="M363">
        <v>-125.14962509999999</v>
      </c>
      <c r="N363" t="s">
        <v>30</v>
      </c>
      <c r="O363">
        <v>31</v>
      </c>
      <c r="P363" t="s">
        <v>1298</v>
      </c>
      <c r="Q363">
        <v>5</v>
      </c>
      <c r="R363">
        <v>41123</v>
      </c>
      <c r="S363" t="s">
        <v>174</v>
      </c>
      <c r="T363">
        <v>24</v>
      </c>
      <c r="U363" t="s">
        <v>1131</v>
      </c>
      <c r="V363" t="s">
        <v>56</v>
      </c>
      <c r="W363" s="449">
        <v>12</v>
      </c>
      <c r="X363" s="449">
        <f>'Area 24'!AC16</f>
        <v>0</v>
      </c>
      <c r="Y363" s="449" t="e">
        <f>'Area 24'!AG16</f>
        <v>#N/A</v>
      </c>
      <c r="Z363" s="449" t="e">
        <f>'Area 24'!AE16</f>
        <v>#N/A</v>
      </c>
      <c r="AA363" s="449" t="e">
        <f>'Area 24'!AK16</f>
        <v>#N/A</v>
      </c>
      <c r="AB363" t="e">
        <f t="shared" si="24"/>
        <v>#N/A</v>
      </c>
      <c r="AC363" t="e">
        <f t="shared" si="25"/>
        <v>#N/A</v>
      </c>
      <c r="AD363" t="e">
        <f t="shared" si="26"/>
        <v>#N/A</v>
      </c>
    </row>
    <row r="364" spans="1:30">
      <c r="A364" t="s">
        <v>174</v>
      </c>
      <c r="B364" t="s">
        <v>622</v>
      </c>
      <c r="C364" t="s">
        <v>1292</v>
      </c>
      <c r="D364" t="s">
        <v>1293</v>
      </c>
      <c r="E364">
        <v>49.41773585</v>
      </c>
      <c r="F364">
        <v>-125.91265869999999</v>
      </c>
      <c r="G364" t="s">
        <v>1294</v>
      </c>
      <c r="H364" t="s">
        <v>1294</v>
      </c>
      <c r="I364" t="s">
        <v>1295</v>
      </c>
      <c r="J364" t="s">
        <v>1296</v>
      </c>
      <c r="K364" t="s">
        <v>1297</v>
      </c>
      <c r="L364">
        <v>49.026875990000001</v>
      </c>
      <c r="M364">
        <v>-125.14962509999999</v>
      </c>
      <c r="N364" t="s">
        <v>30</v>
      </c>
      <c r="O364">
        <v>31</v>
      </c>
      <c r="P364" t="s">
        <v>1298</v>
      </c>
      <c r="Q364">
        <v>5</v>
      </c>
      <c r="R364">
        <v>41123</v>
      </c>
      <c r="S364" t="s">
        <v>174</v>
      </c>
      <c r="T364">
        <v>24</v>
      </c>
      <c r="U364" t="s">
        <v>1131</v>
      </c>
      <c r="V364" t="s">
        <v>57</v>
      </c>
      <c r="W364" s="449">
        <v>13</v>
      </c>
      <c r="X364" s="449">
        <f>'Area 24'!AC17</f>
        <v>-1</v>
      </c>
      <c r="Y364" s="449" t="e">
        <f>'Area 24'!AG17</f>
        <v>#N/A</v>
      </c>
      <c r="Z364" s="449" t="e">
        <f>'Area 24'!AE17</f>
        <v>#N/A</v>
      </c>
      <c r="AA364" s="449" t="e">
        <f>'Area 24'!AK17</f>
        <v>#N/A</v>
      </c>
      <c r="AB364" t="e">
        <f t="shared" si="24"/>
        <v>#N/A</v>
      </c>
      <c r="AC364" t="e">
        <f t="shared" si="25"/>
        <v>#N/A</v>
      </c>
      <c r="AD364" t="e">
        <f t="shared" si="26"/>
        <v>#N/A</v>
      </c>
    </row>
    <row r="365" spans="1:30">
      <c r="A365" t="s">
        <v>174</v>
      </c>
      <c r="B365" t="s">
        <v>622</v>
      </c>
      <c r="C365" t="s">
        <v>1292</v>
      </c>
      <c r="D365" t="s">
        <v>1293</v>
      </c>
      <c r="E365">
        <v>49.41773585</v>
      </c>
      <c r="F365">
        <v>-125.91265869999999</v>
      </c>
      <c r="G365" t="s">
        <v>1294</v>
      </c>
      <c r="H365" t="s">
        <v>1294</v>
      </c>
      <c r="I365" t="s">
        <v>1295</v>
      </c>
      <c r="J365" t="s">
        <v>1296</v>
      </c>
      <c r="K365" t="s">
        <v>1297</v>
      </c>
      <c r="L365">
        <v>49.026875990000001</v>
      </c>
      <c r="M365">
        <v>-125.14962509999999</v>
      </c>
      <c r="N365" t="s">
        <v>30</v>
      </c>
      <c r="O365">
        <v>31</v>
      </c>
      <c r="P365" t="s">
        <v>1298</v>
      </c>
      <c r="Q365">
        <v>5</v>
      </c>
      <c r="R365">
        <v>41123</v>
      </c>
      <c r="S365" t="s">
        <v>174</v>
      </c>
      <c r="T365">
        <v>24</v>
      </c>
      <c r="U365" t="s">
        <v>1131</v>
      </c>
      <c r="V365" t="s">
        <v>58</v>
      </c>
      <c r="W365" s="449">
        <v>14</v>
      </c>
      <c r="X365" s="449">
        <f>'Area 24'!AC18</f>
        <v>-1</v>
      </c>
      <c r="Y365" s="449" t="e">
        <f>'Area 24'!AG18</f>
        <v>#N/A</v>
      </c>
      <c r="Z365" s="449" t="e">
        <f>'Area 24'!AE18</f>
        <v>#N/A</v>
      </c>
      <c r="AA365" s="449" t="e">
        <f>'Area 24'!AK18</f>
        <v>#N/A</v>
      </c>
      <c r="AB365" t="e">
        <f t="shared" si="24"/>
        <v>#N/A</v>
      </c>
      <c r="AC365" t="e">
        <f t="shared" si="25"/>
        <v>#N/A</v>
      </c>
      <c r="AD365" t="e">
        <f t="shared" si="26"/>
        <v>#N/A</v>
      </c>
    </row>
    <row r="366" spans="1:30">
      <c r="A366" t="s">
        <v>174</v>
      </c>
      <c r="B366" t="s">
        <v>622</v>
      </c>
      <c r="C366" t="s">
        <v>1292</v>
      </c>
      <c r="D366" t="s">
        <v>1293</v>
      </c>
      <c r="E366">
        <v>49.41773585</v>
      </c>
      <c r="F366">
        <v>-125.91265869999999</v>
      </c>
      <c r="G366" t="s">
        <v>1294</v>
      </c>
      <c r="H366" t="s">
        <v>1294</v>
      </c>
      <c r="I366" t="s">
        <v>1295</v>
      </c>
      <c r="J366" t="s">
        <v>1296</v>
      </c>
      <c r="K366" t="s">
        <v>1297</v>
      </c>
      <c r="L366">
        <v>49.026875990000001</v>
      </c>
      <c r="M366">
        <v>-125.14962509999999</v>
      </c>
      <c r="N366" t="s">
        <v>30</v>
      </c>
      <c r="O366">
        <v>31</v>
      </c>
      <c r="P366" t="s">
        <v>1298</v>
      </c>
      <c r="Q366">
        <v>5</v>
      </c>
      <c r="R366">
        <v>41123</v>
      </c>
      <c r="S366" t="s">
        <v>174</v>
      </c>
      <c r="T366">
        <v>24</v>
      </c>
      <c r="U366" t="s">
        <v>1131</v>
      </c>
      <c r="V366" t="s">
        <v>59</v>
      </c>
      <c r="W366" s="449">
        <v>15</v>
      </c>
      <c r="X366" s="449">
        <f>'Area 24'!AC19</f>
        <v>1</v>
      </c>
      <c r="Y366" s="449" t="e">
        <f>'Area 24'!AG19</f>
        <v>#N/A</v>
      </c>
      <c r="Z366" s="449" t="e">
        <f>'Area 24'!AE19</f>
        <v>#N/A</v>
      </c>
      <c r="AA366" s="449" t="e">
        <f>'Area 24'!AK19</f>
        <v>#N/A</v>
      </c>
      <c r="AB366" t="e">
        <f t="shared" si="24"/>
        <v>#N/A</v>
      </c>
      <c r="AC366" t="e">
        <f t="shared" si="25"/>
        <v>#N/A</v>
      </c>
      <c r="AD366" t="e">
        <f t="shared" si="26"/>
        <v>#N/A</v>
      </c>
    </row>
    <row r="367" spans="1:30">
      <c r="A367" t="s">
        <v>174</v>
      </c>
      <c r="B367" t="s">
        <v>622</v>
      </c>
      <c r="C367" t="s">
        <v>1292</v>
      </c>
      <c r="D367" t="s">
        <v>1293</v>
      </c>
      <c r="E367">
        <v>49.41773585</v>
      </c>
      <c r="F367">
        <v>-125.91265869999999</v>
      </c>
      <c r="G367" t="s">
        <v>1294</v>
      </c>
      <c r="H367" t="s">
        <v>1294</v>
      </c>
      <c r="I367" t="s">
        <v>1295</v>
      </c>
      <c r="J367" t="s">
        <v>1296</v>
      </c>
      <c r="K367" t="s">
        <v>1297</v>
      </c>
      <c r="L367">
        <v>49.026875990000001</v>
      </c>
      <c r="M367">
        <v>-125.14962509999999</v>
      </c>
      <c r="N367" t="s">
        <v>30</v>
      </c>
      <c r="O367">
        <v>31</v>
      </c>
      <c r="P367" t="s">
        <v>1298</v>
      </c>
      <c r="Q367">
        <v>5</v>
      </c>
      <c r="R367">
        <v>41123</v>
      </c>
      <c r="S367" t="s">
        <v>174</v>
      </c>
      <c r="T367">
        <v>24</v>
      </c>
      <c r="U367" t="s">
        <v>1132</v>
      </c>
      <c r="V367" t="s">
        <v>61</v>
      </c>
      <c r="W367" s="449">
        <v>16</v>
      </c>
      <c r="X367" s="449">
        <f>'Area 24'!AC20</f>
        <v>1</v>
      </c>
      <c r="Y367" s="449" t="e">
        <f>'Area 24'!AG20</f>
        <v>#N/A</v>
      </c>
      <c r="Z367" s="449" t="e">
        <f>'Area 24'!AE20</f>
        <v>#N/A</v>
      </c>
      <c r="AA367" s="449" t="str">
        <f>'Area 24'!AK20</f>
        <v>23</v>
      </c>
      <c r="AB367" t="e">
        <f t="shared" si="24"/>
        <v>#N/A</v>
      </c>
      <c r="AC367">
        <f t="shared" si="25"/>
        <v>2</v>
      </c>
      <c r="AD367" t="e">
        <f t="shared" si="26"/>
        <v>#N/A</v>
      </c>
    </row>
    <row r="368" spans="1:30">
      <c r="A368" t="s">
        <v>174</v>
      </c>
      <c r="B368" t="s">
        <v>622</v>
      </c>
      <c r="C368" t="s">
        <v>1292</v>
      </c>
      <c r="D368" t="s">
        <v>1293</v>
      </c>
      <c r="E368">
        <v>49.41773585</v>
      </c>
      <c r="F368">
        <v>-125.91265869999999</v>
      </c>
      <c r="G368" t="s">
        <v>1294</v>
      </c>
      <c r="H368" t="s">
        <v>1294</v>
      </c>
      <c r="I368" t="s">
        <v>1295</v>
      </c>
      <c r="J368" t="s">
        <v>1296</v>
      </c>
      <c r="K368" t="s">
        <v>1297</v>
      </c>
      <c r="L368">
        <v>49.026875990000001</v>
      </c>
      <c r="M368">
        <v>-125.14962509999999</v>
      </c>
      <c r="N368" t="s">
        <v>30</v>
      </c>
      <c r="O368">
        <v>31</v>
      </c>
      <c r="P368" t="s">
        <v>1298</v>
      </c>
      <c r="Q368">
        <v>5</v>
      </c>
      <c r="R368">
        <v>41123</v>
      </c>
      <c r="S368" t="s">
        <v>174</v>
      </c>
      <c r="T368">
        <v>24</v>
      </c>
      <c r="U368" t="s">
        <v>1132</v>
      </c>
      <c r="V368" t="s">
        <v>62</v>
      </c>
      <c r="W368" s="449">
        <v>17</v>
      </c>
      <c r="X368" s="449">
        <f>'Area 24'!AC21</f>
        <v>1</v>
      </c>
      <c r="Y368" s="449" t="e">
        <f>'Area 24'!AG21</f>
        <v>#N/A</v>
      </c>
      <c r="Z368" s="449" t="e">
        <f>'Area 24'!AE21</f>
        <v>#N/A</v>
      </c>
      <c r="AA368" s="449" t="str">
        <f>'Area 24'!AK21</f>
        <v>23</v>
      </c>
      <c r="AB368" t="e">
        <f t="shared" si="24"/>
        <v>#N/A</v>
      </c>
      <c r="AC368">
        <f t="shared" si="25"/>
        <v>2</v>
      </c>
      <c r="AD368" t="e">
        <f t="shared" si="26"/>
        <v>#N/A</v>
      </c>
    </row>
    <row r="369" spans="1:30">
      <c r="A369" t="s">
        <v>174</v>
      </c>
      <c r="B369" t="s">
        <v>622</v>
      </c>
      <c r="C369" t="s">
        <v>1292</v>
      </c>
      <c r="D369" t="s">
        <v>1293</v>
      </c>
      <c r="E369">
        <v>49.41773585</v>
      </c>
      <c r="F369">
        <v>-125.91265869999999</v>
      </c>
      <c r="G369" t="s">
        <v>1294</v>
      </c>
      <c r="H369" t="s">
        <v>1294</v>
      </c>
      <c r="I369" t="s">
        <v>1295</v>
      </c>
      <c r="J369" t="s">
        <v>1296</v>
      </c>
      <c r="K369" t="s">
        <v>1297</v>
      </c>
      <c r="L369">
        <v>49.026875990000001</v>
      </c>
      <c r="M369">
        <v>-125.14962509999999</v>
      </c>
      <c r="N369" t="s">
        <v>30</v>
      </c>
      <c r="O369">
        <v>31</v>
      </c>
      <c r="P369" t="s">
        <v>1298</v>
      </c>
      <c r="Q369">
        <v>5</v>
      </c>
      <c r="R369">
        <v>41123</v>
      </c>
      <c r="S369" t="s">
        <v>174</v>
      </c>
      <c r="T369">
        <v>24</v>
      </c>
      <c r="U369" t="s">
        <v>1132</v>
      </c>
      <c r="V369" t="s">
        <v>284</v>
      </c>
      <c r="W369" s="449">
        <v>18</v>
      </c>
      <c r="X369" s="449">
        <f>'Area 24'!AC22</f>
        <v>1</v>
      </c>
      <c r="Y369" s="449" t="e">
        <f>'Area 24'!AG22</f>
        <v>#N/A</v>
      </c>
      <c r="Z369" s="449" t="e">
        <f>'Area 24'!AE22</f>
        <v>#N/A</v>
      </c>
      <c r="AA369" s="449" t="str">
        <f>'Area 24'!AK22</f>
        <v>23</v>
      </c>
      <c r="AB369" t="e">
        <f t="shared" si="24"/>
        <v>#N/A</v>
      </c>
      <c r="AC369">
        <f t="shared" si="25"/>
        <v>2</v>
      </c>
      <c r="AD369" t="e">
        <f t="shared" si="26"/>
        <v>#N/A</v>
      </c>
    </row>
    <row r="370" spans="1:30">
      <c r="A370" t="s">
        <v>174</v>
      </c>
      <c r="B370" t="s">
        <v>622</v>
      </c>
      <c r="C370" t="s">
        <v>1292</v>
      </c>
      <c r="D370" t="s">
        <v>1293</v>
      </c>
      <c r="E370">
        <v>49.41773585</v>
      </c>
      <c r="F370">
        <v>-125.91265869999999</v>
      </c>
      <c r="G370" t="s">
        <v>1294</v>
      </c>
      <c r="H370" t="s">
        <v>1294</v>
      </c>
      <c r="I370" t="s">
        <v>1295</v>
      </c>
      <c r="J370" t="s">
        <v>1296</v>
      </c>
      <c r="K370" t="s">
        <v>1297</v>
      </c>
      <c r="L370">
        <v>49.026875990000001</v>
      </c>
      <c r="M370">
        <v>-125.14962509999999</v>
      </c>
      <c r="N370" t="s">
        <v>30</v>
      </c>
      <c r="O370">
        <v>31</v>
      </c>
      <c r="P370" t="s">
        <v>1298</v>
      </c>
      <c r="Q370">
        <v>5</v>
      </c>
      <c r="R370">
        <v>41123</v>
      </c>
      <c r="S370" t="s">
        <v>174</v>
      </c>
      <c r="T370">
        <v>24</v>
      </c>
      <c r="U370" t="s">
        <v>1132</v>
      </c>
      <c r="V370" t="s">
        <v>64</v>
      </c>
      <c r="W370" s="449">
        <v>19</v>
      </c>
      <c r="X370" s="449">
        <f>'Area 24'!AC23</f>
        <v>-1</v>
      </c>
      <c r="Y370" s="449" t="e">
        <f>'Area 24'!AG23</f>
        <v>#N/A</v>
      </c>
      <c r="Z370" s="449" t="e">
        <f>'Area 24'!AE23</f>
        <v>#N/A</v>
      </c>
      <c r="AA370" s="449" t="e">
        <f>'Area 24'!AK23</f>
        <v>#N/A</v>
      </c>
      <c r="AB370" t="e">
        <f t="shared" si="24"/>
        <v>#N/A</v>
      </c>
      <c r="AC370" t="e">
        <f t="shared" si="25"/>
        <v>#N/A</v>
      </c>
      <c r="AD370" t="e">
        <f t="shared" si="26"/>
        <v>#N/A</v>
      </c>
    </row>
    <row r="371" spans="1:30">
      <c r="A371" t="s">
        <v>174</v>
      </c>
      <c r="B371" t="s">
        <v>622</v>
      </c>
      <c r="C371" t="s">
        <v>1292</v>
      </c>
      <c r="D371" t="s">
        <v>1293</v>
      </c>
      <c r="E371">
        <v>49.41773585</v>
      </c>
      <c r="F371">
        <v>-125.91265869999999</v>
      </c>
      <c r="G371" t="s">
        <v>1294</v>
      </c>
      <c r="H371" t="s">
        <v>1294</v>
      </c>
      <c r="I371" t="s">
        <v>1295</v>
      </c>
      <c r="J371" t="s">
        <v>1296</v>
      </c>
      <c r="K371" t="s">
        <v>1297</v>
      </c>
      <c r="L371">
        <v>49.026875990000001</v>
      </c>
      <c r="M371">
        <v>-125.14962509999999</v>
      </c>
      <c r="N371" t="s">
        <v>30</v>
      </c>
      <c r="O371">
        <v>31</v>
      </c>
      <c r="P371" t="s">
        <v>1298</v>
      </c>
      <c r="Q371">
        <v>5</v>
      </c>
      <c r="R371">
        <v>41123</v>
      </c>
      <c r="S371" t="s">
        <v>174</v>
      </c>
      <c r="T371">
        <v>24</v>
      </c>
      <c r="U371" t="s">
        <v>1132</v>
      </c>
      <c r="V371" t="s">
        <v>65</v>
      </c>
      <c r="W371" s="449">
        <v>20</v>
      </c>
      <c r="X371" s="449">
        <f>'Area 24'!AC24</f>
        <v>-1</v>
      </c>
      <c r="Y371" s="449" t="e">
        <f>'Area 24'!AG24</f>
        <v>#N/A</v>
      </c>
      <c r="Z371" s="449" t="e">
        <f>'Area 24'!AE24</f>
        <v>#N/A</v>
      </c>
      <c r="AA371" s="449" t="e">
        <f>'Area 24'!AK24</f>
        <v>#N/A</v>
      </c>
      <c r="AB371" t="e">
        <f t="shared" si="24"/>
        <v>#N/A</v>
      </c>
      <c r="AC371" t="e">
        <f t="shared" si="25"/>
        <v>#N/A</v>
      </c>
      <c r="AD371" t="e">
        <f t="shared" si="26"/>
        <v>#N/A</v>
      </c>
    </row>
    <row r="372" spans="1:30">
      <c r="A372" t="s">
        <v>174</v>
      </c>
      <c r="B372" t="s">
        <v>622</v>
      </c>
      <c r="C372" t="s">
        <v>1292</v>
      </c>
      <c r="D372" t="s">
        <v>1293</v>
      </c>
      <c r="E372">
        <v>49.41773585</v>
      </c>
      <c r="F372">
        <v>-125.91265869999999</v>
      </c>
      <c r="G372" t="s">
        <v>1294</v>
      </c>
      <c r="H372" t="s">
        <v>1294</v>
      </c>
      <c r="I372" t="s">
        <v>1295</v>
      </c>
      <c r="J372" t="s">
        <v>1296</v>
      </c>
      <c r="K372" t="s">
        <v>1297</v>
      </c>
      <c r="L372">
        <v>49.026875990000001</v>
      </c>
      <c r="M372">
        <v>-125.14962509999999</v>
      </c>
      <c r="N372" t="s">
        <v>30</v>
      </c>
      <c r="O372">
        <v>31</v>
      </c>
      <c r="P372" t="s">
        <v>1298</v>
      </c>
      <c r="Q372">
        <v>5</v>
      </c>
      <c r="R372">
        <v>41123</v>
      </c>
      <c r="S372" t="s">
        <v>174</v>
      </c>
      <c r="T372">
        <v>24</v>
      </c>
      <c r="U372" t="s">
        <v>1132</v>
      </c>
      <c r="V372" t="s">
        <v>66</v>
      </c>
      <c r="W372" s="449">
        <v>21</v>
      </c>
      <c r="X372" s="449">
        <f>'Area 24'!AC25</f>
        <v>1</v>
      </c>
      <c r="Y372" s="449" t="e">
        <f>'Area 24'!AG25</f>
        <v>#N/A</v>
      </c>
      <c r="Z372" s="449" t="e">
        <f>'Area 24'!AE25</f>
        <v>#N/A</v>
      </c>
      <c r="AA372" s="449" t="e">
        <f>'Area 24'!AK25</f>
        <v>#N/A</v>
      </c>
      <c r="AB372" t="e">
        <f t="shared" si="24"/>
        <v>#N/A</v>
      </c>
      <c r="AC372" t="e">
        <f t="shared" si="25"/>
        <v>#N/A</v>
      </c>
      <c r="AD372" t="e">
        <f t="shared" si="26"/>
        <v>#N/A</v>
      </c>
    </row>
    <row r="373" spans="1:30">
      <c r="A373" t="s">
        <v>174</v>
      </c>
      <c r="B373" t="s">
        <v>622</v>
      </c>
      <c r="C373" t="s">
        <v>1292</v>
      </c>
      <c r="D373" t="s">
        <v>1293</v>
      </c>
      <c r="E373">
        <v>49.41773585</v>
      </c>
      <c r="F373">
        <v>-125.91265869999999</v>
      </c>
      <c r="G373" t="s">
        <v>1294</v>
      </c>
      <c r="H373" t="s">
        <v>1294</v>
      </c>
      <c r="I373" t="s">
        <v>1295</v>
      </c>
      <c r="J373" t="s">
        <v>1296</v>
      </c>
      <c r="K373" t="s">
        <v>1297</v>
      </c>
      <c r="L373">
        <v>49.026875990000001</v>
      </c>
      <c r="M373">
        <v>-125.14962509999999</v>
      </c>
      <c r="N373" t="s">
        <v>30</v>
      </c>
      <c r="O373">
        <v>31</v>
      </c>
      <c r="P373" t="s">
        <v>1298</v>
      </c>
      <c r="Q373">
        <v>5</v>
      </c>
      <c r="R373">
        <v>41123</v>
      </c>
      <c r="S373" t="s">
        <v>174</v>
      </c>
      <c r="T373">
        <v>24</v>
      </c>
      <c r="U373" t="s">
        <v>1132</v>
      </c>
      <c r="V373" t="s">
        <v>67</v>
      </c>
      <c r="W373" s="449">
        <v>22</v>
      </c>
      <c r="X373" s="449">
        <f>'Area 24'!AC26</f>
        <v>-1</v>
      </c>
      <c r="Y373" s="449" t="e">
        <f>'Area 24'!AG26</f>
        <v>#N/A</v>
      </c>
      <c r="Z373" s="449" t="e">
        <f>'Area 24'!AE26</f>
        <v>#N/A</v>
      </c>
      <c r="AA373" s="449" t="e">
        <f>'Area 24'!AK26</f>
        <v>#N/A</v>
      </c>
      <c r="AB373" t="e">
        <f t="shared" si="24"/>
        <v>#N/A</v>
      </c>
      <c r="AC373" t="e">
        <f t="shared" si="25"/>
        <v>#N/A</v>
      </c>
      <c r="AD373" t="e">
        <f t="shared" si="26"/>
        <v>#N/A</v>
      </c>
    </row>
    <row r="374" spans="1:30">
      <c r="A374" t="s">
        <v>174</v>
      </c>
      <c r="B374" t="s">
        <v>622</v>
      </c>
      <c r="C374" t="s">
        <v>1292</v>
      </c>
      <c r="D374" t="s">
        <v>1293</v>
      </c>
      <c r="E374">
        <v>49.41773585</v>
      </c>
      <c r="F374">
        <v>-125.91265869999999</v>
      </c>
      <c r="G374" t="s">
        <v>1294</v>
      </c>
      <c r="H374" t="s">
        <v>1294</v>
      </c>
      <c r="I374" t="s">
        <v>1295</v>
      </c>
      <c r="J374" t="s">
        <v>1296</v>
      </c>
      <c r="K374" t="s">
        <v>1297</v>
      </c>
      <c r="L374">
        <v>49.026875990000001</v>
      </c>
      <c r="M374">
        <v>-125.14962509999999</v>
      </c>
      <c r="N374" t="s">
        <v>30</v>
      </c>
      <c r="O374">
        <v>31</v>
      </c>
      <c r="P374" t="s">
        <v>1298</v>
      </c>
      <c r="Q374">
        <v>5</v>
      </c>
      <c r="R374">
        <v>41123</v>
      </c>
      <c r="S374" t="s">
        <v>174</v>
      </c>
      <c r="T374">
        <v>24</v>
      </c>
      <c r="U374" t="s">
        <v>1132</v>
      </c>
      <c r="V374" t="s">
        <v>69</v>
      </c>
      <c r="W374" s="449">
        <v>23</v>
      </c>
      <c r="X374" s="449">
        <f>'Area 24'!AC27</f>
        <v>0</v>
      </c>
      <c r="Y374" s="449" t="e">
        <f>'Area 24'!AG27</f>
        <v>#N/A</v>
      </c>
      <c r="Z374" s="449" t="e">
        <f>'Area 24'!AE27</f>
        <v>#N/A</v>
      </c>
      <c r="AA374" s="449" t="e">
        <f>'Area 24'!AK27</f>
        <v>#N/A</v>
      </c>
      <c r="AB374" t="e">
        <f t="shared" si="24"/>
        <v>#N/A</v>
      </c>
      <c r="AC374" t="e">
        <f t="shared" si="25"/>
        <v>#N/A</v>
      </c>
      <c r="AD374" t="e">
        <f t="shared" si="26"/>
        <v>#N/A</v>
      </c>
    </row>
    <row r="375" spans="1:30">
      <c r="A375" t="s">
        <v>174</v>
      </c>
      <c r="B375" t="s">
        <v>622</v>
      </c>
      <c r="C375" t="s">
        <v>1292</v>
      </c>
      <c r="D375" t="s">
        <v>1293</v>
      </c>
      <c r="E375">
        <v>49.41773585</v>
      </c>
      <c r="F375">
        <v>-125.91265869999999</v>
      </c>
      <c r="G375" t="s">
        <v>1294</v>
      </c>
      <c r="H375" t="s">
        <v>1294</v>
      </c>
      <c r="I375" t="s">
        <v>1295</v>
      </c>
      <c r="J375" t="s">
        <v>1296</v>
      </c>
      <c r="K375" t="s">
        <v>1297</v>
      </c>
      <c r="L375">
        <v>49.026875990000001</v>
      </c>
      <c r="M375">
        <v>-125.14962509999999</v>
      </c>
      <c r="N375" t="s">
        <v>30</v>
      </c>
      <c r="O375">
        <v>31</v>
      </c>
      <c r="P375" t="s">
        <v>1298</v>
      </c>
      <c r="Q375">
        <v>5</v>
      </c>
      <c r="R375">
        <v>41123</v>
      </c>
      <c r="S375" t="s">
        <v>174</v>
      </c>
      <c r="T375">
        <v>24</v>
      </c>
      <c r="U375" t="s">
        <v>1132</v>
      </c>
      <c r="V375" t="s">
        <v>71</v>
      </c>
      <c r="W375" s="449">
        <v>24</v>
      </c>
      <c r="X375" s="449">
        <f>'Area 24'!AC28</f>
        <v>0</v>
      </c>
      <c r="Y375" s="449" t="e">
        <f>'Area 24'!AG28</f>
        <v>#N/A</v>
      </c>
      <c r="Z375" s="449" t="e">
        <f>'Area 24'!AE28</f>
        <v>#N/A</v>
      </c>
      <c r="AA375" s="449" t="e">
        <f>'Area 24'!AK28</f>
        <v>#N/A</v>
      </c>
      <c r="AB375" t="e">
        <f t="shared" si="24"/>
        <v>#N/A</v>
      </c>
      <c r="AC375" t="e">
        <f t="shared" si="25"/>
        <v>#N/A</v>
      </c>
      <c r="AD375" t="e">
        <f t="shared" si="26"/>
        <v>#N/A</v>
      </c>
    </row>
    <row r="376" spans="1:30">
      <c r="A376" t="s">
        <v>174</v>
      </c>
      <c r="B376" t="s">
        <v>622</v>
      </c>
      <c r="C376" t="s">
        <v>1292</v>
      </c>
      <c r="D376" t="s">
        <v>1293</v>
      </c>
      <c r="E376">
        <v>49.41773585</v>
      </c>
      <c r="F376">
        <v>-125.91265869999999</v>
      </c>
      <c r="G376" t="s">
        <v>1294</v>
      </c>
      <c r="H376" t="s">
        <v>1294</v>
      </c>
      <c r="I376" t="s">
        <v>1295</v>
      </c>
      <c r="J376" t="s">
        <v>1296</v>
      </c>
      <c r="K376" t="s">
        <v>1297</v>
      </c>
      <c r="L376">
        <v>49.026875990000001</v>
      </c>
      <c r="M376">
        <v>-125.14962509999999</v>
      </c>
      <c r="N376" t="s">
        <v>30</v>
      </c>
      <c r="O376">
        <v>31</v>
      </c>
      <c r="P376" t="s">
        <v>1298</v>
      </c>
      <c r="Q376">
        <v>5</v>
      </c>
      <c r="R376">
        <v>41123</v>
      </c>
      <c r="S376" t="s">
        <v>174</v>
      </c>
      <c r="T376">
        <v>24</v>
      </c>
      <c r="U376" t="s">
        <v>1132</v>
      </c>
      <c r="V376" t="s">
        <v>72</v>
      </c>
      <c r="W376" s="449">
        <v>25</v>
      </c>
      <c r="X376" s="449">
        <f>'Area 24'!AC29</f>
        <v>-1</v>
      </c>
      <c r="Y376" s="449" t="e">
        <f>'Area 24'!AG29</f>
        <v>#N/A</v>
      </c>
      <c r="Z376" s="449" t="e">
        <f>'Area 24'!AE29</f>
        <v>#N/A</v>
      </c>
      <c r="AA376" s="449" t="e">
        <f>'Area 24'!AK29</f>
        <v>#N/A</v>
      </c>
      <c r="AB376" t="e">
        <f t="shared" si="24"/>
        <v>#N/A</v>
      </c>
      <c r="AC376" t="e">
        <f t="shared" si="25"/>
        <v>#N/A</v>
      </c>
      <c r="AD376" t="e">
        <f t="shared" si="26"/>
        <v>#N/A</v>
      </c>
    </row>
    <row r="377" spans="1:30">
      <c r="A377" t="s">
        <v>174</v>
      </c>
      <c r="B377" t="s">
        <v>622</v>
      </c>
      <c r="C377" t="s">
        <v>1292</v>
      </c>
      <c r="D377" t="s">
        <v>1293</v>
      </c>
      <c r="E377">
        <v>49.41773585</v>
      </c>
      <c r="F377">
        <v>-125.91265869999999</v>
      </c>
      <c r="G377" t="s">
        <v>1294</v>
      </c>
      <c r="H377" t="s">
        <v>1294</v>
      </c>
      <c r="I377" t="s">
        <v>1295</v>
      </c>
      <c r="J377" t="s">
        <v>1296</v>
      </c>
      <c r="K377" t="s">
        <v>1297</v>
      </c>
      <c r="L377">
        <v>49.026875990000001</v>
      </c>
      <c r="M377">
        <v>-125.14962509999999</v>
      </c>
      <c r="N377" t="s">
        <v>30</v>
      </c>
      <c r="O377">
        <v>31</v>
      </c>
      <c r="P377" t="s">
        <v>1298</v>
      </c>
      <c r="Q377">
        <v>5</v>
      </c>
      <c r="R377">
        <v>41123</v>
      </c>
      <c r="S377" t="s">
        <v>174</v>
      </c>
      <c r="T377">
        <v>24</v>
      </c>
      <c r="U377" t="s">
        <v>1132</v>
      </c>
      <c r="V377" t="s">
        <v>73</v>
      </c>
      <c r="W377" s="449">
        <v>26</v>
      </c>
      <c r="X377" s="449">
        <f>'Area 24'!AC30</f>
        <v>-1</v>
      </c>
      <c r="Y377" s="449" t="e">
        <f>'Area 24'!AG30</f>
        <v>#N/A</v>
      </c>
      <c r="Z377" s="449" t="e">
        <f>'Area 24'!AE30</f>
        <v>#N/A</v>
      </c>
      <c r="AA377" s="449" t="e">
        <f>'Area 24'!AK30</f>
        <v>#N/A</v>
      </c>
      <c r="AB377" t="e">
        <f t="shared" si="24"/>
        <v>#N/A</v>
      </c>
      <c r="AC377" t="e">
        <f t="shared" si="25"/>
        <v>#N/A</v>
      </c>
      <c r="AD377" t="e">
        <f t="shared" si="26"/>
        <v>#N/A</v>
      </c>
    </row>
    <row r="378" spans="1:30">
      <c r="A378" t="s">
        <v>174</v>
      </c>
      <c r="B378" t="s">
        <v>622</v>
      </c>
      <c r="C378" t="s">
        <v>1292</v>
      </c>
      <c r="D378" t="s">
        <v>1293</v>
      </c>
      <c r="E378">
        <v>49.41773585</v>
      </c>
      <c r="F378">
        <v>-125.91265869999999</v>
      </c>
      <c r="G378" t="s">
        <v>1294</v>
      </c>
      <c r="H378" t="s">
        <v>1294</v>
      </c>
      <c r="I378" t="s">
        <v>1295</v>
      </c>
      <c r="J378" t="s">
        <v>1296</v>
      </c>
      <c r="K378" t="s">
        <v>1297</v>
      </c>
      <c r="L378">
        <v>49.026875990000001</v>
      </c>
      <c r="M378">
        <v>-125.14962509999999</v>
      </c>
      <c r="N378" t="s">
        <v>30</v>
      </c>
      <c r="O378">
        <v>31</v>
      </c>
      <c r="P378" t="s">
        <v>1298</v>
      </c>
      <c r="Q378">
        <v>5</v>
      </c>
      <c r="R378">
        <v>41123</v>
      </c>
      <c r="S378" t="s">
        <v>174</v>
      </c>
      <c r="T378">
        <v>24</v>
      </c>
      <c r="U378" t="s">
        <v>1132</v>
      </c>
      <c r="V378" t="s">
        <v>74</v>
      </c>
      <c r="W378" s="449">
        <v>27</v>
      </c>
      <c r="X378" s="449">
        <f>'Area 24'!AC31</f>
        <v>-1</v>
      </c>
      <c r="Y378" s="449" t="e">
        <f>'Area 24'!AG31</f>
        <v>#N/A</v>
      </c>
      <c r="Z378" s="449" t="e">
        <f>'Area 24'!AE31</f>
        <v>#N/A</v>
      </c>
      <c r="AA378" s="449" t="e">
        <f>'Area 24'!AK31</f>
        <v>#N/A</v>
      </c>
      <c r="AB378" t="e">
        <f t="shared" si="24"/>
        <v>#N/A</v>
      </c>
      <c r="AC378" t="e">
        <f t="shared" si="25"/>
        <v>#N/A</v>
      </c>
      <c r="AD378" t="e">
        <f t="shared" si="26"/>
        <v>#N/A</v>
      </c>
    </row>
    <row r="379" spans="1:30">
      <c r="A379" t="s">
        <v>174</v>
      </c>
      <c r="B379" t="s">
        <v>622</v>
      </c>
      <c r="C379" t="s">
        <v>1292</v>
      </c>
      <c r="D379" t="s">
        <v>1293</v>
      </c>
      <c r="E379">
        <v>49.41773585</v>
      </c>
      <c r="F379">
        <v>-125.91265869999999</v>
      </c>
      <c r="G379" t="s">
        <v>1294</v>
      </c>
      <c r="H379" t="s">
        <v>1294</v>
      </c>
      <c r="I379" t="s">
        <v>1295</v>
      </c>
      <c r="J379" t="s">
        <v>1296</v>
      </c>
      <c r="K379" t="s">
        <v>1297</v>
      </c>
      <c r="L379">
        <v>49.026875990000001</v>
      </c>
      <c r="M379">
        <v>-125.14962509999999</v>
      </c>
      <c r="N379" t="s">
        <v>30</v>
      </c>
      <c r="O379">
        <v>31</v>
      </c>
      <c r="P379" t="s">
        <v>1298</v>
      </c>
      <c r="Q379">
        <v>5</v>
      </c>
      <c r="R379">
        <v>41123</v>
      </c>
      <c r="S379" t="s">
        <v>174</v>
      </c>
      <c r="T379">
        <v>24</v>
      </c>
      <c r="U379" t="s">
        <v>1132</v>
      </c>
      <c r="V379" t="s">
        <v>75</v>
      </c>
      <c r="W379" s="449">
        <v>28</v>
      </c>
      <c r="X379" s="449">
        <f>'Area 24'!AC32</f>
        <v>-1</v>
      </c>
      <c r="Y379" s="449" t="e">
        <f>'Area 24'!AG32</f>
        <v>#N/A</v>
      </c>
      <c r="Z379" s="449" t="e">
        <f>'Area 24'!AE32</f>
        <v>#N/A</v>
      </c>
      <c r="AA379" s="449" t="e">
        <f>'Area 24'!AK32</f>
        <v>#N/A</v>
      </c>
      <c r="AB379" t="e">
        <f t="shared" si="24"/>
        <v>#N/A</v>
      </c>
      <c r="AC379" t="e">
        <f t="shared" si="25"/>
        <v>#N/A</v>
      </c>
      <c r="AD379" t="e">
        <f t="shared" si="26"/>
        <v>#N/A</v>
      </c>
    </row>
    <row r="380" spans="1:30">
      <c r="A380" t="s">
        <v>174</v>
      </c>
      <c r="B380" t="s">
        <v>622</v>
      </c>
      <c r="C380" t="s">
        <v>1292</v>
      </c>
      <c r="D380" t="s">
        <v>1293</v>
      </c>
      <c r="E380">
        <v>49.41773585</v>
      </c>
      <c r="F380">
        <v>-125.91265869999999</v>
      </c>
      <c r="G380" t="s">
        <v>1294</v>
      </c>
      <c r="H380" t="s">
        <v>1294</v>
      </c>
      <c r="I380" t="s">
        <v>1295</v>
      </c>
      <c r="J380" t="s">
        <v>1296</v>
      </c>
      <c r="K380" t="s">
        <v>1297</v>
      </c>
      <c r="L380">
        <v>49.026875990000001</v>
      </c>
      <c r="M380">
        <v>-125.14962509999999</v>
      </c>
      <c r="N380" t="s">
        <v>30</v>
      </c>
      <c r="O380">
        <v>31</v>
      </c>
      <c r="P380" t="s">
        <v>1298</v>
      </c>
      <c r="Q380">
        <v>5</v>
      </c>
      <c r="R380">
        <v>41123</v>
      </c>
      <c r="S380" t="s">
        <v>174</v>
      </c>
      <c r="T380">
        <v>24</v>
      </c>
      <c r="U380" t="s">
        <v>1132</v>
      </c>
      <c r="V380" t="s">
        <v>76</v>
      </c>
      <c r="W380" s="449">
        <v>29</v>
      </c>
      <c r="X380" s="449">
        <f>'Area 24'!AC33</f>
        <v>1</v>
      </c>
      <c r="Y380" s="449" t="e">
        <f>'Area 24'!AG33</f>
        <v>#N/A</v>
      </c>
      <c r="Z380" s="449" t="e">
        <f>'Area 24'!AE33</f>
        <v>#N/A</v>
      </c>
      <c r="AA380" s="449" t="e">
        <f>'Area 24'!AK33</f>
        <v>#N/A</v>
      </c>
      <c r="AB380" t="e">
        <f t="shared" si="24"/>
        <v>#N/A</v>
      </c>
      <c r="AC380" t="e">
        <f t="shared" si="25"/>
        <v>#N/A</v>
      </c>
      <c r="AD380" t="e">
        <f t="shared" si="26"/>
        <v>#N/A</v>
      </c>
    </row>
    <row r="381" spans="1:30">
      <c r="A381" t="s">
        <v>174</v>
      </c>
      <c r="B381" t="s">
        <v>622</v>
      </c>
      <c r="C381" t="s">
        <v>1292</v>
      </c>
      <c r="D381" t="s">
        <v>1293</v>
      </c>
      <c r="E381">
        <v>49.41773585</v>
      </c>
      <c r="F381">
        <v>-125.91265869999999</v>
      </c>
      <c r="G381" t="s">
        <v>1294</v>
      </c>
      <c r="H381" t="s">
        <v>1294</v>
      </c>
      <c r="I381" t="s">
        <v>1295</v>
      </c>
      <c r="J381" t="s">
        <v>1296</v>
      </c>
      <c r="K381" t="s">
        <v>1297</v>
      </c>
      <c r="L381">
        <v>49.026875990000001</v>
      </c>
      <c r="M381">
        <v>-125.14962509999999</v>
      </c>
      <c r="N381" t="s">
        <v>30</v>
      </c>
      <c r="O381">
        <v>31</v>
      </c>
      <c r="P381" t="s">
        <v>1298</v>
      </c>
      <c r="Q381">
        <v>5</v>
      </c>
      <c r="R381">
        <v>41123</v>
      </c>
      <c r="S381" t="s">
        <v>174</v>
      </c>
      <c r="T381">
        <v>24</v>
      </c>
      <c r="U381" t="s">
        <v>1133</v>
      </c>
      <c r="V381" t="s">
        <v>78</v>
      </c>
      <c r="W381" s="449">
        <v>30</v>
      </c>
      <c r="X381" s="449">
        <f>'Area 24'!AC34</f>
        <v>0</v>
      </c>
      <c r="Y381" s="449" t="e">
        <f>'Area 24'!AG34</f>
        <v>#N/A</v>
      </c>
      <c r="Z381" s="449" t="e">
        <f>'Area 24'!AE34</f>
        <v>#N/A</v>
      </c>
      <c r="AA381" s="449" t="e">
        <f>'Area 24'!AK34</f>
        <v>#N/A</v>
      </c>
      <c r="AB381" t="e">
        <f t="shared" si="24"/>
        <v>#N/A</v>
      </c>
      <c r="AC381" t="e">
        <f t="shared" si="25"/>
        <v>#N/A</v>
      </c>
      <c r="AD381" t="e">
        <f t="shared" si="26"/>
        <v>#N/A</v>
      </c>
    </row>
    <row r="382" spans="1:30">
      <c r="A382" t="s">
        <v>174</v>
      </c>
      <c r="B382" t="s">
        <v>622</v>
      </c>
      <c r="C382" t="s">
        <v>1292</v>
      </c>
      <c r="D382" t="s">
        <v>1293</v>
      </c>
      <c r="E382">
        <v>49.41773585</v>
      </c>
      <c r="F382">
        <v>-125.91265869999999</v>
      </c>
      <c r="G382" t="s">
        <v>1294</v>
      </c>
      <c r="H382" t="s">
        <v>1294</v>
      </c>
      <c r="I382" t="s">
        <v>1295</v>
      </c>
      <c r="J382" t="s">
        <v>1296</v>
      </c>
      <c r="K382" t="s">
        <v>1297</v>
      </c>
      <c r="L382">
        <v>49.026875990000001</v>
      </c>
      <c r="M382">
        <v>-125.14962509999999</v>
      </c>
      <c r="N382" t="s">
        <v>30</v>
      </c>
      <c r="O382">
        <v>31</v>
      </c>
      <c r="P382" t="s">
        <v>1298</v>
      </c>
      <c r="Q382">
        <v>5</v>
      </c>
      <c r="R382">
        <v>41123</v>
      </c>
      <c r="S382" t="s">
        <v>174</v>
      </c>
      <c r="T382">
        <v>24</v>
      </c>
      <c r="U382" t="s">
        <v>1133</v>
      </c>
      <c r="V382" t="s">
        <v>79</v>
      </c>
      <c r="W382" s="449">
        <v>31</v>
      </c>
      <c r="X382" s="449">
        <f>'Area 24'!AC35</f>
        <v>0</v>
      </c>
      <c r="Y382" s="449" t="e">
        <f>'Area 24'!AG35</f>
        <v>#N/A</v>
      </c>
      <c r="Z382" s="449" t="e">
        <f>'Area 24'!AE35</f>
        <v>#N/A</v>
      </c>
      <c r="AA382" s="449" t="e">
        <f>'Area 24'!AK35</f>
        <v>#N/A</v>
      </c>
      <c r="AB382" t="e">
        <f t="shared" si="24"/>
        <v>#N/A</v>
      </c>
      <c r="AC382" t="e">
        <f t="shared" si="25"/>
        <v>#N/A</v>
      </c>
      <c r="AD382" t="e">
        <f t="shared" si="26"/>
        <v>#N/A</v>
      </c>
    </row>
    <row r="383" spans="1:30">
      <c r="A383" t="s">
        <v>174</v>
      </c>
      <c r="B383" t="s">
        <v>622</v>
      </c>
      <c r="C383" t="s">
        <v>1292</v>
      </c>
      <c r="D383" t="s">
        <v>1293</v>
      </c>
      <c r="E383">
        <v>49.41773585</v>
      </c>
      <c r="F383">
        <v>-125.91265869999999</v>
      </c>
      <c r="G383" t="s">
        <v>1294</v>
      </c>
      <c r="H383" t="s">
        <v>1294</v>
      </c>
      <c r="I383" t="s">
        <v>1295</v>
      </c>
      <c r="J383" t="s">
        <v>1296</v>
      </c>
      <c r="K383" t="s">
        <v>1297</v>
      </c>
      <c r="L383">
        <v>49.026875990000001</v>
      </c>
      <c r="M383">
        <v>-125.14962509999999</v>
      </c>
      <c r="N383" t="s">
        <v>30</v>
      </c>
      <c r="O383">
        <v>31</v>
      </c>
      <c r="P383" t="s">
        <v>1298</v>
      </c>
      <c r="Q383">
        <v>5</v>
      </c>
      <c r="R383">
        <v>41123</v>
      </c>
      <c r="S383" t="s">
        <v>174</v>
      </c>
      <c r="T383">
        <v>24</v>
      </c>
      <c r="U383" t="s">
        <v>1133</v>
      </c>
      <c r="V383" t="s">
        <v>80</v>
      </c>
      <c r="W383" s="449">
        <v>32</v>
      </c>
      <c r="X383" s="449">
        <f>'Area 24'!AC36</f>
        <v>1</v>
      </c>
      <c r="Y383" s="449" t="e">
        <f>'Area 24'!AG36</f>
        <v>#N/A</v>
      </c>
      <c r="Z383" s="449" t="e">
        <f>'Area 24'!AE36</f>
        <v>#N/A</v>
      </c>
      <c r="AA383" s="449" t="str">
        <f>'Area 24'!AK36</f>
        <v>23</v>
      </c>
      <c r="AB383" t="e">
        <f t="shared" si="24"/>
        <v>#N/A</v>
      </c>
      <c r="AC383">
        <f t="shared" si="25"/>
        <v>2</v>
      </c>
      <c r="AD383" t="e">
        <f t="shared" si="26"/>
        <v>#N/A</v>
      </c>
    </row>
    <row r="384" spans="1:30">
      <c r="A384" t="s">
        <v>174</v>
      </c>
      <c r="B384" t="s">
        <v>622</v>
      </c>
      <c r="C384" t="s">
        <v>1292</v>
      </c>
      <c r="D384" t="s">
        <v>1293</v>
      </c>
      <c r="E384">
        <v>49.41773585</v>
      </c>
      <c r="F384">
        <v>-125.91265869999999</v>
      </c>
      <c r="G384" t="s">
        <v>1294</v>
      </c>
      <c r="H384" t="s">
        <v>1294</v>
      </c>
      <c r="I384" t="s">
        <v>1295</v>
      </c>
      <c r="J384" t="s">
        <v>1296</v>
      </c>
      <c r="K384" t="s">
        <v>1297</v>
      </c>
      <c r="L384">
        <v>49.026875990000001</v>
      </c>
      <c r="M384">
        <v>-125.14962509999999</v>
      </c>
      <c r="N384" t="s">
        <v>30</v>
      </c>
      <c r="O384">
        <v>31</v>
      </c>
      <c r="P384" t="s">
        <v>1298</v>
      </c>
      <c r="Q384">
        <v>5</v>
      </c>
      <c r="R384">
        <v>41123</v>
      </c>
      <c r="S384" t="s">
        <v>174</v>
      </c>
      <c r="T384">
        <v>24</v>
      </c>
      <c r="U384" t="s">
        <v>1133</v>
      </c>
      <c r="V384" t="s">
        <v>81</v>
      </c>
      <c r="W384" s="449">
        <v>33</v>
      </c>
      <c r="X384" s="449">
        <f>'Area 24'!AC37</f>
        <v>-1</v>
      </c>
      <c r="Y384" s="449" t="e">
        <f>'Area 24'!AG37</f>
        <v>#N/A</v>
      </c>
      <c r="Z384" s="449" t="e">
        <f>'Area 24'!AE37</f>
        <v>#N/A</v>
      </c>
      <c r="AA384" s="449" t="e">
        <f>'Area 24'!AK37</f>
        <v>#N/A</v>
      </c>
      <c r="AB384" t="e">
        <f t="shared" si="24"/>
        <v>#N/A</v>
      </c>
      <c r="AC384" t="e">
        <f t="shared" si="25"/>
        <v>#N/A</v>
      </c>
      <c r="AD384" t="e">
        <f t="shared" si="26"/>
        <v>#N/A</v>
      </c>
    </row>
    <row r="385" spans="1:30">
      <c r="A385" t="s">
        <v>174</v>
      </c>
      <c r="B385" t="s">
        <v>622</v>
      </c>
      <c r="C385" t="s">
        <v>1292</v>
      </c>
      <c r="D385" t="s">
        <v>1293</v>
      </c>
      <c r="E385">
        <v>49.41773585</v>
      </c>
      <c r="F385">
        <v>-125.91265869999999</v>
      </c>
      <c r="G385" t="s">
        <v>1294</v>
      </c>
      <c r="H385" t="s">
        <v>1294</v>
      </c>
      <c r="I385" t="s">
        <v>1295</v>
      </c>
      <c r="J385" t="s">
        <v>1296</v>
      </c>
      <c r="K385" t="s">
        <v>1297</v>
      </c>
      <c r="L385">
        <v>49.026875990000001</v>
      </c>
      <c r="M385">
        <v>-125.14962509999999</v>
      </c>
      <c r="N385" t="s">
        <v>30</v>
      </c>
      <c r="O385">
        <v>31</v>
      </c>
      <c r="P385" t="s">
        <v>1298</v>
      </c>
      <c r="Q385">
        <v>5</v>
      </c>
      <c r="R385">
        <v>41123</v>
      </c>
      <c r="S385" t="s">
        <v>174</v>
      </c>
      <c r="T385">
        <v>24</v>
      </c>
      <c r="U385" t="s">
        <v>1133</v>
      </c>
      <c r="V385" t="s">
        <v>82</v>
      </c>
      <c r="W385" s="449">
        <v>34</v>
      </c>
      <c r="X385" s="449">
        <f>'Area 24'!AC38</f>
        <v>1</v>
      </c>
      <c r="Y385" s="449" t="e">
        <f>'Area 24'!AG38</f>
        <v>#N/A</v>
      </c>
      <c r="Z385" s="449" t="e">
        <f>'Area 24'!AE38</f>
        <v>#N/A</v>
      </c>
      <c r="AA385" s="449" t="str">
        <f>'Area 24'!AK38</f>
        <v>23</v>
      </c>
      <c r="AB385" t="e">
        <f t="shared" si="24"/>
        <v>#N/A</v>
      </c>
      <c r="AC385">
        <f t="shared" si="25"/>
        <v>2</v>
      </c>
      <c r="AD385" t="e">
        <f t="shared" si="26"/>
        <v>#N/A</v>
      </c>
    </row>
    <row r="386" spans="1:30">
      <c r="A386" t="s">
        <v>174</v>
      </c>
      <c r="B386" t="s">
        <v>622</v>
      </c>
      <c r="C386" t="s">
        <v>1292</v>
      </c>
      <c r="D386" t="s">
        <v>1293</v>
      </c>
      <c r="E386">
        <v>49.41773585</v>
      </c>
      <c r="F386">
        <v>-125.91265869999999</v>
      </c>
      <c r="G386" t="s">
        <v>1294</v>
      </c>
      <c r="H386" t="s">
        <v>1294</v>
      </c>
      <c r="I386" t="s">
        <v>1295</v>
      </c>
      <c r="J386" t="s">
        <v>1296</v>
      </c>
      <c r="K386" t="s">
        <v>1297</v>
      </c>
      <c r="L386">
        <v>49.026875990000001</v>
      </c>
      <c r="M386">
        <v>-125.14962509999999</v>
      </c>
      <c r="N386" t="s">
        <v>30</v>
      </c>
      <c r="O386">
        <v>31</v>
      </c>
      <c r="P386" t="s">
        <v>1298</v>
      </c>
      <c r="Q386">
        <v>5</v>
      </c>
      <c r="R386">
        <v>41123</v>
      </c>
      <c r="S386" t="s">
        <v>174</v>
      </c>
      <c r="T386">
        <v>24</v>
      </c>
      <c r="U386" t="s">
        <v>1133</v>
      </c>
      <c r="V386" t="s">
        <v>83</v>
      </c>
      <c r="W386" s="449">
        <v>35</v>
      </c>
      <c r="X386" s="449">
        <f>'Area 24'!AC39</f>
        <v>-1</v>
      </c>
      <c r="Y386" s="449" t="e">
        <f>'Area 24'!AG39</f>
        <v>#N/A</v>
      </c>
      <c r="Z386" s="449" t="e">
        <f>'Area 24'!AE39</f>
        <v>#N/A</v>
      </c>
      <c r="AA386" s="449" t="e">
        <f>'Area 24'!AK39</f>
        <v>#N/A</v>
      </c>
      <c r="AB386" t="e">
        <f t="shared" si="24"/>
        <v>#N/A</v>
      </c>
      <c r="AC386" t="e">
        <f t="shared" si="25"/>
        <v>#N/A</v>
      </c>
      <c r="AD386" t="e">
        <f t="shared" si="26"/>
        <v>#N/A</v>
      </c>
    </row>
    <row r="387" spans="1:30">
      <c r="A387" t="s">
        <v>174</v>
      </c>
      <c r="B387" t="s">
        <v>622</v>
      </c>
      <c r="C387" t="s">
        <v>1292</v>
      </c>
      <c r="D387" t="s">
        <v>1293</v>
      </c>
      <c r="E387">
        <v>49.41773585</v>
      </c>
      <c r="F387">
        <v>-125.91265869999999</v>
      </c>
      <c r="G387" t="s">
        <v>1294</v>
      </c>
      <c r="H387" t="s">
        <v>1294</v>
      </c>
      <c r="I387" t="s">
        <v>1295</v>
      </c>
      <c r="J387" t="s">
        <v>1296</v>
      </c>
      <c r="K387" t="s">
        <v>1297</v>
      </c>
      <c r="L387">
        <v>49.026875990000001</v>
      </c>
      <c r="M387">
        <v>-125.14962509999999</v>
      </c>
      <c r="N387" t="s">
        <v>30</v>
      </c>
      <c r="O387">
        <v>31</v>
      </c>
      <c r="P387" t="s">
        <v>1298</v>
      </c>
      <c r="Q387">
        <v>5</v>
      </c>
      <c r="R387">
        <v>41123</v>
      </c>
      <c r="S387" t="s">
        <v>174</v>
      </c>
      <c r="T387">
        <v>24</v>
      </c>
      <c r="U387" t="s">
        <v>1133</v>
      </c>
      <c r="V387" t="s">
        <v>84</v>
      </c>
      <c r="W387" s="449">
        <v>36</v>
      </c>
      <c r="X387" s="449">
        <f>'Area 24'!AC40</f>
        <v>1</v>
      </c>
      <c r="Y387" s="449" t="e">
        <f>'Area 24'!AG40</f>
        <v>#N/A</v>
      </c>
      <c r="Z387" s="449" t="e">
        <f>'Area 24'!AE40</f>
        <v>#N/A</v>
      </c>
      <c r="AA387" s="449" t="e">
        <f>'Area 24'!AK40</f>
        <v>#N/A</v>
      </c>
      <c r="AB387" t="e">
        <f t="shared" si="24"/>
        <v>#N/A</v>
      </c>
      <c r="AC387" t="e">
        <f t="shared" si="25"/>
        <v>#N/A</v>
      </c>
      <c r="AD387" t="e">
        <f t="shared" si="26"/>
        <v>#N/A</v>
      </c>
    </row>
    <row r="388" spans="1:30">
      <c r="A388" t="s">
        <v>174</v>
      </c>
      <c r="B388" t="s">
        <v>622</v>
      </c>
      <c r="C388" t="s">
        <v>1292</v>
      </c>
      <c r="D388" t="s">
        <v>1293</v>
      </c>
      <c r="E388">
        <v>49.41773585</v>
      </c>
      <c r="F388">
        <v>-125.91265869999999</v>
      </c>
      <c r="G388" t="s">
        <v>1294</v>
      </c>
      <c r="H388" t="s">
        <v>1294</v>
      </c>
      <c r="I388" t="s">
        <v>1295</v>
      </c>
      <c r="J388" t="s">
        <v>1296</v>
      </c>
      <c r="K388" t="s">
        <v>1297</v>
      </c>
      <c r="L388">
        <v>49.026875990000001</v>
      </c>
      <c r="M388">
        <v>-125.14962509999999</v>
      </c>
      <c r="N388" t="s">
        <v>30</v>
      </c>
      <c r="O388">
        <v>31</v>
      </c>
      <c r="P388" t="s">
        <v>1298</v>
      </c>
      <c r="Q388">
        <v>5</v>
      </c>
      <c r="R388">
        <v>41123</v>
      </c>
      <c r="S388" t="s">
        <v>174</v>
      </c>
      <c r="T388">
        <v>24</v>
      </c>
      <c r="U388" t="s">
        <v>1133</v>
      </c>
      <c r="V388" t="s">
        <v>85</v>
      </c>
      <c r="W388" s="449">
        <v>37</v>
      </c>
      <c r="X388" s="449">
        <f>'Area 24'!AC41</f>
        <v>1</v>
      </c>
      <c r="Y388" s="449" t="e">
        <f>'Area 24'!AG41</f>
        <v>#N/A</v>
      </c>
      <c r="Z388" s="449" t="e">
        <f>'Area 24'!AE41</f>
        <v>#N/A</v>
      </c>
      <c r="AA388" s="449" t="e">
        <f>'Area 24'!AK41</f>
        <v>#N/A</v>
      </c>
      <c r="AB388" t="e">
        <f t="shared" si="24"/>
        <v>#N/A</v>
      </c>
      <c r="AC388" t="e">
        <f t="shared" si="25"/>
        <v>#N/A</v>
      </c>
      <c r="AD388" t="e">
        <f t="shared" si="26"/>
        <v>#N/A</v>
      </c>
    </row>
    <row r="389" spans="1:30">
      <c r="A389" t="s">
        <v>174</v>
      </c>
      <c r="B389" t="s">
        <v>622</v>
      </c>
      <c r="C389" t="s">
        <v>1292</v>
      </c>
      <c r="D389" t="s">
        <v>1293</v>
      </c>
      <c r="E389">
        <v>49.41773585</v>
      </c>
      <c r="F389">
        <v>-125.91265869999999</v>
      </c>
      <c r="G389" t="s">
        <v>1294</v>
      </c>
      <c r="H389" t="s">
        <v>1294</v>
      </c>
      <c r="I389" t="s">
        <v>1295</v>
      </c>
      <c r="J389" t="s">
        <v>1296</v>
      </c>
      <c r="K389" t="s">
        <v>1297</v>
      </c>
      <c r="L389">
        <v>49.026875990000001</v>
      </c>
      <c r="M389">
        <v>-125.14962509999999</v>
      </c>
      <c r="N389" t="s">
        <v>30</v>
      </c>
      <c r="O389">
        <v>31</v>
      </c>
      <c r="P389" t="s">
        <v>1298</v>
      </c>
      <c r="Q389">
        <v>5</v>
      </c>
      <c r="R389">
        <v>41123</v>
      </c>
      <c r="S389" t="s">
        <v>174</v>
      </c>
      <c r="T389">
        <v>24</v>
      </c>
      <c r="U389" t="s">
        <v>1133</v>
      </c>
      <c r="V389" t="s">
        <v>86</v>
      </c>
      <c r="W389" s="449">
        <v>38</v>
      </c>
      <c r="X389" s="449">
        <f>'Area 24'!AC42</f>
        <v>1</v>
      </c>
      <c r="Y389" s="449" t="e">
        <f>'Area 24'!AG42</f>
        <v>#N/A</v>
      </c>
      <c r="Z389" s="449" t="e">
        <f>'Area 24'!AE42</f>
        <v>#N/A</v>
      </c>
      <c r="AA389" s="449" t="e">
        <f>'Area 24'!AK42</f>
        <v>#N/A</v>
      </c>
      <c r="AB389" t="e">
        <f t="shared" si="24"/>
        <v>#N/A</v>
      </c>
      <c r="AC389" t="e">
        <f t="shared" si="25"/>
        <v>#N/A</v>
      </c>
      <c r="AD389" t="e">
        <f t="shared" si="26"/>
        <v>#N/A</v>
      </c>
    </row>
    <row r="390" spans="1:30">
      <c r="A390" t="s">
        <v>174</v>
      </c>
      <c r="B390" t="s">
        <v>622</v>
      </c>
      <c r="C390" t="s">
        <v>1292</v>
      </c>
      <c r="D390" t="s">
        <v>1293</v>
      </c>
      <c r="E390">
        <v>49.41773585</v>
      </c>
      <c r="F390">
        <v>-125.91265869999999</v>
      </c>
      <c r="G390" t="s">
        <v>1294</v>
      </c>
      <c r="H390" t="s">
        <v>1294</v>
      </c>
      <c r="I390" t="s">
        <v>1295</v>
      </c>
      <c r="J390" t="s">
        <v>1296</v>
      </c>
      <c r="K390" t="s">
        <v>1297</v>
      </c>
      <c r="L390">
        <v>49.026875990000001</v>
      </c>
      <c r="M390">
        <v>-125.14962509999999</v>
      </c>
      <c r="N390" t="s">
        <v>30</v>
      </c>
      <c r="O390">
        <v>31</v>
      </c>
      <c r="P390" t="s">
        <v>1298</v>
      </c>
      <c r="Q390">
        <v>5</v>
      </c>
      <c r="R390">
        <v>41123</v>
      </c>
      <c r="S390" t="s">
        <v>174</v>
      </c>
      <c r="T390">
        <v>24</v>
      </c>
      <c r="U390" t="s">
        <v>1133</v>
      </c>
      <c r="V390" t="s">
        <v>87</v>
      </c>
      <c r="W390" s="449">
        <v>39</v>
      </c>
      <c r="X390" s="449">
        <f>'Area 24'!AC43</f>
        <v>1</v>
      </c>
      <c r="Y390" s="449" t="e">
        <f>'Area 24'!AG43</f>
        <v>#N/A</v>
      </c>
      <c r="Z390" s="449" t="e">
        <f>'Area 24'!AE43</f>
        <v>#N/A</v>
      </c>
      <c r="AA390" s="449" t="e">
        <f>'Area 24'!AK43</f>
        <v>#N/A</v>
      </c>
      <c r="AB390" t="e">
        <f t="shared" si="24"/>
        <v>#N/A</v>
      </c>
      <c r="AC390" t="e">
        <f t="shared" si="25"/>
        <v>#N/A</v>
      </c>
      <c r="AD390" t="e">
        <f t="shared" si="26"/>
        <v>#N/A</v>
      </c>
    </row>
    <row r="391" spans="1:30">
      <c r="A391" t="s">
        <v>174</v>
      </c>
      <c r="B391" t="s">
        <v>622</v>
      </c>
      <c r="C391" t="s">
        <v>1292</v>
      </c>
      <c r="D391" t="s">
        <v>1293</v>
      </c>
      <c r="E391">
        <v>49.41773585</v>
      </c>
      <c r="F391">
        <v>-125.91265869999999</v>
      </c>
      <c r="G391" t="s">
        <v>1294</v>
      </c>
      <c r="H391" t="s">
        <v>1294</v>
      </c>
      <c r="I391" t="s">
        <v>1295</v>
      </c>
      <c r="J391" t="s">
        <v>1296</v>
      </c>
      <c r="K391" t="s">
        <v>1297</v>
      </c>
      <c r="L391">
        <v>49.026875990000001</v>
      </c>
      <c r="M391">
        <v>-125.14962509999999</v>
      </c>
      <c r="N391" t="s">
        <v>30</v>
      </c>
      <c r="O391">
        <v>31</v>
      </c>
      <c r="P391" t="s">
        <v>1298</v>
      </c>
      <c r="Q391">
        <v>5</v>
      </c>
      <c r="R391">
        <v>41123</v>
      </c>
      <c r="S391" t="s">
        <v>174</v>
      </c>
      <c r="T391">
        <v>24</v>
      </c>
      <c r="U391" t="s">
        <v>1133</v>
      </c>
      <c r="V391" t="s">
        <v>88</v>
      </c>
      <c r="W391" s="449">
        <v>40</v>
      </c>
      <c r="X391" s="449">
        <f>'Area 24'!AC44</f>
        <v>2</v>
      </c>
      <c r="Y391" s="449" t="e">
        <f>'Area 24'!AG44</f>
        <v>#N/A</v>
      </c>
      <c r="Z391" s="449" t="e">
        <f>'Area 24'!AE44</f>
        <v>#N/A</v>
      </c>
      <c r="AA391" s="449" t="e">
        <f>'Area 24'!AK44</f>
        <v>#N/A</v>
      </c>
      <c r="AB391" t="e">
        <f t="shared" si="24"/>
        <v>#N/A</v>
      </c>
      <c r="AC391" t="e">
        <f t="shared" si="25"/>
        <v>#N/A</v>
      </c>
      <c r="AD391" t="e">
        <f t="shared" si="26"/>
        <v>#N/A</v>
      </c>
    </row>
    <row r="392" spans="1:30">
      <c r="A392" t="s">
        <v>174</v>
      </c>
      <c r="B392" t="s">
        <v>622</v>
      </c>
      <c r="C392" t="s">
        <v>1292</v>
      </c>
      <c r="D392" t="s">
        <v>1293</v>
      </c>
      <c r="E392">
        <v>49.41773585</v>
      </c>
      <c r="F392">
        <v>-125.91265869999999</v>
      </c>
      <c r="G392" t="s">
        <v>1294</v>
      </c>
      <c r="H392" t="s">
        <v>1294</v>
      </c>
      <c r="I392" t="s">
        <v>1295</v>
      </c>
      <c r="J392" t="s">
        <v>1296</v>
      </c>
      <c r="K392" t="s">
        <v>1297</v>
      </c>
      <c r="L392">
        <v>49.026875990000001</v>
      </c>
      <c r="M392">
        <v>-125.14962509999999</v>
      </c>
      <c r="N392" t="s">
        <v>30</v>
      </c>
      <c r="O392">
        <v>31</v>
      </c>
      <c r="P392" t="s">
        <v>1298</v>
      </c>
      <c r="Q392">
        <v>5</v>
      </c>
      <c r="R392">
        <v>41123</v>
      </c>
      <c r="S392" t="s">
        <v>174</v>
      </c>
      <c r="T392">
        <v>24</v>
      </c>
      <c r="U392" t="s">
        <v>1133</v>
      </c>
      <c r="V392" t="s">
        <v>89</v>
      </c>
      <c r="W392" s="449">
        <v>41</v>
      </c>
      <c r="X392" s="449">
        <f>'Area 24'!AC45</f>
        <v>1</v>
      </c>
      <c r="Y392" s="449" t="e">
        <f>'Area 24'!AG45</f>
        <v>#N/A</v>
      </c>
      <c r="Z392" s="449" t="e">
        <f>'Area 24'!AE45</f>
        <v>#N/A</v>
      </c>
      <c r="AA392" s="449" t="e">
        <f>'Area 24'!AK45</f>
        <v>#N/A</v>
      </c>
      <c r="AB392" t="e">
        <f t="shared" si="24"/>
        <v>#N/A</v>
      </c>
      <c r="AC392" t="e">
        <f t="shared" si="25"/>
        <v>#N/A</v>
      </c>
      <c r="AD392" t="e">
        <f t="shared" si="26"/>
        <v>#N/A</v>
      </c>
    </row>
    <row r="393" spans="1:30">
      <c r="A393" t="s">
        <v>174</v>
      </c>
      <c r="B393" t="s">
        <v>622</v>
      </c>
      <c r="C393" t="s">
        <v>1292</v>
      </c>
      <c r="D393" t="s">
        <v>1293</v>
      </c>
      <c r="E393">
        <v>49.41773585</v>
      </c>
      <c r="F393">
        <v>-125.91265869999999</v>
      </c>
      <c r="G393" t="s">
        <v>1294</v>
      </c>
      <c r="H393" t="s">
        <v>1294</v>
      </c>
      <c r="I393" t="s">
        <v>1295</v>
      </c>
      <c r="J393" t="s">
        <v>1296</v>
      </c>
      <c r="K393" t="s">
        <v>1297</v>
      </c>
      <c r="L393">
        <v>49.026875990000001</v>
      </c>
      <c r="M393">
        <v>-125.14962509999999</v>
      </c>
      <c r="N393" t="s">
        <v>30</v>
      </c>
      <c r="O393">
        <v>31</v>
      </c>
      <c r="P393" t="s">
        <v>1298</v>
      </c>
      <c r="Q393">
        <v>5</v>
      </c>
      <c r="R393">
        <v>41123</v>
      </c>
      <c r="S393" t="s">
        <v>174</v>
      </c>
      <c r="T393">
        <v>24</v>
      </c>
      <c r="U393" t="s">
        <v>1133</v>
      </c>
      <c r="V393" t="s">
        <v>90</v>
      </c>
      <c r="W393" s="449">
        <v>42</v>
      </c>
      <c r="X393" s="449">
        <f>'Area 24'!AC46</f>
        <v>-1</v>
      </c>
      <c r="Y393" s="449" t="e">
        <f>'Area 24'!AG46</f>
        <v>#N/A</v>
      </c>
      <c r="Z393" s="449" t="e">
        <f>'Area 24'!AE46</f>
        <v>#N/A</v>
      </c>
      <c r="AA393" s="449" t="e">
        <f>'Area 24'!AK46</f>
        <v>#N/A</v>
      </c>
      <c r="AB393" t="e">
        <f t="shared" si="24"/>
        <v>#N/A</v>
      </c>
      <c r="AC393" t="e">
        <f t="shared" si="25"/>
        <v>#N/A</v>
      </c>
      <c r="AD393" t="e">
        <f t="shared" si="26"/>
        <v>#N/A</v>
      </c>
    </row>
    <row r="394" spans="1:30">
      <c r="A394" t="s">
        <v>174</v>
      </c>
      <c r="B394" t="s">
        <v>622</v>
      </c>
      <c r="C394" t="s">
        <v>1292</v>
      </c>
      <c r="D394" t="s">
        <v>1293</v>
      </c>
      <c r="E394">
        <v>49.41773585</v>
      </c>
      <c r="F394">
        <v>-125.91265869999999</v>
      </c>
      <c r="G394" t="s">
        <v>1294</v>
      </c>
      <c r="H394" t="s">
        <v>1294</v>
      </c>
      <c r="I394" t="s">
        <v>1295</v>
      </c>
      <c r="J394" t="s">
        <v>1296</v>
      </c>
      <c r="K394" t="s">
        <v>1297</v>
      </c>
      <c r="L394">
        <v>49.026875990000001</v>
      </c>
      <c r="M394">
        <v>-125.14962509999999</v>
      </c>
      <c r="N394" t="s">
        <v>30</v>
      </c>
      <c r="O394">
        <v>31</v>
      </c>
      <c r="P394" t="s">
        <v>1298</v>
      </c>
      <c r="Q394">
        <v>5</v>
      </c>
      <c r="R394">
        <v>41123</v>
      </c>
      <c r="S394" t="s">
        <v>174</v>
      </c>
      <c r="T394">
        <v>24</v>
      </c>
      <c r="U394" t="s">
        <v>1133</v>
      </c>
      <c r="V394" t="s">
        <v>92</v>
      </c>
      <c r="W394" s="449">
        <v>43</v>
      </c>
      <c r="X394" s="449">
        <f>'Area 24'!AC47</f>
        <v>-1</v>
      </c>
      <c r="Y394" s="449" t="e">
        <f>'Area 24'!AG47</f>
        <v>#N/A</v>
      </c>
      <c r="Z394" s="449" t="e">
        <f>'Area 24'!AE47</f>
        <v>#N/A</v>
      </c>
      <c r="AA394" s="449" t="e">
        <f>'Area 24'!AK47</f>
        <v>#N/A</v>
      </c>
      <c r="AB394" t="e">
        <f t="shared" si="24"/>
        <v>#N/A</v>
      </c>
      <c r="AC394" t="e">
        <f t="shared" si="25"/>
        <v>#N/A</v>
      </c>
      <c r="AD394" t="e">
        <f t="shared" si="26"/>
        <v>#N/A</v>
      </c>
    </row>
    <row r="395" spans="1:30">
      <c r="A395" t="s">
        <v>174</v>
      </c>
      <c r="B395" t="s">
        <v>622</v>
      </c>
      <c r="C395" t="s">
        <v>1292</v>
      </c>
      <c r="D395" t="s">
        <v>1293</v>
      </c>
      <c r="E395">
        <v>49.41773585</v>
      </c>
      <c r="F395">
        <v>-125.91265869999999</v>
      </c>
      <c r="G395" t="s">
        <v>1294</v>
      </c>
      <c r="H395" t="s">
        <v>1294</v>
      </c>
      <c r="I395" t="s">
        <v>1295</v>
      </c>
      <c r="J395" t="s">
        <v>1296</v>
      </c>
      <c r="K395" t="s">
        <v>1297</v>
      </c>
      <c r="L395">
        <v>49.026875990000001</v>
      </c>
      <c r="M395">
        <v>-125.14962509999999</v>
      </c>
      <c r="N395" t="s">
        <v>30</v>
      </c>
      <c r="O395">
        <v>31</v>
      </c>
      <c r="P395" t="s">
        <v>1298</v>
      </c>
      <c r="Q395">
        <v>5</v>
      </c>
      <c r="R395">
        <v>41123</v>
      </c>
      <c r="S395" t="s">
        <v>174</v>
      </c>
      <c r="T395">
        <v>24</v>
      </c>
      <c r="U395" t="s">
        <v>1133</v>
      </c>
      <c r="V395" t="s">
        <v>93</v>
      </c>
      <c r="W395" s="449">
        <v>44</v>
      </c>
      <c r="X395" s="449">
        <f>'Area 24'!AC48</f>
        <v>-1</v>
      </c>
      <c r="Y395" s="449" t="e">
        <f>'Area 24'!AG48</f>
        <v>#N/A</v>
      </c>
      <c r="Z395" s="449" t="e">
        <f>'Area 24'!AE48</f>
        <v>#N/A</v>
      </c>
      <c r="AA395" s="449" t="e">
        <f>'Area 24'!AK48</f>
        <v>#N/A</v>
      </c>
      <c r="AB395" t="e">
        <f t="shared" si="24"/>
        <v>#N/A</v>
      </c>
      <c r="AC395" t="e">
        <f t="shared" si="25"/>
        <v>#N/A</v>
      </c>
      <c r="AD395" t="e">
        <f t="shared" si="26"/>
        <v>#N/A</v>
      </c>
    </row>
    <row r="396" spans="1:30">
      <c r="A396" t="s">
        <v>174</v>
      </c>
      <c r="B396" t="s">
        <v>622</v>
      </c>
      <c r="C396" t="s">
        <v>1292</v>
      </c>
      <c r="D396" t="s">
        <v>1293</v>
      </c>
      <c r="E396">
        <v>49.41773585</v>
      </c>
      <c r="F396">
        <v>-125.91265869999999</v>
      </c>
      <c r="G396" t="s">
        <v>1294</v>
      </c>
      <c r="H396" t="s">
        <v>1294</v>
      </c>
      <c r="I396" t="s">
        <v>1295</v>
      </c>
      <c r="J396" t="s">
        <v>1296</v>
      </c>
      <c r="K396" t="s">
        <v>1297</v>
      </c>
      <c r="L396">
        <v>49.026875990000001</v>
      </c>
      <c r="M396">
        <v>-125.14962509999999</v>
      </c>
      <c r="N396" t="s">
        <v>30</v>
      </c>
      <c r="O396">
        <v>31</v>
      </c>
      <c r="P396" t="s">
        <v>1298</v>
      </c>
      <c r="Q396">
        <v>5</v>
      </c>
      <c r="R396">
        <v>41123</v>
      </c>
      <c r="S396" t="s">
        <v>174</v>
      </c>
      <c r="T396">
        <v>24</v>
      </c>
      <c r="U396" t="s">
        <v>1133</v>
      </c>
      <c r="V396" t="s">
        <v>94</v>
      </c>
      <c r="W396" s="449">
        <v>45</v>
      </c>
      <c r="X396" s="449">
        <f>'Area 24'!AC49</f>
        <v>1</v>
      </c>
      <c r="Y396" s="449" t="e">
        <f>'Area 24'!AG49</f>
        <v>#N/A</v>
      </c>
      <c r="Z396" s="449" t="e">
        <f>'Area 24'!AE49</f>
        <v>#N/A</v>
      </c>
      <c r="AA396" s="449" t="e">
        <f>'Area 24'!AK49</f>
        <v>#N/A</v>
      </c>
      <c r="AB396" t="e">
        <f t="shared" si="24"/>
        <v>#N/A</v>
      </c>
      <c r="AC396" t="e">
        <f t="shared" si="25"/>
        <v>#N/A</v>
      </c>
      <c r="AD396" t="e">
        <f t="shared" si="26"/>
        <v>#N/A</v>
      </c>
    </row>
    <row r="397" spans="1:30">
      <c r="A397" t="s">
        <v>174</v>
      </c>
      <c r="B397" t="s">
        <v>622</v>
      </c>
      <c r="C397" t="s">
        <v>1292</v>
      </c>
      <c r="D397" t="s">
        <v>1293</v>
      </c>
      <c r="E397">
        <v>49.41773585</v>
      </c>
      <c r="F397">
        <v>-125.91265869999999</v>
      </c>
      <c r="G397" t="s">
        <v>1294</v>
      </c>
      <c r="H397" t="s">
        <v>1294</v>
      </c>
      <c r="I397" t="s">
        <v>1295</v>
      </c>
      <c r="J397" t="s">
        <v>1296</v>
      </c>
      <c r="K397" t="s">
        <v>1297</v>
      </c>
      <c r="L397">
        <v>49.026875990000001</v>
      </c>
      <c r="M397">
        <v>-125.14962509999999</v>
      </c>
      <c r="N397" t="s">
        <v>30</v>
      </c>
      <c r="O397">
        <v>31</v>
      </c>
      <c r="P397" t="s">
        <v>1298</v>
      </c>
      <c r="Q397">
        <v>5</v>
      </c>
      <c r="R397">
        <v>41123</v>
      </c>
      <c r="S397" t="s">
        <v>174</v>
      </c>
      <c r="T397">
        <v>24</v>
      </c>
      <c r="U397" t="s">
        <v>1133</v>
      </c>
      <c r="V397" t="s">
        <v>95</v>
      </c>
      <c r="W397" s="449">
        <v>46</v>
      </c>
      <c r="X397" s="449">
        <f>'Area 24'!AC50</f>
        <v>0</v>
      </c>
      <c r="Y397" s="449" t="e">
        <f>'Area 24'!AG50</f>
        <v>#N/A</v>
      </c>
      <c r="Z397" s="449" t="e">
        <f>'Area 24'!AE50</f>
        <v>#N/A</v>
      </c>
      <c r="AA397" s="449" t="e">
        <f>'Area 24'!AK50</f>
        <v>#N/A</v>
      </c>
      <c r="AB397" t="e">
        <f t="shared" si="24"/>
        <v>#N/A</v>
      </c>
      <c r="AC397" t="e">
        <f t="shared" si="25"/>
        <v>#N/A</v>
      </c>
      <c r="AD397" t="e">
        <f t="shared" si="26"/>
        <v>#N/A</v>
      </c>
    </row>
    <row r="398" spans="1:30">
      <c r="A398" t="s">
        <v>174</v>
      </c>
      <c r="B398" t="s">
        <v>622</v>
      </c>
      <c r="C398" t="s">
        <v>1292</v>
      </c>
      <c r="D398" t="s">
        <v>1293</v>
      </c>
      <c r="E398">
        <v>49.41773585</v>
      </c>
      <c r="F398">
        <v>-125.91265869999999</v>
      </c>
      <c r="G398" t="s">
        <v>1294</v>
      </c>
      <c r="H398" t="s">
        <v>1294</v>
      </c>
      <c r="I398" t="s">
        <v>1295</v>
      </c>
      <c r="J398" t="s">
        <v>1296</v>
      </c>
      <c r="K398" t="s">
        <v>1297</v>
      </c>
      <c r="L398">
        <v>49.026875990000001</v>
      </c>
      <c r="M398">
        <v>-125.14962509999999</v>
      </c>
      <c r="N398" t="s">
        <v>30</v>
      </c>
      <c r="O398">
        <v>31</v>
      </c>
      <c r="P398" t="s">
        <v>1298</v>
      </c>
      <c r="Q398">
        <v>5</v>
      </c>
      <c r="R398">
        <v>41123</v>
      </c>
      <c r="S398" t="s">
        <v>174</v>
      </c>
      <c r="T398">
        <v>24</v>
      </c>
      <c r="U398" t="s">
        <v>1134</v>
      </c>
      <c r="V398" t="s">
        <v>97</v>
      </c>
      <c r="W398" s="449">
        <v>47</v>
      </c>
      <c r="X398" s="449">
        <f>'Area 24'!AC51</f>
        <v>1</v>
      </c>
      <c r="Y398" s="449" t="e">
        <f>'Area 24'!AG51</f>
        <v>#N/A</v>
      </c>
      <c r="Z398" s="449" t="e">
        <f>'Area 24'!AE51</f>
        <v>#N/A</v>
      </c>
      <c r="AA398" s="449" t="str">
        <f>'Area 24'!AK51</f>
        <v>23</v>
      </c>
      <c r="AB398" t="e">
        <f t="shared" si="24"/>
        <v>#N/A</v>
      </c>
      <c r="AC398">
        <f t="shared" si="25"/>
        <v>2</v>
      </c>
      <c r="AD398" t="e">
        <f t="shared" si="26"/>
        <v>#N/A</v>
      </c>
    </row>
    <row r="399" spans="1:30">
      <c r="A399" t="s">
        <v>174</v>
      </c>
      <c r="B399" t="s">
        <v>622</v>
      </c>
      <c r="C399" t="s">
        <v>1292</v>
      </c>
      <c r="D399" t="s">
        <v>1293</v>
      </c>
      <c r="E399">
        <v>49.41773585</v>
      </c>
      <c r="F399">
        <v>-125.91265869999999</v>
      </c>
      <c r="G399" t="s">
        <v>1294</v>
      </c>
      <c r="H399" t="s">
        <v>1294</v>
      </c>
      <c r="I399" t="s">
        <v>1295</v>
      </c>
      <c r="J399" t="s">
        <v>1296</v>
      </c>
      <c r="K399" t="s">
        <v>1297</v>
      </c>
      <c r="L399">
        <v>49.026875990000001</v>
      </c>
      <c r="M399">
        <v>-125.14962509999999</v>
      </c>
      <c r="N399" t="s">
        <v>30</v>
      </c>
      <c r="O399">
        <v>31</v>
      </c>
      <c r="P399" t="s">
        <v>1298</v>
      </c>
      <c r="Q399">
        <v>5</v>
      </c>
      <c r="R399">
        <v>41123</v>
      </c>
      <c r="S399" t="s">
        <v>174</v>
      </c>
      <c r="T399">
        <v>24</v>
      </c>
      <c r="U399" t="s">
        <v>1134</v>
      </c>
      <c r="V399" t="s">
        <v>98</v>
      </c>
      <c r="W399" s="449">
        <v>48</v>
      </c>
      <c r="X399" s="449">
        <f>'Area 24'!AC52</f>
        <v>1</v>
      </c>
      <c r="Y399" s="449" t="e">
        <f>'Area 24'!AG52</f>
        <v>#N/A</v>
      </c>
      <c r="Z399" s="449" t="e">
        <f>'Area 24'!AE52</f>
        <v>#N/A</v>
      </c>
      <c r="AA399" s="449" t="str">
        <f>'Area 24'!AK52</f>
        <v>23</v>
      </c>
      <c r="AB399" t="e">
        <f t="shared" si="24"/>
        <v>#N/A</v>
      </c>
      <c r="AC399">
        <f t="shared" si="25"/>
        <v>2</v>
      </c>
      <c r="AD399" t="e">
        <f t="shared" si="26"/>
        <v>#N/A</v>
      </c>
    </row>
    <row r="400" spans="1:30">
      <c r="A400" t="s">
        <v>174</v>
      </c>
      <c r="B400" t="s">
        <v>622</v>
      </c>
      <c r="C400" t="s">
        <v>1292</v>
      </c>
      <c r="D400" t="s">
        <v>1293</v>
      </c>
      <c r="E400">
        <v>49.41773585</v>
      </c>
      <c r="F400">
        <v>-125.91265869999999</v>
      </c>
      <c r="G400" t="s">
        <v>1294</v>
      </c>
      <c r="H400" t="s">
        <v>1294</v>
      </c>
      <c r="I400" t="s">
        <v>1295</v>
      </c>
      <c r="J400" t="s">
        <v>1296</v>
      </c>
      <c r="K400" t="s">
        <v>1297</v>
      </c>
      <c r="L400">
        <v>49.026875990000001</v>
      </c>
      <c r="M400">
        <v>-125.14962509999999</v>
      </c>
      <c r="N400" t="s">
        <v>30</v>
      </c>
      <c r="O400">
        <v>31</v>
      </c>
      <c r="P400" t="s">
        <v>1298</v>
      </c>
      <c r="Q400">
        <v>5</v>
      </c>
      <c r="R400">
        <v>41123</v>
      </c>
      <c r="S400" t="s">
        <v>174</v>
      </c>
      <c r="T400">
        <v>24</v>
      </c>
      <c r="U400" t="s">
        <v>1134</v>
      </c>
      <c r="V400" t="s">
        <v>99</v>
      </c>
      <c r="W400" s="449">
        <v>49</v>
      </c>
      <c r="X400" s="449">
        <f>'Area 24'!AC53</f>
        <v>-1</v>
      </c>
      <c r="Y400" s="449" t="e">
        <f>'Area 24'!AG53</f>
        <v>#N/A</v>
      </c>
      <c r="Z400" s="449" t="e">
        <f>'Area 24'!AE53</f>
        <v>#N/A</v>
      </c>
      <c r="AA400" s="449" t="e">
        <f>'Area 24'!AK53</f>
        <v>#N/A</v>
      </c>
      <c r="AB400" t="e">
        <f t="shared" si="24"/>
        <v>#N/A</v>
      </c>
      <c r="AC400" t="e">
        <f t="shared" si="25"/>
        <v>#N/A</v>
      </c>
      <c r="AD400" t="e">
        <f t="shared" si="26"/>
        <v>#N/A</v>
      </c>
    </row>
    <row r="401" spans="1:30">
      <c r="A401" t="s">
        <v>174</v>
      </c>
      <c r="B401" t="s">
        <v>622</v>
      </c>
      <c r="C401" t="s">
        <v>1292</v>
      </c>
      <c r="D401" t="s">
        <v>1293</v>
      </c>
      <c r="E401">
        <v>49.41773585</v>
      </c>
      <c r="F401">
        <v>-125.91265869999999</v>
      </c>
      <c r="G401" t="s">
        <v>1294</v>
      </c>
      <c r="H401" t="s">
        <v>1294</v>
      </c>
      <c r="I401" t="s">
        <v>1295</v>
      </c>
      <c r="J401" t="s">
        <v>1296</v>
      </c>
      <c r="K401" t="s">
        <v>1297</v>
      </c>
      <c r="L401">
        <v>49.026875990000001</v>
      </c>
      <c r="M401">
        <v>-125.14962509999999</v>
      </c>
      <c r="N401" t="s">
        <v>30</v>
      </c>
      <c r="O401">
        <v>31</v>
      </c>
      <c r="P401" t="s">
        <v>1298</v>
      </c>
      <c r="Q401">
        <v>5</v>
      </c>
      <c r="R401">
        <v>41123</v>
      </c>
      <c r="S401" t="s">
        <v>174</v>
      </c>
      <c r="T401">
        <v>24</v>
      </c>
      <c r="U401" t="s">
        <v>1134</v>
      </c>
      <c r="V401" t="s">
        <v>100</v>
      </c>
      <c r="W401" s="449">
        <v>50</v>
      </c>
      <c r="X401" s="449">
        <f>'Area 24'!AC54</f>
        <v>1</v>
      </c>
      <c r="Y401" s="449" t="e">
        <f>'Area 24'!AG54</f>
        <v>#N/A</v>
      </c>
      <c r="Z401" s="449" t="e">
        <f>'Area 24'!AE54</f>
        <v>#N/A</v>
      </c>
      <c r="AA401" s="449" t="e">
        <f>'Area 24'!AK54</f>
        <v>#N/A</v>
      </c>
      <c r="AB401" t="e">
        <f t="shared" si="24"/>
        <v>#N/A</v>
      </c>
      <c r="AC401" t="e">
        <f t="shared" si="25"/>
        <v>#N/A</v>
      </c>
      <c r="AD401" t="e">
        <f t="shared" si="26"/>
        <v>#N/A</v>
      </c>
    </row>
    <row r="402" spans="1:30">
      <c r="A402" t="s">
        <v>174</v>
      </c>
      <c r="B402" t="s">
        <v>622</v>
      </c>
      <c r="C402" t="s">
        <v>1292</v>
      </c>
      <c r="D402" t="s">
        <v>1293</v>
      </c>
      <c r="E402">
        <v>49.41773585</v>
      </c>
      <c r="F402">
        <v>-125.91265869999999</v>
      </c>
      <c r="G402" t="s">
        <v>1294</v>
      </c>
      <c r="H402" t="s">
        <v>1294</v>
      </c>
      <c r="I402" t="s">
        <v>1295</v>
      </c>
      <c r="J402" t="s">
        <v>1296</v>
      </c>
      <c r="K402" t="s">
        <v>1297</v>
      </c>
      <c r="L402">
        <v>49.026875990000001</v>
      </c>
      <c r="M402">
        <v>-125.14962509999999</v>
      </c>
      <c r="N402" t="s">
        <v>30</v>
      </c>
      <c r="O402">
        <v>31</v>
      </c>
      <c r="P402" t="s">
        <v>1298</v>
      </c>
      <c r="Q402">
        <v>5</v>
      </c>
      <c r="R402">
        <v>41123</v>
      </c>
      <c r="S402" t="s">
        <v>174</v>
      </c>
      <c r="T402">
        <v>24</v>
      </c>
      <c r="U402" t="s">
        <v>1134</v>
      </c>
      <c r="V402" t="s">
        <v>101</v>
      </c>
      <c r="W402" s="449">
        <v>51</v>
      </c>
      <c r="X402" s="449">
        <f>'Area 24'!AC55</f>
        <v>1</v>
      </c>
      <c r="Y402" s="449" t="e">
        <f>'Area 24'!AG55</f>
        <v>#N/A</v>
      </c>
      <c r="Z402" s="449" t="e">
        <f>'Area 24'!AE55</f>
        <v>#N/A</v>
      </c>
      <c r="AA402" s="449" t="e">
        <f>'Area 24'!AK55</f>
        <v>#N/A</v>
      </c>
      <c r="AB402" t="e">
        <f t="shared" si="24"/>
        <v>#N/A</v>
      </c>
      <c r="AC402" t="e">
        <f t="shared" si="25"/>
        <v>#N/A</v>
      </c>
      <c r="AD402" t="e">
        <f t="shared" si="26"/>
        <v>#N/A</v>
      </c>
    </row>
    <row r="403" spans="1:30">
      <c r="A403" t="s">
        <v>174</v>
      </c>
      <c r="B403" t="s">
        <v>622</v>
      </c>
      <c r="C403" t="s">
        <v>1292</v>
      </c>
      <c r="D403" t="s">
        <v>1293</v>
      </c>
      <c r="E403">
        <v>49.41773585</v>
      </c>
      <c r="F403">
        <v>-125.91265869999999</v>
      </c>
      <c r="G403" t="s">
        <v>1294</v>
      </c>
      <c r="H403" t="s">
        <v>1294</v>
      </c>
      <c r="I403" t="s">
        <v>1295</v>
      </c>
      <c r="J403" t="s">
        <v>1296</v>
      </c>
      <c r="K403" t="s">
        <v>1297</v>
      </c>
      <c r="L403">
        <v>49.026875990000001</v>
      </c>
      <c r="M403">
        <v>-125.14962509999999</v>
      </c>
      <c r="N403" t="s">
        <v>30</v>
      </c>
      <c r="O403">
        <v>31</v>
      </c>
      <c r="P403" t="s">
        <v>1298</v>
      </c>
      <c r="Q403">
        <v>5</v>
      </c>
      <c r="R403">
        <v>41123</v>
      </c>
      <c r="S403" t="s">
        <v>174</v>
      </c>
      <c r="T403">
        <v>24</v>
      </c>
      <c r="U403" t="s">
        <v>1134</v>
      </c>
      <c r="V403" t="s">
        <v>102</v>
      </c>
      <c r="W403" s="449">
        <v>52</v>
      </c>
      <c r="X403" s="449">
        <f>'Area 24'!AC56</f>
        <v>-1</v>
      </c>
      <c r="Y403" s="449" t="e">
        <f>'Area 24'!AG56</f>
        <v>#N/A</v>
      </c>
      <c r="Z403" s="449" t="e">
        <f>'Area 24'!AE56</f>
        <v>#N/A</v>
      </c>
      <c r="AA403" s="449" t="e">
        <f>'Area 24'!AK56</f>
        <v>#N/A</v>
      </c>
      <c r="AB403" t="e">
        <f t="shared" si="24"/>
        <v>#N/A</v>
      </c>
      <c r="AC403" t="e">
        <f t="shared" si="25"/>
        <v>#N/A</v>
      </c>
      <c r="AD403" t="e">
        <f t="shared" si="26"/>
        <v>#N/A</v>
      </c>
    </row>
    <row r="404" spans="1:30">
      <c r="A404" t="s">
        <v>174</v>
      </c>
      <c r="B404" t="s">
        <v>622</v>
      </c>
      <c r="C404" t="s">
        <v>1292</v>
      </c>
      <c r="D404" t="s">
        <v>1293</v>
      </c>
      <c r="E404">
        <v>49.41773585</v>
      </c>
      <c r="F404">
        <v>-125.91265869999999</v>
      </c>
      <c r="G404" t="s">
        <v>1294</v>
      </c>
      <c r="H404" t="s">
        <v>1294</v>
      </c>
      <c r="I404" t="s">
        <v>1295</v>
      </c>
      <c r="J404" t="s">
        <v>1296</v>
      </c>
      <c r="K404" t="s">
        <v>1297</v>
      </c>
      <c r="L404">
        <v>49.026875990000001</v>
      </c>
      <c r="M404">
        <v>-125.14962509999999</v>
      </c>
      <c r="N404" t="s">
        <v>30</v>
      </c>
      <c r="O404">
        <v>31</v>
      </c>
      <c r="P404" t="s">
        <v>1298</v>
      </c>
      <c r="Q404">
        <v>5</v>
      </c>
      <c r="R404">
        <v>41123</v>
      </c>
      <c r="S404" t="s">
        <v>174</v>
      </c>
      <c r="T404">
        <v>24</v>
      </c>
      <c r="U404" t="s">
        <v>1134</v>
      </c>
      <c r="V404" t="s">
        <v>103</v>
      </c>
      <c r="W404" s="449">
        <v>53</v>
      </c>
      <c r="X404" s="449">
        <f>'Area 24'!AC57</f>
        <v>1</v>
      </c>
      <c r="Y404" s="449" t="e">
        <f>'Area 24'!AG57</f>
        <v>#N/A</v>
      </c>
      <c r="Z404" s="449" t="e">
        <f>'Area 24'!AE57</f>
        <v>#N/A</v>
      </c>
      <c r="AA404" s="449" t="str">
        <f>'Area 24'!AK57</f>
        <v>23</v>
      </c>
      <c r="AB404" t="e">
        <f t="shared" si="24"/>
        <v>#N/A</v>
      </c>
      <c r="AC404">
        <f t="shared" si="25"/>
        <v>2</v>
      </c>
      <c r="AD404" t="e">
        <f t="shared" si="26"/>
        <v>#N/A</v>
      </c>
    </row>
    <row r="405" spans="1:30">
      <c r="A405" t="s">
        <v>174</v>
      </c>
      <c r="B405" t="s">
        <v>622</v>
      </c>
      <c r="C405" t="s">
        <v>1292</v>
      </c>
      <c r="D405" t="s">
        <v>1293</v>
      </c>
      <c r="E405">
        <v>49.41773585</v>
      </c>
      <c r="F405">
        <v>-125.91265869999999</v>
      </c>
      <c r="G405" t="s">
        <v>1294</v>
      </c>
      <c r="H405" t="s">
        <v>1294</v>
      </c>
      <c r="I405" t="s">
        <v>1295</v>
      </c>
      <c r="J405" t="s">
        <v>1296</v>
      </c>
      <c r="K405" t="s">
        <v>1297</v>
      </c>
      <c r="L405">
        <v>49.026875990000001</v>
      </c>
      <c r="M405">
        <v>-125.14962509999999</v>
      </c>
      <c r="N405" t="s">
        <v>30</v>
      </c>
      <c r="O405">
        <v>31</v>
      </c>
      <c r="P405" t="s">
        <v>1298</v>
      </c>
      <c r="Q405">
        <v>5</v>
      </c>
      <c r="R405">
        <v>41123</v>
      </c>
      <c r="S405" t="s">
        <v>174</v>
      </c>
      <c r="T405">
        <v>24</v>
      </c>
      <c r="U405" t="s">
        <v>1134</v>
      </c>
      <c r="V405" t="s">
        <v>104</v>
      </c>
      <c r="W405" s="449">
        <v>54</v>
      </c>
      <c r="X405" s="449">
        <f>'Area 24'!AC58</f>
        <v>-1</v>
      </c>
      <c r="Y405" s="449" t="e">
        <f>'Area 24'!AG58</f>
        <v>#N/A</v>
      </c>
      <c r="Z405" s="449" t="e">
        <f>'Area 24'!AE58</f>
        <v>#N/A</v>
      </c>
      <c r="AA405" s="449" t="e">
        <f>'Area 24'!AK58</f>
        <v>#N/A</v>
      </c>
      <c r="AB405" t="e">
        <f t="shared" si="24"/>
        <v>#N/A</v>
      </c>
      <c r="AC405" t="e">
        <f t="shared" si="25"/>
        <v>#N/A</v>
      </c>
      <c r="AD405" t="e">
        <f t="shared" si="26"/>
        <v>#N/A</v>
      </c>
    </row>
    <row r="406" spans="1:30">
      <c r="A406" t="s">
        <v>174</v>
      </c>
      <c r="B406" t="s">
        <v>622</v>
      </c>
      <c r="C406" t="s">
        <v>1292</v>
      </c>
      <c r="D406" t="s">
        <v>1293</v>
      </c>
      <c r="E406">
        <v>49.41773585</v>
      </c>
      <c r="F406">
        <v>-125.91265869999999</v>
      </c>
      <c r="G406" t="s">
        <v>1294</v>
      </c>
      <c r="H406" t="s">
        <v>1294</v>
      </c>
      <c r="I406" t="s">
        <v>1295</v>
      </c>
      <c r="J406" t="s">
        <v>1296</v>
      </c>
      <c r="K406" t="s">
        <v>1297</v>
      </c>
      <c r="L406">
        <v>49.026875990000001</v>
      </c>
      <c r="M406">
        <v>-125.14962509999999</v>
      </c>
      <c r="N406" t="s">
        <v>30</v>
      </c>
      <c r="O406">
        <v>31</v>
      </c>
      <c r="P406" t="s">
        <v>1298</v>
      </c>
      <c r="Q406">
        <v>5</v>
      </c>
      <c r="R406">
        <v>41123</v>
      </c>
      <c r="S406" t="s">
        <v>174</v>
      </c>
      <c r="T406">
        <v>24</v>
      </c>
      <c r="U406" t="s">
        <v>1134</v>
      </c>
      <c r="V406" t="s">
        <v>105</v>
      </c>
      <c r="W406" s="449">
        <v>55</v>
      </c>
      <c r="X406" s="449">
        <f>'Area 24'!AC59</f>
        <v>-1</v>
      </c>
      <c r="Y406" s="449" t="e">
        <f>'Area 24'!AG59</f>
        <v>#N/A</v>
      </c>
      <c r="Z406" s="449" t="e">
        <f>'Area 24'!AE59</f>
        <v>#N/A</v>
      </c>
      <c r="AA406" s="449" t="e">
        <f>'Area 24'!AK59</f>
        <v>#N/A</v>
      </c>
      <c r="AB406" t="e">
        <f t="shared" si="24"/>
        <v>#N/A</v>
      </c>
      <c r="AC406" t="e">
        <f t="shared" si="25"/>
        <v>#N/A</v>
      </c>
      <c r="AD406" t="e">
        <f t="shared" si="26"/>
        <v>#N/A</v>
      </c>
    </row>
    <row r="407" spans="1:30">
      <c r="A407" t="s">
        <v>174</v>
      </c>
      <c r="B407" t="s">
        <v>622</v>
      </c>
      <c r="C407" t="s">
        <v>1292</v>
      </c>
      <c r="D407" t="s">
        <v>1293</v>
      </c>
      <c r="E407">
        <v>49.41773585</v>
      </c>
      <c r="F407">
        <v>-125.91265869999999</v>
      </c>
      <c r="G407" t="s">
        <v>1294</v>
      </c>
      <c r="H407" t="s">
        <v>1294</v>
      </c>
      <c r="I407" t="s">
        <v>1295</v>
      </c>
      <c r="J407" t="s">
        <v>1296</v>
      </c>
      <c r="K407" t="s">
        <v>1297</v>
      </c>
      <c r="L407">
        <v>49.026875990000001</v>
      </c>
      <c r="M407">
        <v>-125.14962509999999</v>
      </c>
      <c r="N407" t="s">
        <v>30</v>
      </c>
      <c r="O407">
        <v>31</v>
      </c>
      <c r="P407" t="s">
        <v>1298</v>
      </c>
      <c r="Q407">
        <v>5</v>
      </c>
      <c r="R407">
        <v>41123</v>
      </c>
      <c r="S407" t="s">
        <v>174</v>
      </c>
      <c r="T407">
        <v>24</v>
      </c>
      <c r="U407" t="s">
        <v>1134</v>
      </c>
      <c r="V407" t="s">
        <v>106</v>
      </c>
      <c r="W407" s="449">
        <v>56</v>
      </c>
      <c r="X407" s="449">
        <f>'Area 24'!AC60</f>
        <v>-1</v>
      </c>
      <c r="Y407" s="449" t="e">
        <f>'Area 24'!AG60</f>
        <v>#N/A</v>
      </c>
      <c r="Z407" s="449" t="e">
        <f>'Area 24'!AE60</f>
        <v>#N/A</v>
      </c>
      <c r="AA407" s="449" t="e">
        <f>'Area 24'!AK60</f>
        <v>#N/A</v>
      </c>
      <c r="AB407" t="e">
        <f t="shared" si="24"/>
        <v>#N/A</v>
      </c>
      <c r="AC407" t="e">
        <f t="shared" si="25"/>
        <v>#N/A</v>
      </c>
      <c r="AD407" t="e">
        <f t="shared" si="26"/>
        <v>#N/A</v>
      </c>
    </row>
    <row r="408" spans="1:30">
      <c r="A408" t="s">
        <v>174</v>
      </c>
      <c r="B408" t="s">
        <v>622</v>
      </c>
      <c r="C408" t="s">
        <v>1292</v>
      </c>
      <c r="D408" t="s">
        <v>1293</v>
      </c>
      <c r="E408">
        <v>49.41773585</v>
      </c>
      <c r="F408">
        <v>-125.91265869999999</v>
      </c>
      <c r="G408" t="s">
        <v>1294</v>
      </c>
      <c r="H408" t="s">
        <v>1294</v>
      </c>
      <c r="I408" t="s">
        <v>1295</v>
      </c>
      <c r="J408" t="s">
        <v>1296</v>
      </c>
      <c r="K408" t="s">
        <v>1297</v>
      </c>
      <c r="L408">
        <v>49.026875990000001</v>
      </c>
      <c r="M408">
        <v>-125.14962509999999</v>
      </c>
      <c r="N408" t="s">
        <v>30</v>
      </c>
      <c r="O408">
        <v>31</v>
      </c>
      <c r="P408" t="s">
        <v>1298</v>
      </c>
      <c r="Q408">
        <v>5</v>
      </c>
      <c r="R408">
        <v>41123</v>
      </c>
      <c r="S408" t="s">
        <v>174</v>
      </c>
      <c r="T408">
        <v>24</v>
      </c>
      <c r="U408" t="s">
        <v>1134</v>
      </c>
      <c r="V408" t="s">
        <v>107</v>
      </c>
      <c r="W408" s="449">
        <v>57</v>
      </c>
      <c r="X408" s="449">
        <f>'Area 24'!AC61</f>
        <v>-1</v>
      </c>
      <c r="Y408" s="449" t="e">
        <f>'Area 24'!AG61</f>
        <v>#N/A</v>
      </c>
      <c r="Z408" s="449" t="e">
        <f>'Area 24'!AE61</f>
        <v>#N/A</v>
      </c>
      <c r="AA408" s="449" t="e">
        <f>'Area 24'!AK61</f>
        <v>#N/A</v>
      </c>
      <c r="AB408" t="e">
        <f t="shared" si="24"/>
        <v>#N/A</v>
      </c>
      <c r="AC408" t="e">
        <f t="shared" si="25"/>
        <v>#N/A</v>
      </c>
      <c r="AD408" t="e">
        <f t="shared" si="26"/>
        <v>#N/A</v>
      </c>
    </row>
    <row r="409" spans="1:30">
      <c r="A409" t="s">
        <v>174</v>
      </c>
      <c r="B409" t="s">
        <v>622</v>
      </c>
      <c r="C409" t="s">
        <v>1292</v>
      </c>
      <c r="D409" t="s">
        <v>1293</v>
      </c>
      <c r="E409">
        <v>49.41773585</v>
      </c>
      <c r="F409">
        <v>-125.91265869999999</v>
      </c>
      <c r="G409" t="s">
        <v>1294</v>
      </c>
      <c r="H409" t="s">
        <v>1294</v>
      </c>
      <c r="I409" t="s">
        <v>1295</v>
      </c>
      <c r="J409" t="s">
        <v>1296</v>
      </c>
      <c r="K409" t="s">
        <v>1297</v>
      </c>
      <c r="L409">
        <v>49.026875990000001</v>
      </c>
      <c r="M409">
        <v>-125.14962509999999</v>
      </c>
      <c r="N409" t="s">
        <v>30</v>
      </c>
      <c r="O409">
        <v>31</v>
      </c>
      <c r="P409" t="s">
        <v>1298</v>
      </c>
      <c r="Q409">
        <v>5</v>
      </c>
      <c r="R409">
        <v>41123</v>
      </c>
      <c r="S409" t="s">
        <v>174</v>
      </c>
      <c r="T409">
        <v>24</v>
      </c>
      <c r="U409" t="s">
        <v>1134</v>
      </c>
      <c r="V409" t="s">
        <v>108</v>
      </c>
      <c r="W409" s="449">
        <v>58</v>
      </c>
      <c r="X409" s="449">
        <f>'Area 24'!AC62</f>
        <v>-1</v>
      </c>
      <c r="Y409" s="449" t="e">
        <f>'Area 24'!AG62</f>
        <v>#N/A</v>
      </c>
      <c r="Z409" s="449" t="e">
        <f>'Area 24'!AE62</f>
        <v>#N/A</v>
      </c>
      <c r="AA409" s="449" t="e">
        <f>'Area 24'!AK62</f>
        <v>#N/A</v>
      </c>
      <c r="AB409" t="e">
        <f t="shared" si="24"/>
        <v>#N/A</v>
      </c>
      <c r="AC409" t="e">
        <f t="shared" si="25"/>
        <v>#N/A</v>
      </c>
      <c r="AD409" t="e">
        <f t="shared" si="26"/>
        <v>#N/A</v>
      </c>
    </row>
    <row r="410" spans="1:30">
      <c r="A410" t="s">
        <v>174</v>
      </c>
      <c r="B410" t="s">
        <v>622</v>
      </c>
      <c r="C410" t="s">
        <v>1292</v>
      </c>
      <c r="D410" t="s">
        <v>1293</v>
      </c>
      <c r="E410">
        <v>49.41773585</v>
      </c>
      <c r="F410">
        <v>-125.91265869999999</v>
      </c>
      <c r="G410" t="s">
        <v>1294</v>
      </c>
      <c r="H410" t="s">
        <v>1294</v>
      </c>
      <c r="I410" t="s">
        <v>1295</v>
      </c>
      <c r="J410" t="s">
        <v>1296</v>
      </c>
      <c r="K410" t="s">
        <v>1297</v>
      </c>
      <c r="L410">
        <v>49.026875990000001</v>
      </c>
      <c r="M410">
        <v>-125.14962509999999</v>
      </c>
      <c r="N410" t="s">
        <v>30</v>
      </c>
      <c r="O410">
        <v>31</v>
      </c>
      <c r="P410" t="s">
        <v>1298</v>
      </c>
      <c r="Q410">
        <v>5</v>
      </c>
      <c r="R410">
        <v>41123</v>
      </c>
      <c r="S410" t="s">
        <v>174</v>
      </c>
      <c r="T410">
        <v>24</v>
      </c>
      <c r="U410" t="s">
        <v>1134</v>
      </c>
      <c r="V410" t="s">
        <v>109</v>
      </c>
      <c r="W410" s="449">
        <v>59</v>
      </c>
      <c r="X410" s="449">
        <f>'Area 24'!AC63</f>
        <v>-1</v>
      </c>
      <c r="Y410" s="449" t="e">
        <f>'Area 24'!AG63</f>
        <v>#N/A</v>
      </c>
      <c r="Z410" s="449" t="e">
        <f>'Area 24'!AE63</f>
        <v>#N/A</v>
      </c>
      <c r="AA410" s="449" t="e">
        <f>'Area 24'!AK63</f>
        <v>#N/A</v>
      </c>
      <c r="AB410" t="e">
        <f t="shared" si="24"/>
        <v>#N/A</v>
      </c>
      <c r="AC410" t="e">
        <f t="shared" si="25"/>
        <v>#N/A</v>
      </c>
      <c r="AD410" t="e">
        <f t="shared" si="26"/>
        <v>#N/A</v>
      </c>
    </row>
    <row r="411" spans="1:30">
      <c r="A411" t="s">
        <v>174</v>
      </c>
      <c r="B411" t="s">
        <v>622</v>
      </c>
      <c r="C411" t="s">
        <v>1292</v>
      </c>
      <c r="D411" t="s">
        <v>1293</v>
      </c>
      <c r="E411">
        <v>49.41773585</v>
      </c>
      <c r="F411">
        <v>-125.91265869999999</v>
      </c>
      <c r="G411" t="s">
        <v>1294</v>
      </c>
      <c r="H411" t="s">
        <v>1294</v>
      </c>
      <c r="I411" t="s">
        <v>1295</v>
      </c>
      <c r="J411" t="s">
        <v>1296</v>
      </c>
      <c r="K411" t="s">
        <v>1297</v>
      </c>
      <c r="L411">
        <v>49.026875990000001</v>
      </c>
      <c r="M411">
        <v>-125.14962509999999</v>
      </c>
      <c r="N411" t="s">
        <v>30</v>
      </c>
      <c r="O411">
        <v>31</v>
      </c>
      <c r="P411" t="s">
        <v>1298</v>
      </c>
      <c r="Q411">
        <v>5</v>
      </c>
      <c r="R411">
        <v>41123</v>
      </c>
      <c r="S411" t="s">
        <v>174</v>
      </c>
      <c r="T411">
        <v>24</v>
      </c>
      <c r="U411" t="s">
        <v>1134</v>
      </c>
      <c r="V411" t="s">
        <v>110</v>
      </c>
      <c r="W411" s="449">
        <v>60</v>
      </c>
      <c r="X411" s="449">
        <f>'Area 24'!AC64</f>
        <v>-1</v>
      </c>
      <c r="Y411" s="449" t="e">
        <f>'Area 24'!AG64</f>
        <v>#N/A</v>
      </c>
      <c r="Z411" s="449" t="e">
        <f>'Area 24'!AE64</f>
        <v>#N/A</v>
      </c>
      <c r="AA411" s="449" t="e">
        <f>'Area 24'!AK64</f>
        <v>#N/A</v>
      </c>
      <c r="AB411" t="e">
        <f t="shared" si="24"/>
        <v>#N/A</v>
      </c>
      <c r="AC411" t="e">
        <f t="shared" si="25"/>
        <v>#N/A</v>
      </c>
      <c r="AD411" t="e">
        <f t="shared" si="26"/>
        <v>#N/A</v>
      </c>
    </row>
    <row r="412" spans="1:30">
      <c r="A412" t="s">
        <v>174</v>
      </c>
      <c r="B412" t="s">
        <v>622</v>
      </c>
      <c r="C412" t="s">
        <v>1292</v>
      </c>
      <c r="D412" t="s">
        <v>1293</v>
      </c>
      <c r="E412">
        <v>49.41773585</v>
      </c>
      <c r="F412">
        <v>-125.91265869999999</v>
      </c>
      <c r="G412" t="s">
        <v>1294</v>
      </c>
      <c r="H412" t="s">
        <v>1294</v>
      </c>
      <c r="I412" t="s">
        <v>1295</v>
      </c>
      <c r="J412" t="s">
        <v>1296</v>
      </c>
      <c r="K412" t="s">
        <v>1297</v>
      </c>
      <c r="L412">
        <v>49.026875990000001</v>
      </c>
      <c r="M412">
        <v>-125.14962509999999</v>
      </c>
      <c r="N412" t="s">
        <v>30</v>
      </c>
      <c r="O412">
        <v>31</v>
      </c>
      <c r="P412" t="s">
        <v>1298</v>
      </c>
      <c r="Q412">
        <v>5</v>
      </c>
      <c r="R412">
        <v>41123</v>
      </c>
      <c r="S412" t="s">
        <v>174</v>
      </c>
      <c r="T412">
        <v>24</v>
      </c>
      <c r="U412" t="s">
        <v>1134</v>
      </c>
      <c r="V412" t="s">
        <v>111</v>
      </c>
      <c r="W412" s="449">
        <v>61</v>
      </c>
      <c r="X412" s="449">
        <f>'Area 24'!AC65</f>
        <v>-1</v>
      </c>
      <c r="Y412" s="449" t="e">
        <f>'Area 24'!AG65</f>
        <v>#N/A</v>
      </c>
      <c r="Z412" s="449" t="e">
        <f>'Area 24'!AE65</f>
        <v>#N/A</v>
      </c>
      <c r="AA412" s="449" t="e">
        <f>'Area 24'!AK65</f>
        <v>#N/A</v>
      </c>
      <c r="AB412" t="e">
        <f t="shared" si="24"/>
        <v>#N/A</v>
      </c>
      <c r="AC412" t="e">
        <f t="shared" si="25"/>
        <v>#N/A</v>
      </c>
      <c r="AD412" t="e">
        <f t="shared" si="26"/>
        <v>#N/A</v>
      </c>
    </row>
    <row r="413" spans="1:30">
      <c r="A413" t="s">
        <v>174</v>
      </c>
      <c r="B413" t="s">
        <v>622</v>
      </c>
      <c r="C413" t="s">
        <v>1292</v>
      </c>
      <c r="D413" t="s">
        <v>1293</v>
      </c>
      <c r="E413">
        <v>49.41773585</v>
      </c>
      <c r="F413">
        <v>-125.91265869999999</v>
      </c>
      <c r="G413" t="s">
        <v>1294</v>
      </c>
      <c r="H413" t="s">
        <v>1294</v>
      </c>
      <c r="I413" t="s">
        <v>1295</v>
      </c>
      <c r="J413" t="s">
        <v>1296</v>
      </c>
      <c r="K413" t="s">
        <v>1297</v>
      </c>
      <c r="L413">
        <v>49.026875990000001</v>
      </c>
      <c r="M413">
        <v>-125.14962509999999</v>
      </c>
      <c r="N413" t="s">
        <v>30</v>
      </c>
      <c r="O413">
        <v>31</v>
      </c>
      <c r="P413" t="s">
        <v>1298</v>
      </c>
      <c r="Q413">
        <v>5</v>
      </c>
      <c r="R413">
        <v>41123</v>
      </c>
      <c r="S413" t="s">
        <v>174</v>
      </c>
      <c r="T413">
        <v>24</v>
      </c>
      <c r="U413" t="s">
        <v>1134</v>
      </c>
      <c r="V413" t="s">
        <v>112</v>
      </c>
      <c r="W413" s="449">
        <v>62</v>
      </c>
      <c r="X413" s="449">
        <f>'Area 24'!AC66</f>
        <v>-1</v>
      </c>
      <c r="Y413" s="449" t="e">
        <f>'Area 24'!AG66</f>
        <v>#N/A</v>
      </c>
      <c r="Z413" s="449" t="e">
        <f>'Area 24'!AE66</f>
        <v>#N/A</v>
      </c>
      <c r="AA413" s="449" t="e">
        <f>'Area 24'!AK66</f>
        <v>#N/A</v>
      </c>
      <c r="AB413" t="e">
        <f t="shared" si="24"/>
        <v>#N/A</v>
      </c>
      <c r="AC413" t="e">
        <f t="shared" si="25"/>
        <v>#N/A</v>
      </c>
      <c r="AD413" t="e">
        <f t="shared" si="26"/>
        <v>#N/A</v>
      </c>
    </row>
    <row r="414" spans="1:30">
      <c r="A414" t="s">
        <v>174</v>
      </c>
      <c r="B414" t="s">
        <v>622</v>
      </c>
      <c r="C414" t="s">
        <v>1292</v>
      </c>
      <c r="D414" t="s">
        <v>1293</v>
      </c>
      <c r="E414">
        <v>49.41773585</v>
      </c>
      <c r="F414">
        <v>-125.91265869999999</v>
      </c>
      <c r="G414" t="s">
        <v>1294</v>
      </c>
      <c r="H414" t="s">
        <v>1294</v>
      </c>
      <c r="I414" t="s">
        <v>1295</v>
      </c>
      <c r="J414" t="s">
        <v>1296</v>
      </c>
      <c r="K414" t="s">
        <v>1297</v>
      </c>
      <c r="L414">
        <v>49.026875990000001</v>
      </c>
      <c r="M414">
        <v>-125.14962509999999</v>
      </c>
      <c r="N414" t="s">
        <v>30</v>
      </c>
      <c r="O414">
        <v>31</v>
      </c>
      <c r="P414" t="s">
        <v>1298</v>
      </c>
      <c r="Q414">
        <v>5</v>
      </c>
      <c r="R414">
        <v>41123</v>
      </c>
      <c r="S414" t="s">
        <v>174</v>
      </c>
      <c r="T414">
        <v>24</v>
      </c>
      <c r="U414" t="s">
        <v>1134</v>
      </c>
      <c r="V414" t="s">
        <v>113</v>
      </c>
      <c r="W414" s="449">
        <v>63</v>
      </c>
      <c r="X414" s="449">
        <f>'Area 24'!AC67</f>
        <v>-1</v>
      </c>
      <c r="Y414" s="449" t="e">
        <f>'Area 24'!AG67</f>
        <v>#N/A</v>
      </c>
      <c r="Z414" s="449" t="e">
        <f>'Area 24'!AE67</f>
        <v>#N/A</v>
      </c>
      <c r="AA414" s="449" t="e">
        <f>'Area 24'!AK67</f>
        <v>#N/A</v>
      </c>
      <c r="AB414" t="e">
        <f t="shared" si="24"/>
        <v>#N/A</v>
      </c>
      <c r="AC414" t="e">
        <f t="shared" si="25"/>
        <v>#N/A</v>
      </c>
      <c r="AD414" t="e">
        <f t="shared" si="26"/>
        <v>#N/A</v>
      </c>
    </row>
    <row r="415" spans="1:30">
      <c r="A415" t="s">
        <v>174</v>
      </c>
      <c r="B415" t="s">
        <v>622</v>
      </c>
      <c r="C415" t="s">
        <v>1292</v>
      </c>
      <c r="D415" t="s">
        <v>1293</v>
      </c>
      <c r="E415">
        <v>49.41773585</v>
      </c>
      <c r="F415">
        <v>-125.91265869999999</v>
      </c>
      <c r="G415" t="s">
        <v>1294</v>
      </c>
      <c r="H415" t="s">
        <v>1294</v>
      </c>
      <c r="I415" t="s">
        <v>1295</v>
      </c>
      <c r="J415" t="s">
        <v>1296</v>
      </c>
      <c r="K415" t="s">
        <v>1297</v>
      </c>
      <c r="L415">
        <v>49.026875990000001</v>
      </c>
      <c r="M415">
        <v>-125.14962509999999</v>
      </c>
      <c r="N415" t="s">
        <v>30</v>
      </c>
      <c r="O415">
        <v>31</v>
      </c>
      <c r="P415" t="s">
        <v>1298</v>
      </c>
      <c r="Q415">
        <v>5</v>
      </c>
      <c r="R415">
        <v>41123</v>
      </c>
      <c r="S415" t="s">
        <v>174</v>
      </c>
      <c r="T415">
        <v>24</v>
      </c>
      <c r="U415" t="s">
        <v>1134</v>
      </c>
      <c r="V415" t="s">
        <v>114</v>
      </c>
      <c r="W415" s="449">
        <v>64</v>
      </c>
      <c r="X415" s="449">
        <f>'Area 24'!AC68</f>
        <v>-1</v>
      </c>
      <c r="Y415" s="449" t="e">
        <f>'Area 24'!AG68</f>
        <v>#N/A</v>
      </c>
      <c r="Z415" s="449" t="e">
        <f>'Area 24'!AE68</f>
        <v>#N/A</v>
      </c>
      <c r="AA415" s="449" t="e">
        <f>'Area 24'!AK68</f>
        <v>#N/A</v>
      </c>
      <c r="AB415" t="e">
        <f t="shared" si="24"/>
        <v>#N/A</v>
      </c>
      <c r="AC415" t="e">
        <f t="shared" si="25"/>
        <v>#N/A</v>
      </c>
      <c r="AD415" t="e">
        <f t="shared" si="26"/>
        <v>#N/A</v>
      </c>
    </row>
    <row r="416" spans="1:30">
      <c r="A416" t="s">
        <v>174</v>
      </c>
      <c r="B416" t="s">
        <v>622</v>
      </c>
      <c r="C416" t="s">
        <v>1292</v>
      </c>
      <c r="D416" t="s">
        <v>1293</v>
      </c>
      <c r="E416">
        <v>49.41773585</v>
      </c>
      <c r="F416">
        <v>-125.91265869999999</v>
      </c>
      <c r="G416" t="s">
        <v>1294</v>
      </c>
      <c r="H416" t="s">
        <v>1294</v>
      </c>
      <c r="I416" t="s">
        <v>1295</v>
      </c>
      <c r="J416" t="s">
        <v>1296</v>
      </c>
      <c r="K416" t="s">
        <v>1297</v>
      </c>
      <c r="L416">
        <v>49.026875990000001</v>
      </c>
      <c r="M416">
        <v>-125.14962509999999</v>
      </c>
      <c r="N416" t="s">
        <v>30</v>
      </c>
      <c r="O416">
        <v>31</v>
      </c>
      <c r="P416" t="s">
        <v>1298</v>
      </c>
      <c r="Q416">
        <v>5</v>
      </c>
      <c r="R416">
        <v>41123</v>
      </c>
      <c r="S416" t="s">
        <v>174</v>
      </c>
      <c r="T416">
        <v>24</v>
      </c>
      <c r="U416" t="s">
        <v>1134</v>
      </c>
      <c r="V416" t="s">
        <v>115</v>
      </c>
      <c r="W416" s="449">
        <v>65</v>
      </c>
      <c r="X416" s="449">
        <f>'Area 24'!AC69</f>
        <v>1</v>
      </c>
      <c r="Y416" s="449" t="e">
        <f>'Area 24'!AG69</f>
        <v>#N/A</v>
      </c>
      <c r="Z416" s="449" t="e">
        <f>'Area 24'!AE69</f>
        <v>#N/A</v>
      </c>
      <c r="AA416" s="449" t="e">
        <f>'Area 24'!AK69</f>
        <v>#N/A</v>
      </c>
      <c r="AB416" t="e">
        <f t="shared" ref="AB416:AB479" si="27">VLOOKUP(Z416,biorisk,2,FALSE)</f>
        <v>#N/A</v>
      </c>
      <c r="AC416" t="e">
        <f t="shared" ref="AC416:AC479" si="28">VLOOKUP(AA416,futurerisk,2,FALSE)</f>
        <v>#N/A</v>
      </c>
      <c r="AD416" t="e">
        <f t="shared" ref="AD416:AD479" si="29">AB416*AC416</f>
        <v>#N/A</v>
      </c>
    </row>
    <row r="417" spans="1:30">
      <c r="A417" t="s">
        <v>174</v>
      </c>
      <c r="B417" t="s">
        <v>622</v>
      </c>
      <c r="C417" t="s">
        <v>1292</v>
      </c>
      <c r="D417" t="s">
        <v>1293</v>
      </c>
      <c r="E417">
        <v>49.41773585</v>
      </c>
      <c r="F417">
        <v>-125.91265869999999</v>
      </c>
      <c r="G417" t="s">
        <v>1294</v>
      </c>
      <c r="H417" t="s">
        <v>1294</v>
      </c>
      <c r="I417" t="s">
        <v>1295</v>
      </c>
      <c r="J417" t="s">
        <v>1296</v>
      </c>
      <c r="K417" t="s">
        <v>1297</v>
      </c>
      <c r="L417">
        <v>49.026875990000001</v>
      </c>
      <c r="M417">
        <v>-125.14962509999999</v>
      </c>
      <c r="N417" t="s">
        <v>30</v>
      </c>
      <c r="O417">
        <v>31</v>
      </c>
      <c r="P417" t="s">
        <v>1298</v>
      </c>
      <c r="Q417">
        <v>5</v>
      </c>
      <c r="R417">
        <v>41123</v>
      </c>
      <c r="S417" t="s">
        <v>174</v>
      </c>
      <c r="T417">
        <v>24</v>
      </c>
      <c r="U417" t="s">
        <v>1134</v>
      </c>
      <c r="V417" t="s">
        <v>116</v>
      </c>
      <c r="W417" s="449">
        <v>66</v>
      </c>
      <c r="X417" s="449">
        <f>'Area 24'!AC70</f>
        <v>0</v>
      </c>
      <c r="Y417" s="449" t="e">
        <f>'Area 24'!AG70</f>
        <v>#N/A</v>
      </c>
      <c r="Z417" s="449" t="e">
        <f>'Area 24'!AE70</f>
        <v>#N/A</v>
      </c>
      <c r="AA417" s="449" t="e">
        <f>'Area 24'!AK70</f>
        <v>#N/A</v>
      </c>
      <c r="AB417" t="e">
        <f t="shared" si="27"/>
        <v>#N/A</v>
      </c>
      <c r="AC417" t="e">
        <f t="shared" si="28"/>
        <v>#N/A</v>
      </c>
      <c r="AD417" t="e">
        <f t="shared" si="29"/>
        <v>#N/A</v>
      </c>
    </row>
    <row r="418" spans="1:30">
      <c r="A418" t="s">
        <v>174</v>
      </c>
      <c r="B418" t="s">
        <v>622</v>
      </c>
      <c r="C418" t="s">
        <v>1292</v>
      </c>
      <c r="D418" t="s">
        <v>1293</v>
      </c>
      <c r="E418">
        <v>49.41773585</v>
      </c>
      <c r="F418">
        <v>-125.91265869999999</v>
      </c>
      <c r="G418" t="s">
        <v>1294</v>
      </c>
      <c r="H418" t="s">
        <v>1294</v>
      </c>
      <c r="I418" t="s">
        <v>1295</v>
      </c>
      <c r="J418" t="s">
        <v>1296</v>
      </c>
      <c r="K418" t="s">
        <v>1297</v>
      </c>
      <c r="L418">
        <v>49.026875990000001</v>
      </c>
      <c r="M418">
        <v>-125.14962509999999</v>
      </c>
      <c r="N418" t="s">
        <v>30</v>
      </c>
      <c r="O418">
        <v>31</v>
      </c>
      <c r="P418" t="s">
        <v>1298</v>
      </c>
      <c r="Q418">
        <v>5</v>
      </c>
      <c r="R418">
        <v>41123</v>
      </c>
      <c r="S418" t="s">
        <v>174</v>
      </c>
      <c r="T418">
        <v>24</v>
      </c>
      <c r="U418" t="s">
        <v>1135</v>
      </c>
      <c r="V418" t="s">
        <v>118</v>
      </c>
      <c r="W418" s="449">
        <v>67</v>
      </c>
      <c r="X418" s="449">
        <f>'Area 24'!AC71</f>
        <v>3</v>
      </c>
      <c r="Y418" s="449" t="e">
        <f>'Area 24'!AG71</f>
        <v>#N/A</v>
      </c>
      <c r="Z418" s="449" t="e">
        <f>'Area 24'!AE71</f>
        <v>#N/A</v>
      </c>
      <c r="AA418" s="449" t="e">
        <f>'Area 24'!AK71</f>
        <v>#N/A</v>
      </c>
      <c r="AB418" t="e">
        <f t="shared" si="27"/>
        <v>#N/A</v>
      </c>
      <c r="AC418" t="e">
        <f t="shared" si="28"/>
        <v>#N/A</v>
      </c>
      <c r="AD418" t="e">
        <f t="shared" si="29"/>
        <v>#N/A</v>
      </c>
    </row>
    <row r="419" spans="1:30">
      <c r="A419" t="s">
        <v>174</v>
      </c>
      <c r="B419" t="s">
        <v>622</v>
      </c>
      <c r="C419" t="s">
        <v>1292</v>
      </c>
      <c r="D419" t="s">
        <v>1293</v>
      </c>
      <c r="E419">
        <v>49.41773585</v>
      </c>
      <c r="F419">
        <v>-125.91265869999999</v>
      </c>
      <c r="G419" t="s">
        <v>1294</v>
      </c>
      <c r="H419" t="s">
        <v>1294</v>
      </c>
      <c r="I419" t="s">
        <v>1295</v>
      </c>
      <c r="J419" t="s">
        <v>1296</v>
      </c>
      <c r="K419" t="s">
        <v>1297</v>
      </c>
      <c r="L419">
        <v>49.026875990000001</v>
      </c>
      <c r="M419">
        <v>-125.14962509999999</v>
      </c>
      <c r="N419" t="s">
        <v>30</v>
      </c>
      <c r="O419">
        <v>31</v>
      </c>
      <c r="P419" t="s">
        <v>1298</v>
      </c>
      <c r="Q419">
        <v>5</v>
      </c>
      <c r="R419">
        <v>41123</v>
      </c>
      <c r="S419" t="s">
        <v>174</v>
      </c>
      <c r="T419">
        <v>24</v>
      </c>
      <c r="U419" t="s">
        <v>1135</v>
      </c>
      <c r="V419" t="s">
        <v>119</v>
      </c>
      <c r="W419" s="449">
        <v>68</v>
      </c>
      <c r="X419" s="449">
        <f>'Area 24'!AC72</f>
        <v>-1</v>
      </c>
      <c r="Y419" s="449" t="e">
        <f>'Area 24'!AG72</f>
        <v>#N/A</v>
      </c>
      <c r="Z419" s="449" t="e">
        <f>'Area 24'!AE72</f>
        <v>#N/A</v>
      </c>
      <c r="AA419" s="449" t="e">
        <f>'Area 24'!AK72</f>
        <v>#N/A</v>
      </c>
      <c r="AB419" t="e">
        <f t="shared" si="27"/>
        <v>#N/A</v>
      </c>
      <c r="AC419" t="e">
        <f t="shared" si="28"/>
        <v>#N/A</v>
      </c>
      <c r="AD419" t="e">
        <f t="shared" si="29"/>
        <v>#N/A</v>
      </c>
    </row>
    <row r="420" spans="1:30">
      <c r="A420" t="s">
        <v>174</v>
      </c>
      <c r="B420" t="s">
        <v>622</v>
      </c>
      <c r="C420" t="s">
        <v>1292</v>
      </c>
      <c r="D420" t="s">
        <v>1293</v>
      </c>
      <c r="E420">
        <v>49.41773585</v>
      </c>
      <c r="F420">
        <v>-125.91265869999999</v>
      </c>
      <c r="G420" t="s">
        <v>1294</v>
      </c>
      <c r="H420" t="s">
        <v>1294</v>
      </c>
      <c r="I420" t="s">
        <v>1295</v>
      </c>
      <c r="J420" t="s">
        <v>1296</v>
      </c>
      <c r="K420" t="s">
        <v>1297</v>
      </c>
      <c r="L420">
        <v>49.026875990000001</v>
      </c>
      <c r="M420">
        <v>-125.14962509999999</v>
      </c>
      <c r="N420" t="s">
        <v>30</v>
      </c>
      <c r="O420">
        <v>31</v>
      </c>
      <c r="P420" t="s">
        <v>1298</v>
      </c>
      <c r="Q420">
        <v>5</v>
      </c>
      <c r="R420">
        <v>41123</v>
      </c>
      <c r="S420" t="s">
        <v>174</v>
      </c>
      <c r="T420">
        <v>24</v>
      </c>
      <c r="U420" t="s">
        <v>1135</v>
      </c>
      <c r="V420" t="s">
        <v>120</v>
      </c>
      <c r="W420" s="449">
        <v>69</v>
      </c>
      <c r="X420" s="449">
        <f>'Area 24'!AC73</f>
        <v>1</v>
      </c>
      <c r="Y420" s="449" t="e">
        <f>'Area 24'!AG73</f>
        <v>#N/A</v>
      </c>
      <c r="Z420" s="449" t="e">
        <f>'Area 24'!AE73</f>
        <v>#N/A</v>
      </c>
      <c r="AA420" s="449" t="e">
        <f>'Area 24'!AK73</f>
        <v>#N/A</v>
      </c>
      <c r="AB420" t="e">
        <f t="shared" si="27"/>
        <v>#N/A</v>
      </c>
      <c r="AC420" t="e">
        <f t="shared" si="28"/>
        <v>#N/A</v>
      </c>
      <c r="AD420" t="e">
        <f t="shared" si="29"/>
        <v>#N/A</v>
      </c>
    </row>
    <row r="421" spans="1:30">
      <c r="A421" t="s">
        <v>174</v>
      </c>
      <c r="B421" t="s">
        <v>622</v>
      </c>
      <c r="C421" t="s">
        <v>1292</v>
      </c>
      <c r="D421" t="s">
        <v>1293</v>
      </c>
      <c r="E421">
        <v>49.41773585</v>
      </c>
      <c r="F421">
        <v>-125.91265869999999</v>
      </c>
      <c r="G421" t="s">
        <v>1294</v>
      </c>
      <c r="H421" t="s">
        <v>1294</v>
      </c>
      <c r="I421" t="s">
        <v>1295</v>
      </c>
      <c r="J421" t="s">
        <v>1296</v>
      </c>
      <c r="K421" t="s">
        <v>1297</v>
      </c>
      <c r="L421">
        <v>49.026875990000001</v>
      </c>
      <c r="M421">
        <v>-125.14962509999999</v>
      </c>
      <c r="N421" t="s">
        <v>30</v>
      </c>
      <c r="O421">
        <v>31</v>
      </c>
      <c r="P421" t="s">
        <v>1298</v>
      </c>
      <c r="Q421">
        <v>5</v>
      </c>
      <c r="R421">
        <v>41123</v>
      </c>
      <c r="S421" t="s">
        <v>174</v>
      </c>
      <c r="T421">
        <v>24</v>
      </c>
      <c r="U421" t="s">
        <v>1135</v>
      </c>
      <c r="V421" t="s">
        <v>121</v>
      </c>
      <c r="W421" s="449">
        <v>70</v>
      </c>
      <c r="X421" s="449">
        <f>'Area 24'!AC74</f>
        <v>-1</v>
      </c>
      <c r="Y421" s="449" t="e">
        <f>'Area 24'!AG74</f>
        <v>#N/A</v>
      </c>
      <c r="Z421" s="449" t="e">
        <f>'Area 24'!AE74</f>
        <v>#N/A</v>
      </c>
      <c r="AA421" s="449" t="e">
        <f>'Area 24'!AK74</f>
        <v>#N/A</v>
      </c>
      <c r="AB421" t="e">
        <f t="shared" si="27"/>
        <v>#N/A</v>
      </c>
      <c r="AC421" t="e">
        <f t="shared" si="28"/>
        <v>#N/A</v>
      </c>
      <c r="AD421" t="e">
        <f t="shared" si="29"/>
        <v>#N/A</v>
      </c>
    </row>
    <row r="422" spans="1:30">
      <c r="A422" t="s">
        <v>174</v>
      </c>
      <c r="B422" t="s">
        <v>623</v>
      </c>
      <c r="C422" t="s">
        <v>1292</v>
      </c>
      <c r="D422" t="s">
        <v>1293</v>
      </c>
      <c r="E422">
        <v>49.275771980000002</v>
      </c>
      <c r="F422">
        <v>-125.91431780000001</v>
      </c>
      <c r="G422" t="s">
        <v>1294</v>
      </c>
      <c r="H422" t="s">
        <v>1294</v>
      </c>
      <c r="I422" t="s">
        <v>1295</v>
      </c>
      <c r="J422" t="s">
        <v>1296</v>
      </c>
      <c r="K422" t="s">
        <v>1297</v>
      </c>
      <c r="L422">
        <v>49.026875990000001</v>
      </c>
      <c r="M422">
        <v>-125.14962509999999</v>
      </c>
      <c r="N422" t="s">
        <v>30</v>
      </c>
      <c r="O422">
        <v>31</v>
      </c>
      <c r="P422" t="s">
        <v>1298</v>
      </c>
      <c r="Q422">
        <v>5</v>
      </c>
      <c r="R422">
        <v>52338</v>
      </c>
      <c r="S422" t="s">
        <v>158</v>
      </c>
      <c r="T422">
        <v>24</v>
      </c>
      <c r="U422" t="s">
        <v>1131</v>
      </c>
      <c r="V422" t="s">
        <v>40</v>
      </c>
      <c r="W422" s="449">
        <v>1</v>
      </c>
      <c r="X422" s="449">
        <f>'Area 24'!AW5</f>
        <v>2</v>
      </c>
      <c r="Y422" s="449">
        <f>'Area 24'!BA5</f>
        <v>0</v>
      </c>
      <c r="Z422" s="449">
        <f>'Area 24'!AY5</f>
        <v>0</v>
      </c>
      <c r="AA422" s="449" t="e">
        <f>'Area 24'!BE5</f>
        <v>#N/A</v>
      </c>
      <c r="AB422" t="e">
        <f t="shared" si="27"/>
        <v>#N/A</v>
      </c>
      <c r="AC422" t="e">
        <f t="shared" si="28"/>
        <v>#N/A</v>
      </c>
      <c r="AD422" t="e">
        <f t="shared" si="29"/>
        <v>#N/A</v>
      </c>
    </row>
    <row r="423" spans="1:30">
      <c r="A423" t="s">
        <v>174</v>
      </c>
      <c r="B423" t="s">
        <v>623</v>
      </c>
      <c r="C423" t="s">
        <v>1292</v>
      </c>
      <c r="D423" t="s">
        <v>1293</v>
      </c>
      <c r="E423">
        <v>49.275771980000002</v>
      </c>
      <c r="F423">
        <v>-125.91431780000001</v>
      </c>
      <c r="G423" t="s">
        <v>1294</v>
      </c>
      <c r="H423" t="s">
        <v>1294</v>
      </c>
      <c r="I423" t="s">
        <v>1295</v>
      </c>
      <c r="J423" t="s">
        <v>1296</v>
      </c>
      <c r="K423" t="s">
        <v>1297</v>
      </c>
      <c r="L423">
        <v>49.026875990000001</v>
      </c>
      <c r="M423">
        <v>-125.14962509999999</v>
      </c>
      <c r="N423" t="s">
        <v>30</v>
      </c>
      <c r="O423">
        <v>31</v>
      </c>
      <c r="P423" t="s">
        <v>1298</v>
      </c>
      <c r="Q423">
        <v>5</v>
      </c>
      <c r="R423">
        <v>52338</v>
      </c>
      <c r="S423" t="s">
        <v>158</v>
      </c>
      <c r="T423">
        <v>24</v>
      </c>
      <c r="U423" t="s">
        <v>1131</v>
      </c>
      <c r="V423" t="s">
        <v>41</v>
      </c>
      <c r="W423" s="449">
        <v>2</v>
      </c>
      <c r="X423" s="449">
        <f>'Area 24'!AW6</f>
        <v>1</v>
      </c>
      <c r="Y423" s="449" t="e">
        <f>'Area 24'!BA6</f>
        <v>#N/A</v>
      </c>
      <c r="Z423" s="449" t="e">
        <f>'Area 24'!AY6</f>
        <v>#N/A</v>
      </c>
      <c r="AA423" s="449" t="e">
        <f>'Area 24'!BE6</f>
        <v>#N/A</v>
      </c>
      <c r="AB423" t="e">
        <f t="shared" si="27"/>
        <v>#N/A</v>
      </c>
      <c r="AC423" t="e">
        <f t="shared" si="28"/>
        <v>#N/A</v>
      </c>
      <c r="AD423" t="e">
        <f t="shared" si="29"/>
        <v>#N/A</v>
      </c>
    </row>
    <row r="424" spans="1:30">
      <c r="A424" t="s">
        <v>174</v>
      </c>
      <c r="B424" t="s">
        <v>623</v>
      </c>
      <c r="C424" t="s">
        <v>1292</v>
      </c>
      <c r="D424" t="s">
        <v>1293</v>
      </c>
      <c r="E424">
        <v>49.275771980000002</v>
      </c>
      <c r="F424">
        <v>-125.91431780000001</v>
      </c>
      <c r="G424" t="s">
        <v>1294</v>
      </c>
      <c r="H424" t="s">
        <v>1294</v>
      </c>
      <c r="I424" t="s">
        <v>1295</v>
      </c>
      <c r="J424" t="s">
        <v>1296</v>
      </c>
      <c r="K424" t="s">
        <v>1297</v>
      </c>
      <c r="L424">
        <v>49.026875990000001</v>
      </c>
      <c r="M424">
        <v>-125.14962509999999</v>
      </c>
      <c r="N424" t="s">
        <v>30</v>
      </c>
      <c r="O424">
        <v>31</v>
      </c>
      <c r="P424" t="s">
        <v>1298</v>
      </c>
      <c r="Q424">
        <v>5</v>
      </c>
      <c r="R424">
        <v>52338</v>
      </c>
      <c r="S424" t="s">
        <v>158</v>
      </c>
      <c r="T424">
        <v>24</v>
      </c>
      <c r="U424" t="s">
        <v>1131</v>
      </c>
      <c r="V424" t="s">
        <v>44</v>
      </c>
      <c r="W424" s="449">
        <v>3</v>
      </c>
      <c r="X424" s="449">
        <f>'Area 24'!AW7</f>
        <v>1</v>
      </c>
      <c r="Y424" s="449" t="e">
        <f>'Area 24'!BA7</f>
        <v>#N/A</v>
      </c>
      <c r="Z424" s="449" t="e">
        <f>'Area 24'!AY7</f>
        <v>#N/A</v>
      </c>
      <c r="AA424" s="449" t="e">
        <f>'Area 24'!BE7</f>
        <v>#N/A</v>
      </c>
      <c r="AB424" t="e">
        <f t="shared" si="27"/>
        <v>#N/A</v>
      </c>
      <c r="AC424" t="e">
        <f t="shared" si="28"/>
        <v>#N/A</v>
      </c>
      <c r="AD424" t="e">
        <f t="shared" si="29"/>
        <v>#N/A</v>
      </c>
    </row>
    <row r="425" spans="1:30">
      <c r="A425" t="s">
        <v>174</v>
      </c>
      <c r="B425" t="s">
        <v>623</v>
      </c>
      <c r="C425" t="s">
        <v>1292</v>
      </c>
      <c r="D425" t="s">
        <v>1293</v>
      </c>
      <c r="E425">
        <v>49.275771980000002</v>
      </c>
      <c r="F425">
        <v>-125.91431780000001</v>
      </c>
      <c r="G425" t="s">
        <v>1294</v>
      </c>
      <c r="H425" t="s">
        <v>1294</v>
      </c>
      <c r="I425" t="s">
        <v>1295</v>
      </c>
      <c r="J425" t="s">
        <v>1296</v>
      </c>
      <c r="K425" t="s">
        <v>1297</v>
      </c>
      <c r="L425">
        <v>49.026875990000001</v>
      </c>
      <c r="M425">
        <v>-125.14962509999999</v>
      </c>
      <c r="N425" t="s">
        <v>30</v>
      </c>
      <c r="O425">
        <v>31</v>
      </c>
      <c r="P425" t="s">
        <v>1298</v>
      </c>
      <c r="Q425">
        <v>5</v>
      </c>
      <c r="R425">
        <v>52338</v>
      </c>
      <c r="S425" t="s">
        <v>158</v>
      </c>
      <c r="T425">
        <v>24</v>
      </c>
      <c r="U425" t="s">
        <v>1131</v>
      </c>
      <c r="V425" t="s">
        <v>45</v>
      </c>
      <c r="W425" s="449">
        <v>4</v>
      </c>
      <c r="X425" s="449">
        <f>'Area 24'!AW8</f>
        <v>-1</v>
      </c>
      <c r="Y425" s="449" t="e">
        <f>'Area 24'!BA8</f>
        <v>#N/A</v>
      </c>
      <c r="Z425" s="449" t="e">
        <f>'Area 24'!AY8</f>
        <v>#N/A</v>
      </c>
      <c r="AA425" s="449" t="e">
        <f>'Area 24'!BE8</f>
        <v>#N/A</v>
      </c>
      <c r="AB425" t="e">
        <f t="shared" si="27"/>
        <v>#N/A</v>
      </c>
      <c r="AC425" t="e">
        <f t="shared" si="28"/>
        <v>#N/A</v>
      </c>
      <c r="AD425" t="e">
        <f t="shared" si="29"/>
        <v>#N/A</v>
      </c>
    </row>
    <row r="426" spans="1:30">
      <c r="A426" t="s">
        <v>174</v>
      </c>
      <c r="B426" t="s">
        <v>623</v>
      </c>
      <c r="C426" t="s">
        <v>1292</v>
      </c>
      <c r="D426" t="s">
        <v>1293</v>
      </c>
      <c r="E426">
        <v>49.275771980000002</v>
      </c>
      <c r="F426">
        <v>-125.91431780000001</v>
      </c>
      <c r="G426" t="s">
        <v>1294</v>
      </c>
      <c r="H426" t="s">
        <v>1294</v>
      </c>
      <c r="I426" t="s">
        <v>1295</v>
      </c>
      <c r="J426" t="s">
        <v>1296</v>
      </c>
      <c r="K426" t="s">
        <v>1297</v>
      </c>
      <c r="L426">
        <v>49.026875990000001</v>
      </c>
      <c r="M426">
        <v>-125.14962509999999</v>
      </c>
      <c r="N426" t="s">
        <v>30</v>
      </c>
      <c r="O426">
        <v>31</v>
      </c>
      <c r="P426" t="s">
        <v>1298</v>
      </c>
      <c r="Q426">
        <v>5</v>
      </c>
      <c r="R426">
        <v>52338</v>
      </c>
      <c r="S426" t="s">
        <v>158</v>
      </c>
      <c r="T426">
        <v>24</v>
      </c>
      <c r="U426" t="s">
        <v>1131</v>
      </c>
      <c r="V426" t="s">
        <v>46</v>
      </c>
      <c r="W426" s="449">
        <v>5</v>
      </c>
      <c r="X426" s="449">
        <f>'Area 24'!AW9</f>
        <v>1</v>
      </c>
      <c r="Y426" s="449" t="e">
        <f>'Area 24'!BA9</f>
        <v>#N/A</v>
      </c>
      <c r="Z426" s="449" t="e">
        <f>'Area 24'!AY9</f>
        <v>#N/A</v>
      </c>
      <c r="AA426" s="449" t="e">
        <f>'Area 24'!BE9</f>
        <v>#N/A</v>
      </c>
      <c r="AB426" t="e">
        <f t="shared" si="27"/>
        <v>#N/A</v>
      </c>
      <c r="AC426" t="e">
        <f t="shared" si="28"/>
        <v>#N/A</v>
      </c>
      <c r="AD426" t="e">
        <f t="shared" si="29"/>
        <v>#N/A</v>
      </c>
    </row>
    <row r="427" spans="1:30">
      <c r="A427" t="s">
        <v>174</v>
      </c>
      <c r="B427" t="s">
        <v>623</v>
      </c>
      <c r="C427" t="s">
        <v>1292</v>
      </c>
      <c r="D427" t="s">
        <v>1293</v>
      </c>
      <c r="E427">
        <v>49.275771980000002</v>
      </c>
      <c r="F427">
        <v>-125.91431780000001</v>
      </c>
      <c r="G427" t="s">
        <v>1294</v>
      </c>
      <c r="H427" t="s">
        <v>1294</v>
      </c>
      <c r="I427" t="s">
        <v>1295</v>
      </c>
      <c r="J427" t="s">
        <v>1296</v>
      </c>
      <c r="K427" t="s">
        <v>1297</v>
      </c>
      <c r="L427">
        <v>49.026875990000001</v>
      </c>
      <c r="M427">
        <v>-125.14962509999999</v>
      </c>
      <c r="N427" t="s">
        <v>30</v>
      </c>
      <c r="O427">
        <v>31</v>
      </c>
      <c r="P427" t="s">
        <v>1298</v>
      </c>
      <c r="Q427">
        <v>5</v>
      </c>
      <c r="R427">
        <v>52338</v>
      </c>
      <c r="S427" t="s">
        <v>158</v>
      </c>
      <c r="T427">
        <v>24</v>
      </c>
      <c r="U427" t="s">
        <v>1131</v>
      </c>
      <c r="V427" t="s">
        <v>48</v>
      </c>
      <c r="W427" s="449">
        <v>6</v>
      </c>
      <c r="X427" s="449">
        <f>'Area 24'!AW10</f>
        <v>2</v>
      </c>
      <c r="Y427" s="449" t="e">
        <f>'Area 24'!BA10</f>
        <v>#N/A</v>
      </c>
      <c r="Z427" s="449" t="e">
        <f>'Area 24'!AY10</f>
        <v>#N/A</v>
      </c>
      <c r="AA427" s="449" t="e">
        <f>'Area 24'!BE10</f>
        <v>#N/A</v>
      </c>
      <c r="AB427" t="e">
        <f t="shared" si="27"/>
        <v>#N/A</v>
      </c>
      <c r="AC427" t="e">
        <f t="shared" si="28"/>
        <v>#N/A</v>
      </c>
      <c r="AD427" t="e">
        <f t="shared" si="29"/>
        <v>#N/A</v>
      </c>
    </row>
    <row r="428" spans="1:30">
      <c r="A428" t="s">
        <v>174</v>
      </c>
      <c r="B428" t="s">
        <v>623</v>
      </c>
      <c r="C428" t="s">
        <v>1292</v>
      </c>
      <c r="D428" t="s">
        <v>1293</v>
      </c>
      <c r="E428">
        <v>49.275771980000002</v>
      </c>
      <c r="F428">
        <v>-125.91431780000001</v>
      </c>
      <c r="G428" t="s">
        <v>1294</v>
      </c>
      <c r="H428" t="s">
        <v>1294</v>
      </c>
      <c r="I428" t="s">
        <v>1295</v>
      </c>
      <c r="J428" t="s">
        <v>1296</v>
      </c>
      <c r="K428" t="s">
        <v>1297</v>
      </c>
      <c r="L428">
        <v>49.026875990000001</v>
      </c>
      <c r="M428">
        <v>-125.14962509999999</v>
      </c>
      <c r="N428" t="s">
        <v>30</v>
      </c>
      <c r="O428">
        <v>31</v>
      </c>
      <c r="P428" t="s">
        <v>1298</v>
      </c>
      <c r="Q428">
        <v>5</v>
      </c>
      <c r="R428">
        <v>52338</v>
      </c>
      <c r="S428" t="s">
        <v>158</v>
      </c>
      <c r="T428">
        <v>24</v>
      </c>
      <c r="U428" t="s">
        <v>1131</v>
      </c>
      <c r="V428" t="s">
        <v>49</v>
      </c>
      <c r="W428" s="449">
        <v>7</v>
      </c>
      <c r="X428" s="449">
        <f>'Area 24'!AW11</f>
        <v>2</v>
      </c>
      <c r="Y428" s="449" t="e">
        <f>'Area 24'!BA11</f>
        <v>#N/A</v>
      </c>
      <c r="Z428" s="449" t="e">
        <f>'Area 24'!AY11</f>
        <v>#N/A</v>
      </c>
      <c r="AA428" s="449" t="e">
        <f>'Area 24'!BE11</f>
        <v>#N/A</v>
      </c>
      <c r="AB428" t="e">
        <f t="shared" si="27"/>
        <v>#N/A</v>
      </c>
      <c r="AC428" t="e">
        <f t="shared" si="28"/>
        <v>#N/A</v>
      </c>
      <c r="AD428" t="e">
        <f t="shared" si="29"/>
        <v>#N/A</v>
      </c>
    </row>
    <row r="429" spans="1:30">
      <c r="A429" t="s">
        <v>174</v>
      </c>
      <c r="B429" t="s">
        <v>623</v>
      </c>
      <c r="C429" t="s">
        <v>1292</v>
      </c>
      <c r="D429" t="s">
        <v>1293</v>
      </c>
      <c r="E429">
        <v>49.275771980000002</v>
      </c>
      <c r="F429">
        <v>-125.91431780000001</v>
      </c>
      <c r="G429" t="s">
        <v>1294</v>
      </c>
      <c r="H429" t="s">
        <v>1294</v>
      </c>
      <c r="I429" t="s">
        <v>1295</v>
      </c>
      <c r="J429" t="s">
        <v>1296</v>
      </c>
      <c r="K429" t="s">
        <v>1297</v>
      </c>
      <c r="L429">
        <v>49.026875990000001</v>
      </c>
      <c r="M429">
        <v>-125.14962509999999</v>
      </c>
      <c r="N429" t="s">
        <v>30</v>
      </c>
      <c r="O429">
        <v>31</v>
      </c>
      <c r="P429" t="s">
        <v>1298</v>
      </c>
      <c r="Q429">
        <v>5</v>
      </c>
      <c r="R429">
        <v>52338</v>
      </c>
      <c r="S429" t="s">
        <v>158</v>
      </c>
      <c r="T429">
        <v>24</v>
      </c>
      <c r="U429" t="s">
        <v>1131</v>
      </c>
      <c r="V429" t="s">
        <v>50</v>
      </c>
      <c r="W429" s="449">
        <v>8</v>
      </c>
      <c r="X429" s="449">
        <f>'Area 24'!AW12</f>
        <v>2</v>
      </c>
      <c r="Y429" s="449" t="e">
        <f>'Area 24'!BA12</f>
        <v>#N/A</v>
      </c>
      <c r="Z429" s="449" t="e">
        <f>'Area 24'!AY12</f>
        <v>#N/A</v>
      </c>
      <c r="AA429" s="449" t="e">
        <f>'Area 24'!BE12</f>
        <v>#N/A</v>
      </c>
      <c r="AB429" t="e">
        <f t="shared" si="27"/>
        <v>#N/A</v>
      </c>
      <c r="AC429" t="e">
        <f t="shared" si="28"/>
        <v>#N/A</v>
      </c>
      <c r="AD429" t="e">
        <f t="shared" si="29"/>
        <v>#N/A</v>
      </c>
    </row>
    <row r="430" spans="1:30">
      <c r="A430" t="s">
        <v>174</v>
      </c>
      <c r="B430" t="s">
        <v>623</v>
      </c>
      <c r="C430" t="s">
        <v>1292</v>
      </c>
      <c r="D430" t="s">
        <v>1293</v>
      </c>
      <c r="E430">
        <v>49.275771980000002</v>
      </c>
      <c r="F430">
        <v>-125.91431780000001</v>
      </c>
      <c r="G430" t="s">
        <v>1294</v>
      </c>
      <c r="H430" t="s">
        <v>1294</v>
      </c>
      <c r="I430" t="s">
        <v>1295</v>
      </c>
      <c r="J430" t="s">
        <v>1296</v>
      </c>
      <c r="K430" t="s">
        <v>1297</v>
      </c>
      <c r="L430">
        <v>49.026875990000001</v>
      </c>
      <c r="M430">
        <v>-125.14962509999999</v>
      </c>
      <c r="N430" t="s">
        <v>30</v>
      </c>
      <c r="O430">
        <v>31</v>
      </c>
      <c r="P430" t="s">
        <v>1298</v>
      </c>
      <c r="Q430">
        <v>5</v>
      </c>
      <c r="R430">
        <v>52338</v>
      </c>
      <c r="S430" t="s">
        <v>158</v>
      </c>
      <c r="T430">
        <v>24</v>
      </c>
      <c r="U430" t="s">
        <v>1131</v>
      </c>
      <c r="V430" t="s">
        <v>52</v>
      </c>
      <c r="W430" s="449">
        <v>9</v>
      </c>
      <c r="X430" s="449">
        <f>'Area 24'!AW13</f>
        <v>1</v>
      </c>
      <c r="Y430" s="449" t="e">
        <f>'Area 24'!BA13</f>
        <v>#N/A</v>
      </c>
      <c r="Z430" s="449" t="e">
        <f>'Area 24'!AY13</f>
        <v>#N/A</v>
      </c>
      <c r="AA430" s="449" t="e">
        <f>'Area 24'!BE13</f>
        <v>#N/A</v>
      </c>
      <c r="AB430" t="e">
        <f t="shared" si="27"/>
        <v>#N/A</v>
      </c>
      <c r="AC430" t="e">
        <f t="shared" si="28"/>
        <v>#N/A</v>
      </c>
      <c r="AD430" t="e">
        <f t="shared" si="29"/>
        <v>#N/A</v>
      </c>
    </row>
    <row r="431" spans="1:30">
      <c r="A431" t="s">
        <v>174</v>
      </c>
      <c r="B431" t="s">
        <v>623</v>
      </c>
      <c r="C431" t="s">
        <v>1292</v>
      </c>
      <c r="D431" t="s">
        <v>1293</v>
      </c>
      <c r="E431">
        <v>49.275771980000002</v>
      </c>
      <c r="F431">
        <v>-125.91431780000001</v>
      </c>
      <c r="G431" t="s">
        <v>1294</v>
      </c>
      <c r="H431" t="s">
        <v>1294</v>
      </c>
      <c r="I431" t="s">
        <v>1295</v>
      </c>
      <c r="J431" t="s">
        <v>1296</v>
      </c>
      <c r="K431" t="s">
        <v>1297</v>
      </c>
      <c r="L431">
        <v>49.026875990000001</v>
      </c>
      <c r="M431">
        <v>-125.14962509999999</v>
      </c>
      <c r="N431" t="s">
        <v>30</v>
      </c>
      <c r="O431">
        <v>31</v>
      </c>
      <c r="P431" t="s">
        <v>1298</v>
      </c>
      <c r="Q431">
        <v>5</v>
      </c>
      <c r="R431">
        <v>52338</v>
      </c>
      <c r="S431" t="s">
        <v>158</v>
      </c>
      <c r="T431">
        <v>24</v>
      </c>
      <c r="U431" t="s">
        <v>1131</v>
      </c>
      <c r="V431" t="s">
        <v>53</v>
      </c>
      <c r="W431" s="449">
        <v>10</v>
      </c>
      <c r="X431" s="449">
        <f>'Area 24'!AW14</f>
        <v>-1</v>
      </c>
      <c r="Y431" s="449" t="e">
        <f>'Area 24'!BA14</f>
        <v>#N/A</v>
      </c>
      <c r="Z431" s="449" t="e">
        <f>'Area 24'!AY14</f>
        <v>#N/A</v>
      </c>
      <c r="AA431" s="449" t="e">
        <f>'Area 24'!BE14</f>
        <v>#N/A</v>
      </c>
      <c r="AB431" t="e">
        <f t="shared" si="27"/>
        <v>#N/A</v>
      </c>
      <c r="AC431" t="e">
        <f t="shared" si="28"/>
        <v>#N/A</v>
      </c>
      <c r="AD431" t="e">
        <f t="shared" si="29"/>
        <v>#N/A</v>
      </c>
    </row>
    <row r="432" spans="1:30">
      <c r="A432" t="s">
        <v>174</v>
      </c>
      <c r="B432" t="s">
        <v>623</v>
      </c>
      <c r="C432" t="s">
        <v>1292</v>
      </c>
      <c r="D432" t="s">
        <v>1293</v>
      </c>
      <c r="E432">
        <v>49.275771980000002</v>
      </c>
      <c r="F432">
        <v>-125.91431780000001</v>
      </c>
      <c r="G432" t="s">
        <v>1294</v>
      </c>
      <c r="H432" t="s">
        <v>1294</v>
      </c>
      <c r="I432" t="s">
        <v>1295</v>
      </c>
      <c r="J432" t="s">
        <v>1296</v>
      </c>
      <c r="K432" t="s">
        <v>1297</v>
      </c>
      <c r="L432">
        <v>49.026875990000001</v>
      </c>
      <c r="M432">
        <v>-125.14962509999999</v>
      </c>
      <c r="N432" t="s">
        <v>30</v>
      </c>
      <c r="O432">
        <v>31</v>
      </c>
      <c r="P432" t="s">
        <v>1298</v>
      </c>
      <c r="Q432">
        <v>5</v>
      </c>
      <c r="R432">
        <v>52338</v>
      </c>
      <c r="S432" t="s">
        <v>158</v>
      </c>
      <c r="T432">
        <v>24</v>
      </c>
      <c r="U432" t="s">
        <v>1131</v>
      </c>
      <c r="V432" t="s">
        <v>55</v>
      </c>
      <c r="W432" s="449">
        <v>11</v>
      </c>
      <c r="X432" s="449">
        <f>'Area 24'!AW15</f>
        <v>3</v>
      </c>
      <c r="Y432" s="449" t="e">
        <f>'Area 24'!BA15</f>
        <v>#N/A</v>
      </c>
      <c r="Z432" s="449" t="e">
        <f>'Area 24'!AY15</f>
        <v>#N/A</v>
      </c>
      <c r="AA432" s="449" t="e">
        <f>'Area 24'!BE15</f>
        <v>#N/A</v>
      </c>
      <c r="AB432" t="e">
        <f t="shared" si="27"/>
        <v>#N/A</v>
      </c>
      <c r="AC432" t="e">
        <f t="shared" si="28"/>
        <v>#N/A</v>
      </c>
      <c r="AD432" t="e">
        <f t="shared" si="29"/>
        <v>#N/A</v>
      </c>
    </row>
    <row r="433" spans="1:30">
      <c r="A433" t="s">
        <v>174</v>
      </c>
      <c r="B433" t="s">
        <v>623</v>
      </c>
      <c r="C433" t="s">
        <v>1292</v>
      </c>
      <c r="D433" t="s">
        <v>1293</v>
      </c>
      <c r="E433">
        <v>49.275771980000002</v>
      </c>
      <c r="F433">
        <v>-125.91431780000001</v>
      </c>
      <c r="G433" t="s">
        <v>1294</v>
      </c>
      <c r="H433" t="s">
        <v>1294</v>
      </c>
      <c r="I433" t="s">
        <v>1295</v>
      </c>
      <c r="J433" t="s">
        <v>1296</v>
      </c>
      <c r="K433" t="s">
        <v>1297</v>
      </c>
      <c r="L433">
        <v>49.026875990000001</v>
      </c>
      <c r="M433">
        <v>-125.14962509999999</v>
      </c>
      <c r="N433" t="s">
        <v>30</v>
      </c>
      <c r="O433">
        <v>31</v>
      </c>
      <c r="P433" t="s">
        <v>1298</v>
      </c>
      <c r="Q433">
        <v>5</v>
      </c>
      <c r="R433">
        <v>52338</v>
      </c>
      <c r="S433" t="s">
        <v>158</v>
      </c>
      <c r="T433">
        <v>24</v>
      </c>
      <c r="U433" t="s">
        <v>1131</v>
      </c>
      <c r="V433" t="s">
        <v>56</v>
      </c>
      <c r="W433" s="449">
        <v>12</v>
      </c>
      <c r="X433" s="449">
        <f>'Area 24'!AW16</f>
        <v>0</v>
      </c>
      <c r="Y433" s="449" t="e">
        <f>'Area 24'!BA16</f>
        <v>#N/A</v>
      </c>
      <c r="Z433" s="449" t="e">
        <f>'Area 24'!AY16</f>
        <v>#N/A</v>
      </c>
      <c r="AA433" s="449" t="e">
        <f>'Area 24'!BE16</f>
        <v>#N/A</v>
      </c>
      <c r="AB433" t="e">
        <f t="shared" si="27"/>
        <v>#N/A</v>
      </c>
      <c r="AC433" t="e">
        <f t="shared" si="28"/>
        <v>#N/A</v>
      </c>
      <c r="AD433" t="e">
        <f t="shared" si="29"/>
        <v>#N/A</v>
      </c>
    </row>
    <row r="434" spans="1:30">
      <c r="A434" t="s">
        <v>174</v>
      </c>
      <c r="B434" t="s">
        <v>623</v>
      </c>
      <c r="C434" t="s">
        <v>1292</v>
      </c>
      <c r="D434" t="s">
        <v>1293</v>
      </c>
      <c r="E434">
        <v>49.275771980000002</v>
      </c>
      <c r="F434">
        <v>-125.91431780000001</v>
      </c>
      <c r="G434" t="s">
        <v>1294</v>
      </c>
      <c r="H434" t="s">
        <v>1294</v>
      </c>
      <c r="I434" t="s">
        <v>1295</v>
      </c>
      <c r="J434" t="s">
        <v>1296</v>
      </c>
      <c r="K434" t="s">
        <v>1297</v>
      </c>
      <c r="L434">
        <v>49.026875990000001</v>
      </c>
      <c r="M434">
        <v>-125.14962509999999</v>
      </c>
      <c r="N434" t="s">
        <v>30</v>
      </c>
      <c r="O434">
        <v>31</v>
      </c>
      <c r="P434" t="s">
        <v>1298</v>
      </c>
      <c r="Q434">
        <v>5</v>
      </c>
      <c r="R434">
        <v>52338</v>
      </c>
      <c r="S434" t="s">
        <v>158</v>
      </c>
      <c r="T434">
        <v>24</v>
      </c>
      <c r="U434" t="s">
        <v>1131</v>
      </c>
      <c r="V434" t="s">
        <v>57</v>
      </c>
      <c r="W434" s="449">
        <v>13</v>
      </c>
      <c r="X434" s="449">
        <f>'Area 24'!AW17</f>
        <v>-1</v>
      </c>
      <c r="Y434" s="449" t="e">
        <f>'Area 24'!BA17</f>
        <v>#N/A</v>
      </c>
      <c r="Z434" s="449" t="e">
        <f>'Area 24'!AY17</f>
        <v>#N/A</v>
      </c>
      <c r="AA434" s="449" t="e">
        <f>'Area 24'!BE17</f>
        <v>#N/A</v>
      </c>
      <c r="AB434" t="e">
        <f t="shared" si="27"/>
        <v>#N/A</v>
      </c>
      <c r="AC434" t="e">
        <f t="shared" si="28"/>
        <v>#N/A</v>
      </c>
      <c r="AD434" t="e">
        <f t="shared" si="29"/>
        <v>#N/A</v>
      </c>
    </row>
    <row r="435" spans="1:30">
      <c r="A435" t="s">
        <v>174</v>
      </c>
      <c r="B435" t="s">
        <v>623</v>
      </c>
      <c r="C435" t="s">
        <v>1292</v>
      </c>
      <c r="D435" t="s">
        <v>1293</v>
      </c>
      <c r="E435">
        <v>49.275771980000002</v>
      </c>
      <c r="F435">
        <v>-125.91431780000001</v>
      </c>
      <c r="G435" t="s">
        <v>1294</v>
      </c>
      <c r="H435" t="s">
        <v>1294</v>
      </c>
      <c r="I435" t="s">
        <v>1295</v>
      </c>
      <c r="J435" t="s">
        <v>1296</v>
      </c>
      <c r="K435" t="s">
        <v>1297</v>
      </c>
      <c r="L435">
        <v>49.026875990000001</v>
      </c>
      <c r="M435">
        <v>-125.14962509999999</v>
      </c>
      <c r="N435" t="s">
        <v>30</v>
      </c>
      <c r="O435">
        <v>31</v>
      </c>
      <c r="P435" t="s">
        <v>1298</v>
      </c>
      <c r="Q435">
        <v>5</v>
      </c>
      <c r="R435">
        <v>52338</v>
      </c>
      <c r="S435" t="s">
        <v>158</v>
      </c>
      <c r="T435">
        <v>24</v>
      </c>
      <c r="U435" t="s">
        <v>1131</v>
      </c>
      <c r="V435" t="s">
        <v>58</v>
      </c>
      <c r="W435" s="449">
        <v>14</v>
      </c>
      <c r="X435" s="449">
        <f>'Area 24'!AW18</f>
        <v>-1</v>
      </c>
      <c r="Y435" s="449" t="e">
        <f>'Area 24'!BA18</f>
        <v>#N/A</v>
      </c>
      <c r="Z435" s="449" t="e">
        <f>'Area 24'!AY18</f>
        <v>#N/A</v>
      </c>
      <c r="AA435" s="449" t="e">
        <f>'Area 24'!BE18</f>
        <v>#N/A</v>
      </c>
      <c r="AB435" t="e">
        <f t="shared" si="27"/>
        <v>#N/A</v>
      </c>
      <c r="AC435" t="e">
        <f t="shared" si="28"/>
        <v>#N/A</v>
      </c>
      <c r="AD435" t="e">
        <f t="shared" si="29"/>
        <v>#N/A</v>
      </c>
    </row>
    <row r="436" spans="1:30">
      <c r="A436" t="s">
        <v>174</v>
      </c>
      <c r="B436" t="s">
        <v>623</v>
      </c>
      <c r="C436" t="s">
        <v>1292</v>
      </c>
      <c r="D436" t="s">
        <v>1293</v>
      </c>
      <c r="E436">
        <v>49.275771980000002</v>
      </c>
      <c r="F436">
        <v>-125.91431780000001</v>
      </c>
      <c r="G436" t="s">
        <v>1294</v>
      </c>
      <c r="H436" t="s">
        <v>1294</v>
      </c>
      <c r="I436" t="s">
        <v>1295</v>
      </c>
      <c r="J436" t="s">
        <v>1296</v>
      </c>
      <c r="K436" t="s">
        <v>1297</v>
      </c>
      <c r="L436">
        <v>49.026875990000001</v>
      </c>
      <c r="M436">
        <v>-125.14962509999999</v>
      </c>
      <c r="N436" t="s">
        <v>30</v>
      </c>
      <c r="O436">
        <v>31</v>
      </c>
      <c r="P436" t="s">
        <v>1298</v>
      </c>
      <c r="Q436">
        <v>5</v>
      </c>
      <c r="R436">
        <v>52338</v>
      </c>
      <c r="S436" t="s">
        <v>158</v>
      </c>
      <c r="T436">
        <v>24</v>
      </c>
      <c r="U436" t="s">
        <v>1131</v>
      </c>
      <c r="V436" t="s">
        <v>59</v>
      </c>
      <c r="W436" s="449">
        <v>15</v>
      </c>
      <c r="X436" s="449">
        <f>'Area 24'!AW19</f>
        <v>-1</v>
      </c>
      <c r="Y436" s="449" t="e">
        <f>'Area 24'!BA19</f>
        <v>#N/A</v>
      </c>
      <c r="Z436" s="449" t="e">
        <f>'Area 24'!AY19</f>
        <v>#N/A</v>
      </c>
      <c r="AA436" s="449" t="e">
        <f>'Area 24'!BE19</f>
        <v>#N/A</v>
      </c>
      <c r="AB436" t="e">
        <f t="shared" si="27"/>
        <v>#N/A</v>
      </c>
      <c r="AC436" t="e">
        <f t="shared" si="28"/>
        <v>#N/A</v>
      </c>
      <c r="AD436" t="e">
        <f t="shared" si="29"/>
        <v>#N/A</v>
      </c>
    </row>
    <row r="437" spans="1:30">
      <c r="A437" t="s">
        <v>174</v>
      </c>
      <c r="B437" t="s">
        <v>623</v>
      </c>
      <c r="C437" t="s">
        <v>1292</v>
      </c>
      <c r="D437" t="s">
        <v>1293</v>
      </c>
      <c r="E437">
        <v>49.275771980000002</v>
      </c>
      <c r="F437">
        <v>-125.91431780000001</v>
      </c>
      <c r="G437" t="s">
        <v>1294</v>
      </c>
      <c r="H437" t="s">
        <v>1294</v>
      </c>
      <c r="I437" t="s">
        <v>1295</v>
      </c>
      <c r="J437" t="s">
        <v>1296</v>
      </c>
      <c r="K437" t="s">
        <v>1297</v>
      </c>
      <c r="L437">
        <v>49.026875990000001</v>
      </c>
      <c r="M437">
        <v>-125.14962509999999</v>
      </c>
      <c r="N437" t="s">
        <v>30</v>
      </c>
      <c r="O437">
        <v>31</v>
      </c>
      <c r="P437" t="s">
        <v>1298</v>
      </c>
      <c r="Q437">
        <v>5</v>
      </c>
      <c r="R437">
        <v>52338</v>
      </c>
      <c r="S437" t="s">
        <v>158</v>
      </c>
      <c r="T437">
        <v>24</v>
      </c>
      <c r="U437" t="s">
        <v>1132</v>
      </c>
      <c r="V437" t="s">
        <v>61</v>
      </c>
      <c r="W437" s="449">
        <v>16</v>
      </c>
      <c r="X437" s="449">
        <f>'Area 24'!AW20</f>
        <v>1</v>
      </c>
      <c r="Y437" s="449" t="e">
        <f>'Area 24'!BA20</f>
        <v>#N/A</v>
      </c>
      <c r="Z437" s="449" t="e">
        <f>'Area 24'!AY20</f>
        <v>#N/A</v>
      </c>
      <c r="AA437" s="449" t="e">
        <f>'Area 24'!BE20</f>
        <v>#N/A</v>
      </c>
      <c r="AB437" t="e">
        <f t="shared" si="27"/>
        <v>#N/A</v>
      </c>
      <c r="AC437" t="e">
        <f t="shared" si="28"/>
        <v>#N/A</v>
      </c>
      <c r="AD437" t="e">
        <f t="shared" si="29"/>
        <v>#N/A</v>
      </c>
    </row>
    <row r="438" spans="1:30">
      <c r="A438" t="s">
        <v>174</v>
      </c>
      <c r="B438" t="s">
        <v>623</v>
      </c>
      <c r="C438" t="s">
        <v>1292</v>
      </c>
      <c r="D438" t="s">
        <v>1293</v>
      </c>
      <c r="E438">
        <v>49.275771980000002</v>
      </c>
      <c r="F438">
        <v>-125.91431780000001</v>
      </c>
      <c r="G438" t="s">
        <v>1294</v>
      </c>
      <c r="H438" t="s">
        <v>1294</v>
      </c>
      <c r="I438" t="s">
        <v>1295</v>
      </c>
      <c r="J438" t="s">
        <v>1296</v>
      </c>
      <c r="K438" t="s">
        <v>1297</v>
      </c>
      <c r="L438">
        <v>49.026875990000001</v>
      </c>
      <c r="M438">
        <v>-125.14962509999999</v>
      </c>
      <c r="N438" t="s">
        <v>30</v>
      </c>
      <c r="O438">
        <v>31</v>
      </c>
      <c r="P438" t="s">
        <v>1298</v>
      </c>
      <c r="Q438">
        <v>5</v>
      </c>
      <c r="R438">
        <v>52338</v>
      </c>
      <c r="S438" t="s">
        <v>158</v>
      </c>
      <c r="T438">
        <v>24</v>
      </c>
      <c r="U438" t="s">
        <v>1132</v>
      </c>
      <c r="V438" t="s">
        <v>62</v>
      </c>
      <c r="W438" s="449">
        <v>17</v>
      </c>
      <c r="X438" s="449">
        <f>'Area 24'!AW21</f>
        <v>1</v>
      </c>
      <c r="Y438" s="449" t="e">
        <f>'Area 24'!BA21</f>
        <v>#N/A</v>
      </c>
      <c r="Z438" s="449" t="e">
        <f>'Area 24'!AY21</f>
        <v>#N/A</v>
      </c>
      <c r="AA438" s="449" t="e">
        <f>'Area 24'!BE21</f>
        <v>#N/A</v>
      </c>
      <c r="AB438" t="e">
        <f t="shared" si="27"/>
        <v>#N/A</v>
      </c>
      <c r="AC438" t="e">
        <f t="shared" si="28"/>
        <v>#N/A</v>
      </c>
      <c r="AD438" t="e">
        <f t="shared" si="29"/>
        <v>#N/A</v>
      </c>
    </row>
    <row r="439" spans="1:30">
      <c r="A439" t="s">
        <v>174</v>
      </c>
      <c r="B439" t="s">
        <v>623</v>
      </c>
      <c r="C439" t="s">
        <v>1292</v>
      </c>
      <c r="D439" t="s">
        <v>1293</v>
      </c>
      <c r="E439">
        <v>49.275771980000002</v>
      </c>
      <c r="F439">
        <v>-125.91431780000001</v>
      </c>
      <c r="G439" t="s">
        <v>1294</v>
      </c>
      <c r="H439" t="s">
        <v>1294</v>
      </c>
      <c r="I439" t="s">
        <v>1295</v>
      </c>
      <c r="J439" t="s">
        <v>1296</v>
      </c>
      <c r="K439" t="s">
        <v>1297</v>
      </c>
      <c r="L439">
        <v>49.026875990000001</v>
      </c>
      <c r="M439">
        <v>-125.14962509999999</v>
      </c>
      <c r="N439" t="s">
        <v>30</v>
      </c>
      <c r="O439">
        <v>31</v>
      </c>
      <c r="P439" t="s">
        <v>1298</v>
      </c>
      <c r="Q439">
        <v>5</v>
      </c>
      <c r="R439">
        <v>52338</v>
      </c>
      <c r="S439" t="s">
        <v>158</v>
      </c>
      <c r="T439">
        <v>24</v>
      </c>
      <c r="U439" t="s">
        <v>1132</v>
      </c>
      <c r="V439" t="s">
        <v>284</v>
      </c>
      <c r="W439" s="449">
        <v>18</v>
      </c>
      <c r="X439" s="449">
        <f>'Area 24'!AW22</f>
        <v>1</v>
      </c>
      <c r="Y439" s="449" t="e">
        <f>'Area 24'!BA22</f>
        <v>#N/A</v>
      </c>
      <c r="Z439" s="449" t="e">
        <f>'Area 24'!AY22</f>
        <v>#N/A</v>
      </c>
      <c r="AA439" s="449" t="e">
        <f>'Area 24'!BE22</f>
        <v>#N/A</v>
      </c>
      <c r="AB439" t="e">
        <f t="shared" si="27"/>
        <v>#N/A</v>
      </c>
      <c r="AC439" t="e">
        <f t="shared" si="28"/>
        <v>#N/A</v>
      </c>
      <c r="AD439" t="e">
        <f t="shared" si="29"/>
        <v>#N/A</v>
      </c>
    </row>
    <row r="440" spans="1:30">
      <c r="A440" t="s">
        <v>174</v>
      </c>
      <c r="B440" t="s">
        <v>623</v>
      </c>
      <c r="C440" t="s">
        <v>1292</v>
      </c>
      <c r="D440" t="s">
        <v>1293</v>
      </c>
      <c r="E440">
        <v>49.275771980000002</v>
      </c>
      <c r="F440">
        <v>-125.91431780000001</v>
      </c>
      <c r="G440" t="s">
        <v>1294</v>
      </c>
      <c r="H440" t="s">
        <v>1294</v>
      </c>
      <c r="I440" t="s">
        <v>1295</v>
      </c>
      <c r="J440" t="s">
        <v>1296</v>
      </c>
      <c r="K440" t="s">
        <v>1297</v>
      </c>
      <c r="L440">
        <v>49.026875990000001</v>
      </c>
      <c r="M440">
        <v>-125.14962509999999</v>
      </c>
      <c r="N440" t="s">
        <v>30</v>
      </c>
      <c r="O440">
        <v>31</v>
      </c>
      <c r="P440" t="s">
        <v>1298</v>
      </c>
      <c r="Q440">
        <v>5</v>
      </c>
      <c r="R440">
        <v>52338</v>
      </c>
      <c r="S440" t="s">
        <v>158</v>
      </c>
      <c r="T440">
        <v>24</v>
      </c>
      <c r="U440" t="s">
        <v>1132</v>
      </c>
      <c r="V440" t="s">
        <v>64</v>
      </c>
      <c r="W440" s="449">
        <v>19</v>
      </c>
      <c r="X440" s="449">
        <f>'Area 24'!AW23</f>
        <v>-1</v>
      </c>
      <c r="Y440" s="449" t="e">
        <f>'Area 24'!BA23</f>
        <v>#N/A</v>
      </c>
      <c r="Z440" s="449" t="e">
        <f>'Area 24'!AY23</f>
        <v>#N/A</v>
      </c>
      <c r="AA440" s="449" t="e">
        <f>'Area 24'!BE23</f>
        <v>#N/A</v>
      </c>
      <c r="AB440" t="e">
        <f t="shared" si="27"/>
        <v>#N/A</v>
      </c>
      <c r="AC440" t="e">
        <f t="shared" si="28"/>
        <v>#N/A</v>
      </c>
      <c r="AD440" t="e">
        <f t="shared" si="29"/>
        <v>#N/A</v>
      </c>
    </row>
    <row r="441" spans="1:30">
      <c r="A441" t="s">
        <v>174</v>
      </c>
      <c r="B441" t="s">
        <v>623</v>
      </c>
      <c r="C441" t="s">
        <v>1292</v>
      </c>
      <c r="D441" t="s">
        <v>1293</v>
      </c>
      <c r="E441">
        <v>49.275771980000002</v>
      </c>
      <c r="F441">
        <v>-125.91431780000001</v>
      </c>
      <c r="G441" t="s">
        <v>1294</v>
      </c>
      <c r="H441" t="s">
        <v>1294</v>
      </c>
      <c r="I441" t="s">
        <v>1295</v>
      </c>
      <c r="J441" t="s">
        <v>1296</v>
      </c>
      <c r="K441" t="s">
        <v>1297</v>
      </c>
      <c r="L441">
        <v>49.026875990000001</v>
      </c>
      <c r="M441">
        <v>-125.14962509999999</v>
      </c>
      <c r="N441" t="s">
        <v>30</v>
      </c>
      <c r="O441">
        <v>31</v>
      </c>
      <c r="P441" t="s">
        <v>1298</v>
      </c>
      <c r="Q441">
        <v>5</v>
      </c>
      <c r="R441">
        <v>52338</v>
      </c>
      <c r="S441" t="s">
        <v>158</v>
      </c>
      <c r="T441">
        <v>24</v>
      </c>
      <c r="U441" t="s">
        <v>1132</v>
      </c>
      <c r="V441" t="s">
        <v>65</v>
      </c>
      <c r="W441" s="449">
        <v>20</v>
      </c>
      <c r="X441" s="449">
        <f>'Area 24'!AW24</f>
        <v>-1</v>
      </c>
      <c r="Y441" s="449" t="e">
        <f>'Area 24'!BA24</f>
        <v>#N/A</v>
      </c>
      <c r="Z441" s="449" t="e">
        <f>'Area 24'!AY24</f>
        <v>#N/A</v>
      </c>
      <c r="AA441" s="449" t="e">
        <f>'Area 24'!BE24</f>
        <v>#N/A</v>
      </c>
      <c r="AB441" t="e">
        <f t="shared" si="27"/>
        <v>#N/A</v>
      </c>
      <c r="AC441" t="e">
        <f t="shared" si="28"/>
        <v>#N/A</v>
      </c>
      <c r="AD441" t="e">
        <f t="shared" si="29"/>
        <v>#N/A</v>
      </c>
    </row>
    <row r="442" spans="1:30">
      <c r="A442" t="s">
        <v>174</v>
      </c>
      <c r="B442" t="s">
        <v>623</v>
      </c>
      <c r="C442" t="s">
        <v>1292</v>
      </c>
      <c r="D442" t="s">
        <v>1293</v>
      </c>
      <c r="E442">
        <v>49.275771980000002</v>
      </c>
      <c r="F442">
        <v>-125.91431780000001</v>
      </c>
      <c r="G442" t="s">
        <v>1294</v>
      </c>
      <c r="H442" t="s">
        <v>1294</v>
      </c>
      <c r="I442" t="s">
        <v>1295</v>
      </c>
      <c r="J442" t="s">
        <v>1296</v>
      </c>
      <c r="K442" t="s">
        <v>1297</v>
      </c>
      <c r="L442">
        <v>49.026875990000001</v>
      </c>
      <c r="M442">
        <v>-125.14962509999999</v>
      </c>
      <c r="N442" t="s">
        <v>30</v>
      </c>
      <c r="O442">
        <v>31</v>
      </c>
      <c r="P442" t="s">
        <v>1298</v>
      </c>
      <c r="Q442">
        <v>5</v>
      </c>
      <c r="R442">
        <v>52338</v>
      </c>
      <c r="S442" t="s">
        <v>158</v>
      </c>
      <c r="T442">
        <v>24</v>
      </c>
      <c r="U442" t="s">
        <v>1132</v>
      </c>
      <c r="V442" t="s">
        <v>66</v>
      </c>
      <c r="W442" s="449">
        <v>21</v>
      </c>
      <c r="X442" s="449">
        <f>'Area 24'!AW25</f>
        <v>1</v>
      </c>
      <c r="Y442" s="449" t="e">
        <f>'Area 24'!BA25</f>
        <v>#N/A</v>
      </c>
      <c r="Z442" s="449" t="e">
        <f>'Area 24'!AY25</f>
        <v>#N/A</v>
      </c>
      <c r="AA442" s="449" t="e">
        <f>'Area 24'!BE25</f>
        <v>#N/A</v>
      </c>
      <c r="AB442" t="e">
        <f t="shared" si="27"/>
        <v>#N/A</v>
      </c>
      <c r="AC442" t="e">
        <f t="shared" si="28"/>
        <v>#N/A</v>
      </c>
      <c r="AD442" t="e">
        <f t="shared" si="29"/>
        <v>#N/A</v>
      </c>
    </row>
    <row r="443" spans="1:30">
      <c r="A443" t="s">
        <v>174</v>
      </c>
      <c r="B443" t="s">
        <v>623</v>
      </c>
      <c r="C443" t="s">
        <v>1292</v>
      </c>
      <c r="D443" t="s">
        <v>1293</v>
      </c>
      <c r="E443">
        <v>49.275771980000002</v>
      </c>
      <c r="F443">
        <v>-125.91431780000001</v>
      </c>
      <c r="G443" t="s">
        <v>1294</v>
      </c>
      <c r="H443" t="s">
        <v>1294</v>
      </c>
      <c r="I443" t="s">
        <v>1295</v>
      </c>
      <c r="J443" t="s">
        <v>1296</v>
      </c>
      <c r="K443" t="s">
        <v>1297</v>
      </c>
      <c r="L443">
        <v>49.026875990000001</v>
      </c>
      <c r="M443">
        <v>-125.14962509999999</v>
      </c>
      <c r="N443" t="s">
        <v>30</v>
      </c>
      <c r="O443">
        <v>31</v>
      </c>
      <c r="P443" t="s">
        <v>1298</v>
      </c>
      <c r="Q443">
        <v>5</v>
      </c>
      <c r="R443">
        <v>52338</v>
      </c>
      <c r="S443" t="s">
        <v>158</v>
      </c>
      <c r="T443">
        <v>24</v>
      </c>
      <c r="U443" t="s">
        <v>1132</v>
      </c>
      <c r="V443" t="s">
        <v>67</v>
      </c>
      <c r="W443" s="449">
        <v>22</v>
      </c>
      <c r="X443" s="449">
        <f>'Area 24'!AW26</f>
        <v>-1</v>
      </c>
      <c r="Y443" s="449" t="e">
        <f>'Area 24'!BA26</f>
        <v>#N/A</v>
      </c>
      <c r="Z443" s="449" t="e">
        <f>'Area 24'!AY26</f>
        <v>#N/A</v>
      </c>
      <c r="AA443" s="449" t="e">
        <f>'Area 24'!BE26</f>
        <v>#N/A</v>
      </c>
      <c r="AB443" t="e">
        <f t="shared" si="27"/>
        <v>#N/A</v>
      </c>
      <c r="AC443" t="e">
        <f t="shared" si="28"/>
        <v>#N/A</v>
      </c>
      <c r="AD443" t="e">
        <f t="shared" si="29"/>
        <v>#N/A</v>
      </c>
    </row>
    <row r="444" spans="1:30">
      <c r="A444" t="s">
        <v>174</v>
      </c>
      <c r="B444" t="s">
        <v>623</v>
      </c>
      <c r="C444" t="s">
        <v>1292</v>
      </c>
      <c r="D444" t="s">
        <v>1293</v>
      </c>
      <c r="E444">
        <v>49.275771980000002</v>
      </c>
      <c r="F444">
        <v>-125.91431780000001</v>
      </c>
      <c r="G444" t="s">
        <v>1294</v>
      </c>
      <c r="H444" t="s">
        <v>1294</v>
      </c>
      <c r="I444" t="s">
        <v>1295</v>
      </c>
      <c r="J444" t="s">
        <v>1296</v>
      </c>
      <c r="K444" t="s">
        <v>1297</v>
      </c>
      <c r="L444">
        <v>49.026875990000001</v>
      </c>
      <c r="M444">
        <v>-125.14962509999999</v>
      </c>
      <c r="N444" t="s">
        <v>30</v>
      </c>
      <c r="O444">
        <v>31</v>
      </c>
      <c r="P444" t="s">
        <v>1298</v>
      </c>
      <c r="Q444">
        <v>5</v>
      </c>
      <c r="R444">
        <v>52338</v>
      </c>
      <c r="S444" t="s">
        <v>158</v>
      </c>
      <c r="T444">
        <v>24</v>
      </c>
      <c r="U444" t="s">
        <v>1132</v>
      </c>
      <c r="V444" t="s">
        <v>69</v>
      </c>
      <c r="W444" s="449">
        <v>23</v>
      </c>
      <c r="X444" s="449">
        <f>'Area 24'!AW27</f>
        <v>0</v>
      </c>
      <c r="Y444" s="449" t="e">
        <f>'Area 24'!BA27</f>
        <v>#N/A</v>
      </c>
      <c r="Z444" s="449" t="e">
        <f>'Area 24'!AY27</f>
        <v>#N/A</v>
      </c>
      <c r="AA444" s="449" t="e">
        <f>'Area 24'!BE27</f>
        <v>#N/A</v>
      </c>
      <c r="AB444" t="e">
        <f t="shared" si="27"/>
        <v>#N/A</v>
      </c>
      <c r="AC444" t="e">
        <f t="shared" si="28"/>
        <v>#N/A</v>
      </c>
      <c r="AD444" t="e">
        <f t="shared" si="29"/>
        <v>#N/A</v>
      </c>
    </row>
    <row r="445" spans="1:30">
      <c r="A445" t="s">
        <v>174</v>
      </c>
      <c r="B445" t="s">
        <v>623</v>
      </c>
      <c r="C445" t="s">
        <v>1292</v>
      </c>
      <c r="D445" t="s">
        <v>1293</v>
      </c>
      <c r="E445">
        <v>49.275771980000002</v>
      </c>
      <c r="F445">
        <v>-125.91431780000001</v>
      </c>
      <c r="G445" t="s">
        <v>1294</v>
      </c>
      <c r="H445" t="s">
        <v>1294</v>
      </c>
      <c r="I445" t="s">
        <v>1295</v>
      </c>
      <c r="J445" t="s">
        <v>1296</v>
      </c>
      <c r="K445" t="s">
        <v>1297</v>
      </c>
      <c r="L445">
        <v>49.026875990000001</v>
      </c>
      <c r="M445">
        <v>-125.14962509999999</v>
      </c>
      <c r="N445" t="s">
        <v>30</v>
      </c>
      <c r="O445">
        <v>31</v>
      </c>
      <c r="P445" t="s">
        <v>1298</v>
      </c>
      <c r="Q445">
        <v>5</v>
      </c>
      <c r="R445">
        <v>52338</v>
      </c>
      <c r="S445" t="s">
        <v>158</v>
      </c>
      <c r="T445">
        <v>24</v>
      </c>
      <c r="U445" t="s">
        <v>1132</v>
      </c>
      <c r="V445" t="s">
        <v>71</v>
      </c>
      <c r="W445" s="449">
        <v>24</v>
      </c>
      <c r="X445" s="449">
        <f>'Area 24'!AW28</f>
        <v>0</v>
      </c>
      <c r="Y445" s="449" t="e">
        <f>'Area 24'!BA28</f>
        <v>#N/A</v>
      </c>
      <c r="Z445" s="449" t="e">
        <f>'Area 24'!AY28</f>
        <v>#N/A</v>
      </c>
      <c r="AA445" s="449" t="e">
        <f>'Area 24'!BE28</f>
        <v>#N/A</v>
      </c>
      <c r="AB445" t="e">
        <f t="shared" si="27"/>
        <v>#N/A</v>
      </c>
      <c r="AC445" t="e">
        <f t="shared" si="28"/>
        <v>#N/A</v>
      </c>
      <c r="AD445" t="e">
        <f t="shared" si="29"/>
        <v>#N/A</v>
      </c>
    </row>
    <row r="446" spans="1:30">
      <c r="A446" t="s">
        <v>174</v>
      </c>
      <c r="B446" t="s">
        <v>623</v>
      </c>
      <c r="C446" t="s">
        <v>1292</v>
      </c>
      <c r="D446" t="s">
        <v>1293</v>
      </c>
      <c r="E446">
        <v>49.275771980000002</v>
      </c>
      <c r="F446">
        <v>-125.91431780000001</v>
      </c>
      <c r="G446" t="s">
        <v>1294</v>
      </c>
      <c r="H446" t="s">
        <v>1294</v>
      </c>
      <c r="I446" t="s">
        <v>1295</v>
      </c>
      <c r="J446" t="s">
        <v>1296</v>
      </c>
      <c r="K446" t="s">
        <v>1297</v>
      </c>
      <c r="L446">
        <v>49.026875990000001</v>
      </c>
      <c r="M446">
        <v>-125.14962509999999</v>
      </c>
      <c r="N446" t="s">
        <v>30</v>
      </c>
      <c r="O446">
        <v>31</v>
      </c>
      <c r="P446" t="s">
        <v>1298</v>
      </c>
      <c r="Q446">
        <v>5</v>
      </c>
      <c r="R446">
        <v>52338</v>
      </c>
      <c r="S446" t="s">
        <v>158</v>
      </c>
      <c r="T446">
        <v>24</v>
      </c>
      <c r="U446" t="s">
        <v>1132</v>
      </c>
      <c r="V446" t="s">
        <v>72</v>
      </c>
      <c r="W446" s="449">
        <v>25</v>
      </c>
      <c r="X446" s="449">
        <f>'Area 24'!AW29</f>
        <v>-1</v>
      </c>
      <c r="Y446" s="449" t="e">
        <f>'Area 24'!BA29</f>
        <v>#N/A</v>
      </c>
      <c r="Z446" s="449" t="e">
        <f>'Area 24'!AY29</f>
        <v>#N/A</v>
      </c>
      <c r="AA446" s="449" t="e">
        <f>'Area 24'!BE29</f>
        <v>#N/A</v>
      </c>
      <c r="AB446" t="e">
        <f t="shared" si="27"/>
        <v>#N/A</v>
      </c>
      <c r="AC446" t="e">
        <f t="shared" si="28"/>
        <v>#N/A</v>
      </c>
      <c r="AD446" t="e">
        <f t="shared" si="29"/>
        <v>#N/A</v>
      </c>
    </row>
    <row r="447" spans="1:30">
      <c r="A447" t="s">
        <v>174</v>
      </c>
      <c r="B447" t="s">
        <v>623</v>
      </c>
      <c r="C447" t="s">
        <v>1292</v>
      </c>
      <c r="D447" t="s">
        <v>1293</v>
      </c>
      <c r="E447">
        <v>49.275771980000002</v>
      </c>
      <c r="F447">
        <v>-125.91431780000001</v>
      </c>
      <c r="G447" t="s">
        <v>1294</v>
      </c>
      <c r="H447" t="s">
        <v>1294</v>
      </c>
      <c r="I447" t="s">
        <v>1295</v>
      </c>
      <c r="J447" t="s">
        <v>1296</v>
      </c>
      <c r="K447" t="s">
        <v>1297</v>
      </c>
      <c r="L447">
        <v>49.026875990000001</v>
      </c>
      <c r="M447">
        <v>-125.14962509999999</v>
      </c>
      <c r="N447" t="s">
        <v>30</v>
      </c>
      <c r="O447">
        <v>31</v>
      </c>
      <c r="P447" t="s">
        <v>1298</v>
      </c>
      <c r="Q447">
        <v>5</v>
      </c>
      <c r="R447">
        <v>52338</v>
      </c>
      <c r="S447" t="s">
        <v>158</v>
      </c>
      <c r="T447">
        <v>24</v>
      </c>
      <c r="U447" t="s">
        <v>1132</v>
      </c>
      <c r="V447" t="s">
        <v>73</v>
      </c>
      <c r="W447" s="449">
        <v>26</v>
      </c>
      <c r="X447" s="449">
        <f>'Area 24'!AW30</f>
        <v>-1</v>
      </c>
      <c r="Y447" s="449" t="e">
        <f>'Area 24'!BA30</f>
        <v>#N/A</v>
      </c>
      <c r="Z447" s="449" t="e">
        <f>'Area 24'!AY30</f>
        <v>#N/A</v>
      </c>
      <c r="AA447" s="449" t="e">
        <f>'Area 24'!BE30</f>
        <v>#N/A</v>
      </c>
      <c r="AB447" t="e">
        <f t="shared" si="27"/>
        <v>#N/A</v>
      </c>
      <c r="AC447" t="e">
        <f t="shared" si="28"/>
        <v>#N/A</v>
      </c>
      <c r="AD447" t="e">
        <f t="shared" si="29"/>
        <v>#N/A</v>
      </c>
    </row>
    <row r="448" spans="1:30">
      <c r="A448" t="s">
        <v>174</v>
      </c>
      <c r="B448" t="s">
        <v>623</v>
      </c>
      <c r="C448" t="s">
        <v>1292</v>
      </c>
      <c r="D448" t="s">
        <v>1293</v>
      </c>
      <c r="E448">
        <v>49.275771980000002</v>
      </c>
      <c r="F448">
        <v>-125.91431780000001</v>
      </c>
      <c r="G448" t="s">
        <v>1294</v>
      </c>
      <c r="H448" t="s">
        <v>1294</v>
      </c>
      <c r="I448" t="s">
        <v>1295</v>
      </c>
      <c r="J448" t="s">
        <v>1296</v>
      </c>
      <c r="K448" t="s">
        <v>1297</v>
      </c>
      <c r="L448">
        <v>49.026875990000001</v>
      </c>
      <c r="M448">
        <v>-125.14962509999999</v>
      </c>
      <c r="N448" t="s">
        <v>30</v>
      </c>
      <c r="O448">
        <v>31</v>
      </c>
      <c r="P448" t="s">
        <v>1298</v>
      </c>
      <c r="Q448">
        <v>5</v>
      </c>
      <c r="R448">
        <v>52338</v>
      </c>
      <c r="S448" t="s">
        <v>158</v>
      </c>
      <c r="T448">
        <v>24</v>
      </c>
      <c r="U448" t="s">
        <v>1132</v>
      </c>
      <c r="V448" t="s">
        <v>74</v>
      </c>
      <c r="W448" s="449">
        <v>27</v>
      </c>
      <c r="X448" s="449">
        <f>'Area 24'!AW31</f>
        <v>-1</v>
      </c>
      <c r="Y448" s="449" t="e">
        <f>'Area 24'!BA31</f>
        <v>#N/A</v>
      </c>
      <c r="Z448" s="449" t="e">
        <f>'Area 24'!AY31</f>
        <v>#N/A</v>
      </c>
      <c r="AA448" s="449" t="e">
        <f>'Area 24'!BE31</f>
        <v>#N/A</v>
      </c>
      <c r="AB448" t="e">
        <f t="shared" si="27"/>
        <v>#N/A</v>
      </c>
      <c r="AC448" t="e">
        <f t="shared" si="28"/>
        <v>#N/A</v>
      </c>
      <c r="AD448" t="e">
        <f t="shared" si="29"/>
        <v>#N/A</v>
      </c>
    </row>
    <row r="449" spans="1:30">
      <c r="A449" t="s">
        <v>174</v>
      </c>
      <c r="B449" t="s">
        <v>623</v>
      </c>
      <c r="C449" t="s">
        <v>1292</v>
      </c>
      <c r="D449" t="s">
        <v>1293</v>
      </c>
      <c r="E449">
        <v>49.275771980000002</v>
      </c>
      <c r="F449">
        <v>-125.91431780000001</v>
      </c>
      <c r="G449" t="s">
        <v>1294</v>
      </c>
      <c r="H449" t="s">
        <v>1294</v>
      </c>
      <c r="I449" t="s">
        <v>1295</v>
      </c>
      <c r="J449" t="s">
        <v>1296</v>
      </c>
      <c r="K449" t="s">
        <v>1297</v>
      </c>
      <c r="L449">
        <v>49.026875990000001</v>
      </c>
      <c r="M449">
        <v>-125.14962509999999</v>
      </c>
      <c r="N449" t="s">
        <v>30</v>
      </c>
      <c r="O449">
        <v>31</v>
      </c>
      <c r="P449" t="s">
        <v>1298</v>
      </c>
      <c r="Q449">
        <v>5</v>
      </c>
      <c r="R449">
        <v>52338</v>
      </c>
      <c r="S449" t="s">
        <v>158</v>
      </c>
      <c r="T449">
        <v>24</v>
      </c>
      <c r="U449" t="s">
        <v>1132</v>
      </c>
      <c r="V449" t="s">
        <v>75</v>
      </c>
      <c r="W449" s="449">
        <v>28</v>
      </c>
      <c r="X449" s="449">
        <f>'Area 24'!AW32</f>
        <v>-1</v>
      </c>
      <c r="Y449" s="449" t="e">
        <f>'Area 24'!BA32</f>
        <v>#N/A</v>
      </c>
      <c r="Z449" s="449" t="e">
        <f>'Area 24'!AY32</f>
        <v>#N/A</v>
      </c>
      <c r="AA449" s="449" t="e">
        <f>'Area 24'!BE32</f>
        <v>#N/A</v>
      </c>
      <c r="AB449" t="e">
        <f t="shared" si="27"/>
        <v>#N/A</v>
      </c>
      <c r="AC449" t="e">
        <f t="shared" si="28"/>
        <v>#N/A</v>
      </c>
      <c r="AD449" t="e">
        <f t="shared" si="29"/>
        <v>#N/A</v>
      </c>
    </row>
    <row r="450" spans="1:30">
      <c r="A450" t="s">
        <v>174</v>
      </c>
      <c r="B450" t="s">
        <v>623</v>
      </c>
      <c r="C450" t="s">
        <v>1292</v>
      </c>
      <c r="D450" t="s">
        <v>1293</v>
      </c>
      <c r="E450">
        <v>49.275771980000002</v>
      </c>
      <c r="F450">
        <v>-125.91431780000001</v>
      </c>
      <c r="G450" t="s">
        <v>1294</v>
      </c>
      <c r="H450" t="s">
        <v>1294</v>
      </c>
      <c r="I450" t="s">
        <v>1295</v>
      </c>
      <c r="J450" t="s">
        <v>1296</v>
      </c>
      <c r="K450" t="s">
        <v>1297</v>
      </c>
      <c r="L450">
        <v>49.026875990000001</v>
      </c>
      <c r="M450">
        <v>-125.14962509999999</v>
      </c>
      <c r="N450" t="s">
        <v>30</v>
      </c>
      <c r="O450">
        <v>31</v>
      </c>
      <c r="P450" t="s">
        <v>1298</v>
      </c>
      <c r="Q450">
        <v>5</v>
      </c>
      <c r="R450">
        <v>52338</v>
      </c>
      <c r="S450" t="s">
        <v>158</v>
      </c>
      <c r="T450">
        <v>24</v>
      </c>
      <c r="U450" t="s">
        <v>1132</v>
      </c>
      <c r="V450" t="s">
        <v>76</v>
      </c>
      <c r="W450" s="449">
        <v>29</v>
      </c>
      <c r="X450" s="449">
        <f>'Area 24'!AW33</f>
        <v>0</v>
      </c>
      <c r="Y450" s="449" t="e">
        <f>'Area 24'!BA33</f>
        <v>#N/A</v>
      </c>
      <c r="Z450" s="449" t="e">
        <f>'Area 24'!AY33</f>
        <v>#N/A</v>
      </c>
      <c r="AA450" s="449" t="e">
        <f>'Area 24'!BE33</f>
        <v>#N/A</v>
      </c>
      <c r="AB450" t="e">
        <f t="shared" si="27"/>
        <v>#N/A</v>
      </c>
      <c r="AC450" t="e">
        <f t="shared" si="28"/>
        <v>#N/A</v>
      </c>
      <c r="AD450" t="e">
        <f t="shared" si="29"/>
        <v>#N/A</v>
      </c>
    </row>
    <row r="451" spans="1:30">
      <c r="A451" t="s">
        <v>174</v>
      </c>
      <c r="B451" t="s">
        <v>623</v>
      </c>
      <c r="C451" t="s">
        <v>1292</v>
      </c>
      <c r="D451" t="s">
        <v>1293</v>
      </c>
      <c r="E451">
        <v>49.275771980000002</v>
      </c>
      <c r="F451">
        <v>-125.91431780000001</v>
      </c>
      <c r="G451" t="s">
        <v>1294</v>
      </c>
      <c r="H451" t="s">
        <v>1294</v>
      </c>
      <c r="I451" t="s">
        <v>1295</v>
      </c>
      <c r="J451" t="s">
        <v>1296</v>
      </c>
      <c r="K451" t="s">
        <v>1297</v>
      </c>
      <c r="L451">
        <v>49.026875990000001</v>
      </c>
      <c r="M451">
        <v>-125.14962509999999</v>
      </c>
      <c r="N451" t="s">
        <v>30</v>
      </c>
      <c r="O451">
        <v>31</v>
      </c>
      <c r="P451" t="s">
        <v>1298</v>
      </c>
      <c r="Q451">
        <v>5</v>
      </c>
      <c r="R451">
        <v>52338</v>
      </c>
      <c r="S451" t="s">
        <v>158</v>
      </c>
      <c r="T451">
        <v>24</v>
      </c>
      <c r="U451" t="s">
        <v>1133</v>
      </c>
      <c r="V451" t="s">
        <v>78</v>
      </c>
      <c r="W451" s="449">
        <v>30</v>
      </c>
      <c r="X451" s="449">
        <f>'Area 24'!AW34</f>
        <v>-1</v>
      </c>
      <c r="Y451" s="449" t="e">
        <f>'Area 24'!BA34</f>
        <v>#N/A</v>
      </c>
      <c r="Z451" s="449" t="e">
        <f>'Area 24'!AY34</f>
        <v>#N/A</v>
      </c>
      <c r="AA451" s="449" t="e">
        <f>'Area 24'!BE34</f>
        <v>#N/A</v>
      </c>
      <c r="AB451" t="e">
        <f t="shared" si="27"/>
        <v>#N/A</v>
      </c>
      <c r="AC451" t="e">
        <f t="shared" si="28"/>
        <v>#N/A</v>
      </c>
      <c r="AD451" t="e">
        <f t="shared" si="29"/>
        <v>#N/A</v>
      </c>
    </row>
    <row r="452" spans="1:30">
      <c r="A452" t="s">
        <v>174</v>
      </c>
      <c r="B452" t="s">
        <v>623</v>
      </c>
      <c r="C452" t="s">
        <v>1292</v>
      </c>
      <c r="D452" t="s">
        <v>1293</v>
      </c>
      <c r="E452">
        <v>49.275771980000002</v>
      </c>
      <c r="F452">
        <v>-125.91431780000001</v>
      </c>
      <c r="G452" t="s">
        <v>1294</v>
      </c>
      <c r="H452" t="s">
        <v>1294</v>
      </c>
      <c r="I452" t="s">
        <v>1295</v>
      </c>
      <c r="J452" t="s">
        <v>1296</v>
      </c>
      <c r="K452" t="s">
        <v>1297</v>
      </c>
      <c r="L452">
        <v>49.026875990000001</v>
      </c>
      <c r="M452">
        <v>-125.14962509999999</v>
      </c>
      <c r="N452" t="s">
        <v>30</v>
      </c>
      <c r="O452">
        <v>31</v>
      </c>
      <c r="P452" t="s">
        <v>1298</v>
      </c>
      <c r="Q452">
        <v>5</v>
      </c>
      <c r="R452">
        <v>52338</v>
      </c>
      <c r="S452" t="s">
        <v>158</v>
      </c>
      <c r="T452">
        <v>24</v>
      </c>
      <c r="U452" t="s">
        <v>1133</v>
      </c>
      <c r="V452" t="s">
        <v>79</v>
      </c>
      <c r="W452" s="449">
        <v>31</v>
      </c>
      <c r="X452" s="449">
        <f>'Area 24'!AW35</f>
        <v>0</v>
      </c>
      <c r="Y452" s="449" t="e">
        <f>'Area 24'!BA35</f>
        <v>#N/A</v>
      </c>
      <c r="Z452" s="449" t="e">
        <f>'Area 24'!AY35</f>
        <v>#N/A</v>
      </c>
      <c r="AA452" s="449" t="e">
        <f>'Area 24'!BE35</f>
        <v>#N/A</v>
      </c>
      <c r="AB452" t="e">
        <f t="shared" si="27"/>
        <v>#N/A</v>
      </c>
      <c r="AC452" t="e">
        <f t="shared" si="28"/>
        <v>#N/A</v>
      </c>
      <c r="AD452" t="e">
        <f t="shared" si="29"/>
        <v>#N/A</v>
      </c>
    </row>
    <row r="453" spans="1:30">
      <c r="A453" t="s">
        <v>174</v>
      </c>
      <c r="B453" t="s">
        <v>623</v>
      </c>
      <c r="C453" t="s">
        <v>1292</v>
      </c>
      <c r="D453" t="s">
        <v>1293</v>
      </c>
      <c r="E453">
        <v>49.275771980000002</v>
      </c>
      <c r="F453">
        <v>-125.91431780000001</v>
      </c>
      <c r="G453" t="s">
        <v>1294</v>
      </c>
      <c r="H453" t="s">
        <v>1294</v>
      </c>
      <c r="I453" t="s">
        <v>1295</v>
      </c>
      <c r="J453" t="s">
        <v>1296</v>
      </c>
      <c r="K453" t="s">
        <v>1297</v>
      </c>
      <c r="L453">
        <v>49.026875990000001</v>
      </c>
      <c r="M453">
        <v>-125.14962509999999</v>
      </c>
      <c r="N453" t="s">
        <v>30</v>
      </c>
      <c r="O453">
        <v>31</v>
      </c>
      <c r="P453" t="s">
        <v>1298</v>
      </c>
      <c r="Q453">
        <v>5</v>
      </c>
      <c r="R453">
        <v>52338</v>
      </c>
      <c r="S453" t="s">
        <v>158</v>
      </c>
      <c r="T453">
        <v>24</v>
      </c>
      <c r="U453" t="s">
        <v>1133</v>
      </c>
      <c r="V453" t="s">
        <v>80</v>
      </c>
      <c r="W453" s="449">
        <v>32</v>
      </c>
      <c r="X453" s="449">
        <f>'Area 24'!AW36</f>
        <v>1</v>
      </c>
      <c r="Y453" s="449" t="e">
        <f>'Area 24'!BA36</f>
        <v>#N/A</v>
      </c>
      <c r="Z453" s="449" t="e">
        <f>'Area 24'!AY36</f>
        <v>#N/A</v>
      </c>
      <c r="AA453" s="449" t="e">
        <f>'Area 24'!BE36</f>
        <v>#N/A</v>
      </c>
      <c r="AB453" t="e">
        <f t="shared" si="27"/>
        <v>#N/A</v>
      </c>
      <c r="AC453" t="e">
        <f t="shared" si="28"/>
        <v>#N/A</v>
      </c>
      <c r="AD453" t="e">
        <f t="shared" si="29"/>
        <v>#N/A</v>
      </c>
    </row>
    <row r="454" spans="1:30">
      <c r="A454" t="s">
        <v>174</v>
      </c>
      <c r="B454" t="s">
        <v>623</v>
      </c>
      <c r="C454" t="s">
        <v>1292</v>
      </c>
      <c r="D454" t="s">
        <v>1293</v>
      </c>
      <c r="E454">
        <v>49.275771980000002</v>
      </c>
      <c r="F454">
        <v>-125.91431780000001</v>
      </c>
      <c r="G454" t="s">
        <v>1294</v>
      </c>
      <c r="H454" t="s">
        <v>1294</v>
      </c>
      <c r="I454" t="s">
        <v>1295</v>
      </c>
      <c r="J454" t="s">
        <v>1296</v>
      </c>
      <c r="K454" t="s">
        <v>1297</v>
      </c>
      <c r="L454">
        <v>49.026875990000001</v>
      </c>
      <c r="M454">
        <v>-125.14962509999999</v>
      </c>
      <c r="N454" t="s">
        <v>30</v>
      </c>
      <c r="O454">
        <v>31</v>
      </c>
      <c r="P454" t="s">
        <v>1298</v>
      </c>
      <c r="Q454">
        <v>5</v>
      </c>
      <c r="R454">
        <v>52338</v>
      </c>
      <c r="S454" t="s">
        <v>158</v>
      </c>
      <c r="T454">
        <v>24</v>
      </c>
      <c r="U454" t="s">
        <v>1133</v>
      </c>
      <c r="V454" t="s">
        <v>81</v>
      </c>
      <c r="W454" s="449">
        <v>33</v>
      </c>
      <c r="X454" s="449">
        <f>'Area 24'!AW37</f>
        <v>-1</v>
      </c>
      <c r="Y454" s="449" t="e">
        <f>'Area 24'!BA37</f>
        <v>#N/A</v>
      </c>
      <c r="Z454" s="449" t="e">
        <f>'Area 24'!AY37</f>
        <v>#N/A</v>
      </c>
      <c r="AA454" s="449" t="e">
        <f>'Area 24'!BE37</f>
        <v>#N/A</v>
      </c>
      <c r="AB454" t="e">
        <f t="shared" si="27"/>
        <v>#N/A</v>
      </c>
      <c r="AC454" t="e">
        <f t="shared" si="28"/>
        <v>#N/A</v>
      </c>
      <c r="AD454" t="e">
        <f t="shared" si="29"/>
        <v>#N/A</v>
      </c>
    </row>
    <row r="455" spans="1:30">
      <c r="A455" t="s">
        <v>174</v>
      </c>
      <c r="B455" t="s">
        <v>623</v>
      </c>
      <c r="C455" t="s">
        <v>1292</v>
      </c>
      <c r="D455" t="s">
        <v>1293</v>
      </c>
      <c r="E455">
        <v>49.275771980000002</v>
      </c>
      <c r="F455">
        <v>-125.91431780000001</v>
      </c>
      <c r="G455" t="s">
        <v>1294</v>
      </c>
      <c r="H455" t="s">
        <v>1294</v>
      </c>
      <c r="I455" t="s">
        <v>1295</v>
      </c>
      <c r="J455" t="s">
        <v>1296</v>
      </c>
      <c r="K455" t="s">
        <v>1297</v>
      </c>
      <c r="L455">
        <v>49.026875990000001</v>
      </c>
      <c r="M455">
        <v>-125.14962509999999</v>
      </c>
      <c r="N455" t="s">
        <v>30</v>
      </c>
      <c r="O455">
        <v>31</v>
      </c>
      <c r="P455" t="s">
        <v>1298</v>
      </c>
      <c r="Q455">
        <v>5</v>
      </c>
      <c r="R455">
        <v>52338</v>
      </c>
      <c r="S455" t="s">
        <v>158</v>
      </c>
      <c r="T455">
        <v>24</v>
      </c>
      <c r="U455" t="s">
        <v>1133</v>
      </c>
      <c r="V455" t="s">
        <v>82</v>
      </c>
      <c r="W455" s="449">
        <v>34</v>
      </c>
      <c r="X455" s="449">
        <f>'Area 24'!AW38</f>
        <v>1</v>
      </c>
      <c r="Y455" s="449" t="e">
        <f>'Area 24'!BA38</f>
        <v>#N/A</v>
      </c>
      <c r="Z455" s="449" t="e">
        <f>'Area 24'!AY38</f>
        <v>#N/A</v>
      </c>
      <c r="AA455" s="449" t="e">
        <f>'Area 24'!BE38</f>
        <v>#N/A</v>
      </c>
      <c r="AB455" t="e">
        <f t="shared" si="27"/>
        <v>#N/A</v>
      </c>
      <c r="AC455" t="e">
        <f t="shared" si="28"/>
        <v>#N/A</v>
      </c>
      <c r="AD455" t="e">
        <f t="shared" si="29"/>
        <v>#N/A</v>
      </c>
    </row>
    <row r="456" spans="1:30">
      <c r="A456" t="s">
        <v>174</v>
      </c>
      <c r="B456" t="s">
        <v>623</v>
      </c>
      <c r="C456" t="s">
        <v>1292</v>
      </c>
      <c r="D456" t="s">
        <v>1293</v>
      </c>
      <c r="E456">
        <v>49.275771980000002</v>
      </c>
      <c r="F456">
        <v>-125.91431780000001</v>
      </c>
      <c r="G456" t="s">
        <v>1294</v>
      </c>
      <c r="H456" t="s">
        <v>1294</v>
      </c>
      <c r="I456" t="s">
        <v>1295</v>
      </c>
      <c r="J456" t="s">
        <v>1296</v>
      </c>
      <c r="K456" t="s">
        <v>1297</v>
      </c>
      <c r="L456">
        <v>49.026875990000001</v>
      </c>
      <c r="M456">
        <v>-125.14962509999999</v>
      </c>
      <c r="N456" t="s">
        <v>30</v>
      </c>
      <c r="O456">
        <v>31</v>
      </c>
      <c r="P456" t="s">
        <v>1298</v>
      </c>
      <c r="Q456">
        <v>5</v>
      </c>
      <c r="R456">
        <v>52338</v>
      </c>
      <c r="S456" t="s">
        <v>158</v>
      </c>
      <c r="T456">
        <v>24</v>
      </c>
      <c r="U456" t="s">
        <v>1133</v>
      </c>
      <c r="V456" t="s">
        <v>83</v>
      </c>
      <c r="W456" s="449">
        <v>35</v>
      </c>
      <c r="X456" s="449">
        <f>'Area 24'!AW39</f>
        <v>-1</v>
      </c>
      <c r="Y456" s="449" t="e">
        <f>'Area 24'!BA39</f>
        <v>#N/A</v>
      </c>
      <c r="Z456" s="449" t="e">
        <f>'Area 24'!AY39</f>
        <v>#N/A</v>
      </c>
      <c r="AA456" s="449" t="e">
        <f>'Area 24'!BE39</f>
        <v>#N/A</v>
      </c>
      <c r="AB456" t="e">
        <f t="shared" si="27"/>
        <v>#N/A</v>
      </c>
      <c r="AC456" t="e">
        <f t="shared" si="28"/>
        <v>#N/A</v>
      </c>
      <c r="AD456" t="e">
        <f t="shared" si="29"/>
        <v>#N/A</v>
      </c>
    </row>
    <row r="457" spans="1:30">
      <c r="A457" t="s">
        <v>174</v>
      </c>
      <c r="B457" t="s">
        <v>623</v>
      </c>
      <c r="C457" t="s">
        <v>1292</v>
      </c>
      <c r="D457" t="s">
        <v>1293</v>
      </c>
      <c r="E457">
        <v>49.275771980000002</v>
      </c>
      <c r="F457">
        <v>-125.91431780000001</v>
      </c>
      <c r="G457" t="s">
        <v>1294</v>
      </c>
      <c r="H457" t="s">
        <v>1294</v>
      </c>
      <c r="I457" t="s">
        <v>1295</v>
      </c>
      <c r="J457" t="s">
        <v>1296</v>
      </c>
      <c r="K457" t="s">
        <v>1297</v>
      </c>
      <c r="L457">
        <v>49.026875990000001</v>
      </c>
      <c r="M457">
        <v>-125.14962509999999</v>
      </c>
      <c r="N457" t="s">
        <v>30</v>
      </c>
      <c r="O457">
        <v>31</v>
      </c>
      <c r="P457" t="s">
        <v>1298</v>
      </c>
      <c r="Q457">
        <v>5</v>
      </c>
      <c r="R457">
        <v>52338</v>
      </c>
      <c r="S457" t="s">
        <v>158</v>
      </c>
      <c r="T457">
        <v>24</v>
      </c>
      <c r="U457" t="s">
        <v>1133</v>
      </c>
      <c r="V457" t="s">
        <v>84</v>
      </c>
      <c r="W457" s="449">
        <v>36</v>
      </c>
      <c r="X457" s="449">
        <f>'Area 24'!AW40</f>
        <v>4</v>
      </c>
      <c r="Y457" s="449" t="e">
        <f>'Area 24'!BA40</f>
        <v>#N/A</v>
      </c>
      <c r="Z457" s="449" t="e">
        <f>'Area 24'!AY40</f>
        <v>#N/A</v>
      </c>
      <c r="AA457" s="449" t="e">
        <f>'Area 24'!BE40</f>
        <v>#N/A</v>
      </c>
      <c r="AB457" t="e">
        <f t="shared" si="27"/>
        <v>#N/A</v>
      </c>
      <c r="AC457" t="e">
        <f t="shared" si="28"/>
        <v>#N/A</v>
      </c>
      <c r="AD457" t="e">
        <f t="shared" si="29"/>
        <v>#N/A</v>
      </c>
    </row>
    <row r="458" spans="1:30">
      <c r="A458" t="s">
        <v>174</v>
      </c>
      <c r="B458" t="s">
        <v>623</v>
      </c>
      <c r="C458" t="s">
        <v>1292</v>
      </c>
      <c r="D458" t="s">
        <v>1293</v>
      </c>
      <c r="E458">
        <v>49.275771980000002</v>
      </c>
      <c r="F458">
        <v>-125.91431780000001</v>
      </c>
      <c r="G458" t="s">
        <v>1294</v>
      </c>
      <c r="H458" t="s">
        <v>1294</v>
      </c>
      <c r="I458" t="s">
        <v>1295</v>
      </c>
      <c r="J458" t="s">
        <v>1296</v>
      </c>
      <c r="K458" t="s">
        <v>1297</v>
      </c>
      <c r="L458">
        <v>49.026875990000001</v>
      </c>
      <c r="M458">
        <v>-125.14962509999999</v>
      </c>
      <c r="N458" t="s">
        <v>30</v>
      </c>
      <c r="O458">
        <v>31</v>
      </c>
      <c r="P458" t="s">
        <v>1298</v>
      </c>
      <c r="Q458">
        <v>5</v>
      </c>
      <c r="R458">
        <v>52338</v>
      </c>
      <c r="S458" t="s">
        <v>158</v>
      </c>
      <c r="T458">
        <v>24</v>
      </c>
      <c r="U458" t="s">
        <v>1133</v>
      </c>
      <c r="V458" t="s">
        <v>85</v>
      </c>
      <c r="W458" s="449">
        <v>37</v>
      </c>
      <c r="X458" s="449">
        <f>'Area 24'!AW41</f>
        <v>4</v>
      </c>
      <c r="Y458" s="449" t="e">
        <f>'Area 24'!BA41</f>
        <v>#N/A</v>
      </c>
      <c r="Z458" s="449" t="e">
        <f>'Area 24'!AY41</f>
        <v>#N/A</v>
      </c>
      <c r="AA458" s="449" t="e">
        <f>'Area 24'!BE41</f>
        <v>#N/A</v>
      </c>
      <c r="AB458" t="e">
        <f t="shared" si="27"/>
        <v>#N/A</v>
      </c>
      <c r="AC458" t="e">
        <f t="shared" si="28"/>
        <v>#N/A</v>
      </c>
      <c r="AD458" t="e">
        <f t="shared" si="29"/>
        <v>#N/A</v>
      </c>
    </row>
    <row r="459" spans="1:30">
      <c r="A459" t="s">
        <v>174</v>
      </c>
      <c r="B459" t="s">
        <v>623</v>
      </c>
      <c r="C459" t="s">
        <v>1292</v>
      </c>
      <c r="D459" t="s">
        <v>1293</v>
      </c>
      <c r="E459">
        <v>49.275771980000002</v>
      </c>
      <c r="F459">
        <v>-125.91431780000001</v>
      </c>
      <c r="G459" t="s">
        <v>1294</v>
      </c>
      <c r="H459" t="s">
        <v>1294</v>
      </c>
      <c r="I459" t="s">
        <v>1295</v>
      </c>
      <c r="J459" t="s">
        <v>1296</v>
      </c>
      <c r="K459" t="s">
        <v>1297</v>
      </c>
      <c r="L459">
        <v>49.026875990000001</v>
      </c>
      <c r="M459">
        <v>-125.14962509999999</v>
      </c>
      <c r="N459" t="s">
        <v>30</v>
      </c>
      <c r="O459">
        <v>31</v>
      </c>
      <c r="P459" t="s">
        <v>1298</v>
      </c>
      <c r="Q459">
        <v>5</v>
      </c>
      <c r="R459">
        <v>52338</v>
      </c>
      <c r="S459" t="s">
        <v>158</v>
      </c>
      <c r="T459">
        <v>24</v>
      </c>
      <c r="U459" t="s">
        <v>1133</v>
      </c>
      <c r="V459" t="s">
        <v>86</v>
      </c>
      <c r="W459" s="449">
        <v>38</v>
      </c>
      <c r="X459" s="449">
        <f>'Area 24'!AW42</f>
        <v>-1</v>
      </c>
      <c r="Y459" s="449" t="e">
        <f>'Area 24'!BA42</f>
        <v>#N/A</v>
      </c>
      <c r="Z459" s="449" t="e">
        <f>'Area 24'!AY42</f>
        <v>#N/A</v>
      </c>
      <c r="AA459" s="449" t="e">
        <f>'Area 24'!BE42</f>
        <v>#N/A</v>
      </c>
      <c r="AB459" t="e">
        <f t="shared" si="27"/>
        <v>#N/A</v>
      </c>
      <c r="AC459" t="e">
        <f t="shared" si="28"/>
        <v>#N/A</v>
      </c>
      <c r="AD459" t="e">
        <f t="shared" si="29"/>
        <v>#N/A</v>
      </c>
    </row>
    <row r="460" spans="1:30">
      <c r="A460" t="s">
        <v>174</v>
      </c>
      <c r="B460" t="s">
        <v>623</v>
      </c>
      <c r="C460" t="s">
        <v>1292</v>
      </c>
      <c r="D460" t="s">
        <v>1293</v>
      </c>
      <c r="E460">
        <v>49.275771980000002</v>
      </c>
      <c r="F460">
        <v>-125.91431780000001</v>
      </c>
      <c r="G460" t="s">
        <v>1294</v>
      </c>
      <c r="H460" t="s">
        <v>1294</v>
      </c>
      <c r="I460" t="s">
        <v>1295</v>
      </c>
      <c r="J460" t="s">
        <v>1296</v>
      </c>
      <c r="K460" t="s">
        <v>1297</v>
      </c>
      <c r="L460">
        <v>49.026875990000001</v>
      </c>
      <c r="M460">
        <v>-125.14962509999999</v>
      </c>
      <c r="N460" t="s">
        <v>30</v>
      </c>
      <c r="O460">
        <v>31</v>
      </c>
      <c r="P460" t="s">
        <v>1298</v>
      </c>
      <c r="Q460">
        <v>5</v>
      </c>
      <c r="R460">
        <v>52338</v>
      </c>
      <c r="S460" t="s">
        <v>158</v>
      </c>
      <c r="T460">
        <v>24</v>
      </c>
      <c r="U460" t="s">
        <v>1133</v>
      </c>
      <c r="V460" t="s">
        <v>87</v>
      </c>
      <c r="W460" s="449">
        <v>39</v>
      </c>
      <c r="X460" s="449">
        <f>'Area 24'!AW43</f>
        <v>-1</v>
      </c>
      <c r="Y460" s="449" t="e">
        <f>'Area 24'!BA43</f>
        <v>#N/A</v>
      </c>
      <c r="Z460" s="449" t="e">
        <f>'Area 24'!AY43</f>
        <v>#N/A</v>
      </c>
      <c r="AA460" s="449" t="e">
        <f>'Area 24'!BE43</f>
        <v>#N/A</v>
      </c>
      <c r="AB460" t="e">
        <f t="shared" si="27"/>
        <v>#N/A</v>
      </c>
      <c r="AC460" t="e">
        <f t="shared" si="28"/>
        <v>#N/A</v>
      </c>
      <c r="AD460" t="e">
        <f t="shared" si="29"/>
        <v>#N/A</v>
      </c>
    </row>
    <row r="461" spans="1:30">
      <c r="A461" t="s">
        <v>174</v>
      </c>
      <c r="B461" t="s">
        <v>623</v>
      </c>
      <c r="C461" t="s">
        <v>1292</v>
      </c>
      <c r="D461" t="s">
        <v>1293</v>
      </c>
      <c r="E461">
        <v>49.275771980000002</v>
      </c>
      <c r="F461">
        <v>-125.91431780000001</v>
      </c>
      <c r="G461" t="s">
        <v>1294</v>
      </c>
      <c r="H461" t="s">
        <v>1294</v>
      </c>
      <c r="I461" t="s">
        <v>1295</v>
      </c>
      <c r="J461" t="s">
        <v>1296</v>
      </c>
      <c r="K461" t="s">
        <v>1297</v>
      </c>
      <c r="L461">
        <v>49.026875990000001</v>
      </c>
      <c r="M461">
        <v>-125.14962509999999</v>
      </c>
      <c r="N461" t="s">
        <v>30</v>
      </c>
      <c r="O461">
        <v>31</v>
      </c>
      <c r="P461" t="s">
        <v>1298</v>
      </c>
      <c r="Q461">
        <v>5</v>
      </c>
      <c r="R461">
        <v>52338</v>
      </c>
      <c r="S461" t="s">
        <v>158</v>
      </c>
      <c r="T461">
        <v>24</v>
      </c>
      <c r="U461" t="s">
        <v>1133</v>
      </c>
      <c r="V461" t="s">
        <v>88</v>
      </c>
      <c r="W461" s="449">
        <v>40</v>
      </c>
      <c r="X461" s="449">
        <f>'Area 24'!AW44</f>
        <v>2</v>
      </c>
      <c r="Y461" s="449" t="e">
        <f>'Area 24'!BA44</f>
        <v>#N/A</v>
      </c>
      <c r="Z461" s="449" t="e">
        <f>'Area 24'!AY44</f>
        <v>#N/A</v>
      </c>
      <c r="AA461" s="449" t="e">
        <f>'Area 24'!BE44</f>
        <v>#N/A</v>
      </c>
      <c r="AB461" t="e">
        <f t="shared" si="27"/>
        <v>#N/A</v>
      </c>
      <c r="AC461" t="e">
        <f t="shared" si="28"/>
        <v>#N/A</v>
      </c>
      <c r="AD461" t="e">
        <f t="shared" si="29"/>
        <v>#N/A</v>
      </c>
    </row>
    <row r="462" spans="1:30">
      <c r="A462" t="s">
        <v>174</v>
      </c>
      <c r="B462" t="s">
        <v>623</v>
      </c>
      <c r="C462" t="s">
        <v>1292</v>
      </c>
      <c r="D462" t="s">
        <v>1293</v>
      </c>
      <c r="E462">
        <v>49.275771980000002</v>
      </c>
      <c r="F462">
        <v>-125.91431780000001</v>
      </c>
      <c r="G462" t="s">
        <v>1294</v>
      </c>
      <c r="H462" t="s">
        <v>1294</v>
      </c>
      <c r="I462" t="s">
        <v>1295</v>
      </c>
      <c r="J462" t="s">
        <v>1296</v>
      </c>
      <c r="K462" t="s">
        <v>1297</v>
      </c>
      <c r="L462">
        <v>49.026875990000001</v>
      </c>
      <c r="M462">
        <v>-125.14962509999999</v>
      </c>
      <c r="N462" t="s">
        <v>30</v>
      </c>
      <c r="O462">
        <v>31</v>
      </c>
      <c r="P462" t="s">
        <v>1298</v>
      </c>
      <c r="Q462">
        <v>5</v>
      </c>
      <c r="R462">
        <v>52338</v>
      </c>
      <c r="S462" t="s">
        <v>158</v>
      </c>
      <c r="T462">
        <v>24</v>
      </c>
      <c r="U462" t="s">
        <v>1133</v>
      </c>
      <c r="V462" t="s">
        <v>89</v>
      </c>
      <c r="W462" s="449">
        <v>41</v>
      </c>
      <c r="X462" s="449">
        <f>'Area 24'!AW45</f>
        <v>1</v>
      </c>
      <c r="Y462" s="449" t="e">
        <f>'Area 24'!BA45</f>
        <v>#N/A</v>
      </c>
      <c r="Z462" s="449" t="e">
        <f>'Area 24'!AY45</f>
        <v>#N/A</v>
      </c>
      <c r="AA462" s="449" t="e">
        <f>'Area 24'!BE45</f>
        <v>#N/A</v>
      </c>
      <c r="AB462" t="e">
        <f t="shared" si="27"/>
        <v>#N/A</v>
      </c>
      <c r="AC462" t="e">
        <f t="shared" si="28"/>
        <v>#N/A</v>
      </c>
      <c r="AD462" t="e">
        <f t="shared" si="29"/>
        <v>#N/A</v>
      </c>
    </row>
    <row r="463" spans="1:30">
      <c r="A463" t="s">
        <v>174</v>
      </c>
      <c r="B463" t="s">
        <v>623</v>
      </c>
      <c r="C463" t="s">
        <v>1292</v>
      </c>
      <c r="D463" t="s">
        <v>1293</v>
      </c>
      <c r="E463">
        <v>49.275771980000002</v>
      </c>
      <c r="F463">
        <v>-125.91431780000001</v>
      </c>
      <c r="G463" t="s">
        <v>1294</v>
      </c>
      <c r="H463" t="s">
        <v>1294</v>
      </c>
      <c r="I463" t="s">
        <v>1295</v>
      </c>
      <c r="J463" t="s">
        <v>1296</v>
      </c>
      <c r="K463" t="s">
        <v>1297</v>
      </c>
      <c r="L463">
        <v>49.026875990000001</v>
      </c>
      <c r="M463">
        <v>-125.14962509999999</v>
      </c>
      <c r="N463" t="s">
        <v>30</v>
      </c>
      <c r="O463">
        <v>31</v>
      </c>
      <c r="P463" t="s">
        <v>1298</v>
      </c>
      <c r="Q463">
        <v>5</v>
      </c>
      <c r="R463">
        <v>52338</v>
      </c>
      <c r="S463" t="s">
        <v>158</v>
      </c>
      <c r="T463">
        <v>24</v>
      </c>
      <c r="U463" t="s">
        <v>1133</v>
      </c>
      <c r="V463" t="s">
        <v>90</v>
      </c>
      <c r="W463" s="449">
        <v>42</v>
      </c>
      <c r="X463" s="449">
        <f>'Area 24'!AW46</f>
        <v>-1</v>
      </c>
      <c r="Y463" s="449" t="e">
        <f>'Area 24'!BA46</f>
        <v>#N/A</v>
      </c>
      <c r="Z463" s="449" t="e">
        <f>'Area 24'!AY46</f>
        <v>#N/A</v>
      </c>
      <c r="AA463" s="449" t="e">
        <f>'Area 24'!BE46</f>
        <v>#N/A</v>
      </c>
      <c r="AB463" t="e">
        <f t="shared" si="27"/>
        <v>#N/A</v>
      </c>
      <c r="AC463" t="e">
        <f t="shared" si="28"/>
        <v>#N/A</v>
      </c>
      <c r="AD463" t="e">
        <f t="shared" si="29"/>
        <v>#N/A</v>
      </c>
    </row>
    <row r="464" spans="1:30">
      <c r="A464" t="s">
        <v>174</v>
      </c>
      <c r="B464" t="s">
        <v>623</v>
      </c>
      <c r="C464" t="s">
        <v>1292</v>
      </c>
      <c r="D464" t="s">
        <v>1293</v>
      </c>
      <c r="E464">
        <v>49.275771980000002</v>
      </c>
      <c r="F464">
        <v>-125.91431780000001</v>
      </c>
      <c r="G464" t="s">
        <v>1294</v>
      </c>
      <c r="H464" t="s">
        <v>1294</v>
      </c>
      <c r="I464" t="s">
        <v>1295</v>
      </c>
      <c r="J464" t="s">
        <v>1296</v>
      </c>
      <c r="K464" t="s">
        <v>1297</v>
      </c>
      <c r="L464">
        <v>49.026875990000001</v>
      </c>
      <c r="M464">
        <v>-125.14962509999999</v>
      </c>
      <c r="N464" t="s">
        <v>30</v>
      </c>
      <c r="O464">
        <v>31</v>
      </c>
      <c r="P464" t="s">
        <v>1298</v>
      </c>
      <c r="Q464">
        <v>5</v>
      </c>
      <c r="R464">
        <v>52338</v>
      </c>
      <c r="S464" t="s">
        <v>158</v>
      </c>
      <c r="T464">
        <v>24</v>
      </c>
      <c r="U464" t="s">
        <v>1133</v>
      </c>
      <c r="V464" t="s">
        <v>92</v>
      </c>
      <c r="W464" s="449">
        <v>43</v>
      </c>
      <c r="X464" s="449">
        <f>'Area 24'!AW47</f>
        <v>-1</v>
      </c>
      <c r="Y464" s="449" t="e">
        <f>'Area 24'!BA47</f>
        <v>#N/A</v>
      </c>
      <c r="Z464" s="449" t="e">
        <f>'Area 24'!AY47</f>
        <v>#N/A</v>
      </c>
      <c r="AA464" s="449" t="e">
        <f>'Area 24'!BE47</f>
        <v>#N/A</v>
      </c>
      <c r="AB464" t="e">
        <f t="shared" si="27"/>
        <v>#N/A</v>
      </c>
      <c r="AC464" t="e">
        <f t="shared" si="28"/>
        <v>#N/A</v>
      </c>
      <c r="AD464" t="e">
        <f t="shared" si="29"/>
        <v>#N/A</v>
      </c>
    </row>
    <row r="465" spans="1:30">
      <c r="A465" t="s">
        <v>174</v>
      </c>
      <c r="B465" t="s">
        <v>623</v>
      </c>
      <c r="C465" t="s">
        <v>1292</v>
      </c>
      <c r="D465" t="s">
        <v>1293</v>
      </c>
      <c r="E465">
        <v>49.275771980000002</v>
      </c>
      <c r="F465">
        <v>-125.91431780000001</v>
      </c>
      <c r="G465" t="s">
        <v>1294</v>
      </c>
      <c r="H465" t="s">
        <v>1294</v>
      </c>
      <c r="I465" t="s">
        <v>1295</v>
      </c>
      <c r="J465" t="s">
        <v>1296</v>
      </c>
      <c r="K465" t="s">
        <v>1297</v>
      </c>
      <c r="L465">
        <v>49.026875990000001</v>
      </c>
      <c r="M465">
        <v>-125.14962509999999</v>
      </c>
      <c r="N465" t="s">
        <v>30</v>
      </c>
      <c r="O465">
        <v>31</v>
      </c>
      <c r="P465" t="s">
        <v>1298</v>
      </c>
      <c r="Q465">
        <v>5</v>
      </c>
      <c r="R465">
        <v>52338</v>
      </c>
      <c r="S465" t="s">
        <v>158</v>
      </c>
      <c r="T465">
        <v>24</v>
      </c>
      <c r="U465" t="s">
        <v>1133</v>
      </c>
      <c r="V465" t="s">
        <v>93</v>
      </c>
      <c r="W465" s="449">
        <v>44</v>
      </c>
      <c r="X465" s="449">
        <f>'Area 24'!AW48</f>
        <v>-1</v>
      </c>
      <c r="Y465" s="449" t="e">
        <f>'Area 24'!BA48</f>
        <v>#N/A</v>
      </c>
      <c r="Z465" s="449" t="e">
        <f>'Area 24'!AY48</f>
        <v>#N/A</v>
      </c>
      <c r="AA465" s="449" t="e">
        <f>'Area 24'!BE48</f>
        <v>#N/A</v>
      </c>
      <c r="AB465" t="e">
        <f t="shared" si="27"/>
        <v>#N/A</v>
      </c>
      <c r="AC465" t="e">
        <f t="shared" si="28"/>
        <v>#N/A</v>
      </c>
      <c r="AD465" t="e">
        <f t="shared" si="29"/>
        <v>#N/A</v>
      </c>
    </row>
    <row r="466" spans="1:30">
      <c r="A466" t="s">
        <v>174</v>
      </c>
      <c r="B466" t="s">
        <v>623</v>
      </c>
      <c r="C466" t="s">
        <v>1292</v>
      </c>
      <c r="D466" t="s">
        <v>1293</v>
      </c>
      <c r="E466">
        <v>49.275771980000002</v>
      </c>
      <c r="F466">
        <v>-125.91431780000001</v>
      </c>
      <c r="G466" t="s">
        <v>1294</v>
      </c>
      <c r="H466" t="s">
        <v>1294</v>
      </c>
      <c r="I466" t="s">
        <v>1295</v>
      </c>
      <c r="J466" t="s">
        <v>1296</v>
      </c>
      <c r="K466" t="s">
        <v>1297</v>
      </c>
      <c r="L466">
        <v>49.026875990000001</v>
      </c>
      <c r="M466">
        <v>-125.14962509999999</v>
      </c>
      <c r="N466" t="s">
        <v>30</v>
      </c>
      <c r="O466">
        <v>31</v>
      </c>
      <c r="P466" t="s">
        <v>1298</v>
      </c>
      <c r="Q466">
        <v>5</v>
      </c>
      <c r="R466">
        <v>52338</v>
      </c>
      <c r="S466" t="s">
        <v>158</v>
      </c>
      <c r="T466">
        <v>24</v>
      </c>
      <c r="U466" t="s">
        <v>1133</v>
      </c>
      <c r="V466" t="s">
        <v>94</v>
      </c>
      <c r="W466" s="449">
        <v>45</v>
      </c>
      <c r="X466" s="449">
        <f>'Area 24'!AW49</f>
        <v>0</v>
      </c>
      <c r="Y466" s="449" t="e">
        <f>'Area 24'!BA49</f>
        <v>#N/A</v>
      </c>
      <c r="Z466" s="449" t="e">
        <f>'Area 24'!AY49</f>
        <v>#N/A</v>
      </c>
      <c r="AA466" s="449" t="e">
        <f>'Area 24'!BE49</f>
        <v>#N/A</v>
      </c>
      <c r="AB466" t="e">
        <f t="shared" si="27"/>
        <v>#N/A</v>
      </c>
      <c r="AC466" t="e">
        <f t="shared" si="28"/>
        <v>#N/A</v>
      </c>
      <c r="AD466" t="e">
        <f t="shared" si="29"/>
        <v>#N/A</v>
      </c>
    </row>
    <row r="467" spans="1:30">
      <c r="A467" t="s">
        <v>174</v>
      </c>
      <c r="B467" t="s">
        <v>623</v>
      </c>
      <c r="C467" t="s">
        <v>1292</v>
      </c>
      <c r="D467" t="s">
        <v>1293</v>
      </c>
      <c r="E467">
        <v>49.275771980000002</v>
      </c>
      <c r="F467">
        <v>-125.91431780000001</v>
      </c>
      <c r="G467" t="s">
        <v>1294</v>
      </c>
      <c r="H467" t="s">
        <v>1294</v>
      </c>
      <c r="I467" t="s">
        <v>1295</v>
      </c>
      <c r="J467" t="s">
        <v>1296</v>
      </c>
      <c r="K467" t="s">
        <v>1297</v>
      </c>
      <c r="L467">
        <v>49.026875990000001</v>
      </c>
      <c r="M467">
        <v>-125.14962509999999</v>
      </c>
      <c r="N467" t="s">
        <v>30</v>
      </c>
      <c r="O467">
        <v>31</v>
      </c>
      <c r="P467" t="s">
        <v>1298</v>
      </c>
      <c r="Q467">
        <v>5</v>
      </c>
      <c r="R467">
        <v>52338</v>
      </c>
      <c r="S467" t="s">
        <v>158</v>
      </c>
      <c r="T467">
        <v>24</v>
      </c>
      <c r="U467" t="s">
        <v>1133</v>
      </c>
      <c r="V467" t="s">
        <v>95</v>
      </c>
      <c r="W467" s="449">
        <v>46</v>
      </c>
      <c r="X467" s="449">
        <f>'Area 24'!AW50</f>
        <v>0</v>
      </c>
      <c r="Y467" s="449" t="e">
        <f>'Area 24'!BA50</f>
        <v>#N/A</v>
      </c>
      <c r="Z467" s="449" t="e">
        <f>'Area 24'!AY50</f>
        <v>#N/A</v>
      </c>
      <c r="AA467" s="449" t="e">
        <f>'Area 24'!BE50</f>
        <v>#N/A</v>
      </c>
      <c r="AB467" t="e">
        <f t="shared" si="27"/>
        <v>#N/A</v>
      </c>
      <c r="AC467" t="e">
        <f t="shared" si="28"/>
        <v>#N/A</v>
      </c>
      <c r="AD467" t="e">
        <f t="shared" si="29"/>
        <v>#N/A</v>
      </c>
    </row>
    <row r="468" spans="1:30">
      <c r="A468" t="s">
        <v>174</v>
      </c>
      <c r="B468" t="s">
        <v>623</v>
      </c>
      <c r="C468" t="s">
        <v>1292</v>
      </c>
      <c r="D468" t="s">
        <v>1293</v>
      </c>
      <c r="E468">
        <v>49.275771980000002</v>
      </c>
      <c r="F468">
        <v>-125.91431780000001</v>
      </c>
      <c r="G468" t="s">
        <v>1294</v>
      </c>
      <c r="H468" t="s">
        <v>1294</v>
      </c>
      <c r="I468" t="s">
        <v>1295</v>
      </c>
      <c r="J468" t="s">
        <v>1296</v>
      </c>
      <c r="K468" t="s">
        <v>1297</v>
      </c>
      <c r="L468">
        <v>49.026875990000001</v>
      </c>
      <c r="M468">
        <v>-125.14962509999999</v>
      </c>
      <c r="N468" t="s">
        <v>30</v>
      </c>
      <c r="O468">
        <v>31</v>
      </c>
      <c r="P468" t="s">
        <v>1298</v>
      </c>
      <c r="Q468">
        <v>5</v>
      </c>
      <c r="R468">
        <v>52338</v>
      </c>
      <c r="S468" t="s">
        <v>158</v>
      </c>
      <c r="T468">
        <v>24</v>
      </c>
      <c r="U468" t="s">
        <v>1134</v>
      </c>
      <c r="V468" t="s">
        <v>97</v>
      </c>
      <c r="W468" s="449">
        <v>47</v>
      </c>
      <c r="X468" s="449">
        <f>'Area 24'!AW51</f>
        <v>1</v>
      </c>
      <c r="Y468" s="449" t="e">
        <f>'Area 24'!BA51</f>
        <v>#N/A</v>
      </c>
      <c r="Z468" s="449" t="e">
        <f>'Area 24'!AY51</f>
        <v>#N/A</v>
      </c>
      <c r="AA468" s="449" t="e">
        <f>'Area 24'!BE51</f>
        <v>#N/A</v>
      </c>
      <c r="AB468" t="e">
        <f t="shared" si="27"/>
        <v>#N/A</v>
      </c>
      <c r="AC468" t="e">
        <f t="shared" si="28"/>
        <v>#N/A</v>
      </c>
      <c r="AD468" t="e">
        <f t="shared" si="29"/>
        <v>#N/A</v>
      </c>
    </row>
    <row r="469" spans="1:30">
      <c r="A469" t="s">
        <v>174</v>
      </c>
      <c r="B469" t="s">
        <v>623</v>
      </c>
      <c r="C469" t="s">
        <v>1292</v>
      </c>
      <c r="D469" t="s">
        <v>1293</v>
      </c>
      <c r="E469">
        <v>49.275771980000002</v>
      </c>
      <c r="F469">
        <v>-125.91431780000001</v>
      </c>
      <c r="G469" t="s">
        <v>1294</v>
      </c>
      <c r="H469" t="s">
        <v>1294</v>
      </c>
      <c r="I469" t="s">
        <v>1295</v>
      </c>
      <c r="J469" t="s">
        <v>1296</v>
      </c>
      <c r="K469" t="s">
        <v>1297</v>
      </c>
      <c r="L469">
        <v>49.026875990000001</v>
      </c>
      <c r="M469">
        <v>-125.14962509999999</v>
      </c>
      <c r="N469" t="s">
        <v>30</v>
      </c>
      <c r="O469">
        <v>31</v>
      </c>
      <c r="P469" t="s">
        <v>1298</v>
      </c>
      <c r="Q469">
        <v>5</v>
      </c>
      <c r="R469">
        <v>52338</v>
      </c>
      <c r="S469" t="s">
        <v>158</v>
      </c>
      <c r="T469">
        <v>24</v>
      </c>
      <c r="U469" t="s">
        <v>1134</v>
      </c>
      <c r="V469" t="s">
        <v>98</v>
      </c>
      <c r="W469" s="449">
        <v>48</v>
      </c>
      <c r="X469" s="449">
        <f>'Area 24'!AW52</f>
        <v>1</v>
      </c>
      <c r="Y469" s="449" t="e">
        <f>'Area 24'!BA52</f>
        <v>#N/A</v>
      </c>
      <c r="Z469" s="449" t="e">
        <f>'Area 24'!AY52</f>
        <v>#N/A</v>
      </c>
      <c r="AA469" s="449" t="e">
        <f>'Area 24'!BE52</f>
        <v>#N/A</v>
      </c>
      <c r="AB469" t="e">
        <f t="shared" si="27"/>
        <v>#N/A</v>
      </c>
      <c r="AC469" t="e">
        <f t="shared" si="28"/>
        <v>#N/A</v>
      </c>
      <c r="AD469" t="e">
        <f t="shared" si="29"/>
        <v>#N/A</v>
      </c>
    </row>
    <row r="470" spans="1:30">
      <c r="A470" t="s">
        <v>174</v>
      </c>
      <c r="B470" t="s">
        <v>623</v>
      </c>
      <c r="C470" t="s">
        <v>1292</v>
      </c>
      <c r="D470" t="s">
        <v>1293</v>
      </c>
      <c r="E470">
        <v>49.275771980000002</v>
      </c>
      <c r="F470">
        <v>-125.91431780000001</v>
      </c>
      <c r="G470" t="s">
        <v>1294</v>
      </c>
      <c r="H470" t="s">
        <v>1294</v>
      </c>
      <c r="I470" t="s">
        <v>1295</v>
      </c>
      <c r="J470" t="s">
        <v>1296</v>
      </c>
      <c r="K470" t="s">
        <v>1297</v>
      </c>
      <c r="L470">
        <v>49.026875990000001</v>
      </c>
      <c r="M470">
        <v>-125.14962509999999</v>
      </c>
      <c r="N470" t="s">
        <v>30</v>
      </c>
      <c r="O470">
        <v>31</v>
      </c>
      <c r="P470" t="s">
        <v>1298</v>
      </c>
      <c r="Q470">
        <v>5</v>
      </c>
      <c r="R470">
        <v>52338</v>
      </c>
      <c r="S470" t="s">
        <v>158</v>
      </c>
      <c r="T470">
        <v>24</v>
      </c>
      <c r="U470" t="s">
        <v>1134</v>
      </c>
      <c r="V470" t="s">
        <v>99</v>
      </c>
      <c r="W470" s="449">
        <v>49</v>
      </c>
      <c r="X470" s="449">
        <f>'Area 24'!AW53</f>
        <v>-1</v>
      </c>
      <c r="Y470" s="449" t="e">
        <f>'Area 24'!BA53</f>
        <v>#N/A</v>
      </c>
      <c r="Z470" s="449" t="e">
        <f>'Area 24'!AY53</f>
        <v>#N/A</v>
      </c>
      <c r="AA470" s="449" t="e">
        <f>'Area 24'!BE53</f>
        <v>#N/A</v>
      </c>
      <c r="AB470" t="e">
        <f t="shared" si="27"/>
        <v>#N/A</v>
      </c>
      <c r="AC470" t="e">
        <f t="shared" si="28"/>
        <v>#N/A</v>
      </c>
      <c r="AD470" t="e">
        <f t="shared" si="29"/>
        <v>#N/A</v>
      </c>
    </row>
    <row r="471" spans="1:30">
      <c r="A471" t="s">
        <v>174</v>
      </c>
      <c r="B471" t="s">
        <v>623</v>
      </c>
      <c r="C471" t="s">
        <v>1292</v>
      </c>
      <c r="D471" t="s">
        <v>1293</v>
      </c>
      <c r="E471">
        <v>49.275771980000002</v>
      </c>
      <c r="F471">
        <v>-125.91431780000001</v>
      </c>
      <c r="G471" t="s">
        <v>1294</v>
      </c>
      <c r="H471" t="s">
        <v>1294</v>
      </c>
      <c r="I471" t="s">
        <v>1295</v>
      </c>
      <c r="J471" t="s">
        <v>1296</v>
      </c>
      <c r="K471" t="s">
        <v>1297</v>
      </c>
      <c r="L471">
        <v>49.026875990000001</v>
      </c>
      <c r="M471">
        <v>-125.14962509999999</v>
      </c>
      <c r="N471" t="s">
        <v>30</v>
      </c>
      <c r="O471">
        <v>31</v>
      </c>
      <c r="P471" t="s">
        <v>1298</v>
      </c>
      <c r="Q471">
        <v>5</v>
      </c>
      <c r="R471">
        <v>52338</v>
      </c>
      <c r="S471" t="s">
        <v>158</v>
      </c>
      <c r="T471">
        <v>24</v>
      </c>
      <c r="U471" t="s">
        <v>1134</v>
      </c>
      <c r="V471" t="s">
        <v>100</v>
      </c>
      <c r="W471" s="449">
        <v>50</v>
      </c>
      <c r="X471" s="449">
        <f>'Area 24'!AW54</f>
        <v>1</v>
      </c>
      <c r="Y471" s="449" t="e">
        <f>'Area 24'!BA54</f>
        <v>#N/A</v>
      </c>
      <c r="Z471" s="449" t="e">
        <f>'Area 24'!AY54</f>
        <v>#N/A</v>
      </c>
      <c r="AA471" s="449" t="e">
        <f>'Area 24'!BE54</f>
        <v>#N/A</v>
      </c>
      <c r="AB471" t="e">
        <f t="shared" si="27"/>
        <v>#N/A</v>
      </c>
      <c r="AC471" t="e">
        <f t="shared" si="28"/>
        <v>#N/A</v>
      </c>
      <c r="AD471" t="e">
        <f t="shared" si="29"/>
        <v>#N/A</v>
      </c>
    </row>
    <row r="472" spans="1:30">
      <c r="A472" t="s">
        <v>174</v>
      </c>
      <c r="B472" t="s">
        <v>623</v>
      </c>
      <c r="C472" t="s">
        <v>1292</v>
      </c>
      <c r="D472" t="s">
        <v>1293</v>
      </c>
      <c r="E472">
        <v>49.275771980000002</v>
      </c>
      <c r="F472">
        <v>-125.91431780000001</v>
      </c>
      <c r="G472" t="s">
        <v>1294</v>
      </c>
      <c r="H472" t="s">
        <v>1294</v>
      </c>
      <c r="I472" t="s">
        <v>1295</v>
      </c>
      <c r="J472" t="s">
        <v>1296</v>
      </c>
      <c r="K472" t="s">
        <v>1297</v>
      </c>
      <c r="L472">
        <v>49.026875990000001</v>
      </c>
      <c r="M472">
        <v>-125.14962509999999</v>
      </c>
      <c r="N472" t="s">
        <v>30</v>
      </c>
      <c r="O472">
        <v>31</v>
      </c>
      <c r="P472" t="s">
        <v>1298</v>
      </c>
      <c r="Q472">
        <v>5</v>
      </c>
      <c r="R472">
        <v>52338</v>
      </c>
      <c r="S472" t="s">
        <v>158</v>
      </c>
      <c r="T472">
        <v>24</v>
      </c>
      <c r="U472" t="s">
        <v>1134</v>
      </c>
      <c r="V472" t="s">
        <v>101</v>
      </c>
      <c r="W472" s="449">
        <v>51</v>
      </c>
      <c r="X472" s="449">
        <f>'Area 24'!AW55</f>
        <v>5</v>
      </c>
      <c r="Y472" s="449" t="e">
        <f>'Area 24'!BA55</f>
        <v>#N/A</v>
      </c>
      <c r="Z472" s="449" t="e">
        <f>'Area 24'!AY55</f>
        <v>#N/A</v>
      </c>
      <c r="AA472" s="449" t="e">
        <f>'Area 24'!BE55</f>
        <v>#N/A</v>
      </c>
      <c r="AB472" t="e">
        <f t="shared" si="27"/>
        <v>#N/A</v>
      </c>
      <c r="AC472" t="e">
        <f t="shared" si="28"/>
        <v>#N/A</v>
      </c>
      <c r="AD472" t="e">
        <f t="shared" si="29"/>
        <v>#N/A</v>
      </c>
    </row>
    <row r="473" spans="1:30">
      <c r="A473" t="s">
        <v>174</v>
      </c>
      <c r="B473" t="s">
        <v>623</v>
      </c>
      <c r="C473" t="s">
        <v>1292</v>
      </c>
      <c r="D473" t="s">
        <v>1293</v>
      </c>
      <c r="E473">
        <v>49.275771980000002</v>
      </c>
      <c r="F473">
        <v>-125.91431780000001</v>
      </c>
      <c r="G473" t="s">
        <v>1294</v>
      </c>
      <c r="H473" t="s">
        <v>1294</v>
      </c>
      <c r="I473" t="s">
        <v>1295</v>
      </c>
      <c r="J473" t="s">
        <v>1296</v>
      </c>
      <c r="K473" t="s">
        <v>1297</v>
      </c>
      <c r="L473">
        <v>49.026875990000001</v>
      </c>
      <c r="M473">
        <v>-125.14962509999999</v>
      </c>
      <c r="N473" t="s">
        <v>30</v>
      </c>
      <c r="O473">
        <v>31</v>
      </c>
      <c r="P473" t="s">
        <v>1298</v>
      </c>
      <c r="Q473">
        <v>5</v>
      </c>
      <c r="R473">
        <v>52338</v>
      </c>
      <c r="S473" t="s">
        <v>158</v>
      </c>
      <c r="T473">
        <v>24</v>
      </c>
      <c r="U473" t="s">
        <v>1134</v>
      </c>
      <c r="V473" t="s">
        <v>102</v>
      </c>
      <c r="W473" s="449">
        <v>52</v>
      </c>
      <c r="X473" s="449">
        <f>'Area 24'!AW56</f>
        <v>-1</v>
      </c>
      <c r="Y473" s="449" t="e">
        <f>'Area 24'!BA56</f>
        <v>#N/A</v>
      </c>
      <c r="Z473" s="449" t="e">
        <f>'Area 24'!AY56</f>
        <v>#N/A</v>
      </c>
      <c r="AA473" s="449" t="e">
        <f>'Area 24'!BE56</f>
        <v>#N/A</v>
      </c>
      <c r="AB473" t="e">
        <f t="shared" si="27"/>
        <v>#N/A</v>
      </c>
      <c r="AC473" t="e">
        <f t="shared" si="28"/>
        <v>#N/A</v>
      </c>
      <c r="AD473" t="e">
        <f t="shared" si="29"/>
        <v>#N/A</v>
      </c>
    </row>
    <row r="474" spans="1:30">
      <c r="A474" t="s">
        <v>174</v>
      </c>
      <c r="B474" t="s">
        <v>623</v>
      </c>
      <c r="C474" t="s">
        <v>1292</v>
      </c>
      <c r="D474" t="s">
        <v>1293</v>
      </c>
      <c r="E474">
        <v>49.275771980000002</v>
      </c>
      <c r="F474">
        <v>-125.91431780000001</v>
      </c>
      <c r="G474" t="s">
        <v>1294</v>
      </c>
      <c r="H474" t="s">
        <v>1294</v>
      </c>
      <c r="I474" t="s">
        <v>1295</v>
      </c>
      <c r="J474" t="s">
        <v>1296</v>
      </c>
      <c r="K474" t="s">
        <v>1297</v>
      </c>
      <c r="L474">
        <v>49.026875990000001</v>
      </c>
      <c r="M474">
        <v>-125.14962509999999</v>
      </c>
      <c r="N474" t="s">
        <v>30</v>
      </c>
      <c r="O474">
        <v>31</v>
      </c>
      <c r="P474" t="s">
        <v>1298</v>
      </c>
      <c r="Q474">
        <v>5</v>
      </c>
      <c r="R474">
        <v>52338</v>
      </c>
      <c r="S474" t="s">
        <v>158</v>
      </c>
      <c r="T474">
        <v>24</v>
      </c>
      <c r="U474" t="s">
        <v>1134</v>
      </c>
      <c r="V474" t="s">
        <v>103</v>
      </c>
      <c r="W474" s="449">
        <v>53</v>
      </c>
      <c r="X474" s="449">
        <f>'Area 24'!AW57</f>
        <v>1</v>
      </c>
      <c r="Y474" s="449" t="e">
        <f>'Area 24'!BA57</f>
        <v>#N/A</v>
      </c>
      <c r="Z474" s="449" t="e">
        <f>'Area 24'!AY57</f>
        <v>#N/A</v>
      </c>
      <c r="AA474" s="449" t="e">
        <f>'Area 24'!BE57</f>
        <v>#N/A</v>
      </c>
      <c r="AB474" t="e">
        <f t="shared" si="27"/>
        <v>#N/A</v>
      </c>
      <c r="AC474" t="e">
        <f t="shared" si="28"/>
        <v>#N/A</v>
      </c>
      <c r="AD474" t="e">
        <f t="shared" si="29"/>
        <v>#N/A</v>
      </c>
    </row>
    <row r="475" spans="1:30">
      <c r="A475" t="s">
        <v>174</v>
      </c>
      <c r="B475" t="s">
        <v>623</v>
      </c>
      <c r="C475" t="s">
        <v>1292</v>
      </c>
      <c r="D475" t="s">
        <v>1293</v>
      </c>
      <c r="E475">
        <v>49.275771980000002</v>
      </c>
      <c r="F475">
        <v>-125.91431780000001</v>
      </c>
      <c r="G475" t="s">
        <v>1294</v>
      </c>
      <c r="H475" t="s">
        <v>1294</v>
      </c>
      <c r="I475" t="s">
        <v>1295</v>
      </c>
      <c r="J475" t="s">
        <v>1296</v>
      </c>
      <c r="K475" t="s">
        <v>1297</v>
      </c>
      <c r="L475">
        <v>49.026875990000001</v>
      </c>
      <c r="M475">
        <v>-125.14962509999999</v>
      </c>
      <c r="N475" t="s">
        <v>30</v>
      </c>
      <c r="O475">
        <v>31</v>
      </c>
      <c r="P475" t="s">
        <v>1298</v>
      </c>
      <c r="Q475">
        <v>5</v>
      </c>
      <c r="R475">
        <v>52338</v>
      </c>
      <c r="S475" t="s">
        <v>158</v>
      </c>
      <c r="T475">
        <v>24</v>
      </c>
      <c r="U475" t="s">
        <v>1134</v>
      </c>
      <c r="V475" t="s">
        <v>104</v>
      </c>
      <c r="W475" s="449">
        <v>54</v>
      </c>
      <c r="X475" s="449">
        <f>'Area 24'!AW58</f>
        <v>-1</v>
      </c>
      <c r="Y475" s="449" t="e">
        <f>'Area 24'!BA58</f>
        <v>#N/A</v>
      </c>
      <c r="Z475" s="449" t="e">
        <f>'Area 24'!AY58</f>
        <v>#N/A</v>
      </c>
      <c r="AA475" s="449" t="e">
        <f>'Area 24'!BE58</f>
        <v>#N/A</v>
      </c>
      <c r="AB475" t="e">
        <f t="shared" si="27"/>
        <v>#N/A</v>
      </c>
      <c r="AC475" t="e">
        <f t="shared" si="28"/>
        <v>#N/A</v>
      </c>
      <c r="AD475" t="e">
        <f t="shared" si="29"/>
        <v>#N/A</v>
      </c>
    </row>
    <row r="476" spans="1:30">
      <c r="A476" t="s">
        <v>174</v>
      </c>
      <c r="B476" t="s">
        <v>623</v>
      </c>
      <c r="C476" t="s">
        <v>1292</v>
      </c>
      <c r="D476" t="s">
        <v>1293</v>
      </c>
      <c r="E476">
        <v>49.275771980000002</v>
      </c>
      <c r="F476">
        <v>-125.91431780000001</v>
      </c>
      <c r="G476" t="s">
        <v>1294</v>
      </c>
      <c r="H476" t="s">
        <v>1294</v>
      </c>
      <c r="I476" t="s">
        <v>1295</v>
      </c>
      <c r="J476" t="s">
        <v>1296</v>
      </c>
      <c r="K476" t="s">
        <v>1297</v>
      </c>
      <c r="L476">
        <v>49.026875990000001</v>
      </c>
      <c r="M476">
        <v>-125.14962509999999</v>
      </c>
      <c r="N476" t="s">
        <v>30</v>
      </c>
      <c r="O476">
        <v>31</v>
      </c>
      <c r="P476" t="s">
        <v>1298</v>
      </c>
      <c r="Q476">
        <v>5</v>
      </c>
      <c r="R476">
        <v>52338</v>
      </c>
      <c r="S476" t="s">
        <v>158</v>
      </c>
      <c r="T476">
        <v>24</v>
      </c>
      <c r="U476" t="s">
        <v>1134</v>
      </c>
      <c r="V476" t="s">
        <v>105</v>
      </c>
      <c r="W476" s="449">
        <v>55</v>
      </c>
      <c r="X476" s="449">
        <f>'Area 24'!AW59</f>
        <v>-1</v>
      </c>
      <c r="Y476" s="449" t="e">
        <f>'Area 24'!BA59</f>
        <v>#N/A</v>
      </c>
      <c r="Z476" s="449" t="e">
        <f>'Area 24'!AY59</f>
        <v>#N/A</v>
      </c>
      <c r="AA476" s="449" t="e">
        <f>'Area 24'!BE59</f>
        <v>#N/A</v>
      </c>
      <c r="AB476" t="e">
        <f t="shared" si="27"/>
        <v>#N/A</v>
      </c>
      <c r="AC476" t="e">
        <f t="shared" si="28"/>
        <v>#N/A</v>
      </c>
      <c r="AD476" t="e">
        <f t="shared" si="29"/>
        <v>#N/A</v>
      </c>
    </row>
    <row r="477" spans="1:30">
      <c r="A477" t="s">
        <v>174</v>
      </c>
      <c r="B477" t="s">
        <v>623</v>
      </c>
      <c r="C477" t="s">
        <v>1292</v>
      </c>
      <c r="D477" t="s">
        <v>1293</v>
      </c>
      <c r="E477">
        <v>49.275771980000002</v>
      </c>
      <c r="F477">
        <v>-125.91431780000001</v>
      </c>
      <c r="G477" t="s">
        <v>1294</v>
      </c>
      <c r="H477" t="s">
        <v>1294</v>
      </c>
      <c r="I477" t="s">
        <v>1295</v>
      </c>
      <c r="J477" t="s">
        <v>1296</v>
      </c>
      <c r="K477" t="s">
        <v>1297</v>
      </c>
      <c r="L477">
        <v>49.026875990000001</v>
      </c>
      <c r="M477">
        <v>-125.14962509999999</v>
      </c>
      <c r="N477" t="s">
        <v>30</v>
      </c>
      <c r="O477">
        <v>31</v>
      </c>
      <c r="P477" t="s">
        <v>1298</v>
      </c>
      <c r="Q477">
        <v>5</v>
      </c>
      <c r="R477">
        <v>52338</v>
      </c>
      <c r="S477" t="s">
        <v>158</v>
      </c>
      <c r="T477">
        <v>24</v>
      </c>
      <c r="U477" t="s">
        <v>1134</v>
      </c>
      <c r="V477" t="s">
        <v>106</v>
      </c>
      <c r="W477" s="449">
        <v>56</v>
      </c>
      <c r="X477" s="449">
        <f>'Area 24'!AW60</f>
        <v>-1</v>
      </c>
      <c r="Y477" s="449" t="e">
        <f>'Area 24'!BA60</f>
        <v>#N/A</v>
      </c>
      <c r="Z477" s="449" t="e">
        <f>'Area 24'!AY60</f>
        <v>#N/A</v>
      </c>
      <c r="AA477" s="449" t="e">
        <f>'Area 24'!BE60</f>
        <v>#N/A</v>
      </c>
      <c r="AB477" t="e">
        <f t="shared" si="27"/>
        <v>#N/A</v>
      </c>
      <c r="AC477" t="e">
        <f t="shared" si="28"/>
        <v>#N/A</v>
      </c>
      <c r="AD477" t="e">
        <f t="shared" si="29"/>
        <v>#N/A</v>
      </c>
    </row>
    <row r="478" spans="1:30">
      <c r="A478" t="s">
        <v>174</v>
      </c>
      <c r="B478" t="s">
        <v>623</v>
      </c>
      <c r="C478" t="s">
        <v>1292</v>
      </c>
      <c r="D478" t="s">
        <v>1293</v>
      </c>
      <c r="E478">
        <v>49.275771980000002</v>
      </c>
      <c r="F478">
        <v>-125.91431780000001</v>
      </c>
      <c r="G478" t="s">
        <v>1294</v>
      </c>
      <c r="H478" t="s">
        <v>1294</v>
      </c>
      <c r="I478" t="s">
        <v>1295</v>
      </c>
      <c r="J478" t="s">
        <v>1296</v>
      </c>
      <c r="K478" t="s">
        <v>1297</v>
      </c>
      <c r="L478">
        <v>49.026875990000001</v>
      </c>
      <c r="M478">
        <v>-125.14962509999999</v>
      </c>
      <c r="N478" t="s">
        <v>30</v>
      </c>
      <c r="O478">
        <v>31</v>
      </c>
      <c r="P478" t="s">
        <v>1298</v>
      </c>
      <c r="Q478">
        <v>5</v>
      </c>
      <c r="R478">
        <v>52338</v>
      </c>
      <c r="S478" t="s">
        <v>158</v>
      </c>
      <c r="T478">
        <v>24</v>
      </c>
      <c r="U478" t="s">
        <v>1134</v>
      </c>
      <c r="V478" t="s">
        <v>107</v>
      </c>
      <c r="W478" s="449">
        <v>57</v>
      </c>
      <c r="X478" s="449">
        <f>'Area 24'!AW61</f>
        <v>-1</v>
      </c>
      <c r="Y478" s="449" t="e">
        <f>'Area 24'!BA61</f>
        <v>#N/A</v>
      </c>
      <c r="Z478" s="449" t="e">
        <f>'Area 24'!AY61</f>
        <v>#N/A</v>
      </c>
      <c r="AA478" s="449" t="e">
        <f>'Area 24'!BE61</f>
        <v>#N/A</v>
      </c>
      <c r="AB478" t="e">
        <f t="shared" si="27"/>
        <v>#N/A</v>
      </c>
      <c r="AC478" t="e">
        <f t="shared" si="28"/>
        <v>#N/A</v>
      </c>
      <c r="AD478" t="e">
        <f t="shared" si="29"/>
        <v>#N/A</v>
      </c>
    </row>
    <row r="479" spans="1:30">
      <c r="A479" t="s">
        <v>174</v>
      </c>
      <c r="B479" t="s">
        <v>623</v>
      </c>
      <c r="C479" t="s">
        <v>1292</v>
      </c>
      <c r="D479" t="s">
        <v>1293</v>
      </c>
      <c r="E479">
        <v>49.275771980000002</v>
      </c>
      <c r="F479">
        <v>-125.91431780000001</v>
      </c>
      <c r="G479" t="s">
        <v>1294</v>
      </c>
      <c r="H479" t="s">
        <v>1294</v>
      </c>
      <c r="I479" t="s">
        <v>1295</v>
      </c>
      <c r="J479" t="s">
        <v>1296</v>
      </c>
      <c r="K479" t="s">
        <v>1297</v>
      </c>
      <c r="L479">
        <v>49.026875990000001</v>
      </c>
      <c r="M479">
        <v>-125.14962509999999</v>
      </c>
      <c r="N479" t="s">
        <v>30</v>
      </c>
      <c r="O479">
        <v>31</v>
      </c>
      <c r="P479" t="s">
        <v>1298</v>
      </c>
      <c r="Q479">
        <v>5</v>
      </c>
      <c r="R479">
        <v>52338</v>
      </c>
      <c r="S479" t="s">
        <v>158</v>
      </c>
      <c r="T479">
        <v>24</v>
      </c>
      <c r="U479" t="s">
        <v>1134</v>
      </c>
      <c r="V479" t="s">
        <v>108</v>
      </c>
      <c r="W479" s="449">
        <v>58</v>
      </c>
      <c r="X479" s="449">
        <f>'Area 24'!AW62</f>
        <v>3</v>
      </c>
      <c r="Y479" s="449">
        <f>'Area 24'!BA62</f>
        <v>0</v>
      </c>
      <c r="Z479" s="449">
        <f>'Area 24'!AY62</f>
        <v>0</v>
      </c>
      <c r="AA479" s="449" t="e">
        <f>'Area 24'!BE62</f>
        <v>#N/A</v>
      </c>
      <c r="AB479" t="e">
        <f t="shared" si="27"/>
        <v>#N/A</v>
      </c>
      <c r="AC479" t="e">
        <f t="shared" si="28"/>
        <v>#N/A</v>
      </c>
      <c r="AD479" t="e">
        <f t="shared" si="29"/>
        <v>#N/A</v>
      </c>
    </row>
    <row r="480" spans="1:30">
      <c r="A480" t="s">
        <v>174</v>
      </c>
      <c r="B480" t="s">
        <v>623</v>
      </c>
      <c r="C480" t="s">
        <v>1292</v>
      </c>
      <c r="D480" t="s">
        <v>1293</v>
      </c>
      <c r="E480">
        <v>49.275771980000002</v>
      </c>
      <c r="F480">
        <v>-125.91431780000001</v>
      </c>
      <c r="G480" t="s">
        <v>1294</v>
      </c>
      <c r="H480" t="s">
        <v>1294</v>
      </c>
      <c r="I480" t="s">
        <v>1295</v>
      </c>
      <c r="J480" t="s">
        <v>1296</v>
      </c>
      <c r="K480" t="s">
        <v>1297</v>
      </c>
      <c r="L480">
        <v>49.026875990000001</v>
      </c>
      <c r="M480">
        <v>-125.14962509999999</v>
      </c>
      <c r="N480" t="s">
        <v>30</v>
      </c>
      <c r="O480">
        <v>31</v>
      </c>
      <c r="P480" t="s">
        <v>1298</v>
      </c>
      <c r="Q480">
        <v>5</v>
      </c>
      <c r="R480">
        <v>52338</v>
      </c>
      <c r="S480" t="s">
        <v>158</v>
      </c>
      <c r="T480">
        <v>24</v>
      </c>
      <c r="U480" t="s">
        <v>1134</v>
      </c>
      <c r="V480" t="s">
        <v>109</v>
      </c>
      <c r="W480" s="449">
        <v>59</v>
      </c>
      <c r="X480" s="449">
        <f>'Area 24'!AW63</f>
        <v>3</v>
      </c>
      <c r="Y480" s="449">
        <f>'Area 24'!BA63</f>
        <v>0</v>
      </c>
      <c r="Z480" s="449">
        <f>'Area 24'!AY63</f>
        <v>0</v>
      </c>
      <c r="AA480" s="449" t="e">
        <f>'Area 24'!BE63</f>
        <v>#N/A</v>
      </c>
      <c r="AB480" t="e">
        <f t="shared" ref="AB480:AB492" si="30">VLOOKUP(Z480,biorisk,2,FALSE)</f>
        <v>#N/A</v>
      </c>
      <c r="AC480" t="e">
        <f t="shared" ref="AC480:AC543" si="31">VLOOKUP(AA480,futurerisk,2,FALSE)</f>
        <v>#N/A</v>
      </c>
      <c r="AD480" t="e">
        <f t="shared" ref="AD480:AD543" si="32">AB480*AC480</f>
        <v>#N/A</v>
      </c>
    </row>
    <row r="481" spans="1:30">
      <c r="A481" t="s">
        <v>174</v>
      </c>
      <c r="B481" t="s">
        <v>623</v>
      </c>
      <c r="C481" t="s">
        <v>1292</v>
      </c>
      <c r="D481" t="s">
        <v>1293</v>
      </c>
      <c r="E481">
        <v>49.275771980000002</v>
      </c>
      <c r="F481">
        <v>-125.91431780000001</v>
      </c>
      <c r="G481" t="s">
        <v>1294</v>
      </c>
      <c r="H481" t="s">
        <v>1294</v>
      </c>
      <c r="I481" t="s">
        <v>1295</v>
      </c>
      <c r="J481" t="s">
        <v>1296</v>
      </c>
      <c r="K481" t="s">
        <v>1297</v>
      </c>
      <c r="L481">
        <v>49.026875990000001</v>
      </c>
      <c r="M481">
        <v>-125.14962509999999</v>
      </c>
      <c r="N481" t="s">
        <v>30</v>
      </c>
      <c r="O481">
        <v>31</v>
      </c>
      <c r="P481" t="s">
        <v>1298</v>
      </c>
      <c r="Q481">
        <v>5</v>
      </c>
      <c r="R481">
        <v>52338</v>
      </c>
      <c r="S481" t="s">
        <v>158</v>
      </c>
      <c r="T481">
        <v>24</v>
      </c>
      <c r="U481" t="s">
        <v>1134</v>
      </c>
      <c r="V481" t="s">
        <v>110</v>
      </c>
      <c r="W481" s="449">
        <v>60</v>
      </c>
      <c r="X481" s="449">
        <f>'Area 24'!AW64</f>
        <v>-1</v>
      </c>
      <c r="Y481" s="449" t="e">
        <f>'Area 24'!BA64</f>
        <v>#N/A</v>
      </c>
      <c r="Z481" s="449" t="e">
        <f>'Area 24'!AY64</f>
        <v>#N/A</v>
      </c>
      <c r="AA481" s="449" t="e">
        <f>'Area 24'!BE64</f>
        <v>#N/A</v>
      </c>
      <c r="AB481" t="e">
        <f t="shared" si="30"/>
        <v>#N/A</v>
      </c>
      <c r="AC481" t="e">
        <f t="shared" si="31"/>
        <v>#N/A</v>
      </c>
      <c r="AD481" t="e">
        <f t="shared" si="32"/>
        <v>#N/A</v>
      </c>
    </row>
    <row r="482" spans="1:30">
      <c r="A482" t="s">
        <v>174</v>
      </c>
      <c r="B482" t="s">
        <v>623</v>
      </c>
      <c r="C482" t="s">
        <v>1292</v>
      </c>
      <c r="D482" t="s">
        <v>1293</v>
      </c>
      <c r="E482">
        <v>49.275771980000002</v>
      </c>
      <c r="F482">
        <v>-125.91431780000001</v>
      </c>
      <c r="G482" t="s">
        <v>1294</v>
      </c>
      <c r="H482" t="s">
        <v>1294</v>
      </c>
      <c r="I482" t="s">
        <v>1295</v>
      </c>
      <c r="J482" t="s">
        <v>1296</v>
      </c>
      <c r="K482" t="s">
        <v>1297</v>
      </c>
      <c r="L482">
        <v>49.026875990000001</v>
      </c>
      <c r="M482">
        <v>-125.14962509999999</v>
      </c>
      <c r="N482" t="s">
        <v>30</v>
      </c>
      <c r="O482">
        <v>31</v>
      </c>
      <c r="P482" t="s">
        <v>1298</v>
      </c>
      <c r="Q482">
        <v>5</v>
      </c>
      <c r="R482">
        <v>52338</v>
      </c>
      <c r="S482" t="s">
        <v>158</v>
      </c>
      <c r="T482">
        <v>24</v>
      </c>
      <c r="U482" t="s">
        <v>1134</v>
      </c>
      <c r="V482" t="s">
        <v>111</v>
      </c>
      <c r="W482" s="449">
        <v>61</v>
      </c>
      <c r="X482" s="449">
        <f>'Area 24'!AW65</f>
        <v>-1</v>
      </c>
      <c r="Y482" s="449" t="e">
        <f>'Area 24'!BA65</f>
        <v>#N/A</v>
      </c>
      <c r="Z482" s="449" t="e">
        <f>'Area 24'!AY65</f>
        <v>#N/A</v>
      </c>
      <c r="AA482" s="449" t="e">
        <f>'Area 24'!BE65</f>
        <v>#N/A</v>
      </c>
      <c r="AB482" t="e">
        <f t="shared" si="30"/>
        <v>#N/A</v>
      </c>
      <c r="AC482" t="e">
        <f t="shared" si="31"/>
        <v>#N/A</v>
      </c>
      <c r="AD482" t="e">
        <f t="shared" si="32"/>
        <v>#N/A</v>
      </c>
    </row>
    <row r="483" spans="1:30">
      <c r="A483" t="s">
        <v>174</v>
      </c>
      <c r="B483" t="s">
        <v>623</v>
      </c>
      <c r="C483" t="s">
        <v>1292</v>
      </c>
      <c r="D483" t="s">
        <v>1293</v>
      </c>
      <c r="E483">
        <v>49.275771980000002</v>
      </c>
      <c r="F483">
        <v>-125.91431780000001</v>
      </c>
      <c r="G483" t="s">
        <v>1294</v>
      </c>
      <c r="H483" t="s">
        <v>1294</v>
      </c>
      <c r="I483" t="s">
        <v>1295</v>
      </c>
      <c r="J483" t="s">
        <v>1296</v>
      </c>
      <c r="K483" t="s">
        <v>1297</v>
      </c>
      <c r="L483">
        <v>49.026875990000001</v>
      </c>
      <c r="M483">
        <v>-125.14962509999999</v>
      </c>
      <c r="N483" t="s">
        <v>30</v>
      </c>
      <c r="O483">
        <v>31</v>
      </c>
      <c r="P483" t="s">
        <v>1298</v>
      </c>
      <c r="Q483">
        <v>5</v>
      </c>
      <c r="R483">
        <v>52338</v>
      </c>
      <c r="S483" t="s">
        <v>158</v>
      </c>
      <c r="T483">
        <v>24</v>
      </c>
      <c r="U483" t="s">
        <v>1134</v>
      </c>
      <c r="V483" t="s">
        <v>112</v>
      </c>
      <c r="W483" s="449">
        <v>62</v>
      </c>
      <c r="X483" s="449">
        <f>'Area 24'!AW66</f>
        <v>-1</v>
      </c>
      <c r="Y483" s="449" t="e">
        <f>'Area 24'!BA66</f>
        <v>#N/A</v>
      </c>
      <c r="Z483" s="449" t="e">
        <f>'Area 24'!AY66</f>
        <v>#N/A</v>
      </c>
      <c r="AA483" s="449" t="e">
        <f>'Area 24'!BE66</f>
        <v>#N/A</v>
      </c>
      <c r="AB483" t="e">
        <f t="shared" si="30"/>
        <v>#N/A</v>
      </c>
      <c r="AC483" t="e">
        <f t="shared" si="31"/>
        <v>#N/A</v>
      </c>
      <c r="AD483" t="e">
        <f t="shared" si="32"/>
        <v>#N/A</v>
      </c>
    </row>
    <row r="484" spans="1:30">
      <c r="A484" t="s">
        <v>174</v>
      </c>
      <c r="B484" t="s">
        <v>623</v>
      </c>
      <c r="C484" t="s">
        <v>1292</v>
      </c>
      <c r="D484" t="s">
        <v>1293</v>
      </c>
      <c r="E484">
        <v>49.275771980000002</v>
      </c>
      <c r="F484">
        <v>-125.91431780000001</v>
      </c>
      <c r="G484" t="s">
        <v>1294</v>
      </c>
      <c r="H484" t="s">
        <v>1294</v>
      </c>
      <c r="I484" t="s">
        <v>1295</v>
      </c>
      <c r="J484" t="s">
        <v>1296</v>
      </c>
      <c r="K484" t="s">
        <v>1297</v>
      </c>
      <c r="L484">
        <v>49.026875990000001</v>
      </c>
      <c r="M484">
        <v>-125.14962509999999</v>
      </c>
      <c r="N484" t="s">
        <v>30</v>
      </c>
      <c r="O484">
        <v>31</v>
      </c>
      <c r="P484" t="s">
        <v>1298</v>
      </c>
      <c r="Q484">
        <v>5</v>
      </c>
      <c r="R484">
        <v>52338</v>
      </c>
      <c r="S484" t="s">
        <v>158</v>
      </c>
      <c r="T484">
        <v>24</v>
      </c>
      <c r="U484" t="s">
        <v>1134</v>
      </c>
      <c r="V484" t="s">
        <v>113</v>
      </c>
      <c r="W484" s="449">
        <v>63</v>
      </c>
      <c r="X484" s="449">
        <f>'Area 24'!AW67</f>
        <v>-1</v>
      </c>
      <c r="Y484" s="449" t="e">
        <f>'Area 24'!BA67</f>
        <v>#N/A</v>
      </c>
      <c r="Z484" s="449" t="e">
        <f>'Area 24'!AY67</f>
        <v>#N/A</v>
      </c>
      <c r="AA484" s="449" t="e">
        <f>'Area 24'!BE67</f>
        <v>#N/A</v>
      </c>
      <c r="AB484" t="e">
        <f t="shared" si="30"/>
        <v>#N/A</v>
      </c>
      <c r="AC484" t="e">
        <f t="shared" si="31"/>
        <v>#N/A</v>
      </c>
      <c r="AD484" t="e">
        <f t="shared" si="32"/>
        <v>#N/A</v>
      </c>
    </row>
    <row r="485" spans="1:30">
      <c r="A485" t="s">
        <v>174</v>
      </c>
      <c r="B485" t="s">
        <v>623</v>
      </c>
      <c r="C485" t="s">
        <v>1292</v>
      </c>
      <c r="D485" t="s">
        <v>1293</v>
      </c>
      <c r="E485">
        <v>49.275771980000002</v>
      </c>
      <c r="F485">
        <v>-125.91431780000001</v>
      </c>
      <c r="G485" t="s">
        <v>1294</v>
      </c>
      <c r="H485" t="s">
        <v>1294</v>
      </c>
      <c r="I485" t="s">
        <v>1295</v>
      </c>
      <c r="J485" t="s">
        <v>1296</v>
      </c>
      <c r="K485" t="s">
        <v>1297</v>
      </c>
      <c r="L485">
        <v>49.026875990000001</v>
      </c>
      <c r="M485">
        <v>-125.14962509999999</v>
      </c>
      <c r="N485" t="s">
        <v>30</v>
      </c>
      <c r="O485">
        <v>31</v>
      </c>
      <c r="P485" t="s">
        <v>1298</v>
      </c>
      <c r="Q485">
        <v>5</v>
      </c>
      <c r="R485">
        <v>52338</v>
      </c>
      <c r="S485" t="s">
        <v>158</v>
      </c>
      <c r="T485">
        <v>24</v>
      </c>
      <c r="U485" t="s">
        <v>1134</v>
      </c>
      <c r="V485" t="s">
        <v>114</v>
      </c>
      <c r="W485" s="449">
        <v>64</v>
      </c>
      <c r="X485" s="449">
        <f>'Area 24'!AW68</f>
        <v>-1</v>
      </c>
      <c r="Y485" s="449" t="e">
        <f>'Area 24'!BA68</f>
        <v>#N/A</v>
      </c>
      <c r="Z485" s="449" t="e">
        <f>'Area 24'!AY68</f>
        <v>#N/A</v>
      </c>
      <c r="AA485" s="449" t="e">
        <f>'Area 24'!BE68</f>
        <v>#N/A</v>
      </c>
      <c r="AB485" t="e">
        <f t="shared" si="30"/>
        <v>#N/A</v>
      </c>
      <c r="AC485" t="e">
        <f t="shared" si="31"/>
        <v>#N/A</v>
      </c>
      <c r="AD485" t="e">
        <f t="shared" si="32"/>
        <v>#N/A</v>
      </c>
    </row>
    <row r="486" spans="1:30">
      <c r="A486" t="s">
        <v>174</v>
      </c>
      <c r="B486" t="s">
        <v>623</v>
      </c>
      <c r="C486" t="s">
        <v>1292</v>
      </c>
      <c r="D486" t="s">
        <v>1293</v>
      </c>
      <c r="E486">
        <v>49.275771980000002</v>
      </c>
      <c r="F486">
        <v>-125.91431780000001</v>
      </c>
      <c r="G486" t="s">
        <v>1294</v>
      </c>
      <c r="H486" t="s">
        <v>1294</v>
      </c>
      <c r="I486" t="s">
        <v>1295</v>
      </c>
      <c r="J486" t="s">
        <v>1296</v>
      </c>
      <c r="K486" t="s">
        <v>1297</v>
      </c>
      <c r="L486">
        <v>49.026875990000001</v>
      </c>
      <c r="M486">
        <v>-125.14962509999999</v>
      </c>
      <c r="N486" t="s">
        <v>30</v>
      </c>
      <c r="O486">
        <v>31</v>
      </c>
      <c r="P486" t="s">
        <v>1298</v>
      </c>
      <c r="Q486">
        <v>5</v>
      </c>
      <c r="R486">
        <v>52338</v>
      </c>
      <c r="S486" t="s">
        <v>158</v>
      </c>
      <c r="T486">
        <v>24</v>
      </c>
      <c r="U486" t="s">
        <v>1134</v>
      </c>
      <c r="V486" t="s">
        <v>115</v>
      </c>
      <c r="W486" s="449">
        <v>65</v>
      </c>
      <c r="X486" s="449">
        <f>'Area 24'!AW69</f>
        <v>-1</v>
      </c>
      <c r="Y486" s="449" t="e">
        <f>'Area 24'!BA69</f>
        <v>#N/A</v>
      </c>
      <c r="Z486" s="449" t="e">
        <f>'Area 24'!AY69</f>
        <v>#N/A</v>
      </c>
      <c r="AA486" s="449" t="e">
        <f>'Area 24'!BE69</f>
        <v>#N/A</v>
      </c>
      <c r="AB486" t="e">
        <f t="shared" si="30"/>
        <v>#N/A</v>
      </c>
      <c r="AC486" t="e">
        <f t="shared" si="31"/>
        <v>#N/A</v>
      </c>
      <c r="AD486" t="e">
        <f t="shared" si="32"/>
        <v>#N/A</v>
      </c>
    </row>
    <row r="487" spans="1:30">
      <c r="A487" t="s">
        <v>174</v>
      </c>
      <c r="B487" t="s">
        <v>623</v>
      </c>
      <c r="C487" t="s">
        <v>1292</v>
      </c>
      <c r="D487" t="s">
        <v>1293</v>
      </c>
      <c r="E487">
        <v>49.275771980000002</v>
      </c>
      <c r="F487">
        <v>-125.91431780000001</v>
      </c>
      <c r="G487" t="s">
        <v>1294</v>
      </c>
      <c r="H487" t="s">
        <v>1294</v>
      </c>
      <c r="I487" t="s">
        <v>1295</v>
      </c>
      <c r="J487" t="s">
        <v>1296</v>
      </c>
      <c r="K487" t="s">
        <v>1297</v>
      </c>
      <c r="L487">
        <v>49.026875990000001</v>
      </c>
      <c r="M487">
        <v>-125.14962509999999</v>
      </c>
      <c r="N487" t="s">
        <v>30</v>
      </c>
      <c r="O487">
        <v>31</v>
      </c>
      <c r="P487" t="s">
        <v>1298</v>
      </c>
      <c r="Q487">
        <v>5</v>
      </c>
      <c r="R487">
        <v>52338</v>
      </c>
      <c r="S487" t="s">
        <v>158</v>
      </c>
      <c r="T487">
        <v>24</v>
      </c>
      <c r="U487" t="s">
        <v>1134</v>
      </c>
      <c r="V487" t="s">
        <v>116</v>
      </c>
      <c r="W487" s="449">
        <v>66</v>
      </c>
      <c r="X487" s="449">
        <f>'Area 24'!AW70</f>
        <v>0</v>
      </c>
      <c r="Y487" s="449" t="e">
        <f>'Area 24'!BA70</f>
        <v>#N/A</v>
      </c>
      <c r="Z487" s="449" t="e">
        <f>'Area 24'!AY70</f>
        <v>#N/A</v>
      </c>
      <c r="AA487" s="449" t="e">
        <f>'Area 24'!BE70</f>
        <v>#N/A</v>
      </c>
      <c r="AB487" t="e">
        <f t="shared" si="30"/>
        <v>#N/A</v>
      </c>
      <c r="AC487" t="e">
        <f t="shared" si="31"/>
        <v>#N/A</v>
      </c>
      <c r="AD487" t="e">
        <f t="shared" si="32"/>
        <v>#N/A</v>
      </c>
    </row>
    <row r="488" spans="1:30">
      <c r="A488" t="s">
        <v>174</v>
      </c>
      <c r="B488" t="s">
        <v>623</v>
      </c>
      <c r="C488" t="s">
        <v>1292</v>
      </c>
      <c r="D488" t="s">
        <v>1293</v>
      </c>
      <c r="E488">
        <v>49.275771980000002</v>
      </c>
      <c r="F488">
        <v>-125.91431780000001</v>
      </c>
      <c r="G488" t="s">
        <v>1294</v>
      </c>
      <c r="H488" t="s">
        <v>1294</v>
      </c>
      <c r="I488" t="s">
        <v>1295</v>
      </c>
      <c r="J488" t="s">
        <v>1296</v>
      </c>
      <c r="K488" t="s">
        <v>1297</v>
      </c>
      <c r="L488">
        <v>49.026875990000001</v>
      </c>
      <c r="M488">
        <v>-125.14962509999999</v>
      </c>
      <c r="N488" t="s">
        <v>30</v>
      </c>
      <c r="O488">
        <v>31</v>
      </c>
      <c r="P488" t="s">
        <v>1298</v>
      </c>
      <c r="Q488">
        <v>5</v>
      </c>
      <c r="R488">
        <v>52338</v>
      </c>
      <c r="S488" t="s">
        <v>158</v>
      </c>
      <c r="T488">
        <v>24</v>
      </c>
      <c r="U488" t="s">
        <v>1135</v>
      </c>
      <c r="V488" t="s">
        <v>118</v>
      </c>
      <c r="W488" s="449">
        <v>67</v>
      </c>
      <c r="X488" s="449">
        <f>'Area 24'!AW71</f>
        <v>3</v>
      </c>
      <c r="Y488" s="449" t="e">
        <f>'Area 24'!BA71</f>
        <v>#N/A</v>
      </c>
      <c r="Z488" s="449" t="e">
        <f>'Area 24'!AY71</f>
        <v>#N/A</v>
      </c>
      <c r="AA488" s="449" t="e">
        <f>'Area 24'!BE71</f>
        <v>#N/A</v>
      </c>
      <c r="AB488" t="e">
        <f t="shared" si="30"/>
        <v>#N/A</v>
      </c>
      <c r="AC488" t="e">
        <f t="shared" si="31"/>
        <v>#N/A</v>
      </c>
      <c r="AD488" t="e">
        <f t="shared" si="32"/>
        <v>#N/A</v>
      </c>
    </row>
    <row r="489" spans="1:30">
      <c r="A489" t="s">
        <v>174</v>
      </c>
      <c r="B489" t="s">
        <v>623</v>
      </c>
      <c r="C489" t="s">
        <v>1292</v>
      </c>
      <c r="D489" t="s">
        <v>1293</v>
      </c>
      <c r="E489">
        <v>49.275771980000002</v>
      </c>
      <c r="F489">
        <v>-125.91431780000001</v>
      </c>
      <c r="G489" t="s">
        <v>1294</v>
      </c>
      <c r="H489" t="s">
        <v>1294</v>
      </c>
      <c r="I489" t="s">
        <v>1295</v>
      </c>
      <c r="J489" t="s">
        <v>1296</v>
      </c>
      <c r="K489" t="s">
        <v>1297</v>
      </c>
      <c r="L489">
        <v>49.026875990000001</v>
      </c>
      <c r="M489">
        <v>-125.14962509999999</v>
      </c>
      <c r="N489" t="s">
        <v>30</v>
      </c>
      <c r="O489">
        <v>31</v>
      </c>
      <c r="P489" t="s">
        <v>1298</v>
      </c>
      <c r="Q489">
        <v>5</v>
      </c>
      <c r="R489">
        <v>52338</v>
      </c>
      <c r="S489" t="s">
        <v>158</v>
      </c>
      <c r="T489">
        <v>24</v>
      </c>
      <c r="U489" t="s">
        <v>1135</v>
      </c>
      <c r="V489" t="s">
        <v>119</v>
      </c>
      <c r="W489" s="449">
        <v>68</v>
      </c>
      <c r="X489" s="449">
        <f>'Area 24'!AW72</f>
        <v>-1</v>
      </c>
      <c r="Y489" s="449" t="e">
        <f>'Area 24'!BA72</f>
        <v>#N/A</v>
      </c>
      <c r="Z489" s="449" t="e">
        <f>'Area 24'!AY72</f>
        <v>#N/A</v>
      </c>
      <c r="AA489" s="449" t="e">
        <f>'Area 24'!BE72</f>
        <v>#N/A</v>
      </c>
      <c r="AB489" t="e">
        <f t="shared" si="30"/>
        <v>#N/A</v>
      </c>
      <c r="AC489" t="e">
        <f t="shared" si="31"/>
        <v>#N/A</v>
      </c>
      <c r="AD489" t="e">
        <f t="shared" si="32"/>
        <v>#N/A</v>
      </c>
    </row>
    <row r="490" spans="1:30">
      <c r="A490" t="s">
        <v>174</v>
      </c>
      <c r="B490" t="s">
        <v>623</v>
      </c>
      <c r="C490" t="s">
        <v>1292</v>
      </c>
      <c r="D490" t="s">
        <v>1293</v>
      </c>
      <c r="E490">
        <v>49.275771980000002</v>
      </c>
      <c r="F490">
        <v>-125.91431780000001</v>
      </c>
      <c r="G490" t="s">
        <v>1294</v>
      </c>
      <c r="H490" t="s">
        <v>1294</v>
      </c>
      <c r="I490" t="s">
        <v>1295</v>
      </c>
      <c r="J490" t="s">
        <v>1296</v>
      </c>
      <c r="K490" t="s">
        <v>1297</v>
      </c>
      <c r="L490">
        <v>49.026875990000001</v>
      </c>
      <c r="M490">
        <v>-125.14962509999999</v>
      </c>
      <c r="N490" t="s">
        <v>30</v>
      </c>
      <c r="O490">
        <v>31</v>
      </c>
      <c r="P490" t="s">
        <v>1298</v>
      </c>
      <c r="Q490">
        <v>5</v>
      </c>
      <c r="R490">
        <v>52338</v>
      </c>
      <c r="S490" t="s">
        <v>158</v>
      </c>
      <c r="T490">
        <v>24</v>
      </c>
      <c r="U490" t="s">
        <v>1135</v>
      </c>
      <c r="V490" t="s">
        <v>120</v>
      </c>
      <c r="W490" s="449">
        <v>69</v>
      </c>
      <c r="X490" s="449">
        <f>'Area 24'!AW73</f>
        <v>1</v>
      </c>
      <c r="Y490" s="449" t="e">
        <f>'Area 24'!BA73</f>
        <v>#N/A</v>
      </c>
      <c r="Z490" s="449" t="e">
        <f>'Area 24'!AY73</f>
        <v>#N/A</v>
      </c>
      <c r="AA490" s="449" t="e">
        <f>'Area 24'!BE73</f>
        <v>#N/A</v>
      </c>
      <c r="AB490" t="e">
        <f t="shared" si="30"/>
        <v>#N/A</v>
      </c>
      <c r="AC490" t="e">
        <f t="shared" si="31"/>
        <v>#N/A</v>
      </c>
      <c r="AD490" t="e">
        <f t="shared" si="32"/>
        <v>#N/A</v>
      </c>
    </row>
    <row r="491" spans="1:30">
      <c r="A491" t="s">
        <v>174</v>
      </c>
      <c r="B491" t="s">
        <v>623</v>
      </c>
      <c r="C491" t="s">
        <v>1292</v>
      </c>
      <c r="D491" t="s">
        <v>1293</v>
      </c>
      <c r="E491">
        <v>49.275771980000002</v>
      </c>
      <c r="F491">
        <v>-125.91431780000001</v>
      </c>
      <c r="G491" t="s">
        <v>1294</v>
      </c>
      <c r="H491" t="s">
        <v>1294</v>
      </c>
      <c r="I491" t="s">
        <v>1295</v>
      </c>
      <c r="J491" t="s">
        <v>1296</v>
      </c>
      <c r="K491" t="s">
        <v>1297</v>
      </c>
      <c r="L491">
        <v>49.026875990000001</v>
      </c>
      <c r="M491">
        <v>-125.14962509999999</v>
      </c>
      <c r="N491" t="s">
        <v>30</v>
      </c>
      <c r="O491">
        <v>31</v>
      </c>
      <c r="P491" t="s">
        <v>1298</v>
      </c>
      <c r="Q491">
        <v>5</v>
      </c>
      <c r="R491">
        <v>52338</v>
      </c>
      <c r="S491" t="s">
        <v>158</v>
      </c>
      <c r="T491">
        <v>24</v>
      </c>
      <c r="U491" t="s">
        <v>1135</v>
      </c>
      <c r="V491" t="s">
        <v>121</v>
      </c>
      <c r="W491" s="449">
        <v>70</v>
      </c>
      <c r="X491" s="449">
        <f>'Area 24'!AW74</f>
        <v>-1</v>
      </c>
      <c r="Y491" s="449" t="e">
        <f>'Area 24'!BA74</f>
        <v>#N/A</v>
      </c>
      <c r="Z491" s="449" t="e">
        <f>'Area 24'!AY74</f>
        <v>#N/A</v>
      </c>
      <c r="AA491" s="449" t="e">
        <f>'Area 24'!BE74</f>
        <v>#N/A</v>
      </c>
      <c r="AB491" t="e">
        <f t="shared" si="30"/>
        <v>#N/A</v>
      </c>
      <c r="AC491" t="e">
        <f t="shared" si="31"/>
        <v>#N/A</v>
      </c>
      <c r="AD491" t="e">
        <f t="shared" si="32"/>
        <v>#N/A</v>
      </c>
    </row>
    <row r="492" spans="1:30">
      <c r="A492" t="s">
        <v>174</v>
      </c>
      <c r="B492" t="s">
        <v>1123</v>
      </c>
      <c r="C492" t="s">
        <v>1292</v>
      </c>
      <c r="D492" t="s">
        <v>1293</v>
      </c>
      <c r="E492">
        <v>49.363142160000002</v>
      </c>
      <c r="F492">
        <v>-125.7773368</v>
      </c>
      <c r="G492" t="s">
        <v>1294</v>
      </c>
      <c r="H492" t="s">
        <v>1294</v>
      </c>
      <c r="I492" t="s">
        <v>1295</v>
      </c>
      <c r="J492" t="s">
        <v>1296</v>
      </c>
      <c r="K492" t="s">
        <v>1297</v>
      </c>
      <c r="L492">
        <v>49.026875990000001</v>
      </c>
      <c r="M492">
        <v>-125.14962509999999</v>
      </c>
      <c r="N492" t="s">
        <v>30</v>
      </c>
      <c r="O492">
        <v>31</v>
      </c>
      <c r="P492" t="s">
        <v>1298</v>
      </c>
      <c r="Q492">
        <v>5</v>
      </c>
      <c r="R492">
        <v>52318</v>
      </c>
      <c r="S492" t="s">
        <v>158</v>
      </c>
      <c r="T492">
        <v>24</v>
      </c>
      <c r="U492" t="s">
        <v>1131</v>
      </c>
      <c r="V492" t="s">
        <v>40</v>
      </c>
      <c r="W492" s="449">
        <v>1</v>
      </c>
      <c r="X492">
        <f>'Area 24'!BQ5</f>
        <v>1</v>
      </c>
      <c r="Y492" s="449" t="e">
        <f>'Area 24'!BU5</f>
        <v>#N/A</v>
      </c>
      <c r="Z492" s="449" t="e">
        <f>'Area 24'!BS5</f>
        <v>#N/A</v>
      </c>
      <c r="AA492" s="449" t="e">
        <f>'Area 24'!BY5</f>
        <v>#N/A</v>
      </c>
      <c r="AB492" t="e">
        <f t="shared" si="30"/>
        <v>#N/A</v>
      </c>
      <c r="AC492" t="e">
        <f t="shared" si="31"/>
        <v>#N/A</v>
      </c>
      <c r="AD492" t="e">
        <f t="shared" si="32"/>
        <v>#N/A</v>
      </c>
    </row>
    <row r="493" spans="1:30">
      <c r="A493" t="s">
        <v>174</v>
      </c>
      <c r="B493" t="s">
        <v>1123</v>
      </c>
      <c r="C493" t="s">
        <v>1292</v>
      </c>
      <c r="D493" t="s">
        <v>1293</v>
      </c>
      <c r="E493">
        <v>49.363142160000002</v>
      </c>
      <c r="F493">
        <v>-125.7773368</v>
      </c>
      <c r="G493" t="s">
        <v>1294</v>
      </c>
      <c r="H493" t="s">
        <v>1294</v>
      </c>
      <c r="I493" t="s">
        <v>1295</v>
      </c>
      <c r="J493" t="s">
        <v>1296</v>
      </c>
      <c r="K493" t="s">
        <v>1297</v>
      </c>
      <c r="L493">
        <v>49.026875990000001</v>
      </c>
      <c r="M493">
        <v>-125.14962509999999</v>
      </c>
      <c r="N493" t="s">
        <v>30</v>
      </c>
      <c r="O493">
        <v>31</v>
      </c>
      <c r="P493" t="s">
        <v>1298</v>
      </c>
      <c r="Q493">
        <v>5</v>
      </c>
      <c r="R493">
        <v>52318</v>
      </c>
      <c r="S493" t="s">
        <v>158</v>
      </c>
      <c r="T493">
        <v>24</v>
      </c>
      <c r="U493" t="s">
        <v>1131</v>
      </c>
      <c r="V493" t="s">
        <v>41</v>
      </c>
      <c r="W493" s="449">
        <v>2</v>
      </c>
      <c r="X493">
        <f>'Area 24'!BQ6</f>
        <v>1</v>
      </c>
      <c r="Y493" s="449" t="e">
        <f>'Area 24'!BU6</f>
        <v>#N/A</v>
      </c>
      <c r="Z493" s="449" t="e">
        <f>'Area 24'!BS6</f>
        <v>#N/A</v>
      </c>
      <c r="AA493" s="449" t="e">
        <f>'Area 24'!BY6</f>
        <v>#N/A</v>
      </c>
      <c r="AB493" t="e">
        <f t="shared" ref="AB493:AB556" si="33">VLOOKUP(Z493,biorisk,2,FALSE)</f>
        <v>#N/A</v>
      </c>
      <c r="AC493" t="e">
        <f t="shared" si="31"/>
        <v>#N/A</v>
      </c>
      <c r="AD493" t="e">
        <f t="shared" si="32"/>
        <v>#N/A</v>
      </c>
    </row>
    <row r="494" spans="1:30">
      <c r="A494" t="s">
        <v>174</v>
      </c>
      <c r="B494" t="s">
        <v>1123</v>
      </c>
      <c r="C494" t="s">
        <v>1292</v>
      </c>
      <c r="D494" t="s">
        <v>1293</v>
      </c>
      <c r="E494">
        <v>49.363142160000002</v>
      </c>
      <c r="F494">
        <v>-125.7773368</v>
      </c>
      <c r="G494" t="s">
        <v>1294</v>
      </c>
      <c r="H494" t="s">
        <v>1294</v>
      </c>
      <c r="I494" t="s">
        <v>1295</v>
      </c>
      <c r="J494" t="s">
        <v>1296</v>
      </c>
      <c r="K494" t="s">
        <v>1297</v>
      </c>
      <c r="L494">
        <v>49.026875990000001</v>
      </c>
      <c r="M494">
        <v>-125.14962509999999</v>
      </c>
      <c r="N494" t="s">
        <v>30</v>
      </c>
      <c r="O494">
        <v>31</v>
      </c>
      <c r="P494" t="s">
        <v>1298</v>
      </c>
      <c r="Q494">
        <v>5</v>
      </c>
      <c r="R494">
        <v>52318</v>
      </c>
      <c r="S494" t="s">
        <v>158</v>
      </c>
      <c r="T494">
        <v>24</v>
      </c>
      <c r="U494" t="s">
        <v>1131</v>
      </c>
      <c r="V494" t="s">
        <v>44</v>
      </c>
      <c r="W494" s="449">
        <v>3</v>
      </c>
      <c r="X494">
        <f>'Area 24'!BQ7</f>
        <v>1</v>
      </c>
      <c r="Y494" s="449" t="e">
        <f>'Area 24'!BU7</f>
        <v>#N/A</v>
      </c>
      <c r="Z494" s="449" t="e">
        <f>'Area 24'!BS7</f>
        <v>#N/A</v>
      </c>
      <c r="AA494" s="449" t="e">
        <f>'Area 24'!BY7</f>
        <v>#N/A</v>
      </c>
      <c r="AB494" t="e">
        <f t="shared" si="33"/>
        <v>#N/A</v>
      </c>
      <c r="AC494" t="e">
        <f t="shared" si="31"/>
        <v>#N/A</v>
      </c>
      <c r="AD494" t="e">
        <f t="shared" si="32"/>
        <v>#N/A</v>
      </c>
    </row>
    <row r="495" spans="1:30">
      <c r="A495" t="s">
        <v>174</v>
      </c>
      <c r="B495" t="s">
        <v>1123</v>
      </c>
      <c r="C495" t="s">
        <v>1292</v>
      </c>
      <c r="D495" t="s">
        <v>1293</v>
      </c>
      <c r="E495">
        <v>49.363142160000002</v>
      </c>
      <c r="F495">
        <v>-125.7773368</v>
      </c>
      <c r="G495" t="s">
        <v>1294</v>
      </c>
      <c r="H495" t="s">
        <v>1294</v>
      </c>
      <c r="I495" t="s">
        <v>1295</v>
      </c>
      <c r="J495" t="s">
        <v>1296</v>
      </c>
      <c r="K495" t="s">
        <v>1297</v>
      </c>
      <c r="L495">
        <v>49.026875990000001</v>
      </c>
      <c r="M495">
        <v>-125.14962509999999</v>
      </c>
      <c r="N495" t="s">
        <v>30</v>
      </c>
      <c r="O495">
        <v>31</v>
      </c>
      <c r="P495" t="s">
        <v>1298</v>
      </c>
      <c r="Q495">
        <v>5</v>
      </c>
      <c r="R495">
        <v>52318</v>
      </c>
      <c r="S495" t="s">
        <v>158</v>
      </c>
      <c r="T495">
        <v>24</v>
      </c>
      <c r="U495" t="s">
        <v>1131</v>
      </c>
      <c r="V495" t="s">
        <v>45</v>
      </c>
      <c r="W495" s="449">
        <v>4</v>
      </c>
      <c r="X495">
        <f>'Area 24'!BQ8</f>
        <v>-1</v>
      </c>
      <c r="Y495" s="449" t="e">
        <f>'Area 24'!BU8</f>
        <v>#N/A</v>
      </c>
      <c r="Z495" s="449" t="e">
        <f>'Area 24'!BS8</f>
        <v>#N/A</v>
      </c>
      <c r="AA495" s="449" t="e">
        <f>'Area 24'!BY8</f>
        <v>#N/A</v>
      </c>
      <c r="AB495" t="e">
        <f t="shared" si="33"/>
        <v>#N/A</v>
      </c>
      <c r="AC495" t="e">
        <f t="shared" si="31"/>
        <v>#N/A</v>
      </c>
      <c r="AD495" t="e">
        <f t="shared" si="32"/>
        <v>#N/A</v>
      </c>
    </row>
    <row r="496" spans="1:30">
      <c r="A496" t="s">
        <v>174</v>
      </c>
      <c r="B496" t="s">
        <v>1123</v>
      </c>
      <c r="C496" t="s">
        <v>1292</v>
      </c>
      <c r="D496" t="s">
        <v>1293</v>
      </c>
      <c r="E496">
        <v>49.363142160000002</v>
      </c>
      <c r="F496">
        <v>-125.7773368</v>
      </c>
      <c r="G496" t="s">
        <v>1294</v>
      </c>
      <c r="H496" t="s">
        <v>1294</v>
      </c>
      <c r="I496" t="s">
        <v>1295</v>
      </c>
      <c r="J496" t="s">
        <v>1296</v>
      </c>
      <c r="K496" t="s">
        <v>1297</v>
      </c>
      <c r="L496">
        <v>49.026875990000001</v>
      </c>
      <c r="M496">
        <v>-125.14962509999999</v>
      </c>
      <c r="N496" t="s">
        <v>30</v>
      </c>
      <c r="O496">
        <v>31</v>
      </c>
      <c r="P496" t="s">
        <v>1298</v>
      </c>
      <c r="Q496">
        <v>5</v>
      </c>
      <c r="R496">
        <v>52318</v>
      </c>
      <c r="S496" t="s">
        <v>158</v>
      </c>
      <c r="T496">
        <v>24</v>
      </c>
      <c r="U496" t="s">
        <v>1131</v>
      </c>
      <c r="V496" t="s">
        <v>46</v>
      </c>
      <c r="W496" s="449">
        <v>5</v>
      </c>
      <c r="X496">
        <f>'Area 24'!BQ9</f>
        <v>1</v>
      </c>
      <c r="Y496" s="449" t="e">
        <f>'Area 24'!BU9</f>
        <v>#N/A</v>
      </c>
      <c r="Z496" s="449" t="e">
        <f>'Area 24'!BS9</f>
        <v>#N/A</v>
      </c>
      <c r="AA496" s="449" t="e">
        <f>'Area 24'!BY9</f>
        <v>#N/A</v>
      </c>
      <c r="AB496" t="e">
        <f t="shared" si="33"/>
        <v>#N/A</v>
      </c>
      <c r="AC496" t="e">
        <f t="shared" si="31"/>
        <v>#N/A</v>
      </c>
      <c r="AD496" t="e">
        <f t="shared" si="32"/>
        <v>#N/A</v>
      </c>
    </row>
    <row r="497" spans="1:30">
      <c r="A497" t="s">
        <v>174</v>
      </c>
      <c r="B497" t="s">
        <v>1123</v>
      </c>
      <c r="C497" t="s">
        <v>1292</v>
      </c>
      <c r="D497" t="s">
        <v>1293</v>
      </c>
      <c r="E497">
        <v>49.363142160000002</v>
      </c>
      <c r="F497">
        <v>-125.7773368</v>
      </c>
      <c r="G497" t="s">
        <v>1294</v>
      </c>
      <c r="H497" t="s">
        <v>1294</v>
      </c>
      <c r="I497" t="s">
        <v>1295</v>
      </c>
      <c r="J497" t="s">
        <v>1296</v>
      </c>
      <c r="K497" t="s">
        <v>1297</v>
      </c>
      <c r="L497">
        <v>49.026875990000001</v>
      </c>
      <c r="M497">
        <v>-125.14962509999999</v>
      </c>
      <c r="N497" t="s">
        <v>30</v>
      </c>
      <c r="O497">
        <v>31</v>
      </c>
      <c r="P497" t="s">
        <v>1298</v>
      </c>
      <c r="Q497">
        <v>5</v>
      </c>
      <c r="R497">
        <v>52318</v>
      </c>
      <c r="S497" t="s">
        <v>158</v>
      </c>
      <c r="T497">
        <v>24</v>
      </c>
      <c r="U497" t="s">
        <v>1131</v>
      </c>
      <c r="V497" t="s">
        <v>48</v>
      </c>
      <c r="W497" s="449">
        <v>6</v>
      </c>
      <c r="X497">
        <f>'Area 24'!BQ10</f>
        <v>3</v>
      </c>
      <c r="Y497" s="449" t="e">
        <f>'Area 24'!BU10</f>
        <v>#N/A</v>
      </c>
      <c r="Z497" s="449" t="e">
        <f>'Area 24'!BS10</f>
        <v>#N/A</v>
      </c>
      <c r="AA497" s="449" t="e">
        <f>'Area 24'!BY10</f>
        <v>#N/A</v>
      </c>
      <c r="AB497" t="e">
        <f t="shared" si="33"/>
        <v>#N/A</v>
      </c>
      <c r="AC497" t="e">
        <f t="shared" si="31"/>
        <v>#N/A</v>
      </c>
      <c r="AD497" t="e">
        <f t="shared" si="32"/>
        <v>#N/A</v>
      </c>
    </row>
    <row r="498" spans="1:30">
      <c r="A498" t="s">
        <v>174</v>
      </c>
      <c r="B498" t="s">
        <v>1123</v>
      </c>
      <c r="C498" t="s">
        <v>1292</v>
      </c>
      <c r="D498" t="s">
        <v>1293</v>
      </c>
      <c r="E498">
        <v>49.363142160000002</v>
      </c>
      <c r="F498">
        <v>-125.7773368</v>
      </c>
      <c r="G498" t="s">
        <v>1294</v>
      </c>
      <c r="H498" t="s">
        <v>1294</v>
      </c>
      <c r="I498" t="s">
        <v>1295</v>
      </c>
      <c r="J498" t="s">
        <v>1296</v>
      </c>
      <c r="K498" t="s">
        <v>1297</v>
      </c>
      <c r="L498">
        <v>49.026875990000001</v>
      </c>
      <c r="M498">
        <v>-125.14962509999999</v>
      </c>
      <c r="N498" t="s">
        <v>30</v>
      </c>
      <c r="O498">
        <v>31</v>
      </c>
      <c r="P498" t="s">
        <v>1298</v>
      </c>
      <c r="Q498">
        <v>5</v>
      </c>
      <c r="R498">
        <v>52318</v>
      </c>
      <c r="S498" t="s">
        <v>158</v>
      </c>
      <c r="T498">
        <v>24</v>
      </c>
      <c r="U498" t="s">
        <v>1131</v>
      </c>
      <c r="V498" t="s">
        <v>49</v>
      </c>
      <c r="W498" s="449">
        <v>7</v>
      </c>
      <c r="X498">
        <f>'Area 24'!BQ11</f>
        <v>2</v>
      </c>
      <c r="Y498" s="449" t="e">
        <f>'Area 24'!BU11</f>
        <v>#N/A</v>
      </c>
      <c r="Z498" s="449" t="e">
        <f>'Area 24'!BS11</f>
        <v>#N/A</v>
      </c>
      <c r="AA498" s="449" t="e">
        <f>'Area 24'!BY11</f>
        <v>#N/A</v>
      </c>
      <c r="AB498" t="e">
        <f t="shared" si="33"/>
        <v>#N/A</v>
      </c>
      <c r="AC498" t="e">
        <f t="shared" si="31"/>
        <v>#N/A</v>
      </c>
      <c r="AD498" t="e">
        <f t="shared" si="32"/>
        <v>#N/A</v>
      </c>
    </row>
    <row r="499" spans="1:30">
      <c r="A499" t="s">
        <v>174</v>
      </c>
      <c r="B499" t="s">
        <v>1123</v>
      </c>
      <c r="C499" t="s">
        <v>1292</v>
      </c>
      <c r="D499" t="s">
        <v>1293</v>
      </c>
      <c r="E499">
        <v>49.363142160000002</v>
      </c>
      <c r="F499">
        <v>-125.7773368</v>
      </c>
      <c r="G499" t="s">
        <v>1294</v>
      </c>
      <c r="H499" t="s">
        <v>1294</v>
      </c>
      <c r="I499" t="s">
        <v>1295</v>
      </c>
      <c r="J499" t="s">
        <v>1296</v>
      </c>
      <c r="K499" t="s">
        <v>1297</v>
      </c>
      <c r="L499">
        <v>49.026875990000001</v>
      </c>
      <c r="M499">
        <v>-125.14962509999999</v>
      </c>
      <c r="N499" t="s">
        <v>30</v>
      </c>
      <c r="O499">
        <v>31</v>
      </c>
      <c r="P499" t="s">
        <v>1298</v>
      </c>
      <c r="Q499">
        <v>5</v>
      </c>
      <c r="R499">
        <v>52318</v>
      </c>
      <c r="S499" t="s">
        <v>158</v>
      </c>
      <c r="T499">
        <v>24</v>
      </c>
      <c r="U499" t="s">
        <v>1131</v>
      </c>
      <c r="V499" t="s">
        <v>50</v>
      </c>
      <c r="W499" s="449">
        <v>8</v>
      </c>
      <c r="X499">
        <f>'Area 24'!BQ12</f>
        <v>2</v>
      </c>
      <c r="Y499" s="449" t="e">
        <f>'Area 24'!BU12</f>
        <v>#N/A</v>
      </c>
      <c r="Z499" s="449" t="e">
        <f>'Area 24'!BS12</f>
        <v>#N/A</v>
      </c>
      <c r="AA499" s="449" t="e">
        <f>'Area 24'!BY12</f>
        <v>#N/A</v>
      </c>
      <c r="AB499" t="e">
        <f t="shared" si="33"/>
        <v>#N/A</v>
      </c>
      <c r="AC499" t="e">
        <f t="shared" si="31"/>
        <v>#N/A</v>
      </c>
      <c r="AD499" t="e">
        <f t="shared" si="32"/>
        <v>#N/A</v>
      </c>
    </row>
    <row r="500" spans="1:30">
      <c r="A500" t="s">
        <v>174</v>
      </c>
      <c r="B500" t="s">
        <v>1123</v>
      </c>
      <c r="C500" t="s">
        <v>1292</v>
      </c>
      <c r="D500" t="s">
        <v>1293</v>
      </c>
      <c r="E500">
        <v>49.363142160000002</v>
      </c>
      <c r="F500">
        <v>-125.7773368</v>
      </c>
      <c r="G500" t="s">
        <v>1294</v>
      </c>
      <c r="H500" t="s">
        <v>1294</v>
      </c>
      <c r="I500" t="s">
        <v>1295</v>
      </c>
      <c r="J500" t="s">
        <v>1296</v>
      </c>
      <c r="K500" t="s">
        <v>1297</v>
      </c>
      <c r="L500">
        <v>49.026875990000001</v>
      </c>
      <c r="M500">
        <v>-125.14962509999999</v>
      </c>
      <c r="N500" t="s">
        <v>30</v>
      </c>
      <c r="O500">
        <v>31</v>
      </c>
      <c r="P500" t="s">
        <v>1298</v>
      </c>
      <c r="Q500">
        <v>5</v>
      </c>
      <c r="R500">
        <v>52318</v>
      </c>
      <c r="S500" t="s">
        <v>158</v>
      </c>
      <c r="T500">
        <v>24</v>
      </c>
      <c r="U500" t="s">
        <v>1131</v>
      </c>
      <c r="V500" t="s">
        <v>52</v>
      </c>
      <c r="W500" s="449">
        <v>9</v>
      </c>
      <c r="X500">
        <f>'Area 24'!BQ13</f>
        <v>1</v>
      </c>
      <c r="Y500" s="449" t="e">
        <f>'Area 24'!BU13</f>
        <v>#N/A</v>
      </c>
      <c r="Z500" s="449" t="e">
        <f>'Area 24'!BS13</f>
        <v>#N/A</v>
      </c>
      <c r="AA500" s="449" t="e">
        <f>'Area 24'!BY13</f>
        <v>#N/A</v>
      </c>
      <c r="AB500" t="e">
        <f t="shared" si="33"/>
        <v>#N/A</v>
      </c>
      <c r="AC500" t="e">
        <f t="shared" si="31"/>
        <v>#N/A</v>
      </c>
      <c r="AD500" t="e">
        <f t="shared" si="32"/>
        <v>#N/A</v>
      </c>
    </row>
    <row r="501" spans="1:30">
      <c r="A501" t="s">
        <v>174</v>
      </c>
      <c r="B501" t="s">
        <v>1123</v>
      </c>
      <c r="C501" t="s">
        <v>1292</v>
      </c>
      <c r="D501" t="s">
        <v>1293</v>
      </c>
      <c r="E501">
        <v>49.363142160000002</v>
      </c>
      <c r="F501">
        <v>-125.7773368</v>
      </c>
      <c r="G501" t="s">
        <v>1294</v>
      </c>
      <c r="H501" t="s">
        <v>1294</v>
      </c>
      <c r="I501" t="s">
        <v>1295</v>
      </c>
      <c r="J501" t="s">
        <v>1296</v>
      </c>
      <c r="K501" t="s">
        <v>1297</v>
      </c>
      <c r="L501">
        <v>49.026875990000001</v>
      </c>
      <c r="M501">
        <v>-125.14962509999999</v>
      </c>
      <c r="N501" t="s">
        <v>30</v>
      </c>
      <c r="O501">
        <v>31</v>
      </c>
      <c r="P501" t="s">
        <v>1298</v>
      </c>
      <c r="Q501">
        <v>5</v>
      </c>
      <c r="R501">
        <v>52318</v>
      </c>
      <c r="S501" t="s">
        <v>158</v>
      </c>
      <c r="T501">
        <v>24</v>
      </c>
      <c r="U501" t="s">
        <v>1131</v>
      </c>
      <c r="V501" t="s">
        <v>53</v>
      </c>
      <c r="W501" s="449">
        <v>10</v>
      </c>
      <c r="X501">
        <f>'Area 24'!BQ14</f>
        <v>-1</v>
      </c>
      <c r="Y501" s="449" t="e">
        <f>'Area 24'!BU14</f>
        <v>#N/A</v>
      </c>
      <c r="Z501" s="449" t="e">
        <f>'Area 24'!BS14</f>
        <v>#N/A</v>
      </c>
      <c r="AA501" s="449" t="e">
        <f>'Area 24'!BY14</f>
        <v>#N/A</v>
      </c>
      <c r="AB501" t="e">
        <f t="shared" si="33"/>
        <v>#N/A</v>
      </c>
      <c r="AC501" t="e">
        <f t="shared" si="31"/>
        <v>#N/A</v>
      </c>
      <c r="AD501" t="e">
        <f t="shared" si="32"/>
        <v>#N/A</v>
      </c>
    </row>
    <row r="502" spans="1:30">
      <c r="A502" t="s">
        <v>174</v>
      </c>
      <c r="B502" t="s">
        <v>1123</v>
      </c>
      <c r="C502" t="s">
        <v>1292</v>
      </c>
      <c r="D502" t="s">
        <v>1293</v>
      </c>
      <c r="E502">
        <v>49.363142160000002</v>
      </c>
      <c r="F502">
        <v>-125.7773368</v>
      </c>
      <c r="G502" t="s">
        <v>1294</v>
      </c>
      <c r="H502" t="s">
        <v>1294</v>
      </c>
      <c r="I502" t="s">
        <v>1295</v>
      </c>
      <c r="J502" t="s">
        <v>1296</v>
      </c>
      <c r="K502" t="s">
        <v>1297</v>
      </c>
      <c r="L502">
        <v>49.026875990000001</v>
      </c>
      <c r="M502">
        <v>-125.14962509999999</v>
      </c>
      <c r="N502" t="s">
        <v>30</v>
      </c>
      <c r="O502">
        <v>31</v>
      </c>
      <c r="P502" t="s">
        <v>1298</v>
      </c>
      <c r="Q502">
        <v>5</v>
      </c>
      <c r="R502">
        <v>52318</v>
      </c>
      <c r="S502" t="s">
        <v>158</v>
      </c>
      <c r="T502">
        <v>24</v>
      </c>
      <c r="U502" t="s">
        <v>1131</v>
      </c>
      <c r="V502" t="s">
        <v>55</v>
      </c>
      <c r="W502" s="449">
        <v>11</v>
      </c>
      <c r="X502">
        <f>'Area 24'!BQ15</f>
        <v>2</v>
      </c>
      <c r="Y502" s="449" t="e">
        <f>'Area 24'!BU15</f>
        <v>#N/A</v>
      </c>
      <c r="Z502" s="449" t="e">
        <f>'Area 24'!BS15</f>
        <v>#N/A</v>
      </c>
      <c r="AA502" s="449" t="e">
        <f>'Area 24'!BY15</f>
        <v>#N/A</v>
      </c>
      <c r="AB502" t="e">
        <f t="shared" si="33"/>
        <v>#N/A</v>
      </c>
      <c r="AC502" t="e">
        <f t="shared" si="31"/>
        <v>#N/A</v>
      </c>
      <c r="AD502" t="e">
        <f t="shared" si="32"/>
        <v>#N/A</v>
      </c>
    </row>
    <row r="503" spans="1:30">
      <c r="A503" t="s">
        <v>174</v>
      </c>
      <c r="B503" t="s">
        <v>1123</v>
      </c>
      <c r="C503" t="s">
        <v>1292</v>
      </c>
      <c r="D503" t="s">
        <v>1293</v>
      </c>
      <c r="E503">
        <v>49.363142160000002</v>
      </c>
      <c r="F503">
        <v>-125.7773368</v>
      </c>
      <c r="G503" t="s">
        <v>1294</v>
      </c>
      <c r="H503" t="s">
        <v>1294</v>
      </c>
      <c r="I503" t="s">
        <v>1295</v>
      </c>
      <c r="J503" t="s">
        <v>1296</v>
      </c>
      <c r="K503" t="s">
        <v>1297</v>
      </c>
      <c r="L503">
        <v>49.026875990000001</v>
      </c>
      <c r="M503">
        <v>-125.14962509999999</v>
      </c>
      <c r="N503" t="s">
        <v>30</v>
      </c>
      <c r="O503">
        <v>31</v>
      </c>
      <c r="P503" t="s">
        <v>1298</v>
      </c>
      <c r="Q503">
        <v>5</v>
      </c>
      <c r="R503">
        <v>52318</v>
      </c>
      <c r="S503" t="s">
        <v>158</v>
      </c>
      <c r="T503">
        <v>24</v>
      </c>
      <c r="U503" t="s">
        <v>1131</v>
      </c>
      <c r="V503" t="s">
        <v>56</v>
      </c>
      <c r="W503" s="449">
        <v>12</v>
      </c>
      <c r="X503">
        <f>'Area 24'!BQ16</f>
        <v>0</v>
      </c>
      <c r="Y503" s="449" t="e">
        <f>'Area 24'!BU16</f>
        <v>#N/A</v>
      </c>
      <c r="Z503" s="449" t="e">
        <f>'Area 24'!BS16</f>
        <v>#N/A</v>
      </c>
      <c r="AA503" s="449" t="e">
        <f>'Area 24'!BY16</f>
        <v>#N/A</v>
      </c>
      <c r="AB503" t="e">
        <f t="shared" si="33"/>
        <v>#N/A</v>
      </c>
      <c r="AC503" t="e">
        <f t="shared" si="31"/>
        <v>#N/A</v>
      </c>
      <c r="AD503" t="e">
        <f t="shared" si="32"/>
        <v>#N/A</v>
      </c>
    </row>
    <row r="504" spans="1:30">
      <c r="A504" t="s">
        <v>174</v>
      </c>
      <c r="B504" t="s">
        <v>1123</v>
      </c>
      <c r="C504" t="s">
        <v>1292</v>
      </c>
      <c r="D504" t="s">
        <v>1293</v>
      </c>
      <c r="E504">
        <v>49.363142160000002</v>
      </c>
      <c r="F504">
        <v>-125.7773368</v>
      </c>
      <c r="G504" t="s">
        <v>1294</v>
      </c>
      <c r="H504" t="s">
        <v>1294</v>
      </c>
      <c r="I504" t="s">
        <v>1295</v>
      </c>
      <c r="J504" t="s">
        <v>1296</v>
      </c>
      <c r="K504" t="s">
        <v>1297</v>
      </c>
      <c r="L504">
        <v>49.026875990000001</v>
      </c>
      <c r="M504">
        <v>-125.14962509999999</v>
      </c>
      <c r="N504" t="s">
        <v>30</v>
      </c>
      <c r="O504">
        <v>31</v>
      </c>
      <c r="P504" t="s">
        <v>1298</v>
      </c>
      <c r="Q504">
        <v>5</v>
      </c>
      <c r="R504">
        <v>52318</v>
      </c>
      <c r="S504" t="s">
        <v>158</v>
      </c>
      <c r="T504">
        <v>24</v>
      </c>
      <c r="U504" t="s">
        <v>1131</v>
      </c>
      <c r="V504" t="s">
        <v>57</v>
      </c>
      <c r="W504" s="449">
        <v>13</v>
      </c>
      <c r="X504">
        <f>'Area 24'!BQ17</f>
        <v>-1</v>
      </c>
      <c r="Y504" s="449" t="e">
        <f>'Area 24'!BU17</f>
        <v>#N/A</v>
      </c>
      <c r="Z504" s="449" t="e">
        <f>'Area 24'!BS17</f>
        <v>#N/A</v>
      </c>
      <c r="AA504" s="449" t="e">
        <f>'Area 24'!BY17</f>
        <v>#N/A</v>
      </c>
      <c r="AB504" t="e">
        <f t="shared" si="33"/>
        <v>#N/A</v>
      </c>
      <c r="AC504" t="e">
        <f t="shared" si="31"/>
        <v>#N/A</v>
      </c>
      <c r="AD504" t="e">
        <f t="shared" si="32"/>
        <v>#N/A</v>
      </c>
    </row>
    <row r="505" spans="1:30">
      <c r="A505" t="s">
        <v>174</v>
      </c>
      <c r="B505" t="s">
        <v>1123</v>
      </c>
      <c r="C505" t="s">
        <v>1292</v>
      </c>
      <c r="D505" t="s">
        <v>1293</v>
      </c>
      <c r="E505">
        <v>49.363142160000002</v>
      </c>
      <c r="F505">
        <v>-125.7773368</v>
      </c>
      <c r="G505" t="s">
        <v>1294</v>
      </c>
      <c r="H505" t="s">
        <v>1294</v>
      </c>
      <c r="I505" t="s">
        <v>1295</v>
      </c>
      <c r="J505" t="s">
        <v>1296</v>
      </c>
      <c r="K505" t="s">
        <v>1297</v>
      </c>
      <c r="L505">
        <v>49.026875990000001</v>
      </c>
      <c r="M505">
        <v>-125.14962509999999</v>
      </c>
      <c r="N505" t="s">
        <v>30</v>
      </c>
      <c r="O505">
        <v>31</v>
      </c>
      <c r="P505" t="s">
        <v>1298</v>
      </c>
      <c r="Q505">
        <v>5</v>
      </c>
      <c r="R505">
        <v>52318</v>
      </c>
      <c r="S505" t="s">
        <v>158</v>
      </c>
      <c r="T505">
        <v>24</v>
      </c>
      <c r="U505" t="s">
        <v>1131</v>
      </c>
      <c r="V505" t="s">
        <v>58</v>
      </c>
      <c r="W505" s="449">
        <v>14</v>
      </c>
      <c r="X505">
        <f>'Area 24'!BQ18</f>
        <v>-1</v>
      </c>
      <c r="Y505" s="449" t="e">
        <f>'Area 24'!BU18</f>
        <v>#N/A</v>
      </c>
      <c r="Z505" s="449" t="e">
        <f>'Area 24'!BS18</f>
        <v>#N/A</v>
      </c>
      <c r="AA505" s="449" t="e">
        <f>'Area 24'!BY18</f>
        <v>#N/A</v>
      </c>
      <c r="AB505" t="e">
        <f t="shared" si="33"/>
        <v>#N/A</v>
      </c>
      <c r="AC505" t="e">
        <f t="shared" si="31"/>
        <v>#N/A</v>
      </c>
      <c r="AD505" t="e">
        <f t="shared" si="32"/>
        <v>#N/A</v>
      </c>
    </row>
    <row r="506" spans="1:30">
      <c r="A506" t="s">
        <v>174</v>
      </c>
      <c r="B506" t="s">
        <v>1123</v>
      </c>
      <c r="C506" t="s">
        <v>1292</v>
      </c>
      <c r="D506" t="s">
        <v>1293</v>
      </c>
      <c r="E506">
        <v>49.363142160000002</v>
      </c>
      <c r="F506">
        <v>-125.7773368</v>
      </c>
      <c r="G506" t="s">
        <v>1294</v>
      </c>
      <c r="H506" t="s">
        <v>1294</v>
      </c>
      <c r="I506" t="s">
        <v>1295</v>
      </c>
      <c r="J506" t="s">
        <v>1296</v>
      </c>
      <c r="K506" t="s">
        <v>1297</v>
      </c>
      <c r="L506">
        <v>49.026875990000001</v>
      </c>
      <c r="M506">
        <v>-125.14962509999999</v>
      </c>
      <c r="N506" t="s">
        <v>30</v>
      </c>
      <c r="O506">
        <v>31</v>
      </c>
      <c r="P506" t="s">
        <v>1298</v>
      </c>
      <c r="Q506">
        <v>5</v>
      </c>
      <c r="R506">
        <v>52318</v>
      </c>
      <c r="S506" t="s">
        <v>158</v>
      </c>
      <c r="T506">
        <v>24</v>
      </c>
      <c r="U506" t="s">
        <v>1131</v>
      </c>
      <c r="V506" t="s">
        <v>59</v>
      </c>
      <c r="W506" s="449">
        <v>15</v>
      </c>
      <c r="X506">
        <f>'Area 24'!BQ19</f>
        <v>-1</v>
      </c>
      <c r="Y506" s="449" t="e">
        <f>'Area 24'!BU19</f>
        <v>#N/A</v>
      </c>
      <c r="Z506" s="449" t="e">
        <f>'Area 24'!BS19</f>
        <v>#N/A</v>
      </c>
      <c r="AA506" s="449" t="e">
        <f>'Area 24'!BY19</f>
        <v>#N/A</v>
      </c>
      <c r="AB506" t="e">
        <f t="shared" si="33"/>
        <v>#N/A</v>
      </c>
      <c r="AC506" t="e">
        <f t="shared" si="31"/>
        <v>#N/A</v>
      </c>
      <c r="AD506" t="e">
        <f t="shared" si="32"/>
        <v>#N/A</v>
      </c>
    </row>
    <row r="507" spans="1:30">
      <c r="A507" t="s">
        <v>174</v>
      </c>
      <c r="B507" t="s">
        <v>1123</v>
      </c>
      <c r="C507" t="s">
        <v>1292</v>
      </c>
      <c r="D507" t="s">
        <v>1293</v>
      </c>
      <c r="E507">
        <v>49.363142160000002</v>
      </c>
      <c r="F507">
        <v>-125.7773368</v>
      </c>
      <c r="G507" t="s">
        <v>1294</v>
      </c>
      <c r="H507" t="s">
        <v>1294</v>
      </c>
      <c r="I507" t="s">
        <v>1295</v>
      </c>
      <c r="J507" t="s">
        <v>1296</v>
      </c>
      <c r="K507" t="s">
        <v>1297</v>
      </c>
      <c r="L507">
        <v>49.026875990000001</v>
      </c>
      <c r="M507">
        <v>-125.14962509999999</v>
      </c>
      <c r="N507" t="s">
        <v>30</v>
      </c>
      <c r="O507">
        <v>31</v>
      </c>
      <c r="P507" t="s">
        <v>1298</v>
      </c>
      <c r="Q507">
        <v>5</v>
      </c>
      <c r="R507">
        <v>52318</v>
      </c>
      <c r="S507" t="s">
        <v>158</v>
      </c>
      <c r="T507">
        <v>24</v>
      </c>
      <c r="U507" t="s">
        <v>1132</v>
      </c>
      <c r="V507" t="s">
        <v>61</v>
      </c>
      <c r="W507" s="449">
        <v>16</v>
      </c>
      <c r="X507">
        <f>'Area 24'!BQ20</f>
        <v>1</v>
      </c>
      <c r="Y507" s="449" t="e">
        <f>'Area 24'!BU20</f>
        <v>#N/A</v>
      </c>
      <c r="Z507" s="449" t="e">
        <f>'Area 24'!BS20</f>
        <v>#N/A</v>
      </c>
      <c r="AA507" s="449" t="e">
        <f>'Area 24'!BY20</f>
        <v>#N/A</v>
      </c>
      <c r="AB507" t="e">
        <f t="shared" si="33"/>
        <v>#N/A</v>
      </c>
      <c r="AC507" t="e">
        <f t="shared" si="31"/>
        <v>#N/A</v>
      </c>
      <c r="AD507" t="e">
        <f t="shared" si="32"/>
        <v>#N/A</v>
      </c>
    </row>
    <row r="508" spans="1:30">
      <c r="A508" t="s">
        <v>174</v>
      </c>
      <c r="B508" t="s">
        <v>1123</v>
      </c>
      <c r="C508" t="s">
        <v>1292</v>
      </c>
      <c r="D508" t="s">
        <v>1293</v>
      </c>
      <c r="E508">
        <v>49.363142160000002</v>
      </c>
      <c r="F508">
        <v>-125.7773368</v>
      </c>
      <c r="G508" t="s">
        <v>1294</v>
      </c>
      <c r="H508" t="s">
        <v>1294</v>
      </c>
      <c r="I508" t="s">
        <v>1295</v>
      </c>
      <c r="J508" t="s">
        <v>1296</v>
      </c>
      <c r="K508" t="s">
        <v>1297</v>
      </c>
      <c r="L508">
        <v>49.026875990000001</v>
      </c>
      <c r="M508">
        <v>-125.14962509999999</v>
      </c>
      <c r="N508" t="s">
        <v>30</v>
      </c>
      <c r="O508">
        <v>31</v>
      </c>
      <c r="P508" t="s">
        <v>1298</v>
      </c>
      <c r="Q508">
        <v>5</v>
      </c>
      <c r="R508">
        <v>52318</v>
      </c>
      <c r="S508" t="s">
        <v>158</v>
      </c>
      <c r="T508">
        <v>24</v>
      </c>
      <c r="U508" t="s">
        <v>1132</v>
      </c>
      <c r="V508" t="s">
        <v>62</v>
      </c>
      <c r="W508" s="449">
        <v>17</v>
      </c>
      <c r="X508">
        <f>'Area 24'!BQ21</f>
        <v>1</v>
      </c>
      <c r="Y508" s="449" t="e">
        <f>'Area 24'!BU21</f>
        <v>#N/A</v>
      </c>
      <c r="Z508" s="449" t="e">
        <f>'Area 24'!BS21</f>
        <v>#N/A</v>
      </c>
      <c r="AA508" s="449" t="e">
        <f>'Area 24'!BY21</f>
        <v>#N/A</v>
      </c>
      <c r="AB508" t="e">
        <f t="shared" si="33"/>
        <v>#N/A</v>
      </c>
      <c r="AC508" t="e">
        <f t="shared" si="31"/>
        <v>#N/A</v>
      </c>
      <c r="AD508" t="e">
        <f t="shared" si="32"/>
        <v>#N/A</v>
      </c>
    </row>
    <row r="509" spans="1:30">
      <c r="A509" t="s">
        <v>174</v>
      </c>
      <c r="B509" t="s">
        <v>1123</v>
      </c>
      <c r="C509" t="s">
        <v>1292</v>
      </c>
      <c r="D509" t="s">
        <v>1293</v>
      </c>
      <c r="E509">
        <v>49.363142160000002</v>
      </c>
      <c r="F509">
        <v>-125.7773368</v>
      </c>
      <c r="G509" t="s">
        <v>1294</v>
      </c>
      <c r="H509" t="s">
        <v>1294</v>
      </c>
      <c r="I509" t="s">
        <v>1295</v>
      </c>
      <c r="J509" t="s">
        <v>1296</v>
      </c>
      <c r="K509" t="s">
        <v>1297</v>
      </c>
      <c r="L509">
        <v>49.026875990000001</v>
      </c>
      <c r="M509">
        <v>-125.14962509999999</v>
      </c>
      <c r="N509" t="s">
        <v>30</v>
      </c>
      <c r="O509">
        <v>31</v>
      </c>
      <c r="P509" t="s">
        <v>1298</v>
      </c>
      <c r="Q509">
        <v>5</v>
      </c>
      <c r="R509">
        <v>52318</v>
      </c>
      <c r="S509" t="s">
        <v>158</v>
      </c>
      <c r="T509">
        <v>24</v>
      </c>
      <c r="U509" t="s">
        <v>1132</v>
      </c>
      <c r="V509" t="s">
        <v>284</v>
      </c>
      <c r="W509" s="449">
        <v>18</v>
      </c>
      <c r="X509">
        <f>'Area 24'!BQ22</f>
        <v>1</v>
      </c>
      <c r="Y509" s="449" t="e">
        <f>'Area 24'!BU22</f>
        <v>#N/A</v>
      </c>
      <c r="Z509" s="449" t="e">
        <f>'Area 24'!BS22</f>
        <v>#N/A</v>
      </c>
      <c r="AA509" s="449" t="e">
        <f>'Area 24'!BY22</f>
        <v>#N/A</v>
      </c>
      <c r="AB509" t="e">
        <f t="shared" si="33"/>
        <v>#N/A</v>
      </c>
      <c r="AC509" t="e">
        <f t="shared" si="31"/>
        <v>#N/A</v>
      </c>
      <c r="AD509" t="e">
        <f t="shared" si="32"/>
        <v>#N/A</v>
      </c>
    </row>
    <row r="510" spans="1:30">
      <c r="A510" t="s">
        <v>174</v>
      </c>
      <c r="B510" t="s">
        <v>1123</v>
      </c>
      <c r="C510" t="s">
        <v>1292</v>
      </c>
      <c r="D510" t="s">
        <v>1293</v>
      </c>
      <c r="E510">
        <v>49.363142160000002</v>
      </c>
      <c r="F510">
        <v>-125.7773368</v>
      </c>
      <c r="G510" t="s">
        <v>1294</v>
      </c>
      <c r="H510" t="s">
        <v>1294</v>
      </c>
      <c r="I510" t="s">
        <v>1295</v>
      </c>
      <c r="J510" t="s">
        <v>1296</v>
      </c>
      <c r="K510" t="s">
        <v>1297</v>
      </c>
      <c r="L510">
        <v>49.026875990000001</v>
      </c>
      <c r="M510">
        <v>-125.14962509999999</v>
      </c>
      <c r="N510" t="s">
        <v>30</v>
      </c>
      <c r="O510">
        <v>31</v>
      </c>
      <c r="P510" t="s">
        <v>1298</v>
      </c>
      <c r="Q510">
        <v>5</v>
      </c>
      <c r="R510">
        <v>52318</v>
      </c>
      <c r="S510" t="s">
        <v>158</v>
      </c>
      <c r="T510">
        <v>24</v>
      </c>
      <c r="U510" t="s">
        <v>1132</v>
      </c>
      <c r="V510" t="s">
        <v>64</v>
      </c>
      <c r="W510" s="449">
        <v>19</v>
      </c>
      <c r="X510">
        <f>'Area 24'!BQ23</f>
        <v>-1</v>
      </c>
      <c r="Y510" s="449" t="e">
        <f>'Area 24'!BU23</f>
        <v>#N/A</v>
      </c>
      <c r="Z510" s="449" t="e">
        <f>'Area 24'!BS23</f>
        <v>#N/A</v>
      </c>
      <c r="AA510" s="449" t="e">
        <f>'Area 24'!BY23</f>
        <v>#N/A</v>
      </c>
      <c r="AB510" t="e">
        <f t="shared" si="33"/>
        <v>#N/A</v>
      </c>
      <c r="AC510" t="e">
        <f t="shared" si="31"/>
        <v>#N/A</v>
      </c>
      <c r="AD510" t="e">
        <f t="shared" si="32"/>
        <v>#N/A</v>
      </c>
    </row>
    <row r="511" spans="1:30">
      <c r="A511" t="s">
        <v>174</v>
      </c>
      <c r="B511" t="s">
        <v>1123</v>
      </c>
      <c r="C511" t="s">
        <v>1292</v>
      </c>
      <c r="D511" t="s">
        <v>1293</v>
      </c>
      <c r="E511">
        <v>49.363142160000002</v>
      </c>
      <c r="F511">
        <v>-125.7773368</v>
      </c>
      <c r="G511" t="s">
        <v>1294</v>
      </c>
      <c r="H511" t="s">
        <v>1294</v>
      </c>
      <c r="I511" t="s">
        <v>1295</v>
      </c>
      <c r="J511" t="s">
        <v>1296</v>
      </c>
      <c r="K511" t="s">
        <v>1297</v>
      </c>
      <c r="L511">
        <v>49.026875990000001</v>
      </c>
      <c r="M511">
        <v>-125.14962509999999</v>
      </c>
      <c r="N511" t="s">
        <v>30</v>
      </c>
      <c r="O511">
        <v>31</v>
      </c>
      <c r="P511" t="s">
        <v>1298</v>
      </c>
      <c r="Q511">
        <v>5</v>
      </c>
      <c r="R511">
        <v>52318</v>
      </c>
      <c r="S511" t="s">
        <v>158</v>
      </c>
      <c r="T511">
        <v>24</v>
      </c>
      <c r="U511" t="s">
        <v>1132</v>
      </c>
      <c r="V511" t="s">
        <v>65</v>
      </c>
      <c r="W511" s="449">
        <v>20</v>
      </c>
      <c r="X511">
        <f>'Area 24'!BQ24</f>
        <v>-1</v>
      </c>
      <c r="Y511" s="449" t="e">
        <f>'Area 24'!BU24</f>
        <v>#N/A</v>
      </c>
      <c r="Z511" s="449" t="e">
        <f>'Area 24'!BS24</f>
        <v>#N/A</v>
      </c>
      <c r="AA511" s="449" t="e">
        <f>'Area 24'!BY24</f>
        <v>#N/A</v>
      </c>
      <c r="AB511" t="e">
        <f t="shared" si="33"/>
        <v>#N/A</v>
      </c>
      <c r="AC511" t="e">
        <f t="shared" si="31"/>
        <v>#N/A</v>
      </c>
      <c r="AD511" t="e">
        <f t="shared" si="32"/>
        <v>#N/A</v>
      </c>
    </row>
    <row r="512" spans="1:30">
      <c r="A512" t="s">
        <v>174</v>
      </c>
      <c r="B512" t="s">
        <v>1123</v>
      </c>
      <c r="C512" t="s">
        <v>1292</v>
      </c>
      <c r="D512" t="s">
        <v>1293</v>
      </c>
      <c r="E512">
        <v>49.363142160000002</v>
      </c>
      <c r="F512">
        <v>-125.7773368</v>
      </c>
      <c r="G512" t="s">
        <v>1294</v>
      </c>
      <c r="H512" t="s">
        <v>1294</v>
      </c>
      <c r="I512" t="s">
        <v>1295</v>
      </c>
      <c r="J512" t="s">
        <v>1296</v>
      </c>
      <c r="K512" t="s">
        <v>1297</v>
      </c>
      <c r="L512">
        <v>49.026875990000001</v>
      </c>
      <c r="M512">
        <v>-125.14962509999999</v>
      </c>
      <c r="N512" t="s">
        <v>30</v>
      </c>
      <c r="O512">
        <v>31</v>
      </c>
      <c r="P512" t="s">
        <v>1298</v>
      </c>
      <c r="Q512">
        <v>5</v>
      </c>
      <c r="R512">
        <v>52318</v>
      </c>
      <c r="S512" t="s">
        <v>158</v>
      </c>
      <c r="T512">
        <v>24</v>
      </c>
      <c r="U512" t="s">
        <v>1132</v>
      </c>
      <c r="V512" t="s">
        <v>66</v>
      </c>
      <c r="W512" s="449">
        <v>21</v>
      </c>
      <c r="X512">
        <f>'Area 24'!BQ25</f>
        <v>1</v>
      </c>
      <c r="Y512" s="449" t="e">
        <f>'Area 24'!BU25</f>
        <v>#N/A</v>
      </c>
      <c r="Z512" s="449" t="e">
        <f>'Area 24'!BS25</f>
        <v>#N/A</v>
      </c>
      <c r="AA512" s="449" t="e">
        <f>'Area 24'!BY25</f>
        <v>#N/A</v>
      </c>
      <c r="AB512" t="e">
        <f t="shared" si="33"/>
        <v>#N/A</v>
      </c>
      <c r="AC512" t="e">
        <f t="shared" si="31"/>
        <v>#N/A</v>
      </c>
      <c r="AD512" t="e">
        <f t="shared" si="32"/>
        <v>#N/A</v>
      </c>
    </row>
    <row r="513" spans="1:30">
      <c r="A513" t="s">
        <v>174</v>
      </c>
      <c r="B513" t="s">
        <v>1123</v>
      </c>
      <c r="C513" t="s">
        <v>1292</v>
      </c>
      <c r="D513" t="s">
        <v>1293</v>
      </c>
      <c r="E513">
        <v>49.363142160000002</v>
      </c>
      <c r="F513">
        <v>-125.7773368</v>
      </c>
      <c r="G513" t="s">
        <v>1294</v>
      </c>
      <c r="H513" t="s">
        <v>1294</v>
      </c>
      <c r="I513" t="s">
        <v>1295</v>
      </c>
      <c r="J513" t="s">
        <v>1296</v>
      </c>
      <c r="K513" t="s">
        <v>1297</v>
      </c>
      <c r="L513">
        <v>49.026875990000001</v>
      </c>
      <c r="M513">
        <v>-125.14962509999999</v>
      </c>
      <c r="N513" t="s">
        <v>30</v>
      </c>
      <c r="O513">
        <v>31</v>
      </c>
      <c r="P513" t="s">
        <v>1298</v>
      </c>
      <c r="Q513">
        <v>5</v>
      </c>
      <c r="R513">
        <v>52318</v>
      </c>
      <c r="S513" t="s">
        <v>158</v>
      </c>
      <c r="T513">
        <v>24</v>
      </c>
      <c r="U513" t="s">
        <v>1132</v>
      </c>
      <c r="V513" t="s">
        <v>67</v>
      </c>
      <c r="W513" s="449">
        <v>22</v>
      </c>
      <c r="X513">
        <f>'Area 24'!BQ26</f>
        <v>-1</v>
      </c>
      <c r="Y513" s="449" t="e">
        <f>'Area 24'!BU26</f>
        <v>#N/A</v>
      </c>
      <c r="Z513" s="449" t="e">
        <f>'Area 24'!BS26</f>
        <v>#N/A</v>
      </c>
      <c r="AA513" s="449" t="e">
        <f>'Area 24'!BY26</f>
        <v>#N/A</v>
      </c>
      <c r="AB513" t="e">
        <f t="shared" si="33"/>
        <v>#N/A</v>
      </c>
      <c r="AC513" t="e">
        <f t="shared" si="31"/>
        <v>#N/A</v>
      </c>
      <c r="AD513" t="e">
        <f t="shared" si="32"/>
        <v>#N/A</v>
      </c>
    </row>
    <row r="514" spans="1:30">
      <c r="A514" t="s">
        <v>174</v>
      </c>
      <c r="B514" t="s">
        <v>1123</v>
      </c>
      <c r="C514" t="s">
        <v>1292</v>
      </c>
      <c r="D514" t="s">
        <v>1293</v>
      </c>
      <c r="E514">
        <v>49.363142160000002</v>
      </c>
      <c r="F514">
        <v>-125.7773368</v>
      </c>
      <c r="G514" t="s">
        <v>1294</v>
      </c>
      <c r="H514" t="s">
        <v>1294</v>
      </c>
      <c r="I514" t="s">
        <v>1295</v>
      </c>
      <c r="J514" t="s">
        <v>1296</v>
      </c>
      <c r="K514" t="s">
        <v>1297</v>
      </c>
      <c r="L514">
        <v>49.026875990000001</v>
      </c>
      <c r="M514">
        <v>-125.14962509999999</v>
      </c>
      <c r="N514" t="s">
        <v>30</v>
      </c>
      <c r="O514">
        <v>31</v>
      </c>
      <c r="P514" t="s">
        <v>1298</v>
      </c>
      <c r="Q514">
        <v>5</v>
      </c>
      <c r="R514">
        <v>52318</v>
      </c>
      <c r="S514" t="s">
        <v>158</v>
      </c>
      <c r="T514">
        <v>24</v>
      </c>
      <c r="U514" t="s">
        <v>1132</v>
      </c>
      <c r="V514" t="s">
        <v>69</v>
      </c>
      <c r="W514" s="449">
        <v>23</v>
      </c>
      <c r="X514">
        <f>'Area 24'!BQ27</f>
        <v>0</v>
      </c>
      <c r="Y514" s="449" t="e">
        <f>'Area 24'!BU27</f>
        <v>#N/A</v>
      </c>
      <c r="Z514" s="449" t="e">
        <f>'Area 24'!BS27</f>
        <v>#N/A</v>
      </c>
      <c r="AA514" s="449" t="e">
        <f>'Area 24'!BY27</f>
        <v>#N/A</v>
      </c>
      <c r="AB514" t="e">
        <f t="shared" si="33"/>
        <v>#N/A</v>
      </c>
      <c r="AC514" t="e">
        <f t="shared" si="31"/>
        <v>#N/A</v>
      </c>
      <c r="AD514" t="e">
        <f t="shared" si="32"/>
        <v>#N/A</v>
      </c>
    </row>
    <row r="515" spans="1:30">
      <c r="A515" t="s">
        <v>174</v>
      </c>
      <c r="B515" t="s">
        <v>1123</v>
      </c>
      <c r="C515" t="s">
        <v>1292</v>
      </c>
      <c r="D515" t="s">
        <v>1293</v>
      </c>
      <c r="E515">
        <v>49.363142160000002</v>
      </c>
      <c r="F515">
        <v>-125.7773368</v>
      </c>
      <c r="G515" t="s">
        <v>1294</v>
      </c>
      <c r="H515" t="s">
        <v>1294</v>
      </c>
      <c r="I515" t="s">
        <v>1295</v>
      </c>
      <c r="J515" t="s">
        <v>1296</v>
      </c>
      <c r="K515" t="s">
        <v>1297</v>
      </c>
      <c r="L515">
        <v>49.026875990000001</v>
      </c>
      <c r="M515">
        <v>-125.14962509999999</v>
      </c>
      <c r="N515" t="s">
        <v>30</v>
      </c>
      <c r="O515">
        <v>31</v>
      </c>
      <c r="P515" t="s">
        <v>1298</v>
      </c>
      <c r="Q515">
        <v>5</v>
      </c>
      <c r="R515">
        <v>52318</v>
      </c>
      <c r="S515" t="s">
        <v>158</v>
      </c>
      <c r="T515">
        <v>24</v>
      </c>
      <c r="U515" t="s">
        <v>1132</v>
      </c>
      <c r="V515" t="s">
        <v>71</v>
      </c>
      <c r="W515" s="449">
        <v>24</v>
      </c>
      <c r="X515">
        <f>'Area 24'!BQ28</f>
        <v>0</v>
      </c>
      <c r="Y515" s="449" t="e">
        <f>'Area 24'!BU28</f>
        <v>#N/A</v>
      </c>
      <c r="Z515" s="449" t="e">
        <f>'Area 24'!BS28</f>
        <v>#N/A</v>
      </c>
      <c r="AA515" s="449" t="e">
        <f>'Area 24'!BY28</f>
        <v>#N/A</v>
      </c>
      <c r="AB515" t="e">
        <f t="shared" si="33"/>
        <v>#N/A</v>
      </c>
      <c r="AC515" t="e">
        <f t="shared" si="31"/>
        <v>#N/A</v>
      </c>
      <c r="AD515" t="e">
        <f t="shared" si="32"/>
        <v>#N/A</v>
      </c>
    </row>
    <row r="516" spans="1:30">
      <c r="A516" t="s">
        <v>174</v>
      </c>
      <c r="B516" t="s">
        <v>1123</v>
      </c>
      <c r="C516" t="s">
        <v>1292</v>
      </c>
      <c r="D516" t="s">
        <v>1293</v>
      </c>
      <c r="E516">
        <v>49.363142160000002</v>
      </c>
      <c r="F516">
        <v>-125.7773368</v>
      </c>
      <c r="G516" t="s">
        <v>1294</v>
      </c>
      <c r="H516" t="s">
        <v>1294</v>
      </c>
      <c r="I516" t="s">
        <v>1295</v>
      </c>
      <c r="J516" t="s">
        <v>1296</v>
      </c>
      <c r="K516" t="s">
        <v>1297</v>
      </c>
      <c r="L516">
        <v>49.026875990000001</v>
      </c>
      <c r="M516">
        <v>-125.14962509999999</v>
      </c>
      <c r="N516" t="s">
        <v>30</v>
      </c>
      <c r="O516">
        <v>31</v>
      </c>
      <c r="P516" t="s">
        <v>1298</v>
      </c>
      <c r="Q516">
        <v>5</v>
      </c>
      <c r="R516">
        <v>52318</v>
      </c>
      <c r="S516" t="s">
        <v>158</v>
      </c>
      <c r="T516">
        <v>24</v>
      </c>
      <c r="U516" t="s">
        <v>1132</v>
      </c>
      <c r="V516" t="s">
        <v>72</v>
      </c>
      <c r="W516" s="449">
        <v>25</v>
      </c>
      <c r="X516">
        <f>'Area 24'!BQ29</f>
        <v>-1</v>
      </c>
      <c r="Y516" s="449" t="e">
        <f>'Area 24'!BU29</f>
        <v>#N/A</v>
      </c>
      <c r="Z516" s="449" t="e">
        <f>'Area 24'!BS29</f>
        <v>#N/A</v>
      </c>
      <c r="AA516" s="449" t="e">
        <f>'Area 24'!BY29</f>
        <v>#N/A</v>
      </c>
      <c r="AB516" t="e">
        <f t="shared" si="33"/>
        <v>#N/A</v>
      </c>
      <c r="AC516" t="e">
        <f t="shared" si="31"/>
        <v>#N/A</v>
      </c>
      <c r="AD516" t="e">
        <f t="shared" si="32"/>
        <v>#N/A</v>
      </c>
    </row>
    <row r="517" spans="1:30">
      <c r="A517" t="s">
        <v>174</v>
      </c>
      <c r="B517" t="s">
        <v>1123</v>
      </c>
      <c r="C517" t="s">
        <v>1292</v>
      </c>
      <c r="D517" t="s">
        <v>1293</v>
      </c>
      <c r="E517">
        <v>49.363142160000002</v>
      </c>
      <c r="F517">
        <v>-125.7773368</v>
      </c>
      <c r="G517" t="s">
        <v>1294</v>
      </c>
      <c r="H517" t="s">
        <v>1294</v>
      </c>
      <c r="I517" t="s">
        <v>1295</v>
      </c>
      <c r="J517" t="s">
        <v>1296</v>
      </c>
      <c r="K517" t="s">
        <v>1297</v>
      </c>
      <c r="L517">
        <v>49.026875990000001</v>
      </c>
      <c r="M517">
        <v>-125.14962509999999</v>
      </c>
      <c r="N517" t="s">
        <v>30</v>
      </c>
      <c r="O517">
        <v>31</v>
      </c>
      <c r="P517" t="s">
        <v>1298</v>
      </c>
      <c r="Q517">
        <v>5</v>
      </c>
      <c r="R517">
        <v>52318</v>
      </c>
      <c r="S517" t="s">
        <v>158</v>
      </c>
      <c r="T517">
        <v>24</v>
      </c>
      <c r="U517" t="s">
        <v>1132</v>
      </c>
      <c r="V517" t="s">
        <v>73</v>
      </c>
      <c r="W517" s="449">
        <v>26</v>
      </c>
      <c r="X517">
        <f>'Area 24'!BQ30</f>
        <v>-1</v>
      </c>
      <c r="Y517" s="449" t="e">
        <f>'Area 24'!BU30</f>
        <v>#N/A</v>
      </c>
      <c r="Z517" s="449" t="e">
        <f>'Area 24'!BS30</f>
        <v>#N/A</v>
      </c>
      <c r="AA517" s="449" t="e">
        <f>'Area 24'!BY30</f>
        <v>#N/A</v>
      </c>
      <c r="AB517" t="e">
        <f t="shared" si="33"/>
        <v>#N/A</v>
      </c>
      <c r="AC517" t="e">
        <f t="shared" si="31"/>
        <v>#N/A</v>
      </c>
      <c r="AD517" t="e">
        <f t="shared" si="32"/>
        <v>#N/A</v>
      </c>
    </row>
    <row r="518" spans="1:30">
      <c r="A518" t="s">
        <v>174</v>
      </c>
      <c r="B518" t="s">
        <v>1123</v>
      </c>
      <c r="C518" t="s">
        <v>1292</v>
      </c>
      <c r="D518" t="s">
        <v>1293</v>
      </c>
      <c r="E518">
        <v>49.363142160000002</v>
      </c>
      <c r="F518">
        <v>-125.7773368</v>
      </c>
      <c r="G518" t="s">
        <v>1294</v>
      </c>
      <c r="H518" t="s">
        <v>1294</v>
      </c>
      <c r="I518" t="s">
        <v>1295</v>
      </c>
      <c r="J518" t="s">
        <v>1296</v>
      </c>
      <c r="K518" t="s">
        <v>1297</v>
      </c>
      <c r="L518">
        <v>49.026875990000001</v>
      </c>
      <c r="M518">
        <v>-125.14962509999999</v>
      </c>
      <c r="N518" t="s">
        <v>30</v>
      </c>
      <c r="O518">
        <v>31</v>
      </c>
      <c r="P518" t="s">
        <v>1298</v>
      </c>
      <c r="Q518">
        <v>5</v>
      </c>
      <c r="R518">
        <v>52318</v>
      </c>
      <c r="S518" t="s">
        <v>158</v>
      </c>
      <c r="T518">
        <v>24</v>
      </c>
      <c r="U518" t="s">
        <v>1132</v>
      </c>
      <c r="V518" t="s">
        <v>74</v>
      </c>
      <c r="W518" s="449">
        <v>27</v>
      </c>
      <c r="X518">
        <f>'Area 24'!BQ31</f>
        <v>-1</v>
      </c>
      <c r="Y518" s="449" t="e">
        <f>'Area 24'!BU31</f>
        <v>#N/A</v>
      </c>
      <c r="Z518" s="449" t="e">
        <f>'Area 24'!BS31</f>
        <v>#N/A</v>
      </c>
      <c r="AA518" s="449" t="e">
        <f>'Area 24'!BY31</f>
        <v>#N/A</v>
      </c>
      <c r="AB518" t="e">
        <f t="shared" si="33"/>
        <v>#N/A</v>
      </c>
      <c r="AC518" t="e">
        <f t="shared" si="31"/>
        <v>#N/A</v>
      </c>
      <c r="AD518" t="e">
        <f t="shared" si="32"/>
        <v>#N/A</v>
      </c>
    </row>
    <row r="519" spans="1:30">
      <c r="A519" t="s">
        <v>174</v>
      </c>
      <c r="B519" t="s">
        <v>1123</v>
      </c>
      <c r="C519" t="s">
        <v>1292</v>
      </c>
      <c r="D519" t="s">
        <v>1293</v>
      </c>
      <c r="E519">
        <v>49.363142160000002</v>
      </c>
      <c r="F519">
        <v>-125.7773368</v>
      </c>
      <c r="G519" t="s">
        <v>1294</v>
      </c>
      <c r="H519" t="s">
        <v>1294</v>
      </c>
      <c r="I519" t="s">
        <v>1295</v>
      </c>
      <c r="J519" t="s">
        <v>1296</v>
      </c>
      <c r="K519" t="s">
        <v>1297</v>
      </c>
      <c r="L519">
        <v>49.026875990000001</v>
      </c>
      <c r="M519">
        <v>-125.14962509999999</v>
      </c>
      <c r="N519" t="s">
        <v>30</v>
      </c>
      <c r="O519">
        <v>31</v>
      </c>
      <c r="P519" t="s">
        <v>1298</v>
      </c>
      <c r="Q519">
        <v>5</v>
      </c>
      <c r="R519">
        <v>52318</v>
      </c>
      <c r="S519" t="s">
        <v>158</v>
      </c>
      <c r="T519">
        <v>24</v>
      </c>
      <c r="U519" t="s">
        <v>1132</v>
      </c>
      <c r="V519" t="s">
        <v>75</v>
      </c>
      <c r="W519" s="449">
        <v>28</v>
      </c>
      <c r="X519">
        <f>'Area 24'!BQ32</f>
        <v>-1</v>
      </c>
      <c r="Y519" s="449" t="e">
        <f>'Area 24'!BU32</f>
        <v>#N/A</v>
      </c>
      <c r="Z519" s="449" t="e">
        <f>'Area 24'!BS32</f>
        <v>#N/A</v>
      </c>
      <c r="AA519" s="449" t="e">
        <f>'Area 24'!BY32</f>
        <v>#N/A</v>
      </c>
      <c r="AB519" t="e">
        <f t="shared" si="33"/>
        <v>#N/A</v>
      </c>
      <c r="AC519" t="e">
        <f t="shared" si="31"/>
        <v>#N/A</v>
      </c>
      <c r="AD519" t="e">
        <f t="shared" si="32"/>
        <v>#N/A</v>
      </c>
    </row>
    <row r="520" spans="1:30">
      <c r="A520" t="s">
        <v>174</v>
      </c>
      <c r="B520" t="s">
        <v>1123</v>
      </c>
      <c r="C520" t="s">
        <v>1292</v>
      </c>
      <c r="D520" t="s">
        <v>1293</v>
      </c>
      <c r="E520">
        <v>49.363142160000002</v>
      </c>
      <c r="F520">
        <v>-125.7773368</v>
      </c>
      <c r="G520" t="s">
        <v>1294</v>
      </c>
      <c r="H520" t="s">
        <v>1294</v>
      </c>
      <c r="I520" t="s">
        <v>1295</v>
      </c>
      <c r="J520" t="s">
        <v>1296</v>
      </c>
      <c r="K520" t="s">
        <v>1297</v>
      </c>
      <c r="L520">
        <v>49.026875990000001</v>
      </c>
      <c r="M520">
        <v>-125.14962509999999</v>
      </c>
      <c r="N520" t="s">
        <v>30</v>
      </c>
      <c r="O520">
        <v>31</v>
      </c>
      <c r="P520" t="s">
        <v>1298</v>
      </c>
      <c r="Q520">
        <v>5</v>
      </c>
      <c r="R520">
        <v>52318</v>
      </c>
      <c r="S520" t="s">
        <v>158</v>
      </c>
      <c r="T520">
        <v>24</v>
      </c>
      <c r="U520" t="s">
        <v>1132</v>
      </c>
      <c r="V520" t="s">
        <v>76</v>
      </c>
      <c r="W520" s="449">
        <v>29</v>
      </c>
      <c r="X520">
        <f>'Area 24'!BQ33</f>
        <v>-1</v>
      </c>
      <c r="Y520" s="449" t="e">
        <f>'Area 24'!BU33</f>
        <v>#N/A</v>
      </c>
      <c r="Z520" s="449" t="e">
        <f>'Area 24'!BS33</f>
        <v>#N/A</v>
      </c>
      <c r="AA520" s="449" t="e">
        <f>'Area 24'!BY33</f>
        <v>#N/A</v>
      </c>
      <c r="AB520" t="e">
        <f t="shared" si="33"/>
        <v>#N/A</v>
      </c>
      <c r="AC520" t="e">
        <f t="shared" si="31"/>
        <v>#N/A</v>
      </c>
      <c r="AD520" t="e">
        <f t="shared" si="32"/>
        <v>#N/A</v>
      </c>
    </row>
    <row r="521" spans="1:30">
      <c r="A521" t="s">
        <v>174</v>
      </c>
      <c r="B521" t="s">
        <v>1123</v>
      </c>
      <c r="C521" t="s">
        <v>1292</v>
      </c>
      <c r="D521" t="s">
        <v>1293</v>
      </c>
      <c r="E521">
        <v>49.363142160000002</v>
      </c>
      <c r="F521">
        <v>-125.7773368</v>
      </c>
      <c r="G521" t="s">
        <v>1294</v>
      </c>
      <c r="H521" t="s">
        <v>1294</v>
      </c>
      <c r="I521" t="s">
        <v>1295</v>
      </c>
      <c r="J521" t="s">
        <v>1296</v>
      </c>
      <c r="K521" t="s">
        <v>1297</v>
      </c>
      <c r="L521">
        <v>49.026875990000001</v>
      </c>
      <c r="M521">
        <v>-125.14962509999999</v>
      </c>
      <c r="N521" t="s">
        <v>30</v>
      </c>
      <c r="O521">
        <v>31</v>
      </c>
      <c r="P521" t="s">
        <v>1298</v>
      </c>
      <c r="Q521">
        <v>5</v>
      </c>
      <c r="R521">
        <v>52318</v>
      </c>
      <c r="S521" t="s">
        <v>158</v>
      </c>
      <c r="T521">
        <v>24</v>
      </c>
      <c r="U521" t="s">
        <v>1133</v>
      </c>
      <c r="V521" t="s">
        <v>78</v>
      </c>
      <c r="W521" s="449">
        <v>30</v>
      </c>
      <c r="X521">
        <f>'Area 24'!BQ34</f>
        <v>-1</v>
      </c>
      <c r="Y521" s="449" t="e">
        <f>'Area 24'!BU34</f>
        <v>#N/A</v>
      </c>
      <c r="Z521" s="449" t="e">
        <f>'Area 24'!BS34</f>
        <v>#N/A</v>
      </c>
      <c r="AA521" s="449" t="e">
        <f>'Area 24'!BY34</f>
        <v>#N/A</v>
      </c>
      <c r="AB521" t="e">
        <f t="shared" si="33"/>
        <v>#N/A</v>
      </c>
      <c r="AC521" t="e">
        <f t="shared" si="31"/>
        <v>#N/A</v>
      </c>
      <c r="AD521" t="e">
        <f t="shared" si="32"/>
        <v>#N/A</v>
      </c>
    </row>
    <row r="522" spans="1:30">
      <c r="A522" t="s">
        <v>174</v>
      </c>
      <c r="B522" t="s">
        <v>1123</v>
      </c>
      <c r="C522" t="s">
        <v>1292</v>
      </c>
      <c r="D522" t="s">
        <v>1293</v>
      </c>
      <c r="E522">
        <v>49.363142160000002</v>
      </c>
      <c r="F522">
        <v>-125.7773368</v>
      </c>
      <c r="G522" t="s">
        <v>1294</v>
      </c>
      <c r="H522" t="s">
        <v>1294</v>
      </c>
      <c r="I522" t="s">
        <v>1295</v>
      </c>
      <c r="J522" t="s">
        <v>1296</v>
      </c>
      <c r="K522" t="s">
        <v>1297</v>
      </c>
      <c r="L522">
        <v>49.026875990000001</v>
      </c>
      <c r="M522">
        <v>-125.14962509999999</v>
      </c>
      <c r="N522" t="s">
        <v>30</v>
      </c>
      <c r="O522">
        <v>31</v>
      </c>
      <c r="P522" t="s">
        <v>1298</v>
      </c>
      <c r="Q522">
        <v>5</v>
      </c>
      <c r="R522">
        <v>52318</v>
      </c>
      <c r="S522" t="s">
        <v>158</v>
      </c>
      <c r="T522">
        <v>24</v>
      </c>
      <c r="U522" t="s">
        <v>1133</v>
      </c>
      <c r="V522" t="s">
        <v>79</v>
      </c>
      <c r="W522" s="449">
        <v>31</v>
      </c>
      <c r="X522">
        <f>'Area 24'!BQ35</f>
        <v>0</v>
      </c>
      <c r="Y522" s="449" t="e">
        <f>'Area 24'!BU35</f>
        <v>#N/A</v>
      </c>
      <c r="Z522" s="449" t="e">
        <f>'Area 24'!BS35</f>
        <v>#N/A</v>
      </c>
      <c r="AA522" s="449" t="e">
        <f>'Area 24'!BY35</f>
        <v>#N/A</v>
      </c>
      <c r="AB522" t="e">
        <f t="shared" si="33"/>
        <v>#N/A</v>
      </c>
      <c r="AC522" t="e">
        <f t="shared" si="31"/>
        <v>#N/A</v>
      </c>
      <c r="AD522" t="e">
        <f t="shared" si="32"/>
        <v>#N/A</v>
      </c>
    </row>
    <row r="523" spans="1:30">
      <c r="A523" t="s">
        <v>174</v>
      </c>
      <c r="B523" t="s">
        <v>1123</v>
      </c>
      <c r="C523" t="s">
        <v>1292</v>
      </c>
      <c r="D523" t="s">
        <v>1293</v>
      </c>
      <c r="E523">
        <v>49.363142160000002</v>
      </c>
      <c r="F523">
        <v>-125.7773368</v>
      </c>
      <c r="G523" t="s">
        <v>1294</v>
      </c>
      <c r="H523" t="s">
        <v>1294</v>
      </c>
      <c r="I523" t="s">
        <v>1295</v>
      </c>
      <c r="J523" t="s">
        <v>1296</v>
      </c>
      <c r="K523" t="s">
        <v>1297</v>
      </c>
      <c r="L523">
        <v>49.026875990000001</v>
      </c>
      <c r="M523">
        <v>-125.14962509999999</v>
      </c>
      <c r="N523" t="s">
        <v>30</v>
      </c>
      <c r="O523">
        <v>31</v>
      </c>
      <c r="P523" t="s">
        <v>1298</v>
      </c>
      <c r="Q523">
        <v>5</v>
      </c>
      <c r="R523">
        <v>52318</v>
      </c>
      <c r="S523" t="s">
        <v>158</v>
      </c>
      <c r="T523">
        <v>24</v>
      </c>
      <c r="U523" t="s">
        <v>1133</v>
      </c>
      <c r="V523" t="s">
        <v>80</v>
      </c>
      <c r="W523" s="449">
        <v>32</v>
      </c>
      <c r="X523">
        <f>'Area 24'!BQ36</f>
        <v>1</v>
      </c>
      <c r="Y523" s="449" t="e">
        <f>'Area 24'!BU36</f>
        <v>#N/A</v>
      </c>
      <c r="Z523" s="449" t="e">
        <f>'Area 24'!BS36</f>
        <v>#N/A</v>
      </c>
      <c r="AA523" s="449" t="e">
        <f>'Area 24'!BY36</f>
        <v>#N/A</v>
      </c>
      <c r="AB523" t="e">
        <f t="shared" si="33"/>
        <v>#N/A</v>
      </c>
      <c r="AC523" t="e">
        <f t="shared" si="31"/>
        <v>#N/A</v>
      </c>
      <c r="AD523" t="e">
        <f t="shared" si="32"/>
        <v>#N/A</v>
      </c>
    </row>
    <row r="524" spans="1:30">
      <c r="A524" t="s">
        <v>174</v>
      </c>
      <c r="B524" t="s">
        <v>1123</v>
      </c>
      <c r="C524" t="s">
        <v>1292</v>
      </c>
      <c r="D524" t="s">
        <v>1293</v>
      </c>
      <c r="E524">
        <v>49.363142160000002</v>
      </c>
      <c r="F524">
        <v>-125.7773368</v>
      </c>
      <c r="G524" t="s">
        <v>1294</v>
      </c>
      <c r="H524" t="s">
        <v>1294</v>
      </c>
      <c r="I524" t="s">
        <v>1295</v>
      </c>
      <c r="J524" t="s">
        <v>1296</v>
      </c>
      <c r="K524" t="s">
        <v>1297</v>
      </c>
      <c r="L524">
        <v>49.026875990000001</v>
      </c>
      <c r="M524">
        <v>-125.14962509999999</v>
      </c>
      <c r="N524" t="s">
        <v>30</v>
      </c>
      <c r="O524">
        <v>31</v>
      </c>
      <c r="P524" t="s">
        <v>1298</v>
      </c>
      <c r="Q524">
        <v>5</v>
      </c>
      <c r="R524">
        <v>52318</v>
      </c>
      <c r="S524" t="s">
        <v>158</v>
      </c>
      <c r="T524">
        <v>24</v>
      </c>
      <c r="U524" t="s">
        <v>1133</v>
      </c>
      <c r="V524" t="s">
        <v>81</v>
      </c>
      <c r="W524" s="449">
        <v>33</v>
      </c>
      <c r="X524">
        <f>'Area 24'!BQ37</f>
        <v>-1</v>
      </c>
      <c r="Y524" s="449" t="e">
        <f>'Area 24'!BU37</f>
        <v>#N/A</v>
      </c>
      <c r="Z524" s="449" t="e">
        <f>'Area 24'!BS37</f>
        <v>#N/A</v>
      </c>
      <c r="AA524" s="449" t="e">
        <f>'Area 24'!BY37</f>
        <v>#N/A</v>
      </c>
      <c r="AB524" t="e">
        <f t="shared" si="33"/>
        <v>#N/A</v>
      </c>
      <c r="AC524" t="e">
        <f t="shared" si="31"/>
        <v>#N/A</v>
      </c>
      <c r="AD524" t="e">
        <f t="shared" si="32"/>
        <v>#N/A</v>
      </c>
    </row>
    <row r="525" spans="1:30">
      <c r="A525" t="s">
        <v>174</v>
      </c>
      <c r="B525" t="s">
        <v>1123</v>
      </c>
      <c r="C525" t="s">
        <v>1292</v>
      </c>
      <c r="D525" t="s">
        <v>1293</v>
      </c>
      <c r="E525">
        <v>49.363142160000002</v>
      </c>
      <c r="F525">
        <v>-125.7773368</v>
      </c>
      <c r="G525" t="s">
        <v>1294</v>
      </c>
      <c r="H525" t="s">
        <v>1294</v>
      </c>
      <c r="I525" t="s">
        <v>1295</v>
      </c>
      <c r="J525" t="s">
        <v>1296</v>
      </c>
      <c r="K525" t="s">
        <v>1297</v>
      </c>
      <c r="L525">
        <v>49.026875990000001</v>
      </c>
      <c r="M525">
        <v>-125.14962509999999</v>
      </c>
      <c r="N525" t="s">
        <v>30</v>
      </c>
      <c r="O525">
        <v>31</v>
      </c>
      <c r="P525" t="s">
        <v>1298</v>
      </c>
      <c r="Q525">
        <v>5</v>
      </c>
      <c r="R525">
        <v>52318</v>
      </c>
      <c r="S525" t="s">
        <v>158</v>
      </c>
      <c r="T525">
        <v>24</v>
      </c>
      <c r="U525" t="s">
        <v>1133</v>
      </c>
      <c r="V525" t="s">
        <v>82</v>
      </c>
      <c r="W525" s="449">
        <v>34</v>
      </c>
      <c r="X525">
        <f>'Area 24'!BQ38</f>
        <v>1</v>
      </c>
      <c r="Y525" s="449" t="e">
        <f>'Area 24'!BU38</f>
        <v>#N/A</v>
      </c>
      <c r="Z525" s="449" t="e">
        <f>'Area 24'!BS38</f>
        <v>#N/A</v>
      </c>
      <c r="AA525" s="449" t="e">
        <f>'Area 24'!BY38</f>
        <v>#N/A</v>
      </c>
      <c r="AB525" t="e">
        <f t="shared" si="33"/>
        <v>#N/A</v>
      </c>
      <c r="AC525" t="e">
        <f t="shared" si="31"/>
        <v>#N/A</v>
      </c>
      <c r="AD525" t="e">
        <f t="shared" si="32"/>
        <v>#N/A</v>
      </c>
    </row>
    <row r="526" spans="1:30">
      <c r="A526" t="s">
        <v>174</v>
      </c>
      <c r="B526" t="s">
        <v>1123</v>
      </c>
      <c r="C526" t="s">
        <v>1292</v>
      </c>
      <c r="D526" t="s">
        <v>1293</v>
      </c>
      <c r="E526">
        <v>49.363142160000002</v>
      </c>
      <c r="F526">
        <v>-125.7773368</v>
      </c>
      <c r="G526" t="s">
        <v>1294</v>
      </c>
      <c r="H526" t="s">
        <v>1294</v>
      </c>
      <c r="I526" t="s">
        <v>1295</v>
      </c>
      <c r="J526" t="s">
        <v>1296</v>
      </c>
      <c r="K526" t="s">
        <v>1297</v>
      </c>
      <c r="L526">
        <v>49.026875990000001</v>
      </c>
      <c r="M526">
        <v>-125.14962509999999</v>
      </c>
      <c r="N526" t="s">
        <v>30</v>
      </c>
      <c r="O526">
        <v>31</v>
      </c>
      <c r="P526" t="s">
        <v>1298</v>
      </c>
      <c r="Q526">
        <v>5</v>
      </c>
      <c r="R526">
        <v>52318</v>
      </c>
      <c r="S526" t="s">
        <v>158</v>
      </c>
      <c r="T526">
        <v>24</v>
      </c>
      <c r="U526" t="s">
        <v>1133</v>
      </c>
      <c r="V526" t="s">
        <v>83</v>
      </c>
      <c r="W526" s="449">
        <v>35</v>
      </c>
      <c r="X526">
        <f>'Area 24'!BQ39</f>
        <v>-1</v>
      </c>
      <c r="Y526" s="449" t="e">
        <f>'Area 24'!BU39</f>
        <v>#N/A</v>
      </c>
      <c r="Z526" s="449" t="e">
        <f>'Area 24'!BS39</f>
        <v>#N/A</v>
      </c>
      <c r="AA526" s="449" t="e">
        <f>'Area 24'!BY39</f>
        <v>#N/A</v>
      </c>
      <c r="AB526" t="e">
        <f t="shared" si="33"/>
        <v>#N/A</v>
      </c>
      <c r="AC526" t="e">
        <f t="shared" si="31"/>
        <v>#N/A</v>
      </c>
      <c r="AD526" t="e">
        <f t="shared" si="32"/>
        <v>#N/A</v>
      </c>
    </row>
    <row r="527" spans="1:30">
      <c r="A527" t="s">
        <v>174</v>
      </c>
      <c r="B527" t="s">
        <v>1123</v>
      </c>
      <c r="C527" t="s">
        <v>1292</v>
      </c>
      <c r="D527" t="s">
        <v>1293</v>
      </c>
      <c r="E527">
        <v>49.363142160000002</v>
      </c>
      <c r="F527">
        <v>-125.7773368</v>
      </c>
      <c r="G527" t="s">
        <v>1294</v>
      </c>
      <c r="H527" t="s">
        <v>1294</v>
      </c>
      <c r="I527" t="s">
        <v>1295</v>
      </c>
      <c r="J527" t="s">
        <v>1296</v>
      </c>
      <c r="K527" t="s">
        <v>1297</v>
      </c>
      <c r="L527">
        <v>49.026875990000001</v>
      </c>
      <c r="M527">
        <v>-125.14962509999999</v>
      </c>
      <c r="N527" t="s">
        <v>30</v>
      </c>
      <c r="O527">
        <v>31</v>
      </c>
      <c r="P527" t="s">
        <v>1298</v>
      </c>
      <c r="Q527">
        <v>5</v>
      </c>
      <c r="R527">
        <v>52318</v>
      </c>
      <c r="S527" t="s">
        <v>158</v>
      </c>
      <c r="T527">
        <v>24</v>
      </c>
      <c r="U527" t="s">
        <v>1133</v>
      </c>
      <c r="V527" t="s">
        <v>84</v>
      </c>
      <c r="W527" s="449">
        <v>36</v>
      </c>
      <c r="X527">
        <f>'Area 24'!BQ40</f>
        <v>4</v>
      </c>
      <c r="Y527" s="449" t="e">
        <f>'Area 24'!BU40</f>
        <v>#N/A</v>
      </c>
      <c r="Z527" s="449" t="e">
        <f>'Area 24'!BS40</f>
        <v>#N/A</v>
      </c>
      <c r="AA527" s="449" t="e">
        <f>'Area 24'!BY40</f>
        <v>#N/A</v>
      </c>
      <c r="AB527" t="e">
        <f t="shared" si="33"/>
        <v>#N/A</v>
      </c>
      <c r="AC527" t="e">
        <f t="shared" si="31"/>
        <v>#N/A</v>
      </c>
      <c r="AD527" t="e">
        <f t="shared" si="32"/>
        <v>#N/A</v>
      </c>
    </row>
    <row r="528" spans="1:30">
      <c r="A528" t="s">
        <v>174</v>
      </c>
      <c r="B528" t="s">
        <v>1123</v>
      </c>
      <c r="C528" t="s">
        <v>1292</v>
      </c>
      <c r="D528" t="s">
        <v>1293</v>
      </c>
      <c r="E528">
        <v>49.363142160000002</v>
      </c>
      <c r="F528">
        <v>-125.7773368</v>
      </c>
      <c r="G528" t="s">
        <v>1294</v>
      </c>
      <c r="H528" t="s">
        <v>1294</v>
      </c>
      <c r="I528" t="s">
        <v>1295</v>
      </c>
      <c r="J528" t="s">
        <v>1296</v>
      </c>
      <c r="K528" t="s">
        <v>1297</v>
      </c>
      <c r="L528">
        <v>49.026875990000001</v>
      </c>
      <c r="M528">
        <v>-125.14962509999999</v>
      </c>
      <c r="N528" t="s">
        <v>30</v>
      </c>
      <c r="O528">
        <v>31</v>
      </c>
      <c r="P528" t="s">
        <v>1298</v>
      </c>
      <c r="Q528">
        <v>5</v>
      </c>
      <c r="R528">
        <v>52318</v>
      </c>
      <c r="S528" t="s">
        <v>158</v>
      </c>
      <c r="T528">
        <v>24</v>
      </c>
      <c r="U528" t="s">
        <v>1133</v>
      </c>
      <c r="V528" t="s">
        <v>85</v>
      </c>
      <c r="W528" s="449">
        <v>37</v>
      </c>
      <c r="X528">
        <f>'Area 24'!BQ41</f>
        <v>4</v>
      </c>
      <c r="Y528" s="449" t="e">
        <f>'Area 24'!BU41</f>
        <v>#N/A</v>
      </c>
      <c r="Z528" s="449" t="e">
        <f>'Area 24'!BS41</f>
        <v>#N/A</v>
      </c>
      <c r="AA528" s="449" t="e">
        <f>'Area 24'!BY41</f>
        <v>#N/A</v>
      </c>
      <c r="AB528" t="e">
        <f t="shared" si="33"/>
        <v>#N/A</v>
      </c>
      <c r="AC528" t="e">
        <f t="shared" si="31"/>
        <v>#N/A</v>
      </c>
      <c r="AD528" t="e">
        <f t="shared" si="32"/>
        <v>#N/A</v>
      </c>
    </row>
    <row r="529" spans="1:30">
      <c r="A529" t="s">
        <v>174</v>
      </c>
      <c r="B529" t="s">
        <v>1123</v>
      </c>
      <c r="C529" t="s">
        <v>1292</v>
      </c>
      <c r="D529" t="s">
        <v>1293</v>
      </c>
      <c r="E529">
        <v>49.363142160000002</v>
      </c>
      <c r="F529">
        <v>-125.7773368</v>
      </c>
      <c r="G529" t="s">
        <v>1294</v>
      </c>
      <c r="H529" t="s">
        <v>1294</v>
      </c>
      <c r="I529" t="s">
        <v>1295</v>
      </c>
      <c r="J529" t="s">
        <v>1296</v>
      </c>
      <c r="K529" t="s">
        <v>1297</v>
      </c>
      <c r="L529">
        <v>49.026875990000001</v>
      </c>
      <c r="M529">
        <v>-125.14962509999999</v>
      </c>
      <c r="N529" t="s">
        <v>30</v>
      </c>
      <c r="O529">
        <v>31</v>
      </c>
      <c r="P529" t="s">
        <v>1298</v>
      </c>
      <c r="Q529">
        <v>5</v>
      </c>
      <c r="R529">
        <v>52318</v>
      </c>
      <c r="S529" t="s">
        <v>158</v>
      </c>
      <c r="T529">
        <v>24</v>
      </c>
      <c r="U529" t="s">
        <v>1133</v>
      </c>
      <c r="V529" t="s">
        <v>86</v>
      </c>
      <c r="W529" s="449">
        <v>38</v>
      </c>
      <c r="X529">
        <f>'Area 24'!BQ42</f>
        <v>4</v>
      </c>
      <c r="Y529" s="449" t="e">
        <f>'Area 24'!BU42</f>
        <v>#N/A</v>
      </c>
      <c r="Z529" s="449" t="e">
        <f>'Area 24'!BS42</f>
        <v>#N/A</v>
      </c>
      <c r="AA529" s="449" t="e">
        <f>'Area 24'!BY42</f>
        <v>#N/A</v>
      </c>
      <c r="AB529" t="e">
        <f t="shared" si="33"/>
        <v>#N/A</v>
      </c>
      <c r="AC529" t="e">
        <f t="shared" si="31"/>
        <v>#N/A</v>
      </c>
      <c r="AD529" t="e">
        <f t="shared" si="32"/>
        <v>#N/A</v>
      </c>
    </row>
    <row r="530" spans="1:30">
      <c r="A530" t="s">
        <v>174</v>
      </c>
      <c r="B530" t="s">
        <v>1123</v>
      </c>
      <c r="C530" t="s">
        <v>1292</v>
      </c>
      <c r="D530" t="s">
        <v>1293</v>
      </c>
      <c r="E530">
        <v>49.363142160000002</v>
      </c>
      <c r="F530">
        <v>-125.7773368</v>
      </c>
      <c r="G530" t="s">
        <v>1294</v>
      </c>
      <c r="H530" t="s">
        <v>1294</v>
      </c>
      <c r="I530" t="s">
        <v>1295</v>
      </c>
      <c r="J530" t="s">
        <v>1296</v>
      </c>
      <c r="K530" t="s">
        <v>1297</v>
      </c>
      <c r="L530">
        <v>49.026875990000001</v>
      </c>
      <c r="M530">
        <v>-125.14962509999999</v>
      </c>
      <c r="N530" t="s">
        <v>30</v>
      </c>
      <c r="O530">
        <v>31</v>
      </c>
      <c r="P530" t="s">
        <v>1298</v>
      </c>
      <c r="Q530">
        <v>5</v>
      </c>
      <c r="R530">
        <v>52318</v>
      </c>
      <c r="S530" t="s">
        <v>158</v>
      </c>
      <c r="T530">
        <v>24</v>
      </c>
      <c r="U530" t="s">
        <v>1133</v>
      </c>
      <c r="V530" t="s">
        <v>87</v>
      </c>
      <c r="W530" s="449">
        <v>39</v>
      </c>
      <c r="X530">
        <f>'Area 24'!BQ43</f>
        <v>-1</v>
      </c>
      <c r="Y530" s="449" t="e">
        <f>'Area 24'!BU43</f>
        <v>#N/A</v>
      </c>
      <c r="Z530" s="449" t="e">
        <f>'Area 24'!BS43</f>
        <v>#N/A</v>
      </c>
      <c r="AA530" s="449" t="e">
        <f>'Area 24'!BY43</f>
        <v>#N/A</v>
      </c>
      <c r="AB530" t="e">
        <f t="shared" si="33"/>
        <v>#N/A</v>
      </c>
      <c r="AC530" t="e">
        <f t="shared" si="31"/>
        <v>#N/A</v>
      </c>
      <c r="AD530" t="e">
        <f t="shared" si="32"/>
        <v>#N/A</v>
      </c>
    </row>
    <row r="531" spans="1:30">
      <c r="A531" t="s">
        <v>174</v>
      </c>
      <c r="B531" t="s">
        <v>1123</v>
      </c>
      <c r="C531" t="s">
        <v>1292</v>
      </c>
      <c r="D531" t="s">
        <v>1293</v>
      </c>
      <c r="E531">
        <v>49.363142160000002</v>
      </c>
      <c r="F531">
        <v>-125.7773368</v>
      </c>
      <c r="G531" t="s">
        <v>1294</v>
      </c>
      <c r="H531" t="s">
        <v>1294</v>
      </c>
      <c r="I531" t="s">
        <v>1295</v>
      </c>
      <c r="J531" t="s">
        <v>1296</v>
      </c>
      <c r="K531" t="s">
        <v>1297</v>
      </c>
      <c r="L531">
        <v>49.026875990000001</v>
      </c>
      <c r="M531">
        <v>-125.14962509999999</v>
      </c>
      <c r="N531" t="s">
        <v>30</v>
      </c>
      <c r="O531">
        <v>31</v>
      </c>
      <c r="P531" t="s">
        <v>1298</v>
      </c>
      <c r="Q531">
        <v>5</v>
      </c>
      <c r="R531">
        <v>52318</v>
      </c>
      <c r="S531" t="s">
        <v>158</v>
      </c>
      <c r="T531">
        <v>24</v>
      </c>
      <c r="U531" t="s">
        <v>1133</v>
      </c>
      <c r="V531" t="s">
        <v>88</v>
      </c>
      <c r="W531" s="449">
        <v>40</v>
      </c>
      <c r="X531">
        <f>'Area 24'!BQ44</f>
        <v>2</v>
      </c>
      <c r="Y531" s="449" t="e">
        <f>'Area 24'!BU44</f>
        <v>#N/A</v>
      </c>
      <c r="Z531" s="449" t="e">
        <f>'Area 24'!BS44</f>
        <v>#N/A</v>
      </c>
      <c r="AA531" s="449" t="e">
        <f>'Area 24'!BY44</f>
        <v>#N/A</v>
      </c>
      <c r="AB531" t="e">
        <f t="shared" si="33"/>
        <v>#N/A</v>
      </c>
      <c r="AC531" t="e">
        <f t="shared" si="31"/>
        <v>#N/A</v>
      </c>
      <c r="AD531" t="e">
        <f t="shared" si="32"/>
        <v>#N/A</v>
      </c>
    </row>
    <row r="532" spans="1:30">
      <c r="A532" t="s">
        <v>174</v>
      </c>
      <c r="B532" t="s">
        <v>1123</v>
      </c>
      <c r="C532" t="s">
        <v>1292</v>
      </c>
      <c r="D532" t="s">
        <v>1293</v>
      </c>
      <c r="E532">
        <v>49.363142160000002</v>
      </c>
      <c r="F532">
        <v>-125.7773368</v>
      </c>
      <c r="G532" t="s">
        <v>1294</v>
      </c>
      <c r="H532" t="s">
        <v>1294</v>
      </c>
      <c r="I532" t="s">
        <v>1295</v>
      </c>
      <c r="J532" t="s">
        <v>1296</v>
      </c>
      <c r="K532" t="s">
        <v>1297</v>
      </c>
      <c r="L532">
        <v>49.026875990000001</v>
      </c>
      <c r="M532">
        <v>-125.14962509999999</v>
      </c>
      <c r="N532" t="s">
        <v>30</v>
      </c>
      <c r="O532">
        <v>31</v>
      </c>
      <c r="P532" t="s">
        <v>1298</v>
      </c>
      <c r="Q532">
        <v>5</v>
      </c>
      <c r="R532">
        <v>52318</v>
      </c>
      <c r="S532" t="s">
        <v>158</v>
      </c>
      <c r="T532">
        <v>24</v>
      </c>
      <c r="U532" t="s">
        <v>1133</v>
      </c>
      <c r="V532" t="s">
        <v>89</v>
      </c>
      <c r="W532" s="449">
        <v>41</v>
      </c>
      <c r="X532">
        <f>'Area 24'!BQ45</f>
        <v>1</v>
      </c>
      <c r="Y532" s="449" t="e">
        <f>'Area 24'!BU45</f>
        <v>#N/A</v>
      </c>
      <c r="Z532" s="449" t="e">
        <f>'Area 24'!BS45</f>
        <v>#N/A</v>
      </c>
      <c r="AA532" s="449" t="e">
        <f>'Area 24'!BY45</f>
        <v>#N/A</v>
      </c>
      <c r="AB532" t="e">
        <f t="shared" si="33"/>
        <v>#N/A</v>
      </c>
      <c r="AC532" t="e">
        <f t="shared" si="31"/>
        <v>#N/A</v>
      </c>
      <c r="AD532" t="e">
        <f t="shared" si="32"/>
        <v>#N/A</v>
      </c>
    </row>
    <row r="533" spans="1:30">
      <c r="A533" t="s">
        <v>174</v>
      </c>
      <c r="B533" t="s">
        <v>1123</v>
      </c>
      <c r="C533" t="s">
        <v>1292</v>
      </c>
      <c r="D533" t="s">
        <v>1293</v>
      </c>
      <c r="E533">
        <v>49.363142160000002</v>
      </c>
      <c r="F533">
        <v>-125.7773368</v>
      </c>
      <c r="G533" t="s">
        <v>1294</v>
      </c>
      <c r="H533" t="s">
        <v>1294</v>
      </c>
      <c r="I533" t="s">
        <v>1295</v>
      </c>
      <c r="J533" t="s">
        <v>1296</v>
      </c>
      <c r="K533" t="s">
        <v>1297</v>
      </c>
      <c r="L533">
        <v>49.026875990000001</v>
      </c>
      <c r="M533">
        <v>-125.14962509999999</v>
      </c>
      <c r="N533" t="s">
        <v>30</v>
      </c>
      <c r="O533">
        <v>31</v>
      </c>
      <c r="P533" t="s">
        <v>1298</v>
      </c>
      <c r="Q533">
        <v>5</v>
      </c>
      <c r="R533">
        <v>52318</v>
      </c>
      <c r="S533" t="s">
        <v>158</v>
      </c>
      <c r="T533">
        <v>24</v>
      </c>
      <c r="U533" t="s">
        <v>1133</v>
      </c>
      <c r="V533" t="s">
        <v>90</v>
      </c>
      <c r="W533" s="449">
        <v>42</v>
      </c>
      <c r="X533">
        <f>'Area 24'!BQ46</f>
        <v>-1</v>
      </c>
      <c r="Y533" s="449" t="e">
        <f>'Area 24'!BU46</f>
        <v>#N/A</v>
      </c>
      <c r="Z533" s="449" t="e">
        <f>'Area 24'!BS46</f>
        <v>#N/A</v>
      </c>
      <c r="AA533" s="449" t="e">
        <f>'Area 24'!BY46</f>
        <v>#N/A</v>
      </c>
      <c r="AB533" t="e">
        <f t="shared" si="33"/>
        <v>#N/A</v>
      </c>
      <c r="AC533" t="e">
        <f t="shared" si="31"/>
        <v>#N/A</v>
      </c>
      <c r="AD533" t="e">
        <f t="shared" si="32"/>
        <v>#N/A</v>
      </c>
    </row>
    <row r="534" spans="1:30">
      <c r="A534" t="s">
        <v>174</v>
      </c>
      <c r="B534" t="s">
        <v>1123</v>
      </c>
      <c r="C534" t="s">
        <v>1292</v>
      </c>
      <c r="D534" t="s">
        <v>1293</v>
      </c>
      <c r="E534">
        <v>49.363142160000002</v>
      </c>
      <c r="F534">
        <v>-125.7773368</v>
      </c>
      <c r="G534" t="s">
        <v>1294</v>
      </c>
      <c r="H534" t="s">
        <v>1294</v>
      </c>
      <c r="I534" t="s">
        <v>1295</v>
      </c>
      <c r="J534" t="s">
        <v>1296</v>
      </c>
      <c r="K534" t="s">
        <v>1297</v>
      </c>
      <c r="L534">
        <v>49.026875990000001</v>
      </c>
      <c r="M534">
        <v>-125.14962509999999</v>
      </c>
      <c r="N534" t="s">
        <v>30</v>
      </c>
      <c r="O534">
        <v>31</v>
      </c>
      <c r="P534" t="s">
        <v>1298</v>
      </c>
      <c r="Q534">
        <v>5</v>
      </c>
      <c r="R534">
        <v>52318</v>
      </c>
      <c r="S534" t="s">
        <v>158</v>
      </c>
      <c r="T534">
        <v>24</v>
      </c>
      <c r="U534" t="s">
        <v>1133</v>
      </c>
      <c r="V534" t="s">
        <v>92</v>
      </c>
      <c r="W534" s="449">
        <v>43</v>
      </c>
      <c r="X534">
        <f>'Area 24'!BQ47</f>
        <v>-1</v>
      </c>
      <c r="Y534" s="449" t="e">
        <f>'Area 24'!BU47</f>
        <v>#N/A</v>
      </c>
      <c r="Z534" s="449" t="e">
        <f>'Area 24'!BS47</f>
        <v>#N/A</v>
      </c>
      <c r="AA534" s="449" t="e">
        <f>'Area 24'!BY47</f>
        <v>#N/A</v>
      </c>
      <c r="AB534" t="e">
        <f t="shared" si="33"/>
        <v>#N/A</v>
      </c>
      <c r="AC534" t="e">
        <f t="shared" si="31"/>
        <v>#N/A</v>
      </c>
      <c r="AD534" t="e">
        <f t="shared" si="32"/>
        <v>#N/A</v>
      </c>
    </row>
    <row r="535" spans="1:30">
      <c r="A535" t="s">
        <v>174</v>
      </c>
      <c r="B535" t="s">
        <v>1123</v>
      </c>
      <c r="C535" t="s">
        <v>1292</v>
      </c>
      <c r="D535" t="s">
        <v>1293</v>
      </c>
      <c r="E535">
        <v>49.363142160000002</v>
      </c>
      <c r="F535">
        <v>-125.7773368</v>
      </c>
      <c r="G535" t="s">
        <v>1294</v>
      </c>
      <c r="H535" t="s">
        <v>1294</v>
      </c>
      <c r="I535" t="s">
        <v>1295</v>
      </c>
      <c r="J535" t="s">
        <v>1296</v>
      </c>
      <c r="K535" t="s">
        <v>1297</v>
      </c>
      <c r="L535">
        <v>49.026875990000001</v>
      </c>
      <c r="M535">
        <v>-125.14962509999999</v>
      </c>
      <c r="N535" t="s">
        <v>30</v>
      </c>
      <c r="O535">
        <v>31</v>
      </c>
      <c r="P535" t="s">
        <v>1298</v>
      </c>
      <c r="Q535">
        <v>5</v>
      </c>
      <c r="R535">
        <v>52318</v>
      </c>
      <c r="S535" t="s">
        <v>158</v>
      </c>
      <c r="T535">
        <v>24</v>
      </c>
      <c r="U535" t="s">
        <v>1133</v>
      </c>
      <c r="V535" t="s">
        <v>93</v>
      </c>
      <c r="W535" s="449">
        <v>44</v>
      </c>
      <c r="X535">
        <f>'Area 24'!BQ48</f>
        <v>-1</v>
      </c>
      <c r="Y535" s="449" t="e">
        <f>'Area 24'!BU48</f>
        <v>#N/A</v>
      </c>
      <c r="Z535" s="449" t="e">
        <f>'Area 24'!BS48</f>
        <v>#N/A</v>
      </c>
      <c r="AA535" s="449" t="e">
        <f>'Area 24'!BY48</f>
        <v>#N/A</v>
      </c>
      <c r="AB535" t="e">
        <f t="shared" si="33"/>
        <v>#N/A</v>
      </c>
      <c r="AC535" t="e">
        <f t="shared" si="31"/>
        <v>#N/A</v>
      </c>
      <c r="AD535" t="e">
        <f t="shared" si="32"/>
        <v>#N/A</v>
      </c>
    </row>
    <row r="536" spans="1:30">
      <c r="A536" t="s">
        <v>174</v>
      </c>
      <c r="B536" t="s">
        <v>1123</v>
      </c>
      <c r="C536" t="s">
        <v>1292</v>
      </c>
      <c r="D536" t="s">
        <v>1293</v>
      </c>
      <c r="E536">
        <v>49.363142160000002</v>
      </c>
      <c r="F536">
        <v>-125.7773368</v>
      </c>
      <c r="G536" t="s">
        <v>1294</v>
      </c>
      <c r="H536" t="s">
        <v>1294</v>
      </c>
      <c r="I536" t="s">
        <v>1295</v>
      </c>
      <c r="J536" t="s">
        <v>1296</v>
      </c>
      <c r="K536" t="s">
        <v>1297</v>
      </c>
      <c r="L536">
        <v>49.026875990000001</v>
      </c>
      <c r="M536">
        <v>-125.14962509999999</v>
      </c>
      <c r="N536" t="s">
        <v>30</v>
      </c>
      <c r="O536">
        <v>31</v>
      </c>
      <c r="P536" t="s">
        <v>1298</v>
      </c>
      <c r="Q536">
        <v>5</v>
      </c>
      <c r="R536">
        <v>52318</v>
      </c>
      <c r="S536" t="s">
        <v>158</v>
      </c>
      <c r="T536">
        <v>24</v>
      </c>
      <c r="U536" t="s">
        <v>1133</v>
      </c>
      <c r="V536" t="s">
        <v>94</v>
      </c>
      <c r="W536" s="449">
        <v>45</v>
      </c>
      <c r="X536">
        <f>'Area 24'!BQ49</f>
        <v>-1</v>
      </c>
      <c r="Y536" s="449" t="e">
        <f>'Area 24'!BU49</f>
        <v>#N/A</v>
      </c>
      <c r="Z536" s="449" t="e">
        <f>'Area 24'!BS49</f>
        <v>#N/A</v>
      </c>
      <c r="AA536" s="449" t="e">
        <f>'Area 24'!BY49</f>
        <v>#N/A</v>
      </c>
      <c r="AB536" t="e">
        <f t="shared" si="33"/>
        <v>#N/A</v>
      </c>
      <c r="AC536" t="e">
        <f t="shared" si="31"/>
        <v>#N/A</v>
      </c>
      <c r="AD536" t="e">
        <f t="shared" si="32"/>
        <v>#N/A</v>
      </c>
    </row>
    <row r="537" spans="1:30">
      <c r="A537" t="s">
        <v>174</v>
      </c>
      <c r="B537" t="s">
        <v>1123</v>
      </c>
      <c r="C537" t="s">
        <v>1292</v>
      </c>
      <c r="D537" t="s">
        <v>1293</v>
      </c>
      <c r="E537">
        <v>49.363142160000002</v>
      </c>
      <c r="F537">
        <v>-125.7773368</v>
      </c>
      <c r="G537" t="s">
        <v>1294</v>
      </c>
      <c r="H537" t="s">
        <v>1294</v>
      </c>
      <c r="I537" t="s">
        <v>1295</v>
      </c>
      <c r="J537" t="s">
        <v>1296</v>
      </c>
      <c r="K537" t="s">
        <v>1297</v>
      </c>
      <c r="L537">
        <v>49.026875990000001</v>
      </c>
      <c r="M537">
        <v>-125.14962509999999</v>
      </c>
      <c r="N537" t="s">
        <v>30</v>
      </c>
      <c r="O537">
        <v>31</v>
      </c>
      <c r="P537" t="s">
        <v>1298</v>
      </c>
      <c r="Q537">
        <v>5</v>
      </c>
      <c r="R537">
        <v>52318</v>
      </c>
      <c r="S537" t="s">
        <v>158</v>
      </c>
      <c r="T537">
        <v>24</v>
      </c>
      <c r="U537" t="s">
        <v>1133</v>
      </c>
      <c r="V537" t="s">
        <v>95</v>
      </c>
      <c r="W537" s="449">
        <v>46</v>
      </c>
      <c r="X537">
        <f>'Area 24'!BQ50</f>
        <v>0</v>
      </c>
      <c r="Y537" s="449" t="e">
        <f>'Area 24'!BU50</f>
        <v>#N/A</v>
      </c>
      <c r="Z537" s="449" t="e">
        <f>'Area 24'!BS50</f>
        <v>#N/A</v>
      </c>
      <c r="AA537" s="449" t="e">
        <f>'Area 24'!BY50</f>
        <v>#N/A</v>
      </c>
      <c r="AB537" t="e">
        <f t="shared" si="33"/>
        <v>#N/A</v>
      </c>
      <c r="AC537" t="e">
        <f t="shared" si="31"/>
        <v>#N/A</v>
      </c>
      <c r="AD537" t="e">
        <f t="shared" si="32"/>
        <v>#N/A</v>
      </c>
    </row>
    <row r="538" spans="1:30">
      <c r="A538" t="s">
        <v>174</v>
      </c>
      <c r="B538" t="s">
        <v>1123</v>
      </c>
      <c r="C538" t="s">
        <v>1292</v>
      </c>
      <c r="D538" t="s">
        <v>1293</v>
      </c>
      <c r="E538">
        <v>49.363142160000002</v>
      </c>
      <c r="F538">
        <v>-125.7773368</v>
      </c>
      <c r="G538" t="s">
        <v>1294</v>
      </c>
      <c r="H538" t="s">
        <v>1294</v>
      </c>
      <c r="I538" t="s">
        <v>1295</v>
      </c>
      <c r="J538" t="s">
        <v>1296</v>
      </c>
      <c r="K538" t="s">
        <v>1297</v>
      </c>
      <c r="L538">
        <v>49.026875990000001</v>
      </c>
      <c r="M538">
        <v>-125.14962509999999</v>
      </c>
      <c r="N538" t="s">
        <v>30</v>
      </c>
      <c r="O538">
        <v>31</v>
      </c>
      <c r="P538" t="s">
        <v>1298</v>
      </c>
      <c r="Q538">
        <v>5</v>
      </c>
      <c r="R538">
        <v>52318</v>
      </c>
      <c r="S538" t="s">
        <v>158</v>
      </c>
      <c r="T538">
        <v>24</v>
      </c>
      <c r="U538" t="s">
        <v>1134</v>
      </c>
      <c r="V538" t="s">
        <v>97</v>
      </c>
      <c r="W538" s="449">
        <v>47</v>
      </c>
      <c r="X538">
        <f>'Area 24'!BQ51</f>
        <v>1</v>
      </c>
      <c r="Y538" s="449" t="e">
        <f>'Area 24'!BU51</f>
        <v>#N/A</v>
      </c>
      <c r="Z538" s="449" t="e">
        <f>'Area 24'!BS51</f>
        <v>#N/A</v>
      </c>
      <c r="AA538" s="449" t="e">
        <f>'Area 24'!BY51</f>
        <v>#N/A</v>
      </c>
      <c r="AB538" t="e">
        <f t="shared" si="33"/>
        <v>#N/A</v>
      </c>
      <c r="AC538" t="e">
        <f t="shared" si="31"/>
        <v>#N/A</v>
      </c>
      <c r="AD538" t="e">
        <f t="shared" si="32"/>
        <v>#N/A</v>
      </c>
    </row>
    <row r="539" spans="1:30">
      <c r="A539" t="s">
        <v>174</v>
      </c>
      <c r="B539" t="s">
        <v>1123</v>
      </c>
      <c r="C539" t="s">
        <v>1292</v>
      </c>
      <c r="D539" t="s">
        <v>1293</v>
      </c>
      <c r="E539">
        <v>49.363142160000002</v>
      </c>
      <c r="F539">
        <v>-125.7773368</v>
      </c>
      <c r="G539" t="s">
        <v>1294</v>
      </c>
      <c r="H539" t="s">
        <v>1294</v>
      </c>
      <c r="I539" t="s">
        <v>1295</v>
      </c>
      <c r="J539" t="s">
        <v>1296</v>
      </c>
      <c r="K539" t="s">
        <v>1297</v>
      </c>
      <c r="L539">
        <v>49.026875990000001</v>
      </c>
      <c r="M539">
        <v>-125.14962509999999</v>
      </c>
      <c r="N539" t="s">
        <v>30</v>
      </c>
      <c r="O539">
        <v>31</v>
      </c>
      <c r="P539" t="s">
        <v>1298</v>
      </c>
      <c r="Q539">
        <v>5</v>
      </c>
      <c r="R539">
        <v>52318</v>
      </c>
      <c r="S539" t="s">
        <v>158</v>
      </c>
      <c r="T539">
        <v>24</v>
      </c>
      <c r="U539" t="s">
        <v>1134</v>
      </c>
      <c r="V539" t="s">
        <v>98</v>
      </c>
      <c r="W539" s="449">
        <v>48</v>
      </c>
      <c r="X539">
        <f>'Area 24'!BQ52</f>
        <v>1</v>
      </c>
      <c r="Y539" s="449" t="e">
        <f>'Area 24'!BU52</f>
        <v>#N/A</v>
      </c>
      <c r="Z539" s="449" t="e">
        <f>'Area 24'!BS52</f>
        <v>#N/A</v>
      </c>
      <c r="AA539" s="449" t="e">
        <f>'Area 24'!BY52</f>
        <v>#N/A</v>
      </c>
      <c r="AB539" t="e">
        <f t="shared" si="33"/>
        <v>#N/A</v>
      </c>
      <c r="AC539" t="e">
        <f t="shared" si="31"/>
        <v>#N/A</v>
      </c>
      <c r="AD539" t="e">
        <f t="shared" si="32"/>
        <v>#N/A</v>
      </c>
    </row>
    <row r="540" spans="1:30">
      <c r="A540" t="s">
        <v>174</v>
      </c>
      <c r="B540" t="s">
        <v>1123</v>
      </c>
      <c r="C540" t="s">
        <v>1292</v>
      </c>
      <c r="D540" t="s">
        <v>1293</v>
      </c>
      <c r="E540">
        <v>49.363142160000002</v>
      </c>
      <c r="F540">
        <v>-125.7773368</v>
      </c>
      <c r="G540" t="s">
        <v>1294</v>
      </c>
      <c r="H540" t="s">
        <v>1294</v>
      </c>
      <c r="I540" t="s">
        <v>1295</v>
      </c>
      <c r="J540" t="s">
        <v>1296</v>
      </c>
      <c r="K540" t="s">
        <v>1297</v>
      </c>
      <c r="L540">
        <v>49.026875990000001</v>
      </c>
      <c r="M540">
        <v>-125.14962509999999</v>
      </c>
      <c r="N540" t="s">
        <v>30</v>
      </c>
      <c r="O540">
        <v>31</v>
      </c>
      <c r="P540" t="s">
        <v>1298</v>
      </c>
      <c r="Q540">
        <v>5</v>
      </c>
      <c r="R540">
        <v>52318</v>
      </c>
      <c r="S540" t="s">
        <v>158</v>
      </c>
      <c r="T540">
        <v>24</v>
      </c>
      <c r="U540" t="s">
        <v>1134</v>
      </c>
      <c r="V540" t="s">
        <v>99</v>
      </c>
      <c r="W540" s="449">
        <v>49</v>
      </c>
      <c r="X540">
        <f>'Area 24'!BQ53</f>
        <v>-1</v>
      </c>
      <c r="Y540" s="449" t="e">
        <f>'Area 24'!BU53</f>
        <v>#N/A</v>
      </c>
      <c r="Z540" s="449" t="e">
        <f>'Area 24'!BS53</f>
        <v>#N/A</v>
      </c>
      <c r="AA540" s="449" t="e">
        <f>'Area 24'!BY53</f>
        <v>#N/A</v>
      </c>
      <c r="AB540" t="e">
        <f t="shared" si="33"/>
        <v>#N/A</v>
      </c>
      <c r="AC540" t="e">
        <f t="shared" si="31"/>
        <v>#N/A</v>
      </c>
      <c r="AD540" t="e">
        <f t="shared" si="32"/>
        <v>#N/A</v>
      </c>
    </row>
    <row r="541" spans="1:30">
      <c r="A541" t="s">
        <v>174</v>
      </c>
      <c r="B541" t="s">
        <v>1123</v>
      </c>
      <c r="C541" t="s">
        <v>1292</v>
      </c>
      <c r="D541" t="s">
        <v>1293</v>
      </c>
      <c r="E541">
        <v>49.363142160000002</v>
      </c>
      <c r="F541">
        <v>-125.7773368</v>
      </c>
      <c r="G541" t="s">
        <v>1294</v>
      </c>
      <c r="H541" t="s">
        <v>1294</v>
      </c>
      <c r="I541" t="s">
        <v>1295</v>
      </c>
      <c r="J541" t="s">
        <v>1296</v>
      </c>
      <c r="K541" t="s">
        <v>1297</v>
      </c>
      <c r="L541">
        <v>49.026875990000001</v>
      </c>
      <c r="M541">
        <v>-125.14962509999999</v>
      </c>
      <c r="N541" t="s">
        <v>30</v>
      </c>
      <c r="O541">
        <v>31</v>
      </c>
      <c r="P541" t="s">
        <v>1298</v>
      </c>
      <c r="Q541">
        <v>5</v>
      </c>
      <c r="R541">
        <v>52318</v>
      </c>
      <c r="S541" t="s">
        <v>158</v>
      </c>
      <c r="T541">
        <v>24</v>
      </c>
      <c r="U541" t="s">
        <v>1134</v>
      </c>
      <c r="V541" t="s">
        <v>100</v>
      </c>
      <c r="W541" s="449">
        <v>50</v>
      </c>
      <c r="X541">
        <f>'Area 24'!BQ54</f>
        <v>1</v>
      </c>
      <c r="Y541" s="449" t="e">
        <f>'Area 24'!BU54</f>
        <v>#N/A</v>
      </c>
      <c r="Z541" s="449" t="e">
        <f>'Area 24'!BS54</f>
        <v>#N/A</v>
      </c>
      <c r="AA541" s="449" t="e">
        <f>'Area 24'!BY54</f>
        <v>#N/A</v>
      </c>
      <c r="AB541" t="e">
        <f t="shared" si="33"/>
        <v>#N/A</v>
      </c>
      <c r="AC541" t="e">
        <f t="shared" si="31"/>
        <v>#N/A</v>
      </c>
      <c r="AD541" t="e">
        <f t="shared" si="32"/>
        <v>#N/A</v>
      </c>
    </row>
    <row r="542" spans="1:30">
      <c r="A542" t="s">
        <v>174</v>
      </c>
      <c r="B542" t="s">
        <v>1123</v>
      </c>
      <c r="C542" t="s">
        <v>1292</v>
      </c>
      <c r="D542" t="s">
        <v>1293</v>
      </c>
      <c r="E542">
        <v>49.363142160000002</v>
      </c>
      <c r="F542">
        <v>-125.7773368</v>
      </c>
      <c r="G542" t="s">
        <v>1294</v>
      </c>
      <c r="H542" t="s">
        <v>1294</v>
      </c>
      <c r="I542" t="s">
        <v>1295</v>
      </c>
      <c r="J542" t="s">
        <v>1296</v>
      </c>
      <c r="K542" t="s">
        <v>1297</v>
      </c>
      <c r="L542">
        <v>49.026875990000001</v>
      </c>
      <c r="M542">
        <v>-125.14962509999999</v>
      </c>
      <c r="N542" t="s">
        <v>30</v>
      </c>
      <c r="O542">
        <v>31</v>
      </c>
      <c r="P542" t="s">
        <v>1298</v>
      </c>
      <c r="Q542">
        <v>5</v>
      </c>
      <c r="R542">
        <v>52318</v>
      </c>
      <c r="S542" t="s">
        <v>158</v>
      </c>
      <c r="T542">
        <v>24</v>
      </c>
      <c r="U542" t="s">
        <v>1134</v>
      </c>
      <c r="V542" t="s">
        <v>101</v>
      </c>
      <c r="W542" s="449">
        <v>51</v>
      </c>
      <c r="X542">
        <f>'Area 24'!BQ55</f>
        <v>3</v>
      </c>
      <c r="Y542" s="449" t="e">
        <f>'Area 24'!BU55</f>
        <v>#N/A</v>
      </c>
      <c r="Z542" s="449" t="e">
        <f>'Area 24'!BS55</f>
        <v>#N/A</v>
      </c>
      <c r="AA542" s="449" t="e">
        <f>'Area 24'!BY55</f>
        <v>#N/A</v>
      </c>
      <c r="AB542" t="e">
        <f t="shared" si="33"/>
        <v>#N/A</v>
      </c>
      <c r="AC542" t="e">
        <f t="shared" si="31"/>
        <v>#N/A</v>
      </c>
      <c r="AD542" t="e">
        <f t="shared" si="32"/>
        <v>#N/A</v>
      </c>
    </row>
    <row r="543" spans="1:30">
      <c r="A543" t="s">
        <v>174</v>
      </c>
      <c r="B543" t="s">
        <v>1123</v>
      </c>
      <c r="C543" t="s">
        <v>1292</v>
      </c>
      <c r="D543" t="s">
        <v>1293</v>
      </c>
      <c r="E543">
        <v>49.363142160000002</v>
      </c>
      <c r="F543">
        <v>-125.7773368</v>
      </c>
      <c r="G543" t="s">
        <v>1294</v>
      </c>
      <c r="H543" t="s">
        <v>1294</v>
      </c>
      <c r="I543" t="s">
        <v>1295</v>
      </c>
      <c r="J543" t="s">
        <v>1296</v>
      </c>
      <c r="K543" t="s">
        <v>1297</v>
      </c>
      <c r="L543">
        <v>49.026875990000001</v>
      </c>
      <c r="M543">
        <v>-125.14962509999999</v>
      </c>
      <c r="N543" t="s">
        <v>30</v>
      </c>
      <c r="O543">
        <v>31</v>
      </c>
      <c r="P543" t="s">
        <v>1298</v>
      </c>
      <c r="Q543">
        <v>5</v>
      </c>
      <c r="R543">
        <v>52318</v>
      </c>
      <c r="S543" t="s">
        <v>158</v>
      </c>
      <c r="T543">
        <v>24</v>
      </c>
      <c r="U543" t="s">
        <v>1134</v>
      </c>
      <c r="V543" t="s">
        <v>102</v>
      </c>
      <c r="W543" s="449">
        <v>52</v>
      </c>
      <c r="X543">
        <f>'Area 24'!BQ56</f>
        <v>-1</v>
      </c>
      <c r="Y543" s="449" t="e">
        <f>'Area 24'!BU56</f>
        <v>#N/A</v>
      </c>
      <c r="Z543" s="449" t="e">
        <f>'Area 24'!BS56</f>
        <v>#N/A</v>
      </c>
      <c r="AA543" s="449" t="e">
        <f>'Area 24'!BY56</f>
        <v>#N/A</v>
      </c>
      <c r="AB543" t="e">
        <f t="shared" si="33"/>
        <v>#N/A</v>
      </c>
      <c r="AC543" t="e">
        <f t="shared" si="31"/>
        <v>#N/A</v>
      </c>
      <c r="AD543" t="e">
        <f t="shared" si="32"/>
        <v>#N/A</v>
      </c>
    </row>
    <row r="544" spans="1:30">
      <c r="A544" t="s">
        <v>174</v>
      </c>
      <c r="B544" t="s">
        <v>1123</v>
      </c>
      <c r="C544" t="s">
        <v>1292</v>
      </c>
      <c r="D544" t="s">
        <v>1293</v>
      </c>
      <c r="E544">
        <v>49.363142160000002</v>
      </c>
      <c r="F544">
        <v>-125.7773368</v>
      </c>
      <c r="G544" t="s">
        <v>1294</v>
      </c>
      <c r="H544" t="s">
        <v>1294</v>
      </c>
      <c r="I544" t="s">
        <v>1295</v>
      </c>
      <c r="J544" t="s">
        <v>1296</v>
      </c>
      <c r="K544" t="s">
        <v>1297</v>
      </c>
      <c r="L544">
        <v>49.026875990000001</v>
      </c>
      <c r="M544">
        <v>-125.14962509999999</v>
      </c>
      <c r="N544" t="s">
        <v>30</v>
      </c>
      <c r="O544">
        <v>31</v>
      </c>
      <c r="P544" t="s">
        <v>1298</v>
      </c>
      <c r="Q544">
        <v>5</v>
      </c>
      <c r="R544">
        <v>52318</v>
      </c>
      <c r="S544" t="s">
        <v>158</v>
      </c>
      <c r="T544">
        <v>24</v>
      </c>
      <c r="U544" t="s">
        <v>1134</v>
      </c>
      <c r="V544" t="s">
        <v>103</v>
      </c>
      <c r="W544" s="449">
        <v>53</v>
      </c>
      <c r="X544">
        <f>'Area 24'!BQ57</f>
        <v>1</v>
      </c>
      <c r="Y544" s="449" t="e">
        <f>'Area 24'!BU57</f>
        <v>#N/A</v>
      </c>
      <c r="Z544" s="449" t="e">
        <f>'Area 24'!BS57</f>
        <v>#N/A</v>
      </c>
      <c r="AA544" s="449" t="e">
        <f>'Area 24'!BY57</f>
        <v>#N/A</v>
      </c>
      <c r="AB544" t="e">
        <f t="shared" si="33"/>
        <v>#N/A</v>
      </c>
      <c r="AC544" t="e">
        <f t="shared" ref="AC544:AC561" si="34">VLOOKUP(AA544,futurerisk,2,FALSE)</f>
        <v>#N/A</v>
      </c>
      <c r="AD544" t="e">
        <f t="shared" ref="AD544:AD561" si="35">AB544*AC544</f>
        <v>#N/A</v>
      </c>
    </row>
    <row r="545" spans="1:30">
      <c r="A545" t="s">
        <v>174</v>
      </c>
      <c r="B545" t="s">
        <v>1123</v>
      </c>
      <c r="C545" t="s">
        <v>1292</v>
      </c>
      <c r="D545" t="s">
        <v>1293</v>
      </c>
      <c r="E545">
        <v>49.363142160000002</v>
      </c>
      <c r="F545">
        <v>-125.7773368</v>
      </c>
      <c r="G545" t="s">
        <v>1294</v>
      </c>
      <c r="H545" t="s">
        <v>1294</v>
      </c>
      <c r="I545" t="s">
        <v>1295</v>
      </c>
      <c r="J545" t="s">
        <v>1296</v>
      </c>
      <c r="K545" t="s">
        <v>1297</v>
      </c>
      <c r="L545">
        <v>49.026875990000001</v>
      </c>
      <c r="M545">
        <v>-125.14962509999999</v>
      </c>
      <c r="N545" t="s">
        <v>30</v>
      </c>
      <c r="O545">
        <v>31</v>
      </c>
      <c r="P545" t="s">
        <v>1298</v>
      </c>
      <c r="Q545">
        <v>5</v>
      </c>
      <c r="R545">
        <v>52318</v>
      </c>
      <c r="S545" t="s">
        <v>158</v>
      </c>
      <c r="T545">
        <v>24</v>
      </c>
      <c r="U545" t="s">
        <v>1134</v>
      </c>
      <c r="V545" t="s">
        <v>104</v>
      </c>
      <c r="W545" s="449">
        <v>54</v>
      </c>
      <c r="X545">
        <f>'Area 24'!BQ58</f>
        <v>-1</v>
      </c>
      <c r="Y545" s="449" t="e">
        <f>'Area 24'!BU58</f>
        <v>#N/A</v>
      </c>
      <c r="Z545" s="449" t="e">
        <f>'Area 24'!BS58</f>
        <v>#N/A</v>
      </c>
      <c r="AA545" s="449" t="e">
        <f>'Area 24'!BY58</f>
        <v>#N/A</v>
      </c>
      <c r="AB545" t="e">
        <f t="shared" si="33"/>
        <v>#N/A</v>
      </c>
      <c r="AC545" t="e">
        <f t="shared" si="34"/>
        <v>#N/A</v>
      </c>
      <c r="AD545" t="e">
        <f t="shared" si="35"/>
        <v>#N/A</v>
      </c>
    </row>
    <row r="546" spans="1:30">
      <c r="A546" t="s">
        <v>174</v>
      </c>
      <c r="B546" t="s">
        <v>1123</v>
      </c>
      <c r="C546" t="s">
        <v>1292</v>
      </c>
      <c r="D546" t="s">
        <v>1293</v>
      </c>
      <c r="E546">
        <v>49.363142160000002</v>
      </c>
      <c r="F546">
        <v>-125.7773368</v>
      </c>
      <c r="G546" t="s">
        <v>1294</v>
      </c>
      <c r="H546" t="s">
        <v>1294</v>
      </c>
      <c r="I546" t="s">
        <v>1295</v>
      </c>
      <c r="J546" t="s">
        <v>1296</v>
      </c>
      <c r="K546" t="s">
        <v>1297</v>
      </c>
      <c r="L546">
        <v>49.026875990000001</v>
      </c>
      <c r="M546">
        <v>-125.14962509999999</v>
      </c>
      <c r="N546" t="s">
        <v>30</v>
      </c>
      <c r="O546">
        <v>31</v>
      </c>
      <c r="P546" t="s">
        <v>1298</v>
      </c>
      <c r="Q546">
        <v>5</v>
      </c>
      <c r="R546">
        <v>52318</v>
      </c>
      <c r="S546" t="s">
        <v>158</v>
      </c>
      <c r="T546">
        <v>24</v>
      </c>
      <c r="U546" t="s">
        <v>1134</v>
      </c>
      <c r="V546" t="s">
        <v>105</v>
      </c>
      <c r="W546" s="449">
        <v>55</v>
      </c>
      <c r="X546">
        <f>'Area 24'!BQ59</f>
        <v>-1</v>
      </c>
      <c r="Y546" s="449" t="e">
        <f>'Area 24'!BU59</f>
        <v>#N/A</v>
      </c>
      <c r="Z546" s="449" t="e">
        <f>'Area 24'!BS59</f>
        <v>#N/A</v>
      </c>
      <c r="AA546" s="449" t="e">
        <f>'Area 24'!BY59</f>
        <v>#N/A</v>
      </c>
      <c r="AB546" t="e">
        <f t="shared" si="33"/>
        <v>#N/A</v>
      </c>
      <c r="AC546" t="e">
        <f t="shared" si="34"/>
        <v>#N/A</v>
      </c>
      <c r="AD546" t="e">
        <f t="shared" si="35"/>
        <v>#N/A</v>
      </c>
    </row>
    <row r="547" spans="1:30">
      <c r="A547" t="s">
        <v>174</v>
      </c>
      <c r="B547" t="s">
        <v>1123</v>
      </c>
      <c r="C547" t="s">
        <v>1292</v>
      </c>
      <c r="D547" t="s">
        <v>1293</v>
      </c>
      <c r="E547">
        <v>49.363142160000002</v>
      </c>
      <c r="F547">
        <v>-125.7773368</v>
      </c>
      <c r="G547" t="s">
        <v>1294</v>
      </c>
      <c r="H547" t="s">
        <v>1294</v>
      </c>
      <c r="I547" t="s">
        <v>1295</v>
      </c>
      <c r="J547" t="s">
        <v>1296</v>
      </c>
      <c r="K547" t="s">
        <v>1297</v>
      </c>
      <c r="L547">
        <v>49.026875990000001</v>
      </c>
      <c r="M547">
        <v>-125.14962509999999</v>
      </c>
      <c r="N547" t="s">
        <v>30</v>
      </c>
      <c r="O547">
        <v>31</v>
      </c>
      <c r="P547" t="s">
        <v>1298</v>
      </c>
      <c r="Q547">
        <v>5</v>
      </c>
      <c r="R547">
        <v>52318</v>
      </c>
      <c r="S547" t="s">
        <v>158</v>
      </c>
      <c r="T547">
        <v>24</v>
      </c>
      <c r="U547" t="s">
        <v>1134</v>
      </c>
      <c r="V547" t="s">
        <v>106</v>
      </c>
      <c r="W547" s="449">
        <v>56</v>
      </c>
      <c r="X547">
        <f>'Area 24'!BQ60</f>
        <v>-1</v>
      </c>
      <c r="Y547" s="449" t="e">
        <f>'Area 24'!BU60</f>
        <v>#N/A</v>
      </c>
      <c r="Z547" s="449" t="e">
        <f>'Area 24'!BS60</f>
        <v>#N/A</v>
      </c>
      <c r="AA547" s="449" t="e">
        <f>'Area 24'!BY60</f>
        <v>#N/A</v>
      </c>
      <c r="AB547" t="e">
        <f t="shared" si="33"/>
        <v>#N/A</v>
      </c>
      <c r="AC547" t="e">
        <f t="shared" si="34"/>
        <v>#N/A</v>
      </c>
      <c r="AD547" t="e">
        <f t="shared" si="35"/>
        <v>#N/A</v>
      </c>
    </row>
    <row r="548" spans="1:30">
      <c r="A548" t="s">
        <v>174</v>
      </c>
      <c r="B548" t="s">
        <v>1123</v>
      </c>
      <c r="C548" t="s">
        <v>1292</v>
      </c>
      <c r="D548" t="s">
        <v>1293</v>
      </c>
      <c r="E548">
        <v>49.363142160000002</v>
      </c>
      <c r="F548">
        <v>-125.7773368</v>
      </c>
      <c r="G548" t="s">
        <v>1294</v>
      </c>
      <c r="H548" t="s">
        <v>1294</v>
      </c>
      <c r="I548" t="s">
        <v>1295</v>
      </c>
      <c r="J548" t="s">
        <v>1296</v>
      </c>
      <c r="K548" t="s">
        <v>1297</v>
      </c>
      <c r="L548">
        <v>49.026875990000001</v>
      </c>
      <c r="M548">
        <v>-125.14962509999999</v>
      </c>
      <c r="N548" t="s">
        <v>30</v>
      </c>
      <c r="O548">
        <v>31</v>
      </c>
      <c r="P548" t="s">
        <v>1298</v>
      </c>
      <c r="Q548">
        <v>5</v>
      </c>
      <c r="R548">
        <v>52318</v>
      </c>
      <c r="S548" t="s">
        <v>158</v>
      </c>
      <c r="T548">
        <v>24</v>
      </c>
      <c r="U548" t="s">
        <v>1134</v>
      </c>
      <c r="V548" t="s">
        <v>107</v>
      </c>
      <c r="W548" s="449">
        <v>57</v>
      </c>
      <c r="X548">
        <f>'Area 24'!BQ61</f>
        <v>-1</v>
      </c>
      <c r="Y548" s="449" t="e">
        <f>'Area 24'!BU61</f>
        <v>#N/A</v>
      </c>
      <c r="Z548" s="449" t="e">
        <f>'Area 24'!BS61</f>
        <v>#N/A</v>
      </c>
      <c r="AA548" s="449" t="e">
        <f>'Area 24'!BY61</f>
        <v>#N/A</v>
      </c>
      <c r="AB548" t="e">
        <f t="shared" si="33"/>
        <v>#N/A</v>
      </c>
      <c r="AC548" t="e">
        <f t="shared" si="34"/>
        <v>#N/A</v>
      </c>
      <c r="AD548" t="e">
        <f t="shared" si="35"/>
        <v>#N/A</v>
      </c>
    </row>
    <row r="549" spans="1:30">
      <c r="A549" t="s">
        <v>174</v>
      </c>
      <c r="B549" t="s">
        <v>1123</v>
      </c>
      <c r="C549" t="s">
        <v>1292</v>
      </c>
      <c r="D549" t="s">
        <v>1293</v>
      </c>
      <c r="E549">
        <v>49.363142160000002</v>
      </c>
      <c r="F549">
        <v>-125.7773368</v>
      </c>
      <c r="G549" t="s">
        <v>1294</v>
      </c>
      <c r="H549" t="s">
        <v>1294</v>
      </c>
      <c r="I549" t="s">
        <v>1295</v>
      </c>
      <c r="J549" t="s">
        <v>1296</v>
      </c>
      <c r="K549" t="s">
        <v>1297</v>
      </c>
      <c r="L549">
        <v>49.026875990000001</v>
      </c>
      <c r="M549">
        <v>-125.14962509999999</v>
      </c>
      <c r="N549" t="s">
        <v>30</v>
      </c>
      <c r="O549">
        <v>31</v>
      </c>
      <c r="P549" t="s">
        <v>1298</v>
      </c>
      <c r="Q549">
        <v>5</v>
      </c>
      <c r="R549">
        <v>52318</v>
      </c>
      <c r="S549" t="s">
        <v>158</v>
      </c>
      <c r="T549">
        <v>24</v>
      </c>
      <c r="U549" t="s">
        <v>1134</v>
      </c>
      <c r="V549" t="s">
        <v>108</v>
      </c>
      <c r="W549" s="449">
        <v>58</v>
      </c>
      <c r="X549">
        <f>'Area 24'!BQ62</f>
        <v>4</v>
      </c>
      <c r="Y549" s="449">
        <f>'Area 24'!BU62</f>
        <v>0</v>
      </c>
      <c r="Z549" s="449">
        <f>'Area 24'!BS62</f>
        <v>0</v>
      </c>
      <c r="AA549" s="449" t="e">
        <f>'Area 24'!BY62</f>
        <v>#N/A</v>
      </c>
      <c r="AB549" t="e">
        <f t="shared" si="33"/>
        <v>#N/A</v>
      </c>
      <c r="AC549" t="e">
        <f t="shared" si="34"/>
        <v>#N/A</v>
      </c>
      <c r="AD549" t="e">
        <f t="shared" si="35"/>
        <v>#N/A</v>
      </c>
    </row>
    <row r="550" spans="1:30">
      <c r="A550" t="s">
        <v>174</v>
      </c>
      <c r="B550" t="s">
        <v>1123</v>
      </c>
      <c r="C550" t="s">
        <v>1292</v>
      </c>
      <c r="D550" t="s">
        <v>1293</v>
      </c>
      <c r="E550">
        <v>49.363142160000002</v>
      </c>
      <c r="F550">
        <v>-125.7773368</v>
      </c>
      <c r="G550" t="s">
        <v>1294</v>
      </c>
      <c r="H550" t="s">
        <v>1294</v>
      </c>
      <c r="I550" t="s">
        <v>1295</v>
      </c>
      <c r="J550" t="s">
        <v>1296</v>
      </c>
      <c r="K550" t="s">
        <v>1297</v>
      </c>
      <c r="L550">
        <v>49.026875990000001</v>
      </c>
      <c r="M550">
        <v>-125.14962509999999</v>
      </c>
      <c r="N550" t="s">
        <v>30</v>
      </c>
      <c r="O550">
        <v>31</v>
      </c>
      <c r="P550" t="s">
        <v>1298</v>
      </c>
      <c r="Q550">
        <v>5</v>
      </c>
      <c r="R550">
        <v>52318</v>
      </c>
      <c r="S550" t="s">
        <v>158</v>
      </c>
      <c r="T550">
        <v>24</v>
      </c>
      <c r="U550" t="s">
        <v>1134</v>
      </c>
      <c r="V550" t="s">
        <v>109</v>
      </c>
      <c r="W550" s="449">
        <v>59</v>
      </c>
      <c r="X550">
        <f>'Area 24'!BQ63</f>
        <v>4</v>
      </c>
      <c r="Y550" s="449">
        <f>'Area 24'!BU63</f>
        <v>0</v>
      </c>
      <c r="Z550" s="449">
        <f>'Area 24'!BS63</f>
        <v>0</v>
      </c>
      <c r="AA550" s="449" t="e">
        <f>'Area 24'!BY63</f>
        <v>#N/A</v>
      </c>
      <c r="AB550" t="e">
        <f t="shared" si="33"/>
        <v>#N/A</v>
      </c>
      <c r="AC550" t="e">
        <f t="shared" si="34"/>
        <v>#N/A</v>
      </c>
      <c r="AD550" t="e">
        <f t="shared" si="35"/>
        <v>#N/A</v>
      </c>
    </row>
    <row r="551" spans="1:30">
      <c r="A551" t="s">
        <v>174</v>
      </c>
      <c r="B551" t="s">
        <v>1123</v>
      </c>
      <c r="C551" t="s">
        <v>1292</v>
      </c>
      <c r="D551" t="s">
        <v>1293</v>
      </c>
      <c r="E551">
        <v>49.363142160000002</v>
      </c>
      <c r="F551">
        <v>-125.7773368</v>
      </c>
      <c r="G551" t="s">
        <v>1294</v>
      </c>
      <c r="H551" t="s">
        <v>1294</v>
      </c>
      <c r="I551" t="s">
        <v>1295</v>
      </c>
      <c r="J551" t="s">
        <v>1296</v>
      </c>
      <c r="K551" t="s">
        <v>1297</v>
      </c>
      <c r="L551">
        <v>49.026875990000001</v>
      </c>
      <c r="M551">
        <v>-125.14962509999999</v>
      </c>
      <c r="N551" t="s">
        <v>30</v>
      </c>
      <c r="O551">
        <v>31</v>
      </c>
      <c r="P551" t="s">
        <v>1298</v>
      </c>
      <c r="Q551">
        <v>5</v>
      </c>
      <c r="R551">
        <v>52318</v>
      </c>
      <c r="S551" t="s">
        <v>158</v>
      </c>
      <c r="T551">
        <v>24</v>
      </c>
      <c r="U551" t="s">
        <v>1134</v>
      </c>
      <c r="V551" t="s">
        <v>110</v>
      </c>
      <c r="W551" s="449">
        <v>60</v>
      </c>
      <c r="X551">
        <f>'Area 24'!BQ64</f>
        <v>-1</v>
      </c>
      <c r="Y551" s="449" t="e">
        <f>'Area 24'!BU64</f>
        <v>#N/A</v>
      </c>
      <c r="Z551" s="449" t="e">
        <f>'Area 24'!BS64</f>
        <v>#N/A</v>
      </c>
      <c r="AA551" s="449" t="e">
        <f>'Area 24'!BY64</f>
        <v>#N/A</v>
      </c>
      <c r="AB551" t="e">
        <f t="shared" si="33"/>
        <v>#N/A</v>
      </c>
      <c r="AC551" t="e">
        <f t="shared" si="34"/>
        <v>#N/A</v>
      </c>
      <c r="AD551" t="e">
        <f t="shared" si="35"/>
        <v>#N/A</v>
      </c>
    </row>
    <row r="552" spans="1:30">
      <c r="A552" t="s">
        <v>174</v>
      </c>
      <c r="B552" t="s">
        <v>1123</v>
      </c>
      <c r="C552" t="s">
        <v>1292</v>
      </c>
      <c r="D552" t="s">
        <v>1293</v>
      </c>
      <c r="E552">
        <v>49.363142160000002</v>
      </c>
      <c r="F552">
        <v>-125.7773368</v>
      </c>
      <c r="G552" t="s">
        <v>1294</v>
      </c>
      <c r="H552" t="s">
        <v>1294</v>
      </c>
      <c r="I552" t="s">
        <v>1295</v>
      </c>
      <c r="J552" t="s">
        <v>1296</v>
      </c>
      <c r="K552" t="s">
        <v>1297</v>
      </c>
      <c r="L552">
        <v>49.026875990000001</v>
      </c>
      <c r="M552">
        <v>-125.14962509999999</v>
      </c>
      <c r="N552" t="s">
        <v>30</v>
      </c>
      <c r="O552">
        <v>31</v>
      </c>
      <c r="P552" t="s">
        <v>1298</v>
      </c>
      <c r="Q552">
        <v>5</v>
      </c>
      <c r="R552">
        <v>52318</v>
      </c>
      <c r="S552" t="s">
        <v>158</v>
      </c>
      <c r="T552">
        <v>24</v>
      </c>
      <c r="U552" t="s">
        <v>1134</v>
      </c>
      <c r="V552" t="s">
        <v>111</v>
      </c>
      <c r="W552" s="449">
        <v>61</v>
      </c>
      <c r="X552">
        <f>'Area 24'!BQ65</f>
        <v>-1</v>
      </c>
      <c r="Y552" s="449" t="e">
        <f>'Area 24'!BU65</f>
        <v>#N/A</v>
      </c>
      <c r="Z552" s="449" t="e">
        <f>'Area 24'!BS65</f>
        <v>#N/A</v>
      </c>
      <c r="AA552" s="449" t="e">
        <f>'Area 24'!BY65</f>
        <v>#N/A</v>
      </c>
      <c r="AB552" t="e">
        <f t="shared" si="33"/>
        <v>#N/A</v>
      </c>
      <c r="AC552" t="e">
        <f t="shared" si="34"/>
        <v>#N/A</v>
      </c>
      <c r="AD552" t="e">
        <f t="shared" si="35"/>
        <v>#N/A</v>
      </c>
    </row>
    <row r="553" spans="1:30">
      <c r="A553" t="s">
        <v>174</v>
      </c>
      <c r="B553" t="s">
        <v>1123</v>
      </c>
      <c r="C553" t="s">
        <v>1292</v>
      </c>
      <c r="D553" t="s">
        <v>1293</v>
      </c>
      <c r="E553">
        <v>49.363142160000002</v>
      </c>
      <c r="F553">
        <v>-125.7773368</v>
      </c>
      <c r="G553" t="s">
        <v>1294</v>
      </c>
      <c r="H553" t="s">
        <v>1294</v>
      </c>
      <c r="I553" t="s">
        <v>1295</v>
      </c>
      <c r="J553" t="s">
        <v>1296</v>
      </c>
      <c r="K553" t="s">
        <v>1297</v>
      </c>
      <c r="L553">
        <v>49.026875990000001</v>
      </c>
      <c r="M553">
        <v>-125.14962509999999</v>
      </c>
      <c r="N553" t="s">
        <v>30</v>
      </c>
      <c r="O553">
        <v>31</v>
      </c>
      <c r="P553" t="s">
        <v>1298</v>
      </c>
      <c r="Q553">
        <v>5</v>
      </c>
      <c r="R553">
        <v>52318</v>
      </c>
      <c r="S553" t="s">
        <v>158</v>
      </c>
      <c r="T553">
        <v>24</v>
      </c>
      <c r="U553" t="s">
        <v>1134</v>
      </c>
      <c r="V553" t="s">
        <v>112</v>
      </c>
      <c r="W553" s="449">
        <v>62</v>
      </c>
      <c r="X553">
        <f>'Area 24'!BQ66</f>
        <v>-1</v>
      </c>
      <c r="Y553" s="449" t="e">
        <f>'Area 24'!BU66</f>
        <v>#N/A</v>
      </c>
      <c r="Z553" s="449" t="e">
        <f>'Area 24'!BS66</f>
        <v>#N/A</v>
      </c>
      <c r="AA553" s="449" t="e">
        <f>'Area 24'!BY66</f>
        <v>#N/A</v>
      </c>
      <c r="AB553" t="e">
        <f t="shared" si="33"/>
        <v>#N/A</v>
      </c>
      <c r="AC553" t="e">
        <f t="shared" si="34"/>
        <v>#N/A</v>
      </c>
      <c r="AD553" t="e">
        <f t="shared" si="35"/>
        <v>#N/A</v>
      </c>
    </row>
    <row r="554" spans="1:30">
      <c r="A554" t="s">
        <v>174</v>
      </c>
      <c r="B554" t="s">
        <v>1123</v>
      </c>
      <c r="C554" t="s">
        <v>1292</v>
      </c>
      <c r="D554" t="s">
        <v>1293</v>
      </c>
      <c r="E554">
        <v>49.363142160000002</v>
      </c>
      <c r="F554">
        <v>-125.7773368</v>
      </c>
      <c r="G554" t="s">
        <v>1294</v>
      </c>
      <c r="H554" t="s">
        <v>1294</v>
      </c>
      <c r="I554" t="s">
        <v>1295</v>
      </c>
      <c r="J554" t="s">
        <v>1296</v>
      </c>
      <c r="K554" t="s">
        <v>1297</v>
      </c>
      <c r="L554">
        <v>49.026875990000001</v>
      </c>
      <c r="M554">
        <v>-125.14962509999999</v>
      </c>
      <c r="N554" t="s">
        <v>30</v>
      </c>
      <c r="O554">
        <v>31</v>
      </c>
      <c r="P554" t="s">
        <v>1298</v>
      </c>
      <c r="Q554">
        <v>5</v>
      </c>
      <c r="R554">
        <v>52318</v>
      </c>
      <c r="S554" t="s">
        <v>158</v>
      </c>
      <c r="T554">
        <v>24</v>
      </c>
      <c r="U554" t="s">
        <v>1134</v>
      </c>
      <c r="V554" t="s">
        <v>113</v>
      </c>
      <c r="W554" s="449">
        <v>63</v>
      </c>
      <c r="X554">
        <f>'Area 24'!BQ67</f>
        <v>-1</v>
      </c>
      <c r="Y554" s="449" t="e">
        <f>'Area 24'!BU67</f>
        <v>#N/A</v>
      </c>
      <c r="Z554" s="449" t="e">
        <f>'Area 24'!BS67</f>
        <v>#N/A</v>
      </c>
      <c r="AA554" s="449" t="e">
        <f>'Area 24'!BY67</f>
        <v>#N/A</v>
      </c>
      <c r="AB554" t="e">
        <f t="shared" si="33"/>
        <v>#N/A</v>
      </c>
      <c r="AC554" t="e">
        <f t="shared" si="34"/>
        <v>#N/A</v>
      </c>
      <c r="AD554" t="e">
        <f t="shared" si="35"/>
        <v>#N/A</v>
      </c>
    </row>
    <row r="555" spans="1:30">
      <c r="A555" t="s">
        <v>174</v>
      </c>
      <c r="B555" t="s">
        <v>1123</v>
      </c>
      <c r="C555" t="s">
        <v>1292</v>
      </c>
      <c r="D555" t="s">
        <v>1293</v>
      </c>
      <c r="E555">
        <v>49.363142160000002</v>
      </c>
      <c r="F555">
        <v>-125.7773368</v>
      </c>
      <c r="G555" t="s">
        <v>1294</v>
      </c>
      <c r="H555" t="s">
        <v>1294</v>
      </c>
      <c r="I555" t="s">
        <v>1295</v>
      </c>
      <c r="J555" t="s">
        <v>1296</v>
      </c>
      <c r="K555" t="s">
        <v>1297</v>
      </c>
      <c r="L555">
        <v>49.026875990000001</v>
      </c>
      <c r="M555">
        <v>-125.14962509999999</v>
      </c>
      <c r="N555" t="s">
        <v>30</v>
      </c>
      <c r="O555">
        <v>31</v>
      </c>
      <c r="P555" t="s">
        <v>1298</v>
      </c>
      <c r="Q555">
        <v>5</v>
      </c>
      <c r="R555">
        <v>52318</v>
      </c>
      <c r="S555" t="s">
        <v>158</v>
      </c>
      <c r="T555">
        <v>24</v>
      </c>
      <c r="U555" t="s">
        <v>1134</v>
      </c>
      <c r="V555" t="s">
        <v>114</v>
      </c>
      <c r="W555" s="449">
        <v>64</v>
      </c>
      <c r="X555">
        <f>'Area 24'!BQ68</f>
        <v>-1</v>
      </c>
      <c r="Y555" s="449" t="e">
        <f>'Area 24'!BU68</f>
        <v>#N/A</v>
      </c>
      <c r="Z555" s="449" t="e">
        <f>'Area 24'!BS68</f>
        <v>#N/A</v>
      </c>
      <c r="AA555" s="449" t="e">
        <f>'Area 24'!BY68</f>
        <v>#N/A</v>
      </c>
      <c r="AB555" t="e">
        <f t="shared" si="33"/>
        <v>#N/A</v>
      </c>
      <c r="AC555" t="e">
        <f t="shared" si="34"/>
        <v>#N/A</v>
      </c>
      <c r="AD555" t="e">
        <f t="shared" si="35"/>
        <v>#N/A</v>
      </c>
    </row>
    <row r="556" spans="1:30">
      <c r="A556" t="s">
        <v>174</v>
      </c>
      <c r="B556" t="s">
        <v>1123</v>
      </c>
      <c r="C556" t="s">
        <v>1292</v>
      </c>
      <c r="D556" t="s">
        <v>1293</v>
      </c>
      <c r="E556">
        <v>49.363142160000002</v>
      </c>
      <c r="F556">
        <v>-125.7773368</v>
      </c>
      <c r="G556" t="s">
        <v>1294</v>
      </c>
      <c r="H556" t="s">
        <v>1294</v>
      </c>
      <c r="I556" t="s">
        <v>1295</v>
      </c>
      <c r="J556" t="s">
        <v>1296</v>
      </c>
      <c r="K556" t="s">
        <v>1297</v>
      </c>
      <c r="L556">
        <v>49.026875990000001</v>
      </c>
      <c r="M556">
        <v>-125.14962509999999</v>
      </c>
      <c r="N556" t="s">
        <v>30</v>
      </c>
      <c r="O556">
        <v>31</v>
      </c>
      <c r="P556" t="s">
        <v>1298</v>
      </c>
      <c r="Q556">
        <v>5</v>
      </c>
      <c r="R556">
        <v>52318</v>
      </c>
      <c r="S556" t="s">
        <v>158</v>
      </c>
      <c r="T556">
        <v>24</v>
      </c>
      <c r="U556" t="s">
        <v>1134</v>
      </c>
      <c r="V556" t="s">
        <v>115</v>
      </c>
      <c r="W556" s="449">
        <v>65</v>
      </c>
      <c r="X556">
        <f>'Area 24'!BQ69</f>
        <v>-1</v>
      </c>
      <c r="Y556" s="449" t="e">
        <f>'Area 24'!BU69</f>
        <v>#N/A</v>
      </c>
      <c r="Z556" s="449" t="e">
        <f>'Area 24'!BS69</f>
        <v>#N/A</v>
      </c>
      <c r="AA556" s="449" t="e">
        <f>'Area 24'!BY69</f>
        <v>#N/A</v>
      </c>
      <c r="AB556" t="e">
        <f t="shared" si="33"/>
        <v>#N/A</v>
      </c>
      <c r="AC556" t="e">
        <f t="shared" si="34"/>
        <v>#N/A</v>
      </c>
      <c r="AD556" t="e">
        <f t="shared" si="35"/>
        <v>#N/A</v>
      </c>
    </row>
    <row r="557" spans="1:30">
      <c r="A557" t="s">
        <v>174</v>
      </c>
      <c r="B557" t="s">
        <v>1123</v>
      </c>
      <c r="C557" t="s">
        <v>1292</v>
      </c>
      <c r="D557" t="s">
        <v>1293</v>
      </c>
      <c r="E557">
        <v>49.363142160000002</v>
      </c>
      <c r="F557">
        <v>-125.7773368</v>
      </c>
      <c r="G557" t="s">
        <v>1294</v>
      </c>
      <c r="H557" t="s">
        <v>1294</v>
      </c>
      <c r="I557" t="s">
        <v>1295</v>
      </c>
      <c r="J557" t="s">
        <v>1296</v>
      </c>
      <c r="K557" t="s">
        <v>1297</v>
      </c>
      <c r="L557">
        <v>49.026875990000001</v>
      </c>
      <c r="M557">
        <v>-125.14962509999999</v>
      </c>
      <c r="N557" t="s">
        <v>30</v>
      </c>
      <c r="O557">
        <v>31</v>
      </c>
      <c r="P557" t="s">
        <v>1298</v>
      </c>
      <c r="Q557">
        <v>5</v>
      </c>
      <c r="R557">
        <v>52318</v>
      </c>
      <c r="S557" t="s">
        <v>158</v>
      </c>
      <c r="T557">
        <v>24</v>
      </c>
      <c r="U557" t="s">
        <v>1134</v>
      </c>
      <c r="V557" t="s">
        <v>116</v>
      </c>
      <c r="W557" s="449">
        <v>66</v>
      </c>
      <c r="X557">
        <f>'Area 24'!BQ70</f>
        <v>0</v>
      </c>
      <c r="Y557" s="449" t="e">
        <f>'Area 24'!BU70</f>
        <v>#N/A</v>
      </c>
      <c r="Z557" s="449" t="e">
        <f>'Area 24'!BS70</f>
        <v>#N/A</v>
      </c>
      <c r="AA557" s="449" t="e">
        <f>'Area 24'!BY70</f>
        <v>#N/A</v>
      </c>
      <c r="AB557" t="e">
        <f t="shared" ref="AB557:AB561" si="36">VLOOKUP(Z557,biorisk,2,FALSE)</f>
        <v>#N/A</v>
      </c>
      <c r="AC557" t="e">
        <f t="shared" si="34"/>
        <v>#N/A</v>
      </c>
      <c r="AD557" t="e">
        <f t="shared" si="35"/>
        <v>#N/A</v>
      </c>
    </row>
    <row r="558" spans="1:30">
      <c r="A558" t="s">
        <v>174</v>
      </c>
      <c r="B558" t="s">
        <v>1123</v>
      </c>
      <c r="C558" t="s">
        <v>1292</v>
      </c>
      <c r="D558" t="s">
        <v>1293</v>
      </c>
      <c r="E558">
        <v>49.363142160000002</v>
      </c>
      <c r="F558">
        <v>-125.7773368</v>
      </c>
      <c r="G558" t="s">
        <v>1294</v>
      </c>
      <c r="H558" t="s">
        <v>1294</v>
      </c>
      <c r="I558" t="s">
        <v>1295</v>
      </c>
      <c r="J558" t="s">
        <v>1296</v>
      </c>
      <c r="K558" t="s">
        <v>1297</v>
      </c>
      <c r="L558">
        <v>49.026875990000001</v>
      </c>
      <c r="M558">
        <v>-125.14962509999999</v>
      </c>
      <c r="N558" t="s">
        <v>30</v>
      </c>
      <c r="O558">
        <v>31</v>
      </c>
      <c r="P558" t="s">
        <v>1298</v>
      </c>
      <c r="Q558">
        <v>5</v>
      </c>
      <c r="R558">
        <v>52318</v>
      </c>
      <c r="S558" t="s">
        <v>158</v>
      </c>
      <c r="T558">
        <v>24</v>
      </c>
      <c r="U558" t="s">
        <v>1135</v>
      </c>
      <c r="V558" t="s">
        <v>118</v>
      </c>
      <c r="W558" s="449">
        <v>67</v>
      </c>
      <c r="X558">
        <f>'Area 24'!BQ71</f>
        <v>3</v>
      </c>
      <c r="Y558" s="449" t="e">
        <f>'Area 24'!BU71</f>
        <v>#N/A</v>
      </c>
      <c r="Z558" s="449" t="e">
        <f>'Area 24'!BS71</f>
        <v>#N/A</v>
      </c>
      <c r="AA558" s="449" t="e">
        <f>'Area 24'!BY71</f>
        <v>#N/A</v>
      </c>
      <c r="AB558" t="e">
        <f t="shared" si="36"/>
        <v>#N/A</v>
      </c>
      <c r="AC558" t="e">
        <f t="shared" si="34"/>
        <v>#N/A</v>
      </c>
      <c r="AD558" t="e">
        <f t="shared" si="35"/>
        <v>#N/A</v>
      </c>
    </row>
    <row r="559" spans="1:30">
      <c r="A559" t="s">
        <v>174</v>
      </c>
      <c r="B559" t="s">
        <v>1123</v>
      </c>
      <c r="C559" t="s">
        <v>1292</v>
      </c>
      <c r="D559" t="s">
        <v>1293</v>
      </c>
      <c r="E559">
        <v>49.363142160000002</v>
      </c>
      <c r="F559">
        <v>-125.7773368</v>
      </c>
      <c r="G559" t="s">
        <v>1294</v>
      </c>
      <c r="H559" t="s">
        <v>1294</v>
      </c>
      <c r="I559" t="s">
        <v>1295</v>
      </c>
      <c r="J559" t="s">
        <v>1296</v>
      </c>
      <c r="K559" t="s">
        <v>1297</v>
      </c>
      <c r="L559">
        <v>49.026875990000001</v>
      </c>
      <c r="M559">
        <v>-125.14962509999999</v>
      </c>
      <c r="N559" t="s">
        <v>30</v>
      </c>
      <c r="O559">
        <v>31</v>
      </c>
      <c r="P559" t="s">
        <v>1298</v>
      </c>
      <c r="Q559">
        <v>5</v>
      </c>
      <c r="R559">
        <v>52318</v>
      </c>
      <c r="S559" t="s">
        <v>158</v>
      </c>
      <c r="T559">
        <v>24</v>
      </c>
      <c r="U559" t="s">
        <v>1135</v>
      </c>
      <c r="V559" t="s">
        <v>119</v>
      </c>
      <c r="W559" s="449">
        <v>68</v>
      </c>
      <c r="X559">
        <f>'Area 24'!BQ72</f>
        <v>-1</v>
      </c>
      <c r="Y559" s="449" t="e">
        <f>'Area 24'!BU72</f>
        <v>#N/A</v>
      </c>
      <c r="Z559" s="449" t="e">
        <f>'Area 24'!BS72</f>
        <v>#N/A</v>
      </c>
      <c r="AA559" s="449" t="e">
        <f>'Area 24'!BY72</f>
        <v>#N/A</v>
      </c>
      <c r="AB559" t="e">
        <f t="shared" si="36"/>
        <v>#N/A</v>
      </c>
      <c r="AC559" t="e">
        <f t="shared" si="34"/>
        <v>#N/A</v>
      </c>
      <c r="AD559" t="e">
        <f t="shared" si="35"/>
        <v>#N/A</v>
      </c>
    </row>
    <row r="560" spans="1:30">
      <c r="A560" t="s">
        <v>174</v>
      </c>
      <c r="B560" t="s">
        <v>1123</v>
      </c>
      <c r="C560" t="s">
        <v>1292</v>
      </c>
      <c r="D560" t="s">
        <v>1293</v>
      </c>
      <c r="E560">
        <v>49.363142160000002</v>
      </c>
      <c r="F560">
        <v>-125.7773368</v>
      </c>
      <c r="G560" t="s">
        <v>1294</v>
      </c>
      <c r="H560" t="s">
        <v>1294</v>
      </c>
      <c r="I560" t="s">
        <v>1295</v>
      </c>
      <c r="J560" t="s">
        <v>1296</v>
      </c>
      <c r="K560" t="s">
        <v>1297</v>
      </c>
      <c r="L560">
        <v>49.026875990000001</v>
      </c>
      <c r="M560">
        <v>-125.14962509999999</v>
      </c>
      <c r="N560" t="s">
        <v>30</v>
      </c>
      <c r="O560">
        <v>31</v>
      </c>
      <c r="P560" t="s">
        <v>1298</v>
      </c>
      <c r="Q560">
        <v>5</v>
      </c>
      <c r="R560">
        <v>52318</v>
      </c>
      <c r="S560" t="s">
        <v>158</v>
      </c>
      <c r="T560">
        <v>24</v>
      </c>
      <c r="U560" t="s">
        <v>1135</v>
      </c>
      <c r="V560" t="s">
        <v>120</v>
      </c>
      <c r="W560" s="449">
        <v>69</v>
      </c>
      <c r="X560">
        <f>'Area 24'!BQ73</f>
        <v>1</v>
      </c>
      <c r="Y560" s="449" t="e">
        <f>'Area 24'!BU73</f>
        <v>#N/A</v>
      </c>
      <c r="Z560" s="449" t="e">
        <f>'Area 24'!BS73</f>
        <v>#N/A</v>
      </c>
      <c r="AA560" s="449" t="e">
        <f>'Area 24'!BY73</f>
        <v>#N/A</v>
      </c>
      <c r="AB560" t="e">
        <f t="shared" si="36"/>
        <v>#N/A</v>
      </c>
      <c r="AC560" t="e">
        <f t="shared" si="34"/>
        <v>#N/A</v>
      </c>
      <c r="AD560" t="e">
        <f t="shared" si="35"/>
        <v>#N/A</v>
      </c>
    </row>
    <row r="561" spans="1:30">
      <c r="A561" t="s">
        <v>174</v>
      </c>
      <c r="B561" t="s">
        <v>1123</v>
      </c>
      <c r="C561" t="s">
        <v>1292</v>
      </c>
      <c r="D561" t="s">
        <v>1293</v>
      </c>
      <c r="E561">
        <v>49.363142160000002</v>
      </c>
      <c r="F561">
        <v>-125.7773368</v>
      </c>
      <c r="G561" t="s">
        <v>1294</v>
      </c>
      <c r="H561" t="s">
        <v>1294</v>
      </c>
      <c r="I561" t="s">
        <v>1295</v>
      </c>
      <c r="J561" t="s">
        <v>1296</v>
      </c>
      <c r="K561" t="s">
        <v>1297</v>
      </c>
      <c r="L561">
        <v>49.026875990000001</v>
      </c>
      <c r="M561">
        <v>-125.14962509999999</v>
      </c>
      <c r="N561" t="s">
        <v>30</v>
      </c>
      <c r="O561">
        <v>31</v>
      </c>
      <c r="P561" t="s">
        <v>1298</v>
      </c>
      <c r="Q561">
        <v>5</v>
      </c>
      <c r="R561">
        <v>52318</v>
      </c>
      <c r="S561" t="s">
        <v>158</v>
      </c>
      <c r="T561">
        <v>24</v>
      </c>
      <c r="U561" t="s">
        <v>1135</v>
      </c>
      <c r="V561" t="s">
        <v>121</v>
      </c>
      <c r="W561" s="449">
        <v>70</v>
      </c>
      <c r="X561">
        <f>'Area 24'!BQ74</f>
        <v>-1</v>
      </c>
      <c r="Y561" s="449" t="e">
        <f>'Area 24'!BU74</f>
        <v>#N/A</v>
      </c>
      <c r="Z561" s="449" t="e">
        <f>'Area 24'!BS74</f>
        <v>#N/A</v>
      </c>
      <c r="AA561" s="449" t="e">
        <f>'Area 24'!BY74</f>
        <v>#N/A</v>
      </c>
      <c r="AB561" t="e">
        <f t="shared" si="36"/>
        <v>#N/A</v>
      </c>
      <c r="AC561" t="e">
        <f t="shared" si="34"/>
        <v>#N/A</v>
      </c>
      <c r="AD561" t="e">
        <f t="shared" si="35"/>
        <v>#N/A</v>
      </c>
    </row>
    <row r="562" spans="1:30">
      <c r="A562" t="s">
        <v>174</v>
      </c>
      <c r="B562" t="s">
        <v>1124</v>
      </c>
      <c r="C562" t="s">
        <v>1292</v>
      </c>
      <c r="D562" t="s">
        <v>1293</v>
      </c>
      <c r="E562">
        <v>49.211489960000002</v>
      </c>
      <c r="F562">
        <v>-125.67109859999999</v>
      </c>
      <c r="G562" t="s">
        <v>1294</v>
      </c>
      <c r="H562" t="s">
        <v>1294</v>
      </c>
      <c r="I562" t="s">
        <v>1295</v>
      </c>
      <c r="J562" t="s">
        <v>1296</v>
      </c>
      <c r="K562" t="s">
        <v>1297</v>
      </c>
      <c r="L562">
        <v>49.026875990000001</v>
      </c>
      <c r="M562">
        <v>-125.14962509999999</v>
      </c>
      <c r="N562" t="s">
        <v>30</v>
      </c>
      <c r="O562">
        <v>31</v>
      </c>
      <c r="P562" t="s">
        <v>1298</v>
      </c>
      <c r="Q562">
        <v>5</v>
      </c>
      <c r="R562">
        <v>52218</v>
      </c>
      <c r="S562" t="s">
        <v>174</v>
      </c>
      <c r="T562">
        <v>24</v>
      </c>
      <c r="U562" t="s">
        <v>1131</v>
      </c>
      <c r="V562" t="s">
        <v>40</v>
      </c>
      <c r="W562" s="449">
        <v>1</v>
      </c>
      <c r="X562">
        <f>'Area 24'!CL5</f>
        <v>3</v>
      </c>
      <c r="Y562" s="449">
        <f>'Area 24'!CP5</f>
        <v>0</v>
      </c>
      <c r="Z562" s="449">
        <f>'Area 24'!CN5</f>
        <v>0</v>
      </c>
      <c r="AA562" s="449" t="e">
        <f>'Area 24'!CT5</f>
        <v>#N/A</v>
      </c>
      <c r="AB562" t="e">
        <f t="shared" ref="AB562:AB601" si="37">VLOOKUP(Z562,biorisk,2,FALSE)</f>
        <v>#N/A</v>
      </c>
      <c r="AC562" t="e">
        <f>VLOOKUP(AA562,futurerisk,2,FALSE)</f>
        <v>#N/A</v>
      </c>
      <c r="AD562" t="e">
        <f t="shared" ref="AD562:AD601" si="38">AB562*AC562</f>
        <v>#N/A</v>
      </c>
    </row>
    <row r="563" spans="1:30">
      <c r="A563" t="s">
        <v>174</v>
      </c>
      <c r="B563" t="s">
        <v>1124</v>
      </c>
      <c r="C563" t="s">
        <v>1292</v>
      </c>
      <c r="D563" t="s">
        <v>1293</v>
      </c>
      <c r="E563">
        <v>49.211489960000002</v>
      </c>
      <c r="F563">
        <v>-125.67109859999999</v>
      </c>
      <c r="G563" t="s">
        <v>1294</v>
      </c>
      <c r="H563" t="s">
        <v>1294</v>
      </c>
      <c r="I563" t="s">
        <v>1295</v>
      </c>
      <c r="J563" t="s">
        <v>1296</v>
      </c>
      <c r="K563" t="s">
        <v>1297</v>
      </c>
      <c r="L563">
        <v>49.026875990000001</v>
      </c>
      <c r="M563">
        <v>-125.14962509999999</v>
      </c>
      <c r="N563" t="s">
        <v>30</v>
      </c>
      <c r="O563">
        <v>31</v>
      </c>
      <c r="P563" t="s">
        <v>1298</v>
      </c>
      <c r="Q563">
        <v>5</v>
      </c>
      <c r="R563">
        <v>52218</v>
      </c>
      <c r="S563" t="s">
        <v>174</v>
      </c>
      <c r="T563">
        <v>24</v>
      </c>
      <c r="U563" t="s">
        <v>1131</v>
      </c>
      <c r="V563" t="s">
        <v>41</v>
      </c>
      <c r="W563" s="449">
        <v>2</v>
      </c>
      <c r="X563">
        <f>'Area 24'!CL6</f>
        <v>1</v>
      </c>
      <c r="Y563" s="449" t="e">
        <f>'Area 24'!CP6</f>
        <v>#N/A</v>
      </c>
      <c r="Z563" s="449" t="e">
        <f>'Area 24'!CN6</f>
        <v>#N/A</v>
      </c>
      <c r="AA563" s="449" t="e">
        <f>'Area 24'!CT6</f>
        <v>#N/A</v>
      </c>
      <c r="AB563" t="e">
        <f t="shared" si="37"/>
        <v>#N/A</v>
      </c>
      <c r="AC563" t="e">
        <f>VLOOKUP(AA563,futurerisk,2,FALSE)</f>
        <v>#N/A</v>
      </c>
      <c r="AD563" t="e">
        <f t="shared" si="38"/>
        <v>#N/A</v>
      </c>
    </row>
    <row r="564" spans="1:30">
      <c r="A564" t="s">
        <v>174</v>
      </c>
      <c r="B564" t="s">
        <v>1124</v>
      </c>
      <c r="C564" t="s">
        <v>1292</v>
      </c>
      <c r="D564" t="s">
        <v>1293</v>
      </c>
      <c r="E564">
        <v>49.211489960000002</v>
      </c>
      <c r="F564">
        <v>-125.67109859999999</v>
      </c>
      <c r="G564" t="s">
        <v>1294</v>
      </c>
      <c r="H564" t="s">
        <v>1294</v>
      </c>
      <c r="I564" t="s">
        <v>1295</v>
      </c>
      <c r="J564" t="s">
        <v>1296</v>
      </c>
      <c r="K564" t="s">
        <v>1297</v>
      </c>
      <c r="L564">
        <v>49.026875990000001</v>
      </c>
      <c r="M564">
        <v>-125.14962509999999</v>
      </c>
      <c r="N564" t="s">
        <v>30</v>
      </c>
      <c r="O564">
        <v>31</v>
      </c>
      <c r="P564" t="s">
        <v>1298</v>
      </c>
      <c r="Q564">
        <v>5</v>
      </c>
      <c r="R564">
        <v>52218</v>
      </c>
      <c r="S564" t="s">
        <v>174</v>
      </c>
      <c r="T564">
        <v>24</v>
      </c>
      <c r="U564" t="s">
        <v>1131</v>
      </c>
      <c r="V564" t="s">
        <v>44</v>
      </c>
      <c r="W564" s="449">
        <v>3</v>
      </c>
      <c r="X564">
        <f>'Area 24'!CL7</f>
        <v>1</v>
      </c>
      <c r="Y564" s="449" t="e">
        <f>'Area 24'!CP7</f>
        <v>#N/A</v>
      </c>
      <c r="Z564" s="449" t="e">
        <f>'Area 24'!CN7</f>
        <v>#N/A</v>
      </c>
      <c r="AA564" s="449" t="e">
        <f>'Area 24'!CT7</f>
        <v>#N/A</v>
      </c>
      <c r="AB564" t="e">
        <f t="shared" si="37"/>
        <v>#N/A</v>
      </c>
      <c r="AC564" t="e">
        <f t="shared" ref="AC564:AC601" si="39">VLOOKUP(AA564,futurerisk,2,FALSE)</f>
        <v>#N/A</v>
      </c>
      <c r="AD564" t="e">
        <f t="shared" si="38"/>
        <v>#N/A</v>
      </c>
    </row>
    <row r="565" spans="1:30">
      <c r="A565" t="s">
        <v>174</v>
      </c>
      <c r="B565" t="s">
        <v>1124</v>
      </c>
      <c r="C565" t="s">
        <v>1292</v>
      </c>
      <c r="D565" t="s">
        <v>1293</v>
      </c>
      <c r="E565">
        <v>49.211489960000002</v>
      </c>
      <c r="F565">
        <v>-125.67109859999999</v>
      </c>
      <c r="G565" t="s">
        <v>1294</v>
      </c>
      <c r="H565" t="s">
        <v>1294</v>
      </c>
      <c r="I565" t="s">
        <v>1295</v>
      </c>
      <c r="J565" t="s">
        <v>1296</v>
      </c>
      <c r="K565" t="s">
        <v>1297</v>
      </c>
      <c r="L565">
        <v>49.026875990000001</v>
      </c>
      <c r="M565">
        <v>-125.14962509999999</v>
      </c>
      <c r="N565" t="s">
        <v>30</v>
      </c>
      <c r="O565">
        <v>31</v>
      </c>
      <c r="P565" t="s">
        <v>1298</v>
      </c>
      <c r="Q565">
        <v>5</v>
      </c>
      <c r="R565">
        <v>52218</v>
      </c>
      <c r="S565" t="s">
        <v>174</v>
      </c>
      <c r="T565">
        <v>24</v>
      </c>
      <c r="U565" t="s">
        <v>1131</v>
      </c>
      <c r="V565" t="s">
        <v>45</v>
      </c>
      <c r="W565" s="449">
        <v>4</v>
      </c>
      <c r="X565">
        <f>'Area 24'!CL8</f>
        <v>-1</v>
      </c>
      <c r="Y565" s="449" t="e">
        <f>'Area 24'!CP8</f>
        <v>#N/A</v>
      </c>
      <c r="Z565" s="449" t="e">
        <f>'Area 24'!CN8</f>
        <v>#N/A</v>
      </c>
      <c r="AA565" s="449" t="e">
        <f>'Area 24'!CT8</f>
        <v>#N/A</v>
      </c>
      <c r="AB565" t="e">
        <f t="shared" si="37"/>
        <v>#N/A</v>
      </c>
      <c r="AC565" t="e">
        <f t="shared" si="39"/>
        <v>#N/A</v>
      </c>
      <c r="AD565" t="e">
        <f t="shared" si="38"/>
        <v>#N/A</v>
      </c>
    </row>
    <row r="566" spans="1:30">
      <c r="A566" t="s">
        <v>174</v>
      </c>
      <c r="B566" t="s">
        <v>1124</v>
      </c>
      <c r="C566" t="s">
        <v>1292</v>
      </c>
      <c r="D566" t="s">
        <v>1293</v>
      </c>
      <c r="E566">
        <v>49.211489960000002</v>
      </c>
      <c r="F566">
        <v>-125.67109859999999</v>
      </c>
      <c r="G566" t="s">
        <v>1294</v>
      </c>
      <c r="H566" t="s">
        <v>1294</v>
      </c>
      <c r="I566" t="s">
        <v>1295</v>
      </c>
      <c r="J566" t="s">
        <v>1296</v>
      </c>
      <c r="K566" t="s">
        <v>1297</v>
      </c>
      <c r="L566">
        <v>49.026875990000001</v>
      </c>
      <c r="M566">
        <v>-125.14962509999999</v>
      </c>
      <c r="N566" t="s">
        <v>30</v>
      </c>
      <c r="O566">
        <v>31</v>
      </c>
      <c r="P566" t="s">
        <v>1298</v>
      </c>
      <c r="Q566">
        <v>5</v>
      </c>
      <c r="R566">
        <v>52218</v>
      </c>
      <c r="S566" t="s">
        <v>174</v>
      </c>
      <c r="T566">
        <v>24</v>
      </c>
      <c r="U566" t="s">
        <v>1131</v>
      </c>
      <c r="V566" t="s">
        <v>46</v>
      </c>
      <c r="W566" s="449">
        <v>5</v>
      </c>
      <c r="X566">
        <f>'Area 24'!CL9</f>
        <v>1</v>
      </c>
      <c r="Y566" s="449" t="e">
        <f>'Area 24'!CP9</f>
        <v>#N/A</v>
      </c>
      <c r="Z566" s="449" t="e">
        <f>'Area 24'!CN9</f>
        <v>#N/A</v>
      </c>
      <c r="AA566" s="449" t="e">
        <f>'Area 24'!CT9</f>
        <v>#N/A</v>
      </c>
      <c r="AB566" t="e">
        <f t="shared" si="37"/>
        <v>#N/A</v>
      </c>
      <c r="AC566" t="e">
        <f t="shared" si="39"/>
        <v>#N/A</v>
      </c>
      <c r="AD566" t="e">
        <f t="shared" si="38"/>
        <v>#N/A</v>
      </c>
    </row>
    <row r="567" spans="1:30">
      <c r="A567" t="s">
        <v>174</v>
      </c>
      <c r="B567" t="s">
        <v>1124</v>
      </c>
      <c r="C567" t="s">
        <v>1292</v>
      </c>
      <c r="D567" t="s">
        <v>1293</v>
      </c>
      <c r="E567">
        <v>49.211489960000002</v>
      </c>
      <c r="F567">
        <v>-125.67109859999999</v>
      </c>
      <c r="G567" t="s">
        <v>1294</v>
      </c>
      <c r="H567" t="s">
        <v>1294</v>
      </c>
      <c r="I567" t="s">
        <v>1295</v>
      </c>
      <c r="J567" t="s">
        <v>1296</v>
      </c>
      <c r="K567" t="s">
        <v>1297</v>
      </c>
      <c r="L567">
        <v>49.026875990000001</v>
      </c>
      <c r="M567">
        <v>-125.14962509999999</v>
      </c>
      <c r="N567" t="s">
        <v>30</v>
      </c>
      <c r="O567">
        <v>31</v>
      </c>
      <c r="P567" t="s">
        <v>1298</v>
      </c>
      <c r="Q567">
        <v>5</v>
      </c>
      <c r="R567">
        <v>52218</v>
      </c>
      <c r="S567" t="s">
        <v>174</v>
      </c>
      <c r="T567">
        <v>24</v>
      </c>
      <c r="U567" t="s">
        <v>1131</v>
      </c>
      <c r="V567" t="s">
        <v>48</v>
      </c>
      <c r="W567" s="449">
        <v>6</v>
      </c>
      <c r="X567">
        <f>'Area 24'!CL10</f>
        <v>4</v>
      </c>
      <c r="Y567" s="449" t="e">
        <f>'Area 24'!CP10</f>
        <v>#N/A</v>
      </c>
      <c r="Z567" s="449" t="e">
        <f>'Area 24'!CN10</f>
        <v>#N/A</v>
      </c>
      <c r="AA567" s="449" t="e">
        <f>'Area 24'!CT10</f>
        <v>#N/A</v>
      </c>
      <c r="AB567" t="e">
        <f t="shared" si="37"/>
        <v>#N/A</v>
      </c>
      <c r="AC567" t="e">
        <f t="shared" si="39"/>
        <v>#N/A</v>
      </c>
      <c r="AD567" t="e">
        <f t="shared" si="38"/>
        <v>#N/A</v>
      </c>
    </row>
    <row r="568" spans="1:30">
      <c r="A568" t="s">
        <v>174</v>
      </c>
      <c r="B568" t="s">
        <v>1124</v>
      </c>
      <c r="C568" t="s">
        <v>1292</v>
      </c>
      <c r="D568" t="s">
        <v>1293</v>
      </c>
      <c r="E568">
        <v>49.211489960000002</v>
      </c>
      <c r="F568">
        <v>-125.67109859999999</v>
      </c>
      <c r="G568" t="s">
        <v>1294</v>
      </c>
      <c r="H568" t="s">
        <v>1294</v>
      </c>
      <c r="I568" t="s">
        <v>1295</v>
      </c>
      <c r="J568" t="s">
        <v>1296</v>
      </c>
      <c r="K568" t="s">
        <v>1297</v>
      </c>
      <c r="L568">
        <v>49.026875990000001</v>
      </c>
      <c r="M568">
        <v>-125.14962509999999</v>
      </c>
      <c r="N568" t="s">
        <v>30</v>
      </c>
      <c r="O568">
        <v>31</v>
      </c>
      <c r="P568" t="s">
        <v>1298</v>
      </c>
      <c r="Q568">
        <v>5</v>
      </c>
      <c r="R568">
        <v>52218</v>
      </c>
      <c r="S568" t="s">
        <v>174</v>
      </c>
      <c r="T568">
        <v>24</v>
      </c>
      <c r="U568" t="s">
        <v>1131</v>
      </c>
      <c r="V568" t="s">
        <v>49</v>
      </c>
      <c r="W568" s="449">
        <v>7</v>
      </c>
      <c r="X568">
        <f>'Area 24'!CL11</f>
        <v>3</v>
      </c>
      <c r="Y568" s="449" t="e">
        <f>'Area 24'!CP11</f>
        <v>#N/A</v>
      </c>
      <c r="Z568" s="449" t="e">
        <f>'Area 24'!CN11</f>
        <v>#N/A</v>
      </c>
      <c r="AA568" s="449" t="e">
        <f>'Area 24'!CT11</f>
        <v>#N/A</v>
      </c>
      <c r="AB568" t="e">
        <f t="shared" si="37"/>
        <v>#N/A</v>
      </c>
      <c r="AC568" t="e">
        <f t="shared" si="39"/>
        <v>#N/A</v>
      </c>
      <c r="AD568" t="e">
        <f t="shared" si="38"/>
        <v>#N/A</v>
      </c>
    </row>
    <row r="569" spans="1:30">
      <c r="A569" t="s">
        <v>174</v>
      </c>
      <c r="B569" t="s">
        <v>1124</v>
      </c>
      <c r="C569" t="s">
        <v>1292</v>
      </c>
      <c r="D569" t="s">
        <v>1293</v>
      </c>
      <c r="E569">
        <v>49.211489960000002</v>
      </c>
      <c r="F569">
        <v>-125.67109859999999</v>
      </c>
      <c r="G569" t="s">
        <v>1294</v>
      </c>
      <c r="H569" t="s">
        <v>1294</v>
      </c>
      <c r="I569" t="s">
        <v>1295</v>
      </c>
      <c r="J569" t="s">
        <v>1296</v>
      </c>
      <c r="K569" t="s">
        <v>1297</v>
      </c>
      <c r="L569">
        <v>49.026875990000001</v>
      </c>
      <c r="M569">
        <v>-125.14962509999999</v>
      </c>
      <c r="N569" t="s">
        <v>30</v>
      </c>
      <c r="O569">
        <v>31</v>
      </c>
      <c r="P569" t="s">
        <v>1298</v>
      </c>
      <c r="Q569">
        <v>5</v>
      </c>
      <c r="R569">
        <v>52218</v>
      </c>
      <c r="S569" t="s">
        <v>174</v>
      </c>
      <c r="T569">
        <v>24</v>
      </c>
      <c r="U569" t="s">
        <v>1131</v>
      </c>
      <c r="V569" t="s">
        <v>50</v>
      </c>
      <c r="W569" s="449">
        <v>8</v>
      </c>
      <c r="X569">
        <f>'Area 24'!CL12</f>
        <v>1</v>
      </c>
      <c r="Y569" s="449" t="e">
        <f>'Area 24'!CP12</f>
        <v>#N/A</v>
      </c>
      <c r="Z569" s="449" t="e">
        <f>'Area 24'!CN12</f>
        <v>#N/A</v>
      </c>
      <c r="AA569" s="449" t="e">
        <f>'Area 24'!CT12</f>
        <v>#N/A</v>
      </c>
      <c r="AB569" t="e">
        <f t="shared" si="37"/>
        <v>#N/A</v>
      </c>
      <c r="AC569" t="e">
        <f t="shared" si="39"/>
        <v>#N/A</v>
      </c>
      <c r="AD569" t="e">
        <f t="shared" si="38"/>
        <v>#N/A</v>
      </c>
    </row>
    <row r="570" spans="1:30">
      <c r="A570" t="s">
        <v>174</v>
      </c>
      <c r="B570" t="s">
        <v>1124</v>
      </c>
      <c r="C570" t="s">
        <v>1292</v>
      </c>
      <c r="D570" t="s">
        <v>1293</v>
      </c>
      <c r="E570">
        <v>49.211489960000002</v>
      </c>
      <c r="F570">
        <v>-125.67109859999999</v>
      </c>
      <c r="G570" t="s">
        <v>1294</v>
      </c>
      <c r="H570" t="s">
        <v>1294</v>
      </c>
      <c r="I570" t="s">
        <v>1295</v>
      </c>
      <c r="J570" t="s">
        <v>1296</v>
      </c>
      <c r="K570" t="s">
        <v>1297</v>
      </c>
      <c r="L570">
        <v>49.026875990000001</v>
      </c>
      <c r="M570">
        <v>-125.14962509999999</v>
      </c>
      <c r="N570" t="s">
        <v>30</v>
      </c>
      <c r="O570">
        <v>31</v>
      </c>
      <c r="P570" t="s">
        <v>1298</v>
      </c>
      <c r="Q570">
        <v>5</v>
      </c>
      <c r="R570">
        <v>52218</v>
      </c>
      <c r="S570" t="s">
        <v>174</v>
      </c>
      <c r="T570">
        <v>24</v>
      </c>
      <c r="U570" t="s">
        <v>1131</v>
      </c>
      <c r="V570" t="s">
        <v>52</v>
      </c>
      <c r="W570" s="449">
        <v>9</v>
      </c>
      <c r="X570">
        <f>'Area 24'!CL13</f>
        <v>1</v>
      </c>
      <c r="Y570" s="449" t="e">
        <f>'Area 24'!CP13</f>
        <v>#N/A</v>
      </c>
      <c r="Z570" s="449" t="e">
        <f>'Area 24'!CN13</f>
        <v>#N/A</v>
      </c>
      <c r="AA570" s="449" t="e">
        <f>'Area 24'!CT13</f>
        <v>#N/A</v>
      </c>
      <c r="AB570" t="e">
        <f t="shared" si="37"/>
        <v>#N/A</v>
      </c>
      <c r="AC570" t="e">
        <f t="shared" si="39"/>
        <v>#N/A</v>
      </c>
      <c r="AD570" t="e">
        <f t="shared" si="38"/>
        <v>#N/A</v>
      </c>
    </row>
    <row r="571" spans="1:30">
      <c r="A571" t="s">
        <v>174</v>
      </c>
      <c r="B571" t="s">
        <v>1124</v>
      </c>
      <c r="C571" t="s">
        <v>1292</v>
      </c>
      <c r="D571" t="s">
        <v>1293</v>
      </c>
      <c r="E571">
        <v>49.211489960000002</v>
      </c>
      <c r="F571">
        <v>-125.67109859999999</v>
      </c>
      <c r="G571" t="s">
        <v>1294</v>
      </c>
      <c r="H571" t="s">
        <v>1294</v>
      </c>
      <c r="I571" t="s">
        <v>1295</v>
      </c>
      <c r="J571" t="s">
        <v>1296</v>
      </c>
      <c r="K571" t="s">
        <v>1297</v>
      </c>
      <c r="L571">
        <v>49.026875990000001</v>
      </c>
      <c r="M571">
        <v>-125.14962509999999</v>
      </c>
      <c r="N571" t="s">
        <v>30</v>
      </c>
      <c r="O571">
        <v>31</v>
      </c>
      <c r="P571" t="s">
        <v>1298</v>
      </c>
      <c r="Q571">
        <v>5</v>
      </c>
      <c r="R571">
        <v>52218</v>
      </c>
      <c r="S571" t="s">
        <v>174</v>
      </c>
      <c r="T571">
        <v>24</v>
      </c>
      <c r="U571" t="s">
        <v>1131</v>
      </c>
      <c r="V571" t="s">
        <v>53</v>
      </c>
      <c r="W571" s="449">
        <v>10</v>
      </c>
      <c r="X571">
        <f>'Area 24'!CL14</f>
        <v>-1</v>
      </c>
      <c r="Y571" s="449" t="e">
        <f>'Area 24'!CP14</f>
        <v>#N/A</v>
      </c>
      <c r="Z571" s="449" t="e">
        <f>'Area 24'!CN14</f>
        <v>#N/A</v>
      </c>
      <c r="AA571" s="449" t="e">
        <f>'Area 24'!CT14</f>
        <v>#N/A</v>
      </c>
      <c r="AB571" t="e">
        <f t="shared" si="37"/>
        <v>#N/A</v>
      </c>
      <c r="AC571" t="e">
        <f t="shared" si="39"/>
        <v>#N/A</v>
      </c>
      <c r="AD571" t="e">
        <f t="shared" si="38"/>
        <v>#N/A</v>
      </c>
    </row>
    <row r="572" spans="1:30">
      <c r="A572" t="s">
        <v>174</v>
      </c>
      <c r="B572" t="s">
        <v>1124</v>
      </c>
      <c r="C572" t="s">
        <v>1292</v>
      </c>
      <c r="D572" t="s">
        <v>1293</v>
      </c>
      <c r="E572">
        <v>49.211489960000002</v>
      </c>
      <c r="F572">
        <v>-125.67109859999999</v>
      </c>
      <c r="G572" t="s">
        <v>1294</v>
      </c>
      <c r="H572" t="s">
        <v>1294</v>
      </c>
      <c r="I572" t="s">
        <v>1295</v>
      </c>
      <c r="J572" t="s">
        <v>1296</v>
      </c>
      <c r="K572" t="s">
        <v>1297</v>
      </c>
      <c r="L572">
        <v>49.026875990000001</v>
      </c>
      <c r="M572">
        <v>-125.14962509999999</v>
      </c>
      <c r="N572" t="s">
        <v>30</v>
      </c>
      <c r="O572">
        <v>31</v>
      </c>
      <c r="P572" t="s">
        <v>1298</v>
      </c>
      <c r="Q572">
        <v>5</v>
      </c>
      <c r="R572">
        <v>52218</v>
      </c>
      <c r="S572" t="s">
        <v>174</v>
      </c>
      <c r="T572">
        <v>24</v>
      </c>
      <c r="U572" t="s">
        <v>1131</v>
      </c>
      <c r="V572" t="s">
        <v>55</v>
      </c>
      <c r="W572" s="449">
        <v>11</v>
      </c>
      <c r="X572">
        <f>'Area 24'!CL15</f>
        <v>1</v>
      </c>
      <c r="Y572" s="449" t="e">
        <f>'Area 24'!CP15</f>
        <v>#N/A</v>
      </c>
      <c r="Z572" s="449" t="e">
        <f>'Area 24'!CN15</f>
        <v>#N/A</v>
      </c>
      <c r="AA572" s="449" t="e">
        <f>'Area 24'!CT15</f>
        <v>#N/A</v>
      </c>
      <c r="AB572" t="e">
        <f t="shared" si="37"/>
        <v>#N/A</v>
      </c>
      <c r="AC572" t="e">
        <f t="shared" si="39"/>
        <v>#N/A</v>
      </c>
      <c r="AD572" t="e">
        <f t="shared" si="38"/>
        <v>#N/A</v>
      </c>
    </row>
    <row r="573" spans="1:30">
      <c r="A573" t="s">
        <v>174</v>
      </c>
      <c r="B573" t="s">
        <v>1124</v>
      </c>
      <c r="C573" t="s">
        <v>1292</v>
      </c>
      <c r="D573" t="s">
        <v>1293</v>
      </c>
      <c r="E573">
        <v>49.211489960000002</v>
      </c>
      <c r="F573">
        <v>-125.67109859999999</v>
      </c>
      <c r="G573" t="s">
        <v>1294</v>
      </c>
      <c r="H573" t="s">
        <v>1294</v>
      </c>
      <c r="I573" t="s">
        <v>1295</v>
      </c>
      <c r="J573" t="s">
        <v>1296</v>
      </c>
      <c r="K573" t="s">
        <v>1297</v>
      </c>
      <c r="L573">
        <v>49.026875990000001</v>
      </c>
      <c r="M573">
        <v>-125.14962509999999</v>
      </c>
      <c r="N573" t="s">
        <v>30</v>
      </c>
      <c r="O573">
        <v>31</v>
      </c>
      <c r="P573" t="s">
        <v>1298</v>
      </c>
      <c r="Q573">
        <v>5</v>
      </c>
      <c r="R573">
        <v>52218</v>
      </c>
      <c r="S573" t="s">
        <v>174</v>
      </c>
      <c r="T573">
        <v>24</v>
      </c>
      <c r="U573" t="s">
        <v>1131</v>
      </c>
      <c r="V573" t="s">
        <v>56</v>
      </c>
      <c r="W573" s="449">
        <v>12</v>
      </c>
      <c r="X573">
        <f>'Area 24'!CL16</f>
        <v>0</v>
      </c>
      <c r="Y573" s="449" t="e">
        <f>'Area 24'!CP16</f>
        <v>#N/A</v>
      </c>
      <c r="Z573" s="449" t="e">
        <f>'Area 24'!CN16</f>
        <v>#N/A</v>
      </c>
      <c r="AA573" s="449" t="e">
        <f>'Area 24'!CT16</f>
        <v>#N/A</v>
      </c>
      <c r="AB573" t="e">
        <f t="shared" si="37"/>
        <v>#N/A</v>
      </c>
      <c r="AC573" t="e">
        <f t="shared" si="39"/>
        <v>#N/A</v>
      </c>
      <c r="AD573" t="e">
        <f t="shared" si="38"/>
        <v>#N/A</v>
      </c>
    </row>
    <row r="574" spans="1:30">
      <c r="A574" t="s">
        <v>174</v>
      </c>
      <c r="B574" t="s">
        <v>1124</v>
      </c>
      <c r="C574" t="s">
        <v>1292</v>
      </c>
      <c r="D574" t="s">
        <v>1293</v>
      </c>
      <c r="E574">
        <v>49.211489960000002</v>
      </c>
      <c r="F574">
        <v>-125.67109859999999</v>
      </c>
      <c r="G574" t="s">
        <v>1294</v>
      </c>
      <c r="H574" t="s">
        <v>1294</v>
      </c>
      <c r="I574" t="s">
        <v>1295</v>
      </c>
      <c r="J574" t="s">
        <v>1296</v>
      </c>
      <c r="K574" t="s">
        <v>1297</v>
      </c>
      <c r="L574">
        <v>49.026875990000001</v>
      </c>
      <c r="M574">
        <v>-125.14962509999999</v>
      </c>
      <c r="N574" t="s">
        <v>30</v>
      </c>
      <c r="O574">
        <v>31</v>
      </c>
      <c r="P574" t="s">
        <v>1298</v>
      </c>
      <c r="Q574">
        <v>5</v>
      </c>
      <c r="R574">
        <v>52218</v>
      </c>
      <c r="S574" t="s">
        <v>174</v>
      </c>
      <c r="T574">
        <v>24</v>
      </c>
      <c r="U574" t="s">
        <v>1131</v>
      </c>
      <c r="V574" t="s">
        <v>57</v>
      </c>
      <c r="W574" s="449">
        <v>13</v>
      </c>
      <c r="X574">
        <f>'Area 24'!CL17</f>
        <v>-1</v>
      </c>
      <c r="Y574" s="449" t="e">
        <f>'Area 24'!CP17</f>
        <v>#N/A</v>
      </c>
      <c r="Z574" s="449" t="e">
        <f>'Area 24'!CN17</f>
        <v>#N/A</v>
      </c>
      <c r="AA574" s="449" t="e">
        <f>'Area 24'!CT17</f>
        <v>#N/A</v>
      </c>
      <c r="AB574" t="e">
        <f t="shared" si="37"/>
        <v>#N/A</v>
      </c>
      <c r="AC574" t="e">
        <f t="shared" si="39"/>
        <v>#N/A</v>
      </c>
      <c r="AD574" t="e">
        <f t="shared" si="38"/>
        <v>#N/A</v>
      </c>
    </row>
    <row r="575" spans="1:30">
      <c r="A575" t="s">
        <v>174</v>
      </c>
      <c r="B575" t="s">
        <v>1124</v>
      </c>
      <c r="C575" t="s">
        <v>1292</v>
      </c>
      <c r="D575" t="s">
        <v>1293</v>
      </c>
      <c r="E575">
        <v>49.211489960000002</v>
      </c>
      <c r="F575">
        <v>-125.67109859999999</v>
      </c>
      <c r="G575" t="s">
        <v>1294</v>
      </c>
      <c r="H575" t="s">
        <v>1294</v>
      </c>
      <c r="I575" t="s">
        <v>1295</v>
      </c>
      <c r="J575" t="s">
        <v>1296</v>
      </c>
      <c r="K575" t="s">
        <v>1297</v>
      </c>
      <c r="L575">
        <v>49.026875990000001</v>
      </c>
      <c r="M575">
        <v>-125.14962509999999</v>
      </c>
      <c r="N575" t="s">
        <v>30</v>
      </c>
      <c r="O575">
        <v>31</v>
      </c>
      <c r="P575" t="s">
        <v>1298</v>
      </c>
      <c r="Q575">
        <v>5</v>
      </c>
      <c r="R575">
        <v>52218</v>
      </c>
      <c r="S575" t="s">
        <v>174</v>
      </c>
      <c r="T575">
        <v>24</v>
      </c>
      <c r="U575" t="s">
        <v>1131</v>
      </c>
      <c r="V575" t="s">
        <v>58</v>
      </c>
      <c r="W575" s="449">
        <v>14</v>
      </c>
      <c r="X575">
        <f>'Area 24'!CL18</f>
        <v>-1</v>
      </c>
      <c r="Y575" s="449" t="e">
        <f>'Area 24'!CP18</f>
        <v>#N/A</v>
      </c>
      <c r="Z575" s="449" t="e">
        <f>'Area 24'!CN18</f>
        <v>#N/A</v>
      </c>
      <c r="AA575" s="449" t="e">
        <f>'Area 24'!CT18</f>
        <v>#N/A</v>
      </c>
      <c r="AB575" t="e">
        <f t="shared" si="37"/>
        <v>#N/A</v>
      </c>
      <c r="AC575" t="e">
        <f t="shared" si="39"/>
        <v>#N/A</v>
      </c>
      <c r="AD575" t="e">
        <f t="shared" si="38"/>
        <v>#N/A</v>
      </c>
    </row>
    <row r="576" spans="1:30">
      <c r="A576" t="s">
        <v>174</v>
      </c>
      <c r="B576" t="s">
        <v>1124</v>
      </c>
      <c r="C576" t="s">
        <v>1292</v>
      </c>
      <c r="D576" t="s">
        <v>1293</v>
      </c>
      <c r="E576">
        <v>49.211489960000002</v>
      </c>
      <c r="F576">
        <v>-125.67109859999999</v>
      </c>
      <c r="G576" t="s">
        <v>1294</v>
      </c>
      <c r="H576" t="s">
        <v>1294</v>
      </c>
      <c r="I576" t="s">
        <v>1295</v>
      </c>
      <c r="J576" t="s">
        <v>1296</v>
      </c>
      <c r="K576" t="s">
        <v>1297</v>
      </c>
      <c r="L576">
        <v>49.026875990000001</v>
      </c>
      <c r="M576">
        <v>-125.14962509999999</v>
      </c>
      <c r="N576" t="s">
        <v>30</v>
      </c>
      <c r="O576">
        <v>31</v>
      </c>
      <c r="P576" t="s">
        <v>1298</v>
      </c>
      <c r="Q576">
        <v>5</v>
      </c>
      <c r="R576">
        <v>52218</v>
      </c>
      <c r="S576" t="s">
        <v>174</v>
      </c>
      <c r="T576">
        <v>24</v>
      </c>
      <c r="U576" t="s">
        <v>1131</v>
      </c>
      <c r="V576" t="s">
        <v>59</v>
      </c>
      <c r="W576" s="449">
        <v>15</v>
      </c>
      <c r="X576">
        <f>'Area 24'!CL19</f>
        <v>-1</v>
      </c>
      <c r="Y576" s="449" t="e">
        <f>'Area 24'!CP19</f>
        <v>#N/A</v>
      </c>
      <c r="Z576" s="449" t="e">
        <f>'Area 24'!CN19</f>
        <v>#N/A</v>
      </c>
      <c r="AA576" s="449" t="e">
        <f>'Area 24'!CT19</f>
        <v>#N/A</v>
      </c>
      <c r="AB576" t="e">
        <f t="shared" si="37"/>
        <v>#N/A</v>
      </c>
      <c r="AC576" t="e">
        <f t="shared" si="39"/>
        <v>#N/A</v>
      </c>
      <c r="AD576" t="e">
        <f t="shared" si="38"/>
        <v>#N/A</v>
      </c>
    </row>
    <row r="577" spans="1:30">
      <c r="A577" t="s">
        <v>174</v>
      </c>
      <c r="B577" t="s">
        <v>1124</v>
      </c>
      <c r="C577" t="s">
        <v>1292</v>
      </c>
      <c r="D577" t="s">
        <v>1293</v>
      </c>
      <c r="E577">
        <v>49.211489960000002</v>
      </c>
      <c r="F577">
        <v>-125.67109859999999</v>
      </c>
      <c r="G577" t="s">
        <v>1294</v>
      </c>
      <c r="H577" t="s">
        <v>1294</v>
      </c>
      <c r="I577" t="s">
        <v>1295</v>
      </c>
      <c r="J577" t="s">
        <v>1296</v>
      </c>
      <c r="K577" t="s">
        <v>1297</v>
      </c>
      <c r="L577">
        <v>49.026875990000001</v>
      </c>
      <c r="M577">
        <v>-125.14962509999999</v>
      </c>
      <c r="N577" t="s">
        <v>30</v>
      </c>
      <c r="O577">
        <v>31</v>
      </c>
      <c r="P577" t="s">
        <v>1298</v>
      </c>
      <c r="Q577">
        <v>5</v>
      </c>
      <c r="R577">
        <v>52218</v>
      </c>
      <c r="S577" t="s">
        <v>174</v>
      </c>
      <c r="T577">
        <v>24</v>
      </c>
      <c r="U577" t="s">
        <v>1132</v>
      </c>
      <c r="V577" t="s">
        <v>61</v>
      </c>
      <c r="W577" s="449">
        <v>16</v>
      </c>
      <c r="X577">
        <f>'Area 24'!CL20</f>
        <v>1</v>
      </c>
      <c r="Y577" s="449" t="e">
        <f>'Area 24'!CP20</f>
        <v>#N/A</v>
      </c>
      <c r="Z577" s="449" t="e">
        <f>'Area 24'!CN20</f>
        <v>#N/A</v>
      </c>
      <c r="AA577" s="449" t="e">
        <f>'Area 24'!CT20</f>
        <v>#N/A</v>
      </c>
      <c r="AB577" t="e">
        <f t="shared" si="37"/>
        <v>#N/A</v>
      </c>
      <c r="AC577" t="e">
        <f t="shared" si="39"/>
        <v>#N/A</v>
      </c>
      <c r="AD577" t="e">
        <f t="shared" si="38"/>
        <v>#N/A</v>
      </c>
    </row>
    <row r="578" spans="1:30">
      <c r="A578" t="s">
        <v>174</v>
      </c>
      <c r="B578" t="s">
        <v>1124</v>
      </c>
      <c r="C578" t="s">
        <v>1292</v>
      </c>
      <c r="D578" t="s">
        <v>1293</v>
      </c>
      <c r="E578">
        <v>49.211489960000002</v>
      </c>
      <c r="F578">
        <v>-125.67109859999999</v>
      </c>
      <c r="G578" t="s">
        <v>1294</v>
      </c>
      <c r="H578" t="s">
        <v>1294</v>
      </c>
      <c r="I578" t="s">
        <v>1295</v>
      </c>
      <c r="J578" t="s">
        <v>1296</v>
      </c>
      <c r="K578" t="s">
        <v>1297</v>
      </c>
      <c r="L578">
        <v>49.026875990000001</v>
      </c>
      <c r="M578">
        <v>-125.14962509999999</v>
      </c>
      <c r="N578" t="s">
        <v>30</v>
      </c>
      <c r="O578">
        <v>31</v>
      </c>
      <c r="P578" t="s">
        <v>1298</v>
      </c>
      <c r="Q578">
        <v>5</v>
      </c>
      <c r="R578">
        <v>52218</v>
      </c>
      <c r="S578" t="s">
        <v>174</v>
      </c>
      <c r="T578">
        <v>24</v>
      </c>
      <c r="U578" t="s">
        <v>1132</v>
      </c>
      <c r="V578" t="s">
        <v>62</v>
      </c>
      <c r="W578" s="449">
        <v>17</v>
      </c>
      <c r="X578">
        <f>'Area 24'!CL21</f>
        <v>1</v>
      </c>
      <c r="Y578" s="449" t="e">
        <f>'Area 24'!CP21</f>
        <v>#N/A</v>
      </c>
      <c r="Z578" s="449" t="e">
        <f>'Area 24'!CN21</f>
        <v>#N/A</v>
      </c>
      <c r="AA578" s="449" t="e">
        <f>'Area 24'!CT21</f>
        <v>#N/A</v>
      </c>
      <c r="AB578" t="e">
        <f t="shared" si="37"/>
        <v>#N/A</v>
      </c>
      <c r="AC578" t="e">
        <f t="shared" si="39"/>
        <v>#N/A</v>
      </c>
      <c r="AD578" t="e">
        <f t="shared" si="38"/>
        <v>#N/A</v>
      </c>
    </row>
    <row r="579" spans="1:30">
      <c r="A579" t="s">
        <v>174</v>
      </c>
      <c r="B579" t="s">
        <v>1124</v>
      </c>
      <c r="C579" t="s">
        <v>1292</v>
      </c>
      <c r="D579" t="s">
        <v>1293</v>
      </c>
      <c r="E579">
        <v>49.211489960000002</v>
      </c>
      <c r="F579">
        <v>-125.67109859999999</v>
      </c>
      <c r="G579" t="s">
        <v>1294</v>
      </c>
      <c r="H579" t="s">
        <v>1294</v>
      </c>
      <c r="I579" t="s">
        <v>1295</v>
      </c>
      <c r="J579" t="s">
        <v>1296</v>
      </c>
      <c r="K579" t="s">
        <v>1297</v>
      </c>
      <c r="L579">
        <v>49.026875990000001</v>
      </c>
      <c r="M579">
        <v>-125.14962509999999</v>
      </c>
      <c r="N579" t="s">
        <v>30</v>
      </c>
      <c r="O579">
        <v>31</v>
      </c>
      <c r="P579" t="s">
        <v>1298</v>
      </c>
      <c r="Q579">
        <v>5</v>
      </c>
      <c r="R579">
        <v>52218</v>
      </c>
      <c r="S579" t="s">
        <v>174</v>
      </c>
      <c r="T579">
        <v>24</v>
      </c>
      <c r="U579" t="s">
        <v>1132</v>
      </c>
      <c r="V579" t="s">
        <v>284</v>
      </c>
      <c r="W579" s="449">
        <v>18</v>
      </c>
      <c r="X579">
        <f>'Area 24'!CL22</f>
        <v>1</v>
      </c>
      <c r="Y579" s="449" t="e">
        <f>'Area 24'!CP22</f>
        <v>#N/A</v>
      </c>
      <c r="Z579" s="449" t="e">
        <f>'Area 24'!CN22</f>
        <v>#N/A</v>
      </c>
      <c r="AA579" s="449" t="e">
        <f>'Area 24'!CT22</f>
        <v>#N/A</v>
      </c>
      <c r="AB579" t="e">
        <f t="shared" si="37"/>
        <v>#N/A</v>
      </c>
      <c r="AC579" t="e">
        <f t="shared" si="39"/>
        <v>#N/A</v>
      </c>
      <c r="AD579" t="e">
        <f t="shared" si="38"/>
        <v>#N/A</v>
      </c>
    </row>
    <row r="580" spans="1:30">
      <c r="A580" t="s">
        <v>174</v>
      </c>
      <c r="B580" t="s">
        <v>1124</v>
      </c>
      <c r="C580" t="s">
        <v>1292</v>
      </c>
      <c r="D580" t="s">
        <v>1293</v>
      </c>
      <c r="E580">
        <v>49.211489960000002</v>
      </c>
      <c r="F580">
        <v>-125.67109859999999</v>
      </c>
      <c r="G580" t="s">
        <v>1294</v>
      </c>
      <c r="H580" t="s">
        <v>1294</v>
      </c>
      <c r="I580" t="s">
        <v>1295</v>
      </c>
      <c r="J580" t="s">
        <v>1296</v>
      </c>
      <c r="K580" t="s">
        <v>1297</v>
      </c>
      <c r="L580">
        <v>49.026875990000001</v>
      </c>
      <c r="M580">
        <v>-125.14962509999999</v>
      </c>
      <c r="N580" t="s">
        <v>30</v>
      </c>
      <c r="O580">
        <v>31</v>
      </c>
      <c r="P580" t="s">
        <v>1298</v>
      </c>
      <c r="Q580">
        <v>5</v>
      </c>
      <c r="R580">
        <v>52218</v>
      </c>
      <c r="S580" t="s">
        <v>174</v>
      </c>
      <c r="T580">
        <v>24</v>
      </c>
      <c r="U580" t="s">
        <v>1132</v>
      </c>
      <c r="V580" t="s">
        <v>64</v>
      </c>
      <c r="W580" s="449">
        <v>19</v>
      </c>
      <c r="X580">
        <f>'Area 24'!CL23</f>
        <v>-1</v>
      </c>
      <c r="Y580" s="449" t="e">
        <f>'Area 24'!CP23</f>
        <v>#N/A</v>
      </c>
      <c r="Z580" s="449" t="e">
        <f>'Area 24'!CN23</f>
        <v>#N/A</v>
      </c>
      <c r="AA580" s="449" t="e">
        <f>'Area 24'!CT23</f>
        <v>#N/A</v>
      </c>
      <c r="AB580" t="e">
        <f t="shared" si="37"/>
        <v>#N/A</v>
      </c>
      <c r="AC580" t="e">
        <f t="shared" si="39"/>
        <v>#N/A</v>
      </c>
      <c r="AD580" t="e">
        <f t="shared" si="38"/>
        <v>#N/A</v>
      </c>
    </row>
    <row r="581" spans="1:30">
      <c r="A581" t="s">
        <v>174</v>
      </c>
      <c r="B581" t="s">
        <v>1124</v>
      </c>
      <c r="C581" t="s">
        <v>1292</v>
      </c>
      <c r="D581" t="s">
        <v>1293</v>
      </c>
      <c r="E581">
        <v>49.211489960000002</v>
      </c>
      <c r="F581">
        <v>-125.67109859999999</v>
      </c>
      <c r="G581" t="s">
        <v>1294</v>
      </c>
      <c r="H581" t="s">
        <v>1294</v>
      </c>
      <c r="I581" t="s">
        <v>1295</v>
      </c>
      <c r="J581" t="s">
        <v>1296</v>
      </c>
      <c r="K581" t="s">
        <v>1297</v>
      </c>
      <c r="L581">
        <v>49.026875990000001</v>
      </c>
      <c r="M581">
        <v>-125.14962509999999</v>
      </c>
      <c r="N581" t="s">
        <v>30</v>
      </c>
      <c r="O581">
        <v>31</v>
      </c>
      <c r="P581" t="s">
        <v>1298</v>
      </c>
      <c r="Q581">
        <v>5</v>
      </c>
      <c r="R581">
        <v>52218</v>
      </c>
      <c r="S581" t="s">
        <v>174</v>
      </c>
      <c r="T581">
        <v>24</v>
      </c>
      <c r="U581" t="s">
        <v>1132</v>
      </c>
      <c r="V581" t="s">
        <v>65</v>
      </c>
      <c r="W581" s="449">
        <v>20</v>
      </c>
      <c r="X581">
        <f>'Area 24'!CL24</f>
        <v>-1</v>
      </c>
      <c r="Y581" s="449" t="e">
        <f>'Area 24'!CP24</f>
        <v>#N/A</v>
      </c>
      <c r="Z581" s="449" t="e">
        <f>'Area 24'!CN24</f>
        <v>#N/A</v>
      </c>
      <c r="AA581" s="449" t="e">
        <f>'Area 24'!CT24</f>
        <v>#N/A</v>
      </c>
      <c r="AB581" t="e">
        <f t="shared" si="37"/>
        <v>#N/A</v>
      </c>
      <c r="AC581" t="e">
        <f t="shared" si="39"/>
        <v>#N/A</v>
      </c>
      <c r="AD581" t="e">
        <f t="shared" si="38"/>
        <v>#N/A</v>
      </c>
    </row>
    <row r="582" spans="1:30">
      <c r="A582" t="s">
        <v>174</v>
      </c>
      <c r="B582" t="s">
        <v>1124</v>
      </c>
      <c r="C582" t="s">
        <v>1292</v>
      </c>
      <c r="D582" t="s">
        <v>1293</v>
      </c>
      <c r="E582">
        <v>49.211489960000002</v>
      </c>
      <c r="F582">
        <v>-125.67109859999999</v>
      </c>
      <c r="G582" t="s">
        <v>1294</v>
      </c>
      <c r="H582" t="s">
        <v>1294</v>
      </c>
      <c r="I582" t="s">
        <v>1295</v>
      </c>
      <c r="J582" t="s">
        <v>1296</v>
      </c>
      <c r="K582" t="s">
        <v>1297</v>
      </c>
      <c r="L582">
        <v>49.026875990000001</v>
      </c>
      <c r="M582">
        <v>-125.14962509999999</v>
      </c>
      <c r="N582" t="s">
        <v>30</v>
      </c>
      <c r="O582">
        <v>31</v>
      </c>
      <c r="P582" t="s">
        <v>1298</v>
      </c>
      <c r="Q582">
        <v>5</v>
      </c>
      <c r="R582">
        <v>52218</v>
      </c>
      <c r="S582" t="s">
        <v>174</v>
      </c>
      <c r="T582">
        <v>24</v>
      </c>
      <c r="U582" t="s">
        <v>1132</v>
      </c>
      <c r="V582" t="s">
        <v>66</v>
      </c>
      <c r="W582" s="449">
        <v>21</v>
      </c>
      <c r="X582">
        <f>'Area 24'!CL25</f>
        <v>1</v>
      </c>
      <c r="Y582" s="449" t="e">
        <f>'Area 24'!CP25</f>
        <v>#N/A</v>
      </c>
      <c r="Z582" s="449" t="e">
        <f>'Area 24'!CN25</f>
        <v>#N/A</v>
      </c>
      <c r="AA582" s="449" t="e">
        <f>'Area 24'!CT25</f>
        <v>#N/A</v>
      </c>
      <c r="AB582" t="e">
        <f t="shared" si="37"/>
        <v>#N/A</v>
      </c>
      <c r="AC582" t="e">
        <f t="shared" si="39"/>
        <v>#N/A</v>
      </c>
      <c r="AD582" t="e">
        <f t="shared" si="38"/>
        <v>#N/A</v>
      </c>
    </row>
    <row r="583" spans="1:30">
      <c r="A583" t="s">
        <v>174</v>
      </c>
      <c r="B583" t="s">
        <v>1124</v>
      </c>
      <c r="C583" t="s">
        <v>1292</v>
      </c>
      <c r="D583" t="s">
        <v>1293</v>
      </c>
      <c r="E583">
        <v>49.211489960000002</v>
      </c>
      <c r="F583">
        <v>-125.67109859999999</v>
      </c>
      <c r="G583" t="s">
        <v>1294</v>
      </c>
      <c r="H583" t="s">
        <v>1294</v>
      </c>
      <c r="I583" t="s">
        <v>1295</v>
      </c>
      <c r="J583" t="s">
        <v>1296</v>
      </c>
      <c r="K583" t="s">
        <v>1297</v>
      </c>
      <c r="L583">
        <v>49.026875990000001</v>
      </c>
      <c r="M583">
        <v>-125.14962509999999</v>
      </c>
      <c r="N583" t="s">
        <v>30</v>
      </c>
      <c r="O583">
        <v>31</v>
      </c>
      <c r="P583" t="s">
        <v>1298</v>
      </c>
      <c r="Q583">
        <v>5</v>
      </c>
      <c r="R583">
        <v>52218</v>
      </c>
      <c r="S583" t="s">
        <v>174</v>
      </c>
      <c r="T583">
        <v>24</v>
      </c>
      <c r="U583" t="s">
        <v>1132</v>
      </c>
      <c r="V583" t="s">
        <v>67</v>
      </c>
      <c r="W583" s="449">
        <v>22</v>
      </c>
      <c r="X583">
        <f>'Area 24'!CL26</f>
        <v>-1</v>
      </c>
      <c r="Y583" s="449" t="e">
        <f>'Area 24'!CP26</f>
        <v>#N/A</v>
      </c>
      <c r="Z583" s="449" t="e">
        <f>'Area 24'!CN26</f>
        <v>#N/A</v>
      </c>
      <c r="AA583" s="449" t="e">
        <f>'Area 24'!CT26</f>
        <v>#N/A</v>
      </c>
      <c r="AB583" t="e">
        <f t="shared" si="37"/>
        <v>#N/A</v>
      </c>
      <c r="AC583" t="e">
        <f t="shared" si="39"/>
        <v>#N/A</v>
      </c>
      <c r="AD583" t="e">
        <f t="shared" si="38"/>
        <v>#N/A</v>
      </c>
    </row>
    <row r="584" spans="1:30">
      <c r="A584" t="s">
        <v>174</v>
      </c>
      <c r="B584" t="s">
        <v>1124</v>
      </c>
      <c r="C584" t="s">
        <v>1292</v>
      </c>
      <c r="D584" t="s">
        <v>1293</v>
      </c>
      <c r="E584">
        <v>49.211489960000002</v>
      </c>
      <c r="F584">
        <v>-125.67109859999999</v>
      </c>
      <c r="G584" t="s">
        <v>1294</v>
      </c>
      <c r="H584" t="s">
        <v>1294</v>
      </c>
      <c r="I584" t="s">
        <v>1295</v>
      </c>
      <c r="J584" t="s">
        <v>1296</v>
      </c>
      <c r="K584" t="s">
        <v>1297</v>
      </c>
      <c r="L584">
        <v>49.026875990000001</v>
      </c>
      <c r="M584">
        <v>-125.14962509999999</v>
      </c>
      <c r="N584" t="s">
        <v>30</v>
      </c>
      <c r="O584">
        <v>31</v>
      </c>
      <c r="P584" t="s">
        <v>1298</v>
      </c>
      <c r="Q584">
        <v>5</v>
      </c>
      <c r="R584">
        <v>52218</v>
      </c>
      <c r="S584" t="s">
        <v>174</v>
      </c>
      <c r="T584">
        <v>24</v>
      </c>
      <c r="U584" t="s">
        <v>1132</v>
      </c>
      <c r="V584" t="s">
        <v>69</v>
      </c>
      <c r="W584" s="449">
        <v>23</v>
      </c>
      <c r="X584">
        <f>'Area 24'!CL27</f>
        <v>0</v>
      </c>
      <c r="Y584" s="449" t="e">
        <f>'Area 24'!CP27</f>
        <v>#N/A</v>
      </c>
      <c r="Z584" s="449" t="e">
        <f>'Area 24'!CN27</f>
        <v>#N/A</v>
      </c>
      <c r="AA584" s="449" t="e">
        <f>'Area 24'!CT27</f>
        <v>#N/A</v>
      </c>
      <c r="AB584" t="e">
        <f t="shared" si="37"/>
        <v>#N/A</v>
      </c>
      <c r="AC584" t="e">
        <f t="shared" si="39"/>
        <v>#N/A</v>
      </c>
      <c r="AD584" t="e">
        <f t="shared" si="38"/>
        <v>#N/A</v>
      </c>
    </row>
    <row r="585" spans="1:30">
      <c r="A585" t="s">
        <v>174</v>
      </c>
      <c r="B585" t="s">
        <v>1124</v>
      </c>
      <c r="C585" t="s">
        <v>1292</v>
      </c>
      <c r="D585" t="s">
        <v>1293</v>
      </c>
      <c r="E585">
        <v>49.211489960000002</v>
      </c>
      <c r="F585">
        <v>-125.67109859999999</v>
      </c>
      <c r="G585" t="s">
        <v>1294</v>
      </c>
      <c r="H585" t="s">
        <v>1294</v>
      </c>
      <c r="I585" t="s">
        <v>1295</v>
      </c>
      <c r="J585" t="s">
        <v>1296</v>
      </c>
      <c r="K585" t="s">
        <v>1297</v>
      </c>
      <c r="L585">
        <v>49.026875990000001</v>
      </c>
      <c r="M585">
        <v>-125.14962509999999</v>
      </c>
      <c r="N585" t="s">
        <v>30</v>
      </c>
      <c r="O585">
        <v>31</v>
      </c>
      <c r="P585" t="s">
        <v>1298</v>
      </c>
      <c r="Q585">
        <v>5</v>
      </c>
      <c r="R585">
        <v>52218</v>
      </c>
      <c r="S585" t="s">
        <v>174</v>
      </c>
      <c r="T585">
        <v>24</v>
      </c>
      <c r="U585" t="s">
        <v>1132</v>
      </c>
      <c r="V585" t="s">
        <v>71</v>
      </c>
      <c r="W585" s="449">
        <v>24</v>
      </c>
      <c r="X585">
        <f>'Area 24'!CL28</f>
        <v>0</v>
      </c>
      <c r="Y585" s="449" t="e">
        <f>'Area 24'!CP28</f>
        <v>#N/A</v>
      </c>
      <c r="Z585" s="449" t="e">
        <f>'Area 24'!CN28</f>
        <v>#N/A</v>
      </c>
      <c r="AA585" s="449" t="e">
        <f>'Area 24'!CT28</f>
        <v>#N/A</v>
      </c>
      <c r="AB585" t="e">
        <f t="shared" si="37"/>
        <v>#N/A</v>
      </c>
      <c r="AC585" t="e">
        <f t="shared" si="39"/>
        <v>#N/A</v>
      </c>
      <c r="AD585" t="e">
        <f t="shared" si="38"/>
        <v>#N/A</v>
      </c>
    </row>
    <row r="586" spans="1:30">
      <c r="A586" t="s">
        <v>174</v>
      </c>
      <c r="B586" t="s">
        <v>1124</v>
      </c>
      <c r="C586" t="s">
        <v>1292</v>
      </c>
      <c r="D586" t="s">
        <v>1293</v>
      </c>
      <c r="E586">
        <v>49.211489960000002</v>
      </c>
      <c r="F586">
        <v>-125.67109859999999</v>
      </c>
      <c r="G586" t="s">
        <v>1294</v>
      </c>
      <c r="H586" t="s">
        <v>1294</v>
      </c>
      <c r="I586" t="s">
        <v>1295</v>
      </c>
      <c r="J586" t="s">
        <v>1296</v>
      </c>
      <c r="K586" t="s">
        <v>1297</v>
      </c>
      <c r="L586">
        <v>49.026875990000001</v>
      </c>
      <c r="M586">
        <v>-125.14962509999999</v>
      </c>
      <c r="N586" t="s">
        <v>30</v>
      </c>
      <c r="O586">
        <v>31</v>
      </c>
      <c r="P586" t="s">
        <v>1298</v>
      </c>
      <c r="Q586">
        <v>5</v>
      </c>
      <c r="R586">
        <v>52218</v>
      </c>
      <c r="S586" t="s">
        <v>174</v>
      </c>
      <c r="T586">
        <v>24</v>
      </c>
      <c r="U586" t="s">
        <v>1132</v>
      </c>
      <c r="V586" t="s">
        <v>72</v>
      </c>
      <c r="W586" s="449">
        <v>25</v>
      </c>
      <c r="X586">
        <f>'Area 24'!CL29</f>
        <v>3</v>
      </c>
      <c r="Y586" s="449" t="e">
        <f>'Area 24'!CP29</f>
        <v>#N/A</v>
      </c>
      <c r="Z586" s="449" t="e">
        <f>'Area 24'!CN29</f>
        <v>#N/A</v>
      </c>
      <c r="AA586" s="449" t="e">
        <f>'Area 24'!CT29</f>
        <v>#N/A</v>
      </c>
      <c r="AB586" t="e">
        <f t="shared" si="37"/>
        <v>#N/A</v>
      </c>
      <c r="AC586" t="e">
        <f t="shared" si="39"/>
        <v>#N/A</v>
      </c>
      <c r="AD586" t="e">
        <f t="shared" si="38"/>
        <v>#N/A</v>
      </c>
    </row>
    <row r="587" spans="1:30">
      <c r="A587" t="s">
        <v>174</v>
      </c>
      <c r="B587" t="s">
        <v>1124</v>
      </c>
      <c r="C587" t="s">
        <v>1292</v>
      </c>
      <c r="D587" t="s">
        <v>1293</v>
      </c>
      <c r="E587">
        <v>49.211489960000002</v>
      </c>
      <c r="F587">
        <v>-125.67109859999999</v>
      </c>
      <c r="G587" t="s">
        <v>1294</v>
      </c>
      <c r="H587" t="s">
        <v>1294</v>
      </c>
      <c r="I587" t="s">
        <v>1295</v>
      </c>
      <c r="J587" t="s">
        <v>1296</v>
      </c>
      <c r="K587" t="s">
        <v>1297</v>
      </c>
      <c r="L587">
        <v>49.026875990000001</v>
      </c>
      <c r="M587">
        <v>-125.14962509999999</v>
      </c>
      <c r="N587" t="s">
        <v>30</v>
      </c>
      <c r="O587">
        <v>31</v>
      </c>
      <c r="P587" t="s">
        <v>1298</v>
      </c>
      <c r="Q587">
        <v>5</v>
      </c>
      <c r="R587">
        <v>52218</v>
      </c>
      <c r="S587" t="s">
        <v>174</v>
      </c>
      <c r="T587">
        <v>24</v>
      </c>
      <c r="U587" t="s">
        <v>1132</v>
      </c>
      <c r="V587" t="s">
        <v>73</v>
      </c>
      <c r="W587" s="449">
        <v>26</v>
      </c>
      <c r="X587">
        <f>'Area 24'!CL30</f>
        <v>-1</v>
      </c>
      <c r="Y587" s="449" t="e">
        <f>'Area 24'!CP30</f>
        <v>#N/A</v>
      </c>
      <c r="Z587" s="449" t="e">
        <f>'Area 24'!CN30</f>
        <v>#N/A</v>
      </c>
      <c r="AA587" s="449" t="e">
        <f>'Area 24'!CT30</f>
        <v>#N/A</v>
      </c>
      <c r="AB587" t="e">
        <f t="shared" si="37"/>
        <v>#N/A</v>
      </c>
      <c r="AC587" t="e">
        <f t="shared" si="39"/>
        <v>#N/A</v>
      </c>
      <c r="AD587" t="e">
        <f t="shared" si="38"/>
        <v>#N/A</v>
      </c>
    </row>
    <row r="588" spans="1:30">
      <c r="A588" t="s">
        <v>174</v>
      </c>
      <c r="B588" t="s">
        <v>1124</v>
      </c>
      <c r="C588" t="s">
        <v>1292</v>
      </c>
      <c r="D588" t="s">
        <v>1293</v>
      </c>
      <c r="E588">
        <v>49.211489960000002</v>
      </c>
      <c r="F588">
        <v>-125.67109859999999</v>
      </c>
      <c r="G588" t="s">
        <v>1294</v>
      </c>
      <c r="H588" t="s">
        <v>1294</v>
      </c>
      <c r="I588" t="s">
        <v>1295</v>
      </c>
      <c r="J588" t="s">
        <v>1296</v>
      </c>
      <c r="K588" t="s">
        <v>1297</v>
      </c>
      <c r="L588">
        <v>49.026875990000001</v>
      </c>
      <c r="M588">
        <v>-125.14962509999999</v>
      </c>
      <c r="N588" t="s">
        <v>30</v>
      </c>
      <c r="O588">
        <v>31</v>
      </c>
      <c r="P588" t="s">
        <v>1298</v>
      </c>
      <c r="Q588">
        <v>5</v>
      </c>
      <c r="R588">
        <v>52218</v>
      </c>
      <c r="S588" t="s">
        <v>174</v>
      </c>
      <c r="T588">
        <v>24</v>
      </c>
      <c r="U588" t="s">
        <v>1132</v>
      </c>
      <c r="V588" t="s">
        <v>74</v>
      </c>
      <c r="W588" s="449">
        <v>27</v>
      </c>
      <c r="X588">
        <f>'Area 24'!CL31</f>
        <v>-1</v>
      </c>
      <c r="Y588" s="449" t="e">
        <f>'Area 24'!CP31</f>
        <v>#N/A</v>
      </c>
      <c r="Z588" s="449" t="e">
        <f>'Area 24'!CN31</f>
        <v>#N/A</v>
      </c>
      <c r="AA588" s="449" t="e">
        <f>'Area 24'!CT31</f>
        <v>#N/A</v>
      </c>
      <c r="AB588" t="e">
        <f t="shared" si="37"/>
        <v>#N/A</v>
      </c>
      <c r="AC588" t="e">
        <f t="shared" si="39"/>
        <v>#N/A</v>
      </c>
      <c r="AD588" t="e">
        <f t="shared" si="38"/>
        <v>#N/A</v>
      </c>
    </row>
    <row r="589" spans="1:30">
      <c r="A589" t="s">
        <v>174</v>
      </c>
      <c r="B589" t="s">
        <v>1124</v>
      </c>
      <c r="C589" t="s">
        <v>1292</v>
      </c>
      <c r="D589" t="s">
        <v>1293</v>
      </c>
      <c r="E589">
        <v>49.211489960000002</v>
      </c>
      <c r="F589">
        <v>-125.67109859999999</v>
      </c>
      <c r="G589" t="s">
        <v>1294</v>
      </c>
      <c r="H589" t="s">
        <v>1294</v>
      </c>
      <c r="I589" t="s">
        <v>1295</v>
      </c>
      <c r="J589" t="s">
        <v>1296</v>
      </c>
      <c r="K589" t="s">
        <v>1297</v>
      </c>
      <c r="L589">
        <v>49.026875990000001</v>
      </c>
      <c r="M589">
        <v>-125.14962509999999</v>
      </c>
      <c r="N589" t="s">
        <v>30</v>
      </c>
      <c r="O589">
        <v>31</v>
      </c>
      <c r="P589" t="s">
        <v>1298</v>
      </c>
      <c r="Q589">
        <v>5</v>
      </c>
      <c r="R589">
        <v>52218</v>
      </c>
      <c r="S589" t="s">
        <v>174</v>
      </c>
      <c r="T589">
        <v>24</v>
      </c>
      <c r="U589" t="s">
        <v>1132</v>
      </c>
      <c r="V589" t="s">
        <v>75</v>
      </c>
      <c r="W589" s="449">
        <v>28</v>
      </c>
      <c r="X589">
        <f>'Area 24'!CL32</f>
        <v>-1</v>
      </c>
      <c r="Y589" s="449" t="e">
        <f>'Area 24'!CP32</f>
        <v>#N/A</v>
      </c>
      <c r="Z589" s="449" t="e">
        <f>'Area 24'!CN32</f>
        <v>#N/A</v>
      </c>
      <c r="AA589" s="449" t="e">
        <f>'Area 24'!CT32</f>
        <v>#N/A</v>
      </c>
      <c r="AB589" t="e">
        <f t="shared" si="37"/>
        <v>#N/A</v>
      </c>
      <c r="AC589" t="e">
        <f t="shared" si="39"/>
        <v>#N/A</v>
      </c>
      <c r="AD589" t="e">
        <f t="shared" si="38"/>
        <v>#N/A</v>
      </c>
    </row>
    <row r="590" spans="1:30">
      <c r="A590" t="s">
        <v>174</v>
      </c>
      <c r="B590" t="s">
        <v>1124</v>
      </c>
      <c r="C590" t="s">
        <v>1292</v>
      </c>
      <c r="D590" t="s">
        <v>1293</v>
      </c>
      <c r="E590">
        <v>49.211489960000002</v>
      </c>
      <c r="F590">
        <v>-125.67109859999999</v>
      </c>
      <c r="G590" t="s">
        <v>1294</v>
      </c>
      <c r="H590" t="s">
        <v>1294</v>
      </c>
      <c r="I590" t="s">
        <v>1295</v>
      </c>
      <c r="J590" t="s">
        <v>1296</v>
      </c>
      <c r="K590" t="s">
        <v>1297</v>
      </c>
      <c r="L590">
        <v>49.026875990000001</v>
      </c>
      <c r="M590">
        <v>-125.14962509999999</v>
      </c>
      <c r="N590" t="s">
        <v>30</v>
      </c>
      <c r="O590">
        <v>31</v>
      </c>
      <c r="P590" t="s">
        <v>1298</v>
      </c>
      <c r="Q590">
        <v>5</v>
      </c>
      <c r="R590">
        <v>52218</v>
      </c>
      <c r="S590" t="s">
        <v>174</v>
      </c>
      <c r="T590">
        <v>24</v>
      </c>
      <c r="U590" t="s">
        <v>1132</v>
      </c>
      <c r="V590" t="s">
        <v>76</v>
      </c>
      <c r="W590" s="449">
        <v>29</v>
      </c>
      <c r="X590">
        <f>'Area 24'!CL33</f>
        <v>0</v>
      </c>
      <c r="Y590" s="449" t="e">
        <f>'Area 24'!CP33</f>
        <v>#N/A</v>
      </c>
      <c r="Z590" s="449" t="e">
        <f>'Area 24'!CN33</f>
        <v>#N/A</v>
      </c>
      <c r="AA590" s="449" t="e">
        <f>'Area 24'!CT33</f>
        <v>#N/A</v>
      </c>
      <c r="AB590" t="e">
        <f t="shared" si="37"/>
        <v>#N/A</v>
      </c>
      <c r="AC590" t="e">
        <f t="shared" si="39"/>
        <v>#N/A</v>
      </c>
      <c r="AD590" t="e">
        <f t="shared" si="38"/>
        <v>#N/A</v>
      </c>
    </row>
    <row r="591" spans="1:30">
      <c r="A591" t="s">
        <v>174</v>
      </c>
      <c r="B591" t="s">
        <v>1124</v>
      </c>
      <c r="C591" t="s">
        <v>1292</v>
      </c>
      <c r="D591" t="s">
        <v>1293</v>
      </c>
      <c r="E591">
        <v>49.211489960000002</v>
      </c>
      <c r="F591">
        <v>-125.67109859999999</v>
      </c>
      <c r="G591" t="s">
        <v>1294</v>
      </c>
      <c r="H591" t="s">
        <v>1294</v>
      </c>
      <c r="I591" t="s">
        <v>1295</v>
      </c>
      <c r="J591" t="s">
        <v>1296</v>
      </c>
      <c r="K591" t="s">
        <v>1297</v>
      </c>
      <c r="L591">
        <v>49.026875990000001</v>
      </c>
      <c r="M591">
        <v>-125.14962509999999</v>
      </c>
      <c r="N591" t="s">
        <v>30</v>
      </c>
      <c r="O591">
        <v>31</v>
      </c>
      <c r="P591" t="s">
        <v>1298</v>
      </c>
      <c r="Q591">
        <v>5</v>
      </c>
      <c r="R591">
        <v>52218</v>
      </c>
      <c r="S591" t="s">
        <v>174</v>
      </c>
      <c r="T591">
        <v>24</v>
      </c>
      <c r="U591" t="s">
        <v>1133</v>
      </c>
      <c r="V591" t="s">
        <v>78</v>
      </c>
      <c r="W591" s="449">
        <v>30</v>
      </c>
      <c r="X591">
        <f>'Area 24'!CL34</f>
        <v>-1</v>
      </c>
      <c r="Y591" s="449" t="e">
        <f>'Area 24'!CP34</f>
        <v>#N/A</v>
      </c>
      <c r="Z591" s="449" t="e">
        <f>'Area 24'!CN34</f>
        <v>#N/A</v>
      </c>
      <c r="AA591" s="449" t="e">
        <f>'Area 24'!CT34</f>
        <v>#N/A</v>
      </c>
      <c r="AB591" t="e">
        <f t="shared" si="37"/>
        <v>#N/A</v>
      </c>
      <c r="AC591" t="e">
        <f t="shared" si="39"/>
        <v>#N/A</v>
      </c>
      <c r="AD591" t="e">
        <f t="shared" si="38"/>
        <v>#N/A</v>
      </c>
    </row>
    <row r="592" spans="1:30">
      <c r="A592" t="s">
        <v>174</v>
      </c>
      <c r="B592" t="s">
        <v>1124</v>
      </c>
      <c r="C592" t="s">
        <v>1292</v>
      </c>
      <c r="D592" t="s">
        <v>1293</v>
      </c>
      <c r="E592">
        <v>49.211489960000002</v>
      </c>
      <c r="F592">
        <v>-125.67109859999999</v>
      </c>
      <c r="G592" t="s">
        <v>1294</v>
      </c>
      <c r="H592" t="s">
        <v>1294</v>
      </c>
      <c r="I592" t="s">
        <v>1295</v>
      </c>
      <c r="J592" t="s">
        <v>1296</v>
      </c>
      <c r="K592" t="s">
        <v>1297</v>
      </c>
      <c r="L592">
        <v>49.026875990000001</v>
      </c>
      <c r="M592">
        <v>-125.14962509999999</v>
      </c>
      <c r="N592" t="s">
        <v>30</v>
      </c>
      <c r="O592">
        <v>31</v>
      </c>
      <c r="P592" t="s">
        <v>1298</v>
      </c>
      <c r="Q592">
        <v>5</v>
      </c>
      <c r="R592">
        <v>52218</v>
      </c>
      <c r="S592" t="s">
        <v>174</v>
      </c>
      <c r="T592">
        <v>24</v>
      </c>
      <c r="U592" t="s">
        <v>1133</v>
      </c>
      <c r="V592" t="s">
        <v>79</v>
      </c>
      <c r="W592" s="449">
        <v>31</v>
      </c>
      <c r="X592">
        <f>'Area 24'!CL35</f>
        <v>0</v>
      </c>
      <c r="Y592" s="449" t="e">
        <f>'Area 24'!CP35</f>
        <v>#N/A</v>
      </c>
      <c r="Z592" s="449" t="e">
        <f>'Area 24'!CN35</f>
        <v>#N/A</v>
      </c>
      <c r="AA592" s="449" t="e">
        <f>'Area 24'!CT35</f>
        <v>#N/A</v>
      </c>
      <c r="AB592" t="e">
        <f t="shared" si="37"/>
        <v>#N/A</v>
      </c>
      <c r="AC592" t="e">
        <f t="shared" si="39"/>
        <v>#N/A</v>
      </c>
      <c r="AD592" t="e">
        <f t="shared" si="38"/>
        <v>#N/A</v>
      </c>
    </row>
    <row r="593" spans="1:30">
      <c r="A593" t="s">
        <v>174</v>
      </c>
      <c r="B593" t="s">
        <v>1124</v>
      </c>
      <c r="C593" t="s">
        <v>1292</v>
      </c>
      <c r="D593" t="s">
        <v>1293</v>
      </c>
      <c r="E593">
        <v>49.211489960000002</v>
      </c>
      <c r="F593">
        <v>-125.67109859999999</v>
      </c>
      <c r="G593" t="s">
        <v>1294</v>
      </c>
      <c r="H593" t="s">
        <v>1294</v>
      </c>
      <c r="I593" t="s">
        <v>1295</v>
      </c>
      <c r="J593" t="s">
        <v>1296</v>
      </c>
      <c r="K593" t="s">
        <v>1297</v>
      </c>
      <c r="L593">
        <v>49.026875990000001</v>
      </c>
      <c r="M593">
        <v>-125.14962509999999</v>
      </c>
      <c r="N593" t="s">
        <v>30</v>
      </c>
      <c r="O593">
        <v>31</v>
      </c>
      <c r="P593" t="s">
        <v>1298</v>
      </c>
      <c r="Q593">
        <v>5</v>
      </c>
      <c r="R593">
        <v>52218</v>
      </c>
      <c r="S593" t="s">
        <v>174</v>
      </c>
      <c r="T593">
        <v>24</v>
      </c>
      <c r="U593" t="s">
        <v>1133</v>
      </c>
      <c r="V593" t="s">
        <v>80</v>
      </c>
      <c r="W593" s="449">
        <v>32</v>
      </c>
      <c r="X593">
        <f>'Area 24'!CL36</f>
        <v>1</v>
      </c>
      <c r="Y593" s="449" t="e">
        <f>'Area 24'!CP36</f>
        <v>#N/A</v>
      </c>
      <c r="Z593" s="449" t="e">
        <f>'Area 24'!CN36</f>
        <v>#N/A</v>
      </c>
      <c r="AA593" s="449" t="e">
        <f>'Area 24'!CT36</f>
        <v>#N/A</v>
      </c>
      <c r="AB593" t="e">
        <f t="shared" si="37"/>
        <v>#N/A</v>
      </c>
      <c r="AC593" t="e">
        <f t="shared" si="39"/>
        <v>#N/A</v>
      </c>
      <c r="AD593" t="e">
        <f t="shared" si="38"/>
        <v>#N/A</v>
      </c>
    </row>
    <row r="594" spans="1:30">
      <c r="A594" t="s">
        <v>174</v>
      </c>
      <c r="B594" t="s">
        <v>1124</v>
      </c>
      <c r="C594" t="s">
        <v>1292</v>
      </c>
      <c r="D594" t="s">
        <v>1293</v>
      </c>
      <c r="E594">
        <v>49.211489960000002</v>
      </c>
      <c r="F594">
        <v>-125.67109859999999</v>
      </c>
      <c r="G594" t="s">
        <v>1294</v>
      </c>
      <c r="H594" t="s">
        <v>1294</v>
      </c>
      <c r="I594" t="s">
        <v>1295</v>
      </c>
      <c r="J594" t="s">
        <v>1296</v>
      </c>
      <c r="K594" t="s">
        <v>1297</v>
      </c>
      <c r="L594">
        <v>49.026875990000001</v>
      </c>
      <c r="M594">
        <v>-125.14962509999999</v>
      </c>
      <c r="N594" t="s">
        <v>30</v>
      </c>
      <c r="O594">
        <v>31</v>
      </c>
      <c r="P594" t="s">
        <v>1298</v>
      </c>
      <c r="Q594">
        <v>5</v>
      </c>
      <c r="R594">
        <v>52218</v>
      </c>
      <c r="S594" t="s">
        <v>174</v>
      </c>
      <c r="T594">
        <v>24</v>
      </c>
      <c r="U594" t="s">
        <v>1133</v>
      </c>
      <c r="V594" t="s">
        <v>81</v>
      </c>
      <c r="W594" s="449">
        <v>33</v>
      </c>
      <c r="X594">
        <f>'Area 24'!CL37</f>
        <v>-1</v>
      </c>
      <c r="Y594" s="449" t="e">
        <f>'Area 24'!CP37</f>
        <v>#N/A</v>
      </c>
      <c r="Z594" s="449" t="e">
        <f>'Area 24'!CN37</f>
        <v>#N/A</v>
      </c>
      <c r="AA594" s="449" t="e">
        <f>'Area 24'!CT37</f>
        <v>#N/A</v>
      </c>
      <c r="AB594" t="e">
        <f t="shared" si="37"/>
        <v>#N/A</v>
      </c>
      <c r="AC594" t="e">
        <f t="shared" si="39"/>
        <v>#N/A</v>
      </c>
      <c r="AD594" t="e">
        <f t="shared" si="38"/>
        <v>#N/A</v>
      </c>
    </row>
    <row r="595" spans="1:30">
      <c r="A595" t="s">
        <v>174</v>
      </c>
      <c r="B595" t="s">
        <v>1124</v>
      </c>
      <c r="C595" t="s">
        <v>1292</v>
      </c>
      <c r="D595" t="s">
        <v>1293</v>
      </c>
      <c r="E595">
        <v>49.211489960000002</v>
      </c>
      <c r="F595">
        <v>-125.67109859999999</v>
      </c>
      <c r="G595" t="s">
        <v>1294</v>
      </c>
      <c r="H595" t="s">
        <v>1294</v>
      </c>
      <c r="I595" t="s">
        <v>1295</v>
      </c>
      <c r="J595" t="s">
        <v>1296</v>
      </c>
      <c r="K595" t="s">
        <v>1297</v>
      </c>
      <c r="L595">
        <v>49.026875990000001</v>
      </c>
      <c r="M595">
        <v>-125.14962509999999</v>
      </c>
      <c r="N595" t="s">
        <v>30</v>
      </c>
      <c r="O595">
        <v>31</v>
      </c>
      <c r="P595" t="s">
        <v>1298</v>
      </c>
      <c r="Q595">
        <v>5</v>
      </c>
      <c r="R595">
        <v>52218</v>
      </c>
      <c r="S595" t="s">
        <v>174</v>
      </c>
      <c r="T595">
        <v>24</v>
      </c>
      <c r="U595" t="s">
        <v>1133</v>
      </c>
      <c r="V595" t="s">
        <v>82</v>
      </c>
      <c r="W595" s="449">
        <v>34</v>
      </c>
      <c r="X595">
        <f>'Area 24'!CL38</f>
        <v>1</v>
      </c>
      <c r="Y595" s="449" t="e">
        <f>'Area 24'!CP38</f>
        <v>#N/A</v>
      </c>
      <c r="Z595" s="449" t="e">
        <f>'Area 24'!CN38</f>
        <v>#N/A</v>
      </c>
      <c r="AA595" s="449" t="e">
        <f>'Area 24'!CT38</f>
        <v>#N/A</v>
      </c>
      <c r="AB595" t="e">
        <f t="shared" si="37"/>
        <v>#N/A</v>
      </c>
      <c r="AC595" t="e">
        <f t="shared" si="39"/>
        <v>#N/A</v>
      </c>
      <c r="AD595" t="e">
        <f t="shared" si="38"/>
        <v>#N/A</v>
      </c>
    </row>
    <row r="596" spans="1:30">
      <c r="A596" t="s">
        <v>174</v>
      </c>
      <c r="B596" t="s">
        <v>1124</v>
      </c>
      <c r="C596" t="s">
        <v>1292</v>
      </c>
      <c r="D596" t="s">
        <v>1293</v>
      </c>
      <c r="E596">
        <v>49.211489960000002</v>
      </c>
      <c r="F596">
        <v>-125.67109859999999</v>
      </c>
      <c r="G596" t="s">
        <v>1294</v>
      </c>
      <c r="H596" t="s">
        <v>1294</v>
      </c>
      <c r="I596" t="s">
        <v>1295</v>
      </c>
      <c r="J596" t="s">
        <v>1296</v>
      </c>
      <c r="K596" t="s">
        <v>1297</v>
      </c>
      <c r="L596">
        <v>49.026875990000001</v>
      </c>
      <c r="M596">
        <v>-125.14962509999999</v>
      </c>
      <c r="N596" t="s">
        <v>30</v>
      </c>
      <c r="O596">
        <v>31</v>
      </c>
      <c r="P596" t="s">
        <v>1298</v>
      </c>
      <c r="Q596">
        <v>5</v>
      </c>
      <c r="R596">
        <v>52218</v>
      </c>
      <c r="S596" t="s">
        <v>174</v>
      </c>
      <c r="T596">
        <v>24</v>
      </c>
      <c r="U596" t="s">
        <v>1133</v>
      </c>
      <c r="V596" t="s">
        <v>83</v>
      </c>
      <c r="W596" s="449">
        <v>35</v>
      </c>
      <c r="X596">
        <f>'Area 24'!CL39</f>
        <v>-1</v>
      </c>
      <c r="Y596" s="449" t="e">
        <f>'Area 24'!CP39</f>
        <v>#N/A</v>
      </c>
      <c r="Z596" s="449" t="e">
        <f>'Area 24'!CN39</f>
        <v>#N/A</v>
      </c>
      <c r="AA596" s="449" t="e">
        <f>'Area 24'!CT39</f>
        <v>#N/A</v>
      </c>
      <c r="AB596" t="e">
        <f t="shared" si="37"/>
        <v>#N/A</v>
      </c>
      <c r="AC596" t="e">
        <f t="shared" si="39"/>
        <v>#N/A</v>
      </c>
      <c r="AD596" t="e">
        <f t="shared" si="38"/>
        <v>#N/A</v>
      </c>
    </row>
    <row r="597" spans="1:30">
      <c r="A597" t="s">
        <v>174</v>
      </c>
      <c r="B597" t="s">
        <v>1124</v>
      </c>
      <c r="C597" t="s">
        <v>1292</v>
      </c>
      <c r="D597" t="s">
        <v>1293</v>
      </c>
      <c r="E597">
        <v>49.211489960000002</v>
      </c>
      <c r="F597">
        <v>-125.67109859999999</v>
      </c>
      <c r="G597" t="s">
        <v>1294</v>
      </c>
      <c r="H597" t="s">
        <v>1294</v>
      </c>
      <c r="I597" t="s">
        <v>1295</v>
      </c>
      <c r="J597" t="s">
        <v>1296</v>
      </c>
      <c r="K597" t="s">
        <v>1297</v>
      </c>
      <c r="L597">
        <v>49.026875990000001</v>
      </c>
      <c r="M597">
        <v>-125.14962509999999</v>
      </c>
      <c r="N597" t="s">
        <v>30</v>
      </c>
      <c r="O597">
        <v>31</v>
      </c>
      <c r="P597" t="s">
        <v>1298</v>
      </c>
      <c r="Q597">
        <v>5</v>
      </c>
      <c r="R597">
        <v>52218</v>
      </c>
      <c r="S597" t="s">
        <v>174</v>
      </c>
      <c r="T597">
        <v>24</v>
      </c>
      <c r="U597" t="s">
        <v>1133</v>
      </c>
      <c r="V597" t="s">
        <v>84</v>
      </c>
      <c r="W597" s="449">
        <v>36</v>
      </c>
      <c r="X597">
        <f>'Area 24'!CL40</f>
        <v>3</v>
      </c>
      <c r="Y597" s="449" t="e">
        <f>'Area 24'!CP40</f>
        <v>#N/A</v>
      </c>
      <c r="Z597" s="449" t="e">
        <f>'Area 24'!CN40</f>
        <v>#N/A</v>
      </c>
      <c r="AA597" s="449" t="e">
        <f>'Area 24'!CT40</f>
        <v>#N/A</v>
      </c>
      <c r="AB597" t="e">
        <f t="shared" si="37"/>
        <v>#N/A</v>
      </c>
      <c r="AC597" t="e">
        <f t="shared" si="39"/>
        <v>#N/A</v>
      </c>
      <c r="AD597" t="e">
        <f t="shared" si="38"/>
        <v>#N/A</v>
      </c>
    </row>
    <row r="598" spans="1:30">
      <c r="A598" t="s">
        <v>174</v>
      </c>
      <c r="B598" t="s">
        <v>1124</v>
      </c>
      <c r="C598" t="s">
        <v>1292</v>
      </c>
      <c r="D598" t="s">
        <v>1293</v>
      </c>
      <c r="E598">
        <v>49.211489960000002</v>
      </c>
      <c r="F598">
        <v>-125.67109859999999</v>
      </c>
      <c r="G598" t="s">
        <v>1294</v>
      </c>
      <c r="H598" t="s">
        <v>1294</v>
      </c>
      <c r="I598" t="s">
        <v>1295</v>
      </c>
      <c r="J598" t="s">
        <v>1296</v>
      </c>
      <c r="K598" t="s">
        <v>1297</v>
      </c>
      <c r="L598">
        <v>49.026875990000001</v>
      </c>
      <c r="M598">
        <v>-125.14962509999999</v>
      </c>
      <c r="N598" t="s">
        <v>30</v>
      </c>
      <c r="O598">
        <v>31</v>
      </c>
      <c r="P598" t="s">
        <v>1298</v>
      </c>
      <c r="Q598">
        <v>5</v>
      </c>
      <c r="R598">
        <v>52218</v>
      </c>
      <c r="S598" t="s">
        <v>174</v>
      </c>
      <c r="T598">
        <v>24</v>
      </c>
      <c r="U598" t="s">
        <v>1133</v>
      </c>
      <c r="V598" t="s">
        <v>85</v>
      </c>
      <c r="W598" s="449">
        <v>37</v>
      </c>
      <c r="X598">
        <f>'Area 24'!CL41</f>
        <v>3</v>
      </c>
      <c r="Y598" s="449" t="e">
        <f>'Area 24'!CP41</f>
        <v>#N/A</v>
      </c>
      <c r="Z598" s="449" t="e">
        <f>'Area 24'!CN41</f>
        <v>#N/A</v>
      </c>
      <c r="AA598" s="449" t="e">
        <f>'Area 24'!CT41</f>
        <v>#N/A</v>
      </c>
      <c r="AB598" t="e">
        <f t="shared" si="37"/>
        <v>#N/A</v>
      </c>
      <c r="AC598" t="e">
        <f t="shared" si="39"/>
        <v>#N/A</v>
      </c>
      <c r="AD598" t="e">
        <f t="shared" si="38"/>
        <v>#N/A</v>
      </c>
    </row>
    <row r="599" spans="1:30">
      <c r="A599" t="s">
        <v>174</v>
      </c>
      <c r="B599" t="s">
        <v>1124</v>
      </c>
      <c r="C599" t="s">
        <v>1292</v>
      </c>
      <c r="D599" t="s">
        <v>1293</v>
      </c>
      <c r="E599">
        <v>49.211489960000002</v>
      </c>
      <c r="F599">
        <v>-125.67109859999999</v>
      </c>
      <c r="G599" t="s">
        <v>1294</v>
      </c>
      <c r="H599" t="s">
        <v>1294</v>
      </c>
      <c r="I599" t="s">
        <v>1295</v>
      </c>
      <c r="J599" t="s">
        <v>1296</v>
      </c>
      <c r="K599" t="s">
        <v>1297</v>
      </c>
      <c r="L599">
        <v>49.026875990000001</v>
      </c>
      <c r="M599">
        <v>-125.14962509999999</v>
      </c>
      <c r="N599" t="s">
        <v>30</v>
      </c>
      <c r="O599">
        <v>31</v>
      </c>
      <c r="P599" t="s">
        <v>1298</v>
      </c>
      <c r="Q599">
        <v>5</v>
      </c>
      <c r="R599">
        <v>52218</v>
      </c>
      <c r="S599" t="s">
        <v>174</v>
      </c>
      <c r="T599">
        <v>24</v>
      </c>
      <c r="U599" t="s">
        <v>1133</v>
      </c>
      <c r="V599" t="s">
        <v>86</v>
      </c>
      <c r="W599" s="449">
        <v>38</v>
      </c>
      <c r="X599">
        <f>'Area 24'!CL42</f>
        <v>3</v>
      </c>
      <c r="Y599" s="449" t="e">
        <f>'Area 24'!CP42</f>
        <v>#N/A</v>
      </c>
      <c r="Z599" s="449" t="e">
        <f>'Area 24'!CN42</f>
        <v>#N/A</v>
      </c>
      <c r="AA599" s="449" t="e">
        <f>'Area 24'!CT42</f>
        <v>#N/A</v>
      </c>
      <c r="AB599" t="e">
        <f t="shared" si="37"/>
        <v>#N/A</v>
      </c>
      <c r="AC599" t="e">
        <f t="shared" si="39"/>
        <v>#N/A</v>
      </c>
      <c r="AD599" t="e">
        <f t="shared" si="38"/>
        <v>#N/A</v>
      </c>
    </row>
    <row r="600" spans="1:30">
      <c r="A600" t="s">
        <v>174</v>
      </c>
      <c r="B600" t="s">
        <v>1124</v>
      </c>
      <c r="C600" t="s">
        <v>1292</v>
      </c>
      <c r="D600" t="s">
        <v>1293</v>
      </c>
      <c r="E600">
        <v>49.211489960000002</v>
      </c>
      <c r="F600">
        <v>-125.67109859999999</v>
      </c>
      <c r="G600" t="s">
        <v>1294</v>
      </c>
      <c r="H600" t="s">
        <v>1294</v>
      </c>
      <c r="I600" t="s">
        <v>1295</v>
      </c>
      <c r="J600" t="s">
        <v>1296</v>
      </c>
      <c r="K600" t="s">
        <v>1297</v>
      </c>
      <c r="L600">
        <v>49.026875990000001</v>
      </c>
      <c r="M600">
        <v>-125.14962509999999</v>
      </c>
      <c r="N600" t="s">
        <v>30</v>
      </c>
      <c r="O600">
        <v>31</v>
      </c>
      <c r="P600" t="s">
        <v>1298</v>
      </c>
      <c r="Q600">
        <v>5</v>
      </c>
      <c r="R600">
        <v>52218</v>
      </c>
      <c r="S600" t="s">
        <v>174</v>
      </c>
      <c r="T600">
        <v>24</v>
      </c>
      <c r="U600" t="s">
        <v>1133</v>
      </c>
      <c r="V600" t="s">
        <v>87</v>
      </c>
      <c r="W600" s="449">
        <v>39</v>
      </c>
      <c r="X600">
        <f>'Area 24'!CL43</f>
        <v>3</v>
      </c>
      <c r="Y600" s="449" t="e">
        <f>'Area 24'!CP43</f>
        <v>#N/A</v>
      </c>
      <c r="Z600" s="449" t="e">
        <f>'Area 24'!CN43</f>
        <v>#N/A</v>
      </c>
      <c r="AA600" s="449" t="e">
        <f>'Area 24'!CT43</f>
        <v>#N/A</v>
      </c>
      <c r="AB600" t="e">
        <f t="shared" si="37"/>
        <v>#N/A</v>
      </c>
      <c r="AC600" t="e">
        <f t="shared" si="39"/>
        <v>#N/A</v>
      </c>
      <c r="AD600" t="e">
        <f t="shared" si="38"/>
        <v>#N/A</v>
      </c>
    </row>
    <row r="601" spans="1:30">
      <c r="A601" t="s">
        <v>174</v>
      </c>
      <c r="B601" t="s">
        <v>1124</v>
      </c>
      <c r="C601" t="s">
        <v>1292</v>
      </c>
      <c r="D601" t="s">
        <v>1293</v>
      </c>
      <c r="E601">
        <v>49.211489960000002</v>
      </c>
      <c r="F601">
        <v>-125.67109859999999</v>
      </c>
      <c r="G601" t="s">
        <v>1294</v>
      </c>
      <c r="H601" t="s">
        <v>1294</v>
      </c>
      <c r="I601" t="s">
        <v>1295</v>
      </c>
      <c r="J601" t="s">
        <v>1296</v>
      </c>
      <c r="K601" t="s">
        <v>1297</v>
      </c>
      <c r="L601">
        <v>49.026875990000001</v>
      </c>
      <c r="M601">
        <v>-125.14962509999999</v>
      </c>
      <c r="N601" t="s">
        <v>30</v>
      </c>
      <c r="O601">
        <v>31</v>
      </c>
      <c r="P601" t="s">
        <v>1298</v>
      </c>
      <c r="Q601">
        <v>5</v>
      </c>
      <c r="R601">
        <v>52218</v>
      </c>
      <c r="S601" t="s">
        <v>174</v>
      </c>
      <c r="T601">
        <v>24</v>
      </c>
      <c r="U601" t="s">
        <v>1133</v>
      </c>
      <c r="V601" t="s">
        <v>88</v>
      </c>
      <c r="W601" s="449">
        <v>40</v>
      </c>
      <c r="X601">
        <f>'Area 24'!CL44</f>
        <v>4</v>
      </c>
      <c r="Y601" s="449" t="e">
        <f>'Area 24'!CP44</f>
        <v>#N/A</v>
      </c>
      <c r="Z601" s="449" t="e">
        <f>'Area 24'!CN44</f>
        <v>#N/A</v>
      </c>
      <c r="AA601" s="449" t="e">
        <f>'Area 24'!CT44</f>
        <v>#N/A</v>
      </c>
      <c r="AB601" t="e">
        <f t="shared" si="37"/>
        <v>#N/A</v>
      </c>
      <c r="AC601" t="e">
        <f t="shared" si="39"/>
        <v>#N/A</v>
      </c>
      <c r="AD601" t="e">
        <f t="shared" si="38"/>
        <v>#N/A</v>
      </c>
    </row>
    <row r="602" spans="1:30">
      <c r="A602" t="s">
        <v>174</v>
      </c>
      <c r="B602" t="s">
        <v>1124</v>
      </c>
      <c r="C602" t="s">
        <v>1292</v>
      </c>
      <c r="D602" t="s">
        <v>1293</v>
      </c>
      <c r="E602">
        <v>49.211489960000002</v>
      </c>
      <c r="F602">
        <v>-125.67109859999999</v>
      </c>
      <c r="G602" t="s">
        <v>1294</v>
      </c>
      <c r="H602" t="s">
        <v>1294</v>
      </c>
      <c r="I602" t="s">
        <v>1295</v>
      </c>
      <c r="J602" t="s">
        <v>1296</v>
      </c>
      <c r="K602" t="s">
        <v>1297</v>
      </c>
      <c r="L602">
        <v>49.026875990000001</v>
      </c>
      <c r="M602">
        <v>-125.14962509999999</v>
      </c>
      <c r="N602" t="s">
        <v>30</v>
      </c>
      <c r="O602">
        <v>31</v>
      </c>
      <c r="P602" t="s">
        <v>1298</v>
      </c>
      <c r="Q602">
        <v>5</v>
      </c>
      <c r="R602">
        <v>52218</v>
      </c>
      <c r="S602" t="s">
        <v>174</v>
      </c>
      <c r="T602">
        <v>24</v>
      </c>
      <c r="U602" t="s">
        <v>1133</v>
      </c>
      <c r="V602" t="s">
        <v>89</v>
      </c>
      <c r="W602" s="449">
        <v>41</v>
      </c>
      <c r="X602">
        <f>'Area 24'!CL45</f>
        <v>-1</v>
      </c>
      <c r="Y602" s="449" t="e">
        <f>'Area 24'!CP45</f>
        <v>#N/A</v>
      </c>
      <c r="Z602" s="449" t="e">
        <f>'Area 24'!CN45</f>
        <v>#N/A</v>
      </c>
      <c r="AA602" s="449" t="e">
        <f>'Area 24'!CT45</f>
        <v>#N/A</v>
      </c>
      <c r="AB602" t="e">
        <f t="shared" ref="AB602:AB665" si="40">VLOOKUP(Z602,biorisk,2,FALSE)</f>
        <v>#N/A</v>
      </c>
      <c r="AC602" t="e">
        <f t="shared" ref="AC602:AC665" si="41">VLOOKUP(AA602,futurerisk,2,FALSE)</f>
        <v>#N/A</v>
      </c>
      <c r="AD602" t="e">
        <f t="shared" ref="AD602:AD665" si="42">AB602*AC602</f>
        <v>#N/A</v>
      </c>
    </row>
    <row r="603" spans="1:30">
      <c r="A603" t="s">
        <v>174</v>
      </c>
      <c r="B603" t="s">
        <v>1124</v>
      </c>
      <c r="C603" t="s">
        <v>1292</v>
      </c>
      <c r="D603" t="s">
        <v>1293</v>
      </c>
      <c r="E603">
        <v>49.211489960000002</v>
      </c>
      <c r="F603">
        <v>-125.67109859999999</v>
      </c>
      <c r="G603" t="s">
        <v>1294</v>
      </c>
      <c r="H603" t="s">
        <v>1294</v>
      </c>
      <c r="I603" t="s">
        <v>1295</v>
      </c>
      <c r="J603" t="s">
        <v>1296</v>
      </c>
      <c r="K603" t="s">
        <v>1297</v>
      </c>
      <c r="L603">
        <v>49.026875990000001</v>
      </c>
      <c r="M603">
        <v>-125.14962509999999</v>
      </c>
      <c r="N603" t="s">
        <v>30</v>
      </c>
      <c r="O603">
        <v>31</v>
      </c>
      <c r="P603" t="s">
        <v>1298</v>
      </c>
      <c r="Q603">
        <v>5</v>
      </c>
      <c r="R603">
        <v>52218</v>
      </c>
      <c r="S603" t="s">
        <v>174</v>
      </c>
      <c r="T603">
        <v>24</v>
      </c>
      <c r="U603" t="s">
        <v>1133</v>
      </c>
      <c r="V603" t="s">
        <v>90</v>
      </c>
      <c r="W603" s="449">
        <v>42</v>
      </c>
      <c r="X603">
        <f>'Area 24'!CL46</f>
        <v>-1</v>
      </c>
      <c r="Y603" s="449" t="e">
        <f>'Area 24'!CP46</f>
        <v>#N/A</v>
      </c>
      <c r="Z603" s="449" t="e">
        <f>'Area 24'!CN46</f>
        <v>#N/A</v>
      </c>
      <c r="AA603" s="449" t="e">
        <f>'Area 24'!CT46</f>
        <v>#N/A</v>
      </c>
      <c r="AB603" t="e">
        <f t="shared" si="40"/>
        <v>#N/A</v>
      </c>
      <c r="AC603" t="e">
        <f t="shared" si="41"/>
        <v>#N/A</v>
      </c>
      <c r="AD603" t="e">
        <f t="shared" si="42"/>
        <v>#N/A</v>
      </c>
    </row>
    <row r="604" spans="1:30">
      <c r="A604" t="s">
        <v>174</v>
      </c>
      <c r="B604" t="s">
        <v>1124</v>
      </c>
      <c r="C604" t="s">
        <v>1292</v>
      </c>
      <c r="D604" t="s">
        <v>1293</v>
      </c>
      <c r="E604">
        <v>49.211489960000002</v>
      </c>
      <c r="F604">
        <v>-125.67109859999999</v>
      </c>
      <c r="G604" t="s">
        <v>1294</v>
      </c>
      <c r="H604" t="s">
        <v>1294</v>
      </c>
      <c r="I604" t="s">
        <v>1295</v>
      </c>
      <c r="J604" t="s">
        <v>1296</v>
      </c>
      <c r="K604" t="s">
        <v>1297</v>
      </c>
      <c r="L604">
        <v>49.026875990000001</v>
      </c>
      <c r="M604">
        <v>-125.14962509999999</v>
      </c>
      <c r="N604" t="s">
        <v>30</v>
      </c>
      <c r="O604">
        <v>31</v>
      </c>
      <c r="P604" t="s">
        <v>1298</v>
      </c>
      <c r="Q604">
        <v>5</v>
      </c>
      <c r="R604">
        <v>52218</v>
      </c>
      <c r="S604" t="s">
        <v>174</v>
      </c>
      <c r="T604">
        <v>24</v>
      </c>
      <c r="U604" t="s">
        <v>1133</v>
      </c>
      <c r="V604" t="s">
        <v>92</v>
      </c>
      <c r="W604" s="449">
        <v>43</v>
      </c>
      <c r="X604">
        <f>'Area 24'!CL47</f>
        <v>-1</v>
      </c>
      <c r="Y604" s="449" t="e">
        <f>'Area 24'!CP47</f>
        <v>#N/A</v>
      </c>
      <c r="Z604" s="449" t="e">
        <f>'Area 24'!CN47</f>
        <v>#N/A</v>
      </c>
      <c r="AA604" s="449" t="e">
        <f>'Area 24'!CT47</f>
        <v>#N/A</v>
      </c>
      <c r="AB604" t="e">
        <f t="shared" si="40"/>
        <v>#N/A</v>
      </c>
      <c r="AC604" t="e">
        <f t="shared" si="41"/>
        <v>#N/A</v>
      </c>
      <c r="AD604" t="e">
        <f t="shared" si="42"/>
        <v>#N/A</v>
      </c>
    </row>
    <row r="605" spans="1:30">
      <c r="A605" t="s">
        <v>174</v>
      </c>
      <c r="B605" t="s">
        <v>1124</v>
      </c>
      <c r="C605" t="s">
        <v>1292</v>
      </c>
      <c r="D605" t="s">
        <v>1293</v>
      </c>
      <c r="E605">
        <v>49.211489960000002</v>
      </c>
      <c r="F605">
        <v>-125.67109859999999</v>
      </c>
      <c r="G605" t="s">
        <v>1294</v>
      </c>
      <c r="H605" t="s">
        <v>1294</v>
      </c>
      <c r="I605" t="s">
        <v>1295</v>
      </c>
      <c r="J605" t="s">
        <v>1296</v>
      </c>
      <c r="K605" t="s">
        <v>1297</v>
      </c>
      <c r="L605">
        <v>49.026875990000001</v>
      </c>
      <c r="M605">
        <v>-125.14962509999999</v>
      </c>
      <c r="N605" t="s">
        <v>30</v>
      </c>
      <c r="O605">
        <v>31</v>
      </c>
      <c r="P605" t="s">
        <v>1298</v>
      </c>
      <c r="Q605">
        <v>5</v>
      </c>
      <c r="R605">
        <v>52218</v>
      </c>
      <c r="S605" t="s">
        <v>174</v>
      </c>
      <c r="T605">
        <v>24</v>
      </c>
      <c r="U605" t="s">
        <v>1133</v>
      </c>
      <c r="V605" t="s">
        <v>93</v>
      </c>
      <c r="W605" s="449">
        <v>44</v>
      </c>
      <c r="X605">
        <f>'Area 24'!CL48</f>
        <v>-1</v>
      </c>
      <c r="Y605" s="449" t="e">
        <f>'Area 24'!CP48</f>
        <v>#N/A</v>
      </c>
      <c r="Z605" s="449" t="e">
        <f>'Area 24'!CN48</f>
        <v>#N/A</v>
      </c>
      <c r="AA605" s="449" t="e">
        <f>'Area 24'!CT48</f>
        <v>#N/A</v>
      </c>
      <c r="AB605" t="e">
        <f t="shared" si="40"/>
        <v>#N/A</v>
      </c>
      <c r="AC605" t="e">
        <f t="shared" si="41"/>
        <v>#N/A</v>
      </c>
      <c r="AD605" t="e">
        <f t="shared" si="42"/>
        <v>#N/A</v>
      </c>
    </row>
    <row r="606" spans="1:30">
      <c r="A606" t="s">
        <v>174</v>
      </c>
      <c r="B606" t="s">
        <v>1124</v>
      </c>
      <c r="C606" t="s">
        <v>1292</v>
      </c>
      <c r="D606" t="s">
        <v>1293</v>
      </c>
      <c r="E606">
        <v>49.211489960000002</v>
      </c>
      <c r="F606">
        <v>-125.67109859999999</v>
      </c>
      <c r="G606" t="s">
        <v>1294</v>
      </c>
      <c r="H606" t="s">
        <v>1294</v>
      </c>
      <c r="I606" t="s">
        <v>1295</v>
      </c>
      <c r="J606" t="s">
        <v>1296</v>
      </c>
      <c r="K606" t="s">
        <v>1297</v>
      </c>
      <c r="L606">
        <v>49.026875990000001</v>
      </c>
      <c r="M606">
        <v>-125.14962509999999</v>
      </c>
      <c r="N606" t="s">
        <v>30</v>
      </c>
      <c r="O606">
        <v>31</v>
      </c>
      <c r="P606" t="s">
        <v>1298</v>
      </c>
      <c r="Q606">
        <v>5</v>
      </c>
      <c r="R606">
        <v>52218</v>
      </c>
      <c r="S606" t="s">
        <v>174</v>
      </c>
      <c r="T606">
        <v>24</v>
      </c>
      <c r="U606" t="s">
        <v>1133</v>
      </c>
      <c r="V606" t="s">
        <v>94</v>
      </c>
      <c r="W606" s="449">
        <v>45</v>
      </c>
      <c r="X606">
        <f>'Area 24'!CL49</f>
        <v>0</v>
      </c>
      <c r="Y606" s="449" t="e">
        <f>'Area 24'!CP49</f>
        <v>#N/A</v>
      </c>
      <c r="Z606" s="449" t="e">
        <f>'Area 24'!CN49</f>
        <v>#N/A</v>
      </c>
      <c r="AA606" s="449" t="e">
        <f>'Area 24'!CT49</f>
        <v>#N/A</v>
      </c>
      <c r="AB606" t="e">
        <f t="shared" si="40"/>
        <v>#N/A</v>
      </c>
      <c r="AC606" t="e">
        <f t="shared" si="41"/>
        <v>#N/A</v>
      </c>
      <c r="AD606" t="e">
        <f t="shared" si="42"/>
        <v>#N/A</v>
      </c>
    </row>
    <row r="607" spans="1:30">
      <c r="A607" t="s">
        <v>174</v>
      </c>
      <c r="B607" t="s">
        <v>1124</v>
      </c>
      <c r="C607" t="s">
        <v>1292</v>
      </c>
      <c r="D607" t="s">
        <v>1293</v>
      </c>
      <c r="E607">
        <v>49.211489960000002</v>
      </c>
      <c r="F607">
        <v>-125.67109859999999</v>
      </c>
      <c r="G607" t="s">
        <v>1294</v>
      </c>
      <c r="H607" t="s">
        <v>1294</v>
      </c>
      <c r="I607" t="s">
        <v>1295</v>
      </c>
      <c r="J607" t="s">
        <v>1296</v>
      </c>
      <c r="K607" t="s">
        <v>1297</v>
      </c>
      <c r="L607">
        <v>49.026875990000001</v>
      </c>
      <c r="M607">
        <v>-125.14962509999999</v>
      </c>
      <c r="N607" t="s">
        <v>30</v>
      </c>
      <c r="O607">
        <v>31</v>
      </c>
      <c r="P607" t="s">
        <v>1298</v>
      </c>
      <c r="Q607">
        <v>5</v>
      </c>
      <c r="R607">
        <v>52218</v>
      </c>
      <c r="S607" t="s">
        <v>174</v>
      </c>
      <c r="T607">
        <v>24</v>
      </c>
      <c r="U607" t="s">
        <v>1133</v>
      </c>
      <c r="V607" t="s">
        <v>95</v>
      </c>
      <c r="W607" s="449">
        <v>46</v>
      </c>
      <c r="X607">
        <f>'Area 24'!CL50</f>
        <v>0</v>
      </c>
      <c r="Y607" s="449" t="e">
        <f>'Area 24'!CP50</f>
        <v>#N/A</v>
      </c>
      <c r="Z607" s="449" t="e">
        <f>'Area 24'!CN50</f>
        <v>#N/A</v>
      </c>
      <c r="AA607" s="449" t="e">
        <f>'Area 24'!CT50</f>
        <v>#N/A</v>
      </c>
      <c r="AB607" t="e">
        <f t="shared" si="40"/>
        <v>#N/A</v>
      </c>
      <c r="AC607" t="e">
        <f t="shared" si="41"/>
        <v>#N/A</v>
      </c>
      <c r="AD607" t="e">
        <f t="shared" si="42"/>
        <v>#N/A</v>
      </c>
    </row>
    <row r="608" spans="1:30">
      <c r="A608" t="s">
        <v>174</v>
      </c>
      <c r="B608" t="s">
        <v>1124</v>
      </c>
      <c r="C608" t="s">
        <v>1292</v>
      </c>
      <c r="D608" t="s">
        <v>1293</v>
      </c>
      <c r="E608">
        <v>49.211489960000002</v>
      </c>
      <c r="F608">
        <v>-125.67109859999999</v>
      </c>
      <c r="G608" t="s">
        <v>1294</v>
      </c>
      <c r="H608" t="s">
        <v>1294</v>
      </c>
      <c r="I608" t="s">
        <v>1295</v>
      </c>
      <c r="J608" t="s">
        <v>1296</v>
      </c>
      <c r="K608" t="s">
        <v>1297</v>
      </c>
      <c r="L608">
        <v>49.026875990000001</v>
      </c>
      <c r="M608">
        <v>-125.14962509999999</v>
      </c>
      <c r="N608" t="s">
        <v>30</v>
      </c>
      <c r="O608">
        <v>31</v>
      </c>
      <c r="P608" t="s">
        <v>1298</v>
      </c>
      <c r="Q608">
        <v>5</v>
      </c>
      <c r="R608">
        <v>52218</v>
      </c>
      <c r="S608" t="s">
        <v>174</v>
      </c>
      <c r="T608">
        <v>24</v>
      </c>
      <c r="U608" t="s">
        <v>1134</v>
      </c>
      <c r="V608" t="s">
        <v>97</v>
      </c>
      <c r="W608" s="449">
        <v>47</v>
      </c>
      <c r="X608">
        <f>'Area 24'!CL51</f>
        <v>1</v>
      </c>
      <c r="Y608" s="449" t="e">
        <f>'Area 24'!CP51</f>
        <v>#N/A</v>
      </c>
      <c r="Z608" s="449" t="e">
        <f>'Area 24'!CN51</f>
        <v>#N/A</v>
      </c>
      <c r="AA608" s="449" t="e">
        <f>'Area 24'!CT51</f>
        <v>#N/A</v>
      </c>
      <c r="AB608" t="e">
        <f t="shared" si="40"/>
        <v>#N/A</v>
      </c>
      <c r="AC608" t="e">
        <f t="shared" si="41"/>
        <v>#N/A</v>
      </c>
      <c r="AD608" t="e">
        <f t="shared" si="42"/>
        <v>#N/A</v>
      </c>
    </row>
    <row r="609" spans="1:30">
      <c r="A609" t="s">
        <v>174</v>
      </c>
      <c r="B609" t="s">
        <v>1124</v>
      </c>
      <c r="C609" t="s">
        <v>1292</v>
      </c>
      <c r="D609" t="s">
        <v>1293</v>
      </c>
      <c r="E609">
        <v>49.211489960000002</v>
      </c>
      <c r="F609">
        <v>-125.67109859999999</v>
      </c>
      <c r="G609" t="s">
        <v>1294</v>
      </c>
      <c r="H609" t="s">
        <v>1294</v>
      </c>
      <c r="I609" t="s">
        <v>1295</v>
      </c>
      <c r="J609" t="s">
        <v>1296</v>
      </c>
      <c r="K609" t="s">
        <v>1297</v>
      </c>
      <c r="L609">
        <v>49.026875990000001</v>
      </c>
      <c r="M609">
        <v>-125.14962509999999</v>
      </c>
      <c r="N609" t="s">
        <v>30</v>
      </c>
      <c r="O609">
        <v>31</v>
      </c>
      <c r="P609" t="s">
        <v>1298</v>
      </c>
      <c r="Q609">
        <v>5</v>
      </c>
      <c r="R609">
        <v>52218</v>
      </c>
      <c r="S609" t="s">
        <v>174</v>
      </c>
      <c r="T609">
        <v>24</v>
      </c>
      <c r="U609" t="s">
        <v>1134</v>
      </c>
      <c r="V609" t="s">
        <v>98</v>
      </c>
      <c r="W609" s="449">
        <v>48</v>
      </c>
      <c r="X609">
        <f>'Area 24'!CL52</f>
        <v>2</v>
      </c>
      <c r="Y609" s="449" t="e">
        <f>'Area 24'!CP52</f>
        <v>#N/A</v>
      </c>
      <c r="Z609" s="449" t="e">
        <f>'Area 24'!CN52</f>
        <v>#N/A</v>
      </c>
      <c r="AA609" s="449" t="e">
        <f>'Area 24'!CT52</f>
        <v>#N/A</v>
      </c>
      <c r="AB609" t="e">
        <f t="shared" si="40"/>
        <v>#N/A</v>
      </c>
      <c r="AC609" t="e">
        <f t="shared" si="41"/>
        <v>#N/A</v>
      </c>
      <c r="AD609" t="e">
        <f t="shared" si="42"/>
        <v>#N/A</v>
      </c>
    </row>
    <row r="610" spans="1:30">
      <c r="A610" t="s">
        <v>174</v>
      </c>
      <c r="B610" t="s">
        <v>1124</v>
      </c>
      <c r="C610" t="s">
        <v>1292</v>
      </c>
      <c r="D610" t="s">
        <v>1293</v>
      </c>
      <c r="E610">
        <v>49.211489960000002</v>
      </c>
      <c r="F610">
        <v>-125.67109859999999</v>
      </c>
      <c r="G610" t="s">
        <v>1294</v>
      </c>
      <c r="H610" t="s">
        <v>1294</v>
      </c>
      <c r="I610" t="s">
        <v>1295</v>
      </c>
      <c r="J610" t="s">
        <v>1296</v>
      </c>
      <c r="K610" t="s">
        <v>1297</v>
      </c>
      <c r="L610">
        <v>49.026875990000001</v>
      </c>
      <c r="M610">
        <v>-125.14962509999999</v>
      </c>
      <c r="N610" t="s">
        <v>30</v>
      </c>
      <c r="O610">
        <v>31</v>
      </c>
      <c r="P610" t="s">
        <v>1298</v>
      </c>
      <c r="Q610">
        <v>5</v>
      </c>
      <c r="R610">
        <v>52218</v>
      </c>
      <c r="S610" t="s">
        <v>174</v>
      </c>
      <c r="T610">
        <v>24</v>
      </c>
      <c r="U610" t="s">
        <v>1134</v>
      </c>
      <c r="V610" t="s">
        <v>99</v>
      </c>
      <c r="W610" s="449">
        <v>49</v>
      </c>
      <c r="X610">
        <f>'Area 24'!CL53</f>
        <v>-1</v>
      </c>
      <c r="Y610" s="449" t="e">
        <f>'Area 24'!CP53</f>
        <v>#N/A</v>
      </c>
      <c r="Z610" s="449" t="e">
        <f>'Area 24'!CN53</f>
        <v>#N/A</v>
      </c>
      <c r="AA610" s="449" t="e">
        <f>'Area 24'!CT53</f>
        <v>#N/A</v>
      </c>
      <c r="AB610" t="e">
        <f t="shared" si="40"/>
        <v>#N/A</v>
      </c>
      <c r="AC610" t="e">
        <f t="shared" si="41"/>
        <v>#N/A</v>
      </c>
      <c r="AD610" t="e">
        <f t="shared" si="42"/>
        <v>#N/A</v>
      </c>
    </row>
    <row r="611" spans="1:30">
      <c r="A611" t="s">
        <v>174</v>
      </c>
      <c r="B611" t="s">
        <v>1124</v>
      </c>
      <c r="C611" t="s">
        <v>1292</v>
      </c>
      <c r="D611" t="s">
        <v>1293</v>
      </c>
      <c r="E611">
        <v>49.211489960000002</v>
      </c>
      <c r="F611">
        <v>-125.67109859999999</v>
      </c>
      <c r="G611" t="s">
        <v>1294</v>
      </c>
      <c r="H611" t="s">
        <v>1294</v>
      </c>
      <c r="I611" t="s">
        <v>1295</v>
      </c>
      <c r="J611" t="s">
        <v>1296</v>
      </c>
      <c r="K611" t="s">
        <v>1297</v>
      </c>
      <c r="L611">
        <v>49.026875990000001</v>
      </c>
      <c r="M611">
        <v>-125.14962509999999</v>
      </c>
      <c r="N611" t="s">
        <v>30</v>
      </c>
      <c r="O611">
        <v>31</v>
      </c>
      <c r="P611" t="s">
        <v>1298</v>
      </c>
      <c r="Q611">
        <v>5</v>
      </c>
      <c r="R611">
        <v>52218</v>
      </c>
      <c r="S611" t="s">
        <v>174</v>
      </c>
      <c r="T611">
        <v>24</v>
      </c>
      <c r="U611" t="s">
        <v>1134</v>
      </c>
      <c r="V611" t="s">
        <v>100</v>
      </c>
      <c r="W611" s="449">
        <v>50</v>
      </c>
      <c r="X611">
        <f>'Area 24'!CL54</f>
        <v>1</v>
      </c>
      <c r="Y611" s="449" t="e">
        <f>'Area 24'!CP54</f>
        <v>#N/A</v>
      </c>
      <c r="Z611" s="449" t="e">
        <f>'Area 24'!CN54</f>
        <v>#N/A</v>
      </c>
      <c r="AA611" s="449" t="e">
        <f>'Area 24'!CT54</f>
        <v>#N/A</v>
      </c>
      <c r="AB611" t="e">
        <f t="shared" si="40"/>
        <v>#N/A</v>
      </c>
      <c r="AC611" t="e">
        <f t="shared" si="41"/>
        <v>#N/A</v>
      </c>
      <c r="AD611" t="e">
        <f t="shared" si="42"/>
        <v>#N/A</v>
      </c>
    </row>
    <row r="612" spans="1:30">
      <c r="A612" t="s">
        <v>174</v>
      </c>
      <c r="B612" t="s">
        <v>1124</v>
      </c>
      <c r="C612" t="s">
        <v>1292</v>
      </c>
      <c r="D612" t="s">
        <v>1293</v>
      </c>
      <c r="E612">
        <v>49.211489960000002</v>
      </c>
      <c r="F612">
        <v>-125.67109859999999</v>
      </c>
      <c r="G612" t="s">
        <v>1294</v>
      </c>
      <c r="H612" t="s">
        <v>1294</v>
      </c>
      <c r="I612" t="s">
        <v>1295</v>
      </c>
      <c r="J612" t="s">
        <v>1296</v>
      </c>
      <c r="K612" t="s">
        <v>1297</v>
      </c>
      <c r="L612">
        <v>49.026875990000001</v>
      </c>
      <c r="M612">
        <v>-125.14962509999999</v>
      </c>
      <c r="N612" t="s">
        <v>30</v>
      </c>
      <c r="O612">
        <v>31</v>
      </c>
      <c r="P612" t="s">
        <v>1298</v>
      </c>
      <c r="Q612">
        <v>5</v>
      </c>
      <c r="R612">
        <v>52218</v>
      </c>
      <c r="S612" t="s">
        <v>174</v>
      </c>
      <c r="T612">
        <v>24</v>
      </c>
      <c r="U612" t="s">
        <v>1134</v>
      </c>
      <c r="V612" t="s">
        <v>101</v>
      </c>
      <c r="W612" s="449">
        <v>51</v>
      </c>
      <c r="X612">
        <f>'Area 24'!CL55</f>
        <v>1</v>
      </c>
      <c r="Y612" s="449" t="e">
        <f>'Area 24'!CP55</f>
        <v>#N/A</v>
      </c>
      <c r="Z612" s="449" t="e">
        <f>'Area 24'!CN55</f>
        <v>#N/A</v>
      </c>
      <c r="AA612" s="449" t="e">
        <f>'Area 24'!CT55</f>
        <v>#N/A</v>
      </c>
      <c r="AB612" t="e">
        <f t="shared" si="40"/>
        <v>#N/A</v>
      </c>
      <c r="AC612" t="e">
        <f t="shared" si="41"/>
        <v>#N/A</v>
      </c>
      <c r="AD612" t="e">
        <f t="shared" si="42"/>
        <v>#N/A</v>
      </c>
    </row>
    <row r="613" spans="1:30">
      <c r="A613" t="s">
        <v>174</v>
      </c>
      <c r="B613" t="s">
        <v>1124</v>
      </c>
      <c r="C613" t="s">
        <v>1292</v>
      </c>
      <c r="D613" t="s">
        <v>1293</v>
      </c>
      <c r="E613">
        <v>49.211489960000002</v>
      </c>
      <c r="F613">
        <v>-125.67109859999999</v>
      </c>
      <c r="G613" t="s">
        <v>1294</v>
      </c>
      <c r="H613" t="s">
        <v>1294</v>
      </c>
      <c r="I613" t="s">
        <v>1295</v>
      </c>
      <c r="J613" t="s">
        <v>1296</v>
      </c>
      <c r="K613" t="s">
        <v>1297</v>
      </c>
      <c r="L613">
        <v>49.026875990000001</v>
      </c>
      <c r="M613">
        <v>-125.14962509999999</v>
      </c>
      <c r="N613" t="s">
        <v>30</v>
      </c>
      <c r="O613">
        <v>31</v>
      </c>
      <c r="P613" t="s">
        <v>1298</v>
      </c>
      <c r="Q613">
        <v>5</v>
      </c>
      <c r="R613">
        <v>52218</v>
      </c>
      <c r="S613" t="s">
        <v>174</v>
      </c>
      <c r="T613">
        <v>24</v>
      </c>
      <c r="U613" t="s">
        <v>1134</v>
      </c>
      <c r="V613" t="s">
        <v>102</v>
      </c>
      <c r="W613" s="449">
        <v>52</v>
      </c>
      <c r="X613">
        <f>'Area 24'!CL56</f>
        <v>-1</v>
      </c>
      <c r="Y613" s="449" t="e">
        <f>'Area 24'!CP56</f>
        <v>#N/A</v>
      </c>
      <c r="Z613" s="449" t="e">
        <f>'Area 24'!CN56</f>
        <v>#N/A</v>
      </c>
      <c r="AA613" s="449" t="e">
        <f>'Area 24'!CT56</f>
        <v>#N/A</v>
      </c>
      <c r="AB613" t="e">
        <f t="shared" si="40"/>
        <v>#N/A</v>
      </c>
      <c r="AC613" t="e">
        <f t="shared" si="41"/>
        <v>#N/A</v>
      </c>
      <c r="AD613" t="e">
        <f t="shared" si="42"/>
        <v>#N/A</v>
      </c>
    </row>
    <row r="614" spans="1:30">
      <c r="A614" t="s">
        <v>174</v>
      </c>
      <c r="B614" t="s">
        <v>1124</v>
      </c>
      <c r="C614" t="s">
        <v>1292</v>
      </c>
      <c r="D614" t="s">
        <v>1293</v>
      </c>
      <c r="E614">
        <v>49.211489960000002</v>
      </c>
      <c r="F614">
        <v>-125.67109859999999</v>
      </c>
      <c r="G614" t="s">
        <v>1294</v>
      </c>
      <c r="H614" t="s">
        <v>1294</v>
      </c>
      <c r="I614" t="s">
        <v>1295</v>
      </c>
      <c r="J614" t="s">
        <v>1296</v>
      </c>
      <c r="K614" t="s">
        <v>1297</v>
      </c>
      <c r="L614">
        <v>49.026875990000001</v>
      </c>
      <c r="M614">
        <v>-125.14962509999999</v>
      </c>
      <c r="N614" t="s">
        <v>30</v>
      </c>
      <c r="O614">
        <v>31</v>
      </c>
      <c r="P614" t="s">
        <v>1298</v>
      </c>
      <c r="Q614">
        <v>5</v>
      </c>
      <c r="R614">
        <v>52218</v>
      </c>
      <c r="S614" t="s">
        <v>174</v>
      </c>
      <c r="T614">
        <v>24</v>
      </c>
      <c r="U614" t="s">
        <v>1134</v>
      </c>
      <c r="V614" t="s">
        <v>103</v>
      </c>
      <c r="W614" s="449">
        <v>53</v>
      </c>
      <c r="X614">
        <f>'Area 24'!CL57</f>
        <v>1</v>
      </c>
      <c r="Y614" s="449" t="e">
        <f>'Area 24'!CP57</f>
        <v>#N/A</v>
      </c>
      <c r="Z614" s="449" t="e">
        <f>'Area 24'!CN57</f>
        <v>#N/A</v>
      </c>
      <c r="AA614" s="449" t="e">
        <f>'Area 24'!CT57</f>
        <v>#N/A</v>
      </c>
      <c r="AB614" t="e">
        <f t="shared" si="40"/>
        <v>#N/A</v>
      </c>
      <c r="AC614" t="e">
        <f t="shared" si="41"/>
        <v>#N/A</v>
      </c>
      <c r="AD614" t="e">
        <f t="shared" si="42"/>
        <v>#N/A</v>
      </c>
    </row>
    <row r="615" spans="1:30">
      <c r="A615" t="s">
        <v>174</v>
      </c>
      <c r="B615" t="s">
        <v>1124</v>
      </c>
      <c r="C615" t="s">
        <v>1292</v>
      </c>
      <c r="D615" t="s">
        <v>1293</v>
      </c>
      <c r="E615">
        <v>49.211489960000002</v>
      </c>
      <c r="F615">
        <v>-125.67109859999999</v>
      </c>
      <c r="G615" t="s">
        <v>1294</v>
      </c>
      <c r="H615" t="s">
        <v>1294</v>
      </c>
      <c r="I615" t="s">
        <v>1295</v>
      </c>
      <c r="J615" t="s">
        <v>1296</v>
      </c>
      <c r="K615" t="s">
        <v>1297</v>
      </c>
      <c r="L615">
        <v>49.026875990000001</v>
      </c>
      <c r="M615">
        <v>-125.14962509999999</v>
      </c>
      <c r="N615" t="s">
        <v>30</v>
      </c>
      <c r="O615">
        <v>31</v>
      </c>
      <c r="P615" t="s">
        <v>1298</v>
      </c>
      <c r="Q615">
        <v>5</v>
      </c>
      <c r="R615">
        <v>52218</v>
      </c>
      <c r="S615" t="s">
        <v>174</v>
      </c>
      <c r="T615">
        <v>24</v>
      </c>
      <c r="U615" t="s">
        <v>1134</v>
      </c>
      <c r="V615" t="s">
        <v>104</v>
      </c>
      <c r="W615" s="449">
        <v>54</v>
      </c>
      <c r="X615">
        <f>'Area 24'!CL58</f>
        <v>-1</v>
      </c>
      <c r="Y615" s="449" t="e">
        <f>'Area 24'!CP58</f>
        <v>#N/A</v>
      </c>
      <c r="Z615" s="449" t="e">
        <f>'Area 24'!CN58</f>
        <v>#N/A</v>
      </c>
      <c r="AA615" s="449" t="e">
        <f>'Area 24'!CT58</f>
        <v>#N/A</v>
      </c>
      <c r="AB615" t="e">
        <f t="shared" si="40"/>
        <v>#N/A</v>
      </c>
      <c r="AC615" t="e">
        <f t="shared" si="41"/>
        <v>#N/A</v>
      </c>
      <c r="AD615" t="e">
        <f t="shared" si="42"/>
        <v>#N/A</v>
      </c>
    </row>
    <row r="616" spans="1:30">
      <c r="A616" t="s">
        <v>174</v>
      </c>
      <c r="B616" t="s">
        <v>1124</v>
      </c>
      <c r="C616" t="s">
        <v>1292</v>
      </c>
      <c r="D616" t="s">
        <v>1293</v>
      </c>
      <c r="E616">
        <v>49.211489960000002</v>
      </c>
      <c r="F616">
        <v>-125.67109859999999</v>
      </c>
      <c r="G616" t="s">
        <v>1294</v>
      </c>
      <c r="H616" t="s">
        <v>1294</v>
      </c>
      <c r="I616" t="s">
        <v>1295</v>
      </c>
      <c r="J616" t="s">
        <v>1296</v>
      </c>
      <c r="K616" t="s">
        <v>1297</v>
      </c>
      <c r="L616">
        <v>49.026875990000001</v>
      </c>
      <c r="M616">
        <v>-125.14962509999999</v>
      </c>
      <c r="N616" t="s">
        <v>30</v>
      </c>
      <c r="O616">
        <v>31</v>
      </c>
      <c r="P616" t="s">
        <v>1298</v>
      </c>
      <c r="Q616">
        <v>5</v>
      </c>
      <c r="R616">
        <v>52218</v>
      </c>
      <c r="S616" t="s">
        <v>174</v>
      </c>
      <c r="T616">
        <v>24</v>
      </c>
      <c r="U616" t="s">
        <v>1134</v>
      </c>
      <c r="V616" t="s">
        <v>105</v>
      </c>
      <c r="W616" s="449">
        <v>55</v>
      </c>
      <c r="X616">
        <f>'Area 24'!CL59</f>
        <v>-1</v>
      </c>
      <c r="Y616" s="449" t="e">
        <f>'Area 24'!CP59</f>
        <v>#N/A</v>
      </c>
      <c r="Z616" s="449" t="e">
        <f>'Area 24'!CN59</f>
        <v>#N/A</v>
      </c>
      <c r="AA616" s="449" t="e">
        <f>'Area 24'!CT59</f>
        <v>#N/A</v>
      </c>
      <c r="AB616" t="e">
        <f t="shared" si="40"/>
        <v>#N/A</v>
      </c>
      <c r="AC616" t="e">
        <f t="shared" si="41"/>
        <v>#N/A</v>
      </c>
      <c r="AD616" t="e">
        <f t="shared" si="42"/>
        <v>#N/A</v>
      </c>
    </row>
    <row r="617" spans="1:30">
      <c r="A617" t="s">
        <v>174</v>
      </c>
      <c r="B617" t="s">
        <v>1124</v>
      </c>
      <c r="C617" t="s">
        <v>1292</v>
      </c>
      <c r="D617" t="s">
        <v>1293</v>
      </c>
      <c r="E617">
        <v>49.211489960000002</v>
      </c>
      <c r="F617">
        <v>-125.67109859999999</v>
      </c>
      <c r="G617" t="s">
        <v>1294</v>
      </c>
      <c r="H617" t="s">
        <v>1294</v>
      </c>
      <c r="I617" t="s">
        <v>1295</v>
      </c>
      <c r="J617" t="s">
        <v>1296</v>
      </c>
      <c r="K617" t="s">
        <v>1297</v>
      </c>
      <c r="L617">
        <v>49.026875990000001</v>
      </c>
      <c r="M617">
        <v>-125.14962509999999</v>
      </c>
      <c r="N617" t="s">
        <v>30</v>
      </c>
      <c r="O617">
        <v>31</v>
      </c>
      <c r="P617" t="s">
        <v>1298</v>
      </c>
      <c r="Q617">
        <v>5</v>
      </c>
      <c r="R617">
        <v>52218</v>
      </c>
      <c r="S617" t="s">
        <v>174</v>
      </c>
      <c r="T617">
        <v>24</v>
      </c>
      <c r="U617" t="s">
        <v>1134</v>
      </c>
      <c r="V617" t="s">
        <v>106</v>
      </c>
      <c r="W617" s="449">
        <v>56</v>
      </c>
      <c r="X617">
        <f>'Area 24'!CL60</f>
        <v>-1</v>
      </c>
      <c r="Y617" s="449" t="e">
        <f>'Area 24'!CP60</f>
        <v>#N/A</v>
      </c>
      <c r="Z617" s="449" t="e">
        <f>'Area 24'!CN60</f>
        <v>#N/A</v>
      </c>
      <c r="AA617" s="449" t="e">
        <f>'Area 24'!CT60</f>
        <v>#N/A</v>
      </c>
      <c r="AB617" t="e">
        <f t="shared" si="40"/>
        <v>#N/A</v>
      </c>
      <c r="AC617" t="e">
        <f t="shared" si="41"/>
        <v>#N/A</v>
      </c>
      <c r="AD617" t="e">
        <f t="shared" si="42"/>
        <v>#N/A</v>
      </c>
    </row>
    <row r="618" spans="1:30">
      <c r="A618" t="s">
        <v>174</v>
      </c>
      <c r="B618" t="s">
        <v>1124</v>
      </c>
      <c r="C618" t="s">
        <v>1292</v>
      </c>
      <c r="D618" t="s">
        <v>1293</v>
      </c>
      <c r="E618">
        <v>49.211489960000002</v>
      </c>
      <c r="F618">
        <v>-125.67109859999999</v>
      </c>
      <c r="G618" t="s">
        <v>1294</v>
      </c>
      <c r="H618" t="s">
        <v>1294</v>
      </c>
      <c r="I618" t="s">
        <v>1295</v>
      </c>
      <c r="J618" t="s">
        <v>1296</v>
      </c>
      <c r="K618" t="s">
        <v>1297</v>
      </c>
      <c r="L618">
        <v>49.026875990000001</v>
      </c>
      <c r="M618">
        <v>-125.14962509999999</v>
      </c>
      <c r="N618" t="s">
        <v>30</v>
      </c>
      <c r="O618">
        <v>31</v>
      </c>
      <c r="P618" t="s">
        <v>1298</v>
      </c>
      <c r="Q618">
        <v>5</v>
      </c>
      <c r="R618">
        <v>52218</v>
      </c>
      <c r="S618" t="s">
        <v>174</v>
      </c>
      <c r="T618">
        <v>24</v>
      </c>
      <c r="U618" t="s">
        <v>1134</v>
      </c>
      <c r="V618" t="s">
        <v>107</v>
      </c>
      <c r="W618" s="449">
        <v>57</v>
      </c>
      <c r="X618">
        <f>'Area 24'!CL61</f>
        <v>-1</v>
      </c>
      <c r="Y618" s="449" t="e">
        <f>'Area 24'!CP61</f>
        <v>#N/A</v>
      </c>
      <c r="Z618" s="449" t="e">
        <f>'Area 24'!CN61</f>
        <v>#N/A</v>
      </c>
      <c r="AA618" s="449" t="e">
        <f>'Area 24'!CT61</f>
        <v>#N/A</v>
      </c>
      <c r="AB618" t="e">
        <f t="shared" si="40"/>
        <v>#N/A</v>
      </c>
      <c r="AC618" t="e">
        <f t="shared" si="41"/>
        <v>#N/A</v>
      </c>
      <c r="AD618" t="e">
        <f t="shared" si="42"/>
        <v>#N/A</v>
      </c>
    </row>
    <row r="619" spans="1:30">
      <c r="A619" t="s">
        <v>174</v>
      </c>
      <c r="B619" t="s">
        <v>1124</v>
      </c>
      <c r="C619" t="s">
        <v>1292</v>
      </c>
      <c r="D619" t="s">
        <v>1293</v>
      </c>
      <c r="E619">
        <v>49.211489960000002</v>
      </c>
      <c r="F619">
        <v>-125.67109859999999</v>
      </c>
      <c r="G619" t="s">
        <v>1294</v>
      </c>
      <c r="H619" t="s">
        <v>1294</v>
      </c>
      <c r="I619" t="s">
        <v>1295</v>
      </c>
      <c r="J619" t="s">
        <v>1296</v>
      </c>
      <c r="K619" t="s">
        <v>1297</v>
      </c>
      <c r="L619">
        <v>49.026875990000001</v>
      </c>
      <c r="M619">
        <v>-125.14962509999999</v>
      </c>
      <c r="N619" t="s">
        <v>30</v>
      </c>
      <c r="O619">
        <v>31</v>
      </c>
      <c r="P619" t="s">
        <v>1298</v>
      </c>
      <c r="Q619">
        <v>5</v>
      </c>
      <c r="R619">
        <v>52218</v>
      </c>
      <c r="S619" t="s">
        <v>174</v>
      </c>
      <c r="T619">
        <v>24</v>
      </c>
      <c r="U619" t="s">
        <v>1134</v>
      </c>
      <c r="V619" t="s">
        <v>108</v>
      </c>
      <c r="W619" s="449">
        <v>58</v>
      </c>
      <c r="X619">
        <f>'Area 24'!CL62</f>
        <v>4</v>
      </c>
      <c r="Y619" s="449" t="e">
        <f>'Area 24'!CP62</f>
        <v>#N/A</v>
      </c>
      <c r="Z619" s="449" t="e">
        <f>'Area 24'!CN62</f>
        <v>#N/A</v>
      </c>
      <c r="AA619" s="449" t="e">
        <f>'Area 24'!CT62</f>
        <v>#N/A</v>
      </c>
      <c r="AB619" t="e">
        <f t="shared" si="40"/>
        <v>#N/A</v>
      </c>
      <c r="AC619" t="e">
        <f t="shared" si="41"/>
        <v>#N/A</v>
      </c>
      <c r="AD619" t="e">
        <f t="shared" si="42"/>
        <v>#N/A</v>
      </c>
    </row>
    <row r="620" spans="1:30">
      <c r="A620" t="s">
        <v>174</v>
      </c>
      <c r="B620" t="s">
        <v>1124</v>
      </c>
      <c r="C620" t="s">
        <v>1292</v>
      </c>
      <c r="D620" t="s">
        <v>1293</v>
      </c>
      <c r="E620">
        <v>49.211489960000002</v>
      </c>
      <c r="F620">
        <v>-125.67109859999999</v>
      </c>
      <c r="G620" t="s">
        <v>1294</v>
      </c>
      <c r="H620" t="s">
        <v>1294</v>
      </c>
      <c r="I620" t="s">
        <v>1295</v>
      </c>
      <c r="J620" t="s">
        <v>1296</v>
      </c>
      <c r="K620" t="s">
        <v>1297</v>
      </c>
      <c r="L620">
        <v>49.026875990000001</v>
      </c>
      <c r="M620">
        <v>-125.14962509999999</v>
      </c>
      <c r="N620" t="s">
        <v>30</v>
      </c>
      <c r="O620">
        <v>31</v>
      </c>
      <c r="P620" t="s">
        <v>1298</v>
      </c>
      <c r="Q620">
        <v>5</v>
      </c>
      <c r="R620">
        <v>52218</v>
      </c>
      <c r="S620" t="s">
        <v>174</v>
      </c>
      <c r="T620">
        <v>24</v>
      </c>
      <c r="U620" t="s">
        <v>1134</v>
      </c>
      <c r="V620" t="s">
        <v>109</v>
      </c>
      <c r="W620" s="449">
        <v>59</v>
      </c>
      <c r="X620">
        <f>'Area 24'!CL63</f>
        <v>4</v>
      </c>
      <c r="Y620" s="449" t="e">
        <f>'Area 24'!CP63</f>
        <v>#N/A</v>
      </c>
      <c r="Z620" s="449" t="e">
        <f>'Area 24'!CN63</f>
        <v>#N/A</v>
      </c>
      <c r="AA620" s="449" t="e">
        <f>'Area 24'!CT63</f>
        <v>#N/A</v>
      </c>
      <c r="AB620" t="e">
        <f t="shared" si="40"/>
        <v>#N/A</v>
      </c>
      <c r="AC620" t="e">
        <f t="shared" si="41"/>
        <v>#N/A</v>
      </c>
      <c r="AD620" t="e">
        <f t="shared" si="42"/>
        <v>#N/A</v>
      </c>
    </row>
    <row r="621" spans="1:30">
      <c r="A621" t="s">
        <v>174</v>
      </c>
      <c r="B621" t="s">
        <v>1124</v>
      </c>
      <c r="C621" t="s">
        <v>1292</v>
      </c>
      <c r="D621" t="s">
        <v>1293</v>
      </c>
      <c r="E621">
        <v>49.211489960000002</v>
      </c>
      <c r="F621">
        <v>-125.67109859999999</v>
      </c>
      <c r="G621" t="s">
        <v>1294</v>
      </c>
      <c r="H621" t="s">
        <v>1294</v>
      </c>
      <c r="I621" t="s">
        <v>1295</v>
      </c>
      <c r="J621" t="s">
        <v>1296</v>
      </c>
      <c r="K621" t="s">
        <v>1297</v>
      </c>
      <c r="L621">
        <v>49.026875990000001</v>
      </c>
      <c r="M621">
        <v>-125.14962509999999</v>
      </c>
      <c r="N621" t="s">
        <v>30</v>
      </c>
      <c r="O621">
        <v>31</v>
      </c>
      <c r="P621" t="s">
        <v>1298</v>
      </c>
      <c r="Q621">
        <v>5</v>
      </c>
      <c r="R621">
        <v>52218</v>
      </c>
      <c r="S621" t="s">
        <v>174</v>
      </c>
      <c r="T621">
        <v>24</v>
      </c>
      <c r="U621" t="s">
        <v>1134</v>
      </c>
      <c r="V621" t="s">
        <v>110</v>
      </c>
      <c r="W621" s="449">
        <v>60</v>
      </c>
      <c r="X621">
        <f>'Area 24'!CL64</f>
        <v>-1</v>
      </c>
      <c r="Y621" s="449" t="e">
        <f>'Area 24'!CP64</f>
        <v>#N/A</v>
      </c>
      <c r="Z621" s="449" t="e">
        <f>'Area 24'!CN64</f>
        <v>#N/A</v>
      </c>
      <c r="AA621" s="449" t="e">
        <f>'Area 24'!CT64</f>
        <v>#N/A</v>
      </c>
      <c r="AB621" t="e">
        <f t="shared" si="40"/>
        <v>#N/A</v>
      </c>
      <c r="AC621" t="e">
        <f t="shared" si="41"/>
        <v>#N/A</v>
      </c>
      <c r="AD621" t="e">
        <f t="shared" si="42"/>
        <v>#N/A</v>
      </c>
    </row>
    <row r="622" spans="1:30">
      <c r="A622" t="s">
        <v>174</v>
      </c>
      <c r="B622" t="s">
        <v>1124</v>
      </c>
      <c r="C622" t="s">
        <v>1292</v>
      </c>
      <c r="D622" t="s">
        <v>1293</v>
      </c>
      <c r="E622">
        <v>49.211489960000002</v>
      </c>
      <c r="F622">
        <v>-125.67109859999999</v>
      </c>
      <c r="G622" t="s">
        <v>1294</v>
      </c>
      <c r="H622" t="s">
        <v>1294</v>
      </c>
      <c r="I622" t="s">
        <v>1295</v>
      </c>
      <c r="J622" t="s">
        <v>1296</v>
      </c>
      <c r="K622" t="s">
        <v>1297</v>
      </c>
      <c r="L622">
        <v>49.026875990000001</v>
      </c>
      <c r="M622">
        <v>-125.14962509999999</v>
      </c>
      <c r="N622" t="s">
        <v>30</v>
      </c>
      <c r="O622">
        <v>31</v>
      </c>
      <c r="P622" t="s">
        <v>1298</v>
      </c>
      <c r="Q622">
        <v>5</v>
      </c>
      <c r="R622">
        <v>52218</v>
      </c>
      <c r="S622" t="s">
        <v>174</v>
      </c>
      <c r="T622">
        <v>24</v>
      </c>
      <c r="U622" t="s">
        <v>1134</v>
      </c>
      <c r="V622" t="s">
        <v>111</v>
      </c>
      <c r="W622" s="449">
        <v>61</v>
      </c>
      <c r="X622">
        <f>'Area 24'!CL65</f>
        <v>-1</v>
      </c>
      <c r="Y622" s="449" t="e">
        <f>'Area 24'!CP65</f>
        <v>#N/A</v>
      </c>
      <c r="Z622" s="449" t="e">
        <f>'Area 24'!CN65</f>
        <v>#N/A</v>
      </c>
      <c r="AA622" s="449" t="e">
        <f>'Area 24'!CT65</f>
        <v>#N/A</v>
      </c>
      <c r="AB622" t="e">
        <f t="shared" si="40"/>
        <v>#N/A</v>
      </c>
      <c r="AC622" t="e">
        <f t="shared" si="41"/>
        <v>#N/A</v>
      </c>
      <c r="AD622" t="e">
        <f t="shared" si="42"/>
        <v>#N/A</v>
      </c>
    </row>
    <row r="623" spans="1:30">
      <c r="A623" t="s">
        <v>174</v>
      </c>
      <c r="B623" t="s">
        <v>1124</v>
      </c>
      <c r="C623" t="s">
        <v>1292</v>
      </c>
      <c r="D623" t="s">
        <v>1293</v>
      </c>
      <c r="E623">
        <v>49.211489960000002</v>
      </c>
      <c r="F623">
        <v>-125.67109859999999</v>
      </c>
      <c r="G623" t="s">
        <v>1294</v>
      </c>
      <c r="H623" t="s">
        <v>1294</v>
      </c>
      <c r="I623" t="s">
        <v>1295</v>
      </c>
      <c r="J623" t="s">
        <v>1296</v>
      </c>
      <c r="K623" t="s">
        <v>1297</v>
      </c>
      <c r="L623">
        <v>49.026875990000001</v>
      </c>
      <c r="M623">
        <v>-125.14962509999999</v>
      </c>
      <c r="N623" t="s">
        <v>30</v>
      </c>
      <c r="O623">
        <v>31</v>
      </c>
      <c r="P623" t="s">
        <v>1298</v>
      </c>
      <c r="Q623">
        <v>5</v>
      </c>
      <c r="R623">
        <v>52218</v>
      </c>
      <c r="S623" t="s">
        <v>174</v>
      </c>
      <c r="T623">
        <v>24</v>
      </c>
      <c r="U623" t="s">
        <v>1134</v>
      </c>
      <c r="V623" t="s">
        <v>112</v>
      </c>
      <c r="W623" s="449">
        <v>62</v>
      </c>
      <c r="X623">
        <f>'Area 24'!CL66</f>
        <v>-1</v>
      </c>
      <c r="Y623" s="449" t="e">
        <f>'Area 24'!CP66</f>
        <v>#N/A</v>
      </c>
      <c r="Z623" s="449" t="e">
        <f>'Area 24'!CN66</f>
        <v>#N/A</v>
      </c>
      <c r="AA623" s="449" t="e">
        <f>'Area 24'!CT66</f>
        <v>#N/A</v>
      </c>
      <c r="AB623" t="e">
        <f t="shared" si="40"/>
        <v>#N/A</v>
      </c>
      <c r="AC623" t="e">
        <f t="shared" si="41"/>
        <v>#N/A</v>
      </c>
      <c r="AD623" t="e">
        <f t="shared" si="42"/>
        <v>#N/A</v>
      </c>
    </row>
    <row r="624" spans="1:30">
      <c r="A624" t="s">
        <v>174</v>
      </c>
      <c r="B624" t="s">
        <v>1124</v>
      </c>
      <c r="C624" t="s">
        <v>1292</v>
      </c>
      <c r="D624" t="s">
        <v>1293</v>
      </c>
      <c r="E624">
        <v>49.211489960000002</v>
      </c>
      <c r="F624">
        <v>-125.67109859999999</v>
      </c>
      <c r="G624" t="s">
        <v>1294</v>
      </c>
      <c r="H624" t="s">
        <v>1294</v>
      </c>
      <c r="I624" t="s">
        <v>1295</v>
      </c>
      <c r="J624" t="s">
        <v>1296</v>
      </c>
      <c r="K624" t="s">
        <v>1297</v>
      </c>
      <c r="L624">
        <v>49.026875990000001</v>
      </c>
      <c r="M624">
        <v>-125.14962509999999</v>
      </c>
      <c r="N624" t="s">
        <v>30</v>
      </c>
      <c r="O624">
        <v>31</v>
      </c>
      <c r="P624" t="s">
        <v>1298</v>
      </c>
      <c r="Q624">
        <v>5</v>
      </c>
      <c r="R624">
        <v>52218</v>
      </c>
      <c r="S624" t="s">
        <v>174</v>
      </c>
      <c r="T624">
        <v>24</v>
      </c>
      <c r="U624" t="s">
        <v>1134</v>
      </c>
      <c r="V624" t="s">
        <v>113</v>
      </c>
      <c r="W624" s="449">
        <v>63</v>
      </c>
      <c r="X624">
        <f>'Area 24'!CL67</f>
        <v>-1</v>
      </c>
      <c r="Y624" s="449" t="e">
        <f>'Area 24'!CP67</f>
        <v>#N/A</v>
      </c>
      <c r="Z624" s="449" t="e">
        <f>'Area 24'!CN67</f>
        <v>#N/A</v>
      </c>
      <c r="AA624" s="449" t="e">
        <f>'Area 24'!CT67</f>
        <v>#N/A</v>
      </c>
      <c r="AB624" t="e">
        <f t="shared" si="40"/>
        <v>#N/A</v>
      </c>
      <c r="AC624" t="e">
        <f t="shared" si="41"/>
        <v>#N/A</v>
      </c>
      <c r="AD624" t="e">
        <f t="shared" si="42"/>
        <v>#N/A</v>
      </c>
    </row>
    <row r="625" spans="1:30">
      <c r="A625" t="s">
        <v>174</v>
      </c>
      <c r="B625" t="s">
        <v>1124</v>
      </c>
      <c r="C625" t="s">
        <v>1292</v>
      </c>
      <c r="D625" t="s">
        <v>1293</v>
      </c>
      <c r="E625">
        <v>49.211489960000002</v>
      </c>
      <c r="F625">
        <v>-125.67109859999999</v>
      </c>
      <c r="G625" t="s">
        <v>1294</v>
      </c>
      <c r="H625" t="s">
        <v>1294</v>
      </c>
      <c r="I625" t="s">
        <v>1295</v>
      </c>
      <c r="J625" t="s">
        <v>1296</v>
      </c>
      <c r="K625" t="s">
        <v>1297</v>
      </c>
      <c r="L625">
        <v>49.026875990000001</v>
      </c>
      <c r="M625">
        <v>-125.14962509999999</v>
      </c>
      <c r="N625" t="s">
        <v>30</v>
      </c>
      <c r="O625">
        <v>31</v>
      </c>
      <c r="P625" t="s">
        <v>1298</v>
      </c>
      <c r="Q625">
        <v>5</v>
      </c>
      <c r="R625">
        <v>52218</v>
      </c>
      <c r="S625" t="s">
        <v>174</v>
      </c>
      <c r="T625">
        <v>24</v>
      </c>
      <c r="U625" t="s">
        <v>1134</v>
      </c>
      <c r="V625" t="s">
        <v>114</v>
      </c>
      <c r="W625" s="449">
        <v>64</v>
      </c>
      <c r="X625">
        <f>'Area 24'!CL68</f>
        <v>-1</v>
      </c>
      <c r="Y625" s="449" t="e">
        <f>'Area 24'!CP68</f>
        <v>#N/A</v>
      </c>
      <c r="Z625" s="449" t="e">
        <f>'Area 24'!CN68</f>
        <v>#N/A</v>
      </c>
      <c r="AA625" s="449" t="e">
        <f>'Area 24'!CT68</f>
        <v>#N/A</v>
      </c>
      <c r="AB625" t="e">
        <f t="shared" si="40"/>
        <v>#N/A</v>
      </c>
      <c r="AC625" t="e">
        <f t="shared" si="41"/>
        <v>#N/A</v>
      </c>
      <c r="AD625" t="e">
        <f t="shared" si="42"/>
        <v>#N/A</v>
      </c>
    </row>
    <row r="626" spans="1:30">
      <c r="A626" t="s">
        <v>174</v>
      </c>
      <c r="B626" t="s">
        <v>1124</v>
      </c>
      <c r="C626" t="s">
        <v>1292</v>
      </c>
      <c r="D626" t="s">
        <v>1293</v>
      </c>
      <c r="E626">
        <v>49.211489960000002</v>
      </c>
      <c r="F626">
        <v>-125.67109859999999</v>
      </c>
      <c r="G626" t="s">
        <v>1294</v>
      </c>
      <c r="H626" t="s">
        <v>1294</v>
      </c>
      <c r="I626" t="s">
        <v>1295</v>
      </c>
      <c r="J626" t="s">
        <v>1296</v>
      </c>
      <c r="K626" t="s">
        <v>1297</v>
      </c>
      <c r="L626">
        <v>49.026875990000001</v>
      </c>
      <c r="M626">
        <v>-125.14962509999999</v>
      </c>
      <c r="N626" t="s">
        <v>30</v>
      </c>
      <c r="O626">
        <v>31</v>
      </c>
      <c r="P626" t="s">
        <v>1298</v>
      </c>
      <c r="Q626">
        <v>5</v>
      </c>
      <c r="R626">
        <v>52218</v>
      </c>
      <c r="S626" t="s">
        <v>174</v>
      </c>
      <c r="T626">
        <v>24</v>
      </c>
      <c r="U626" t="s">
        <v>1134</v>
      </c>
      <c r="V626" t="s">
        <v>115</v>
      </c>
      <c r="W626" s="449">
        <v>65</v>
      </c>
      <c r="X626">
        <f>'Area 24'!CL69</f>
        <v>-1</v>
      </c>
      <c r="Y626" s="449" t="e">
        <f>'Area 24'!CP69</f>
        <v>#N/A</v>
      </c>
      <c r="Z626" s="449" t="e">
        <f>'Area 24'!CN69</f>
        <v>#N/A</v>
      </c>
      <c r="AA626" s="449" t="e">
        <f>'Area 24'!CT69</f>
        <v>#N/A</v>
      </c>
      <c r="AB626" t="e">
        <f t="shared" si="40"/>
        <v>#N/A</v>
      </c>
      <c r="AC626" t="e">
        <f t="shared" si="41"/>
        <v>#N/A</v>
      </c>
      <c r="AD626" t="e">
        <f t="shared" si="42"/>
        <v>#N/A</v>
      </c>
    </row>
    <row r="627" spans="1:30">
      <c r="A627" t="s">
        <v>174</v>
      </c>
      <c r="B627" t="s">
        <v>1124</v>
      </c>
      <c r="C627" t="s">
        <v>1292</v>
      </c>
      <c r="D627" t="s">
        <v>1293</v>
      </c>
      <c r="E627">
        <v>49.211489960000002</v>
      </c>
      <c r="F627">
        <v>-125.67109859999999</v>
      </c>
      <c r="G627" t="s">
        <v>1294</v>
      </c>
      <c r="H627" t="s">
        <v>1294</v>
      </c>
      <c r="I627" t="s">
        <v>1295</v>
      </c>
      <c r="J627" t="s">
        <v>1296</v>
      </c>
      <c r="K627" t="s">
        <v>1297</v>
      </c>
      <c r="L627">
        <v>49.026875990000001</v>
      </c>
      <c r="M627">
        <v>-125.14962509999999</v>
      </c>
      <c r="N627" t="s">
        <v>30</v>
      </c>
      <c r="O627">
        <v>31</v>
      </c>
      <c r="P627" t="s">
        <v>1298</v>
      </c>
      <c r="Q627">
        <v>5</v>
      </c>
      <c r="R627">
        <v>52218</v>
      </c>
      <c r="S627" t="s">
        <v>174</v>
      </c>
      <c r="T627">
        <v>24</v>
      </c>
      <c r="U627" t="s">
        <v>1134</v>
      </c>
      <c r="V627" t="s">
        <v>116</v>
      </c>
      <c r="W627" s="449">
        <v>66</v>
      </c>
      <c r="X627">
        <f>'Area 24'!CL70</f>
        <v>0</v>
      </c>
      <c r="Y627" s="449" t="e">
        <f>'Area 24'!CP70</f>
        <v>#N/A</v>
      </c>
      <c r="Z627" s="449" t="e">
        <f>'Area 24'!CN70</f>
        <v>#N/A</v>
      </c>
      <c r="AA627" s="449" t="e">
        <f>'Area 24'!CT70</f>
        <v>#N/A</v>
      </c>
      <c r="AB627" t="e">
        <f t="shared" si="40"/>
        <v>#N/A</v>
      </c>
      <c r="AC627" t="e">
        <f t="shared" si="41"/>
        <v>#N/A</v>
      </c>
      <c r="AD627" t="e">
        <f t="shared" si="42"/>
        <v>#N/A</v>
      </c>
    </row>
    <row r="628" spans="1:30">
      <c r="A628" t="s">
        <v>174</v>
      </c>
      <c r="B628" t="s">
        <v>1124</v>
      </c>
      <c r="C628" t="s">
        <v>1292</v>
      </c>
      <c r="D628" t="s">
        <v>1293</v>
      </c>
      <c r="E628">
        <v>49.211489960000002</v>
      </c>
      <c r="F628">
        <v>-125.67109859999999</v>
      </c>
      <c r="G628" t="s">
        <v>1294</v>
      </c>
      <c r="H628" t="s">
        <v>1294</v>
      </c>
      <c r="I628" t="s">
        <v>1295</v>
      </c>
      <c r="J628" t="s">
        <v>1296</v>
      </c>
      <c r="K628" t="s">
        <v>1297</v>
      </c>
      <c r="L628">
        <v>49.026875990000001</v>
      </c>
      <c r="M628">
        <v>-125.14962509999999</v>
      </c>
      <c r="N628" t="s">
        <v>30</v>
      </c>
      <c r="O628">
        <v>31</v>
      </c>
      <c r="P628" t="s">
        <v>1298</v>
      </c>
      <c r="Q628">
        <v>5</v>
      </c>
      <c r="R628">
        <v>52218</v>
      </c>
      <c r="S628" t="s">
        <v>174</v>
      </c>
      <c r="T628">
        <v>24</v>
      </c>
      <c r="U628" t="s">
        <v>1135</v>
      </c>
      <c r="V628" t="s">
        <v>118</v>
      </c>
      <c r="W628" s="449">
        <v>67</v>
      </c>
      <c r="X628">
        <f>'Area 24'!CL71</f>
        <v>3</v>
      </c>
      <c r="Y628" s="449">
        <f>'Area 24'!CP71</f>
        <v>0</v>
      </c>
      <c r="Z628" s="449">
        <f>'Area 24'!CN71</f>
        <v>0</v>
      </c>
      <c r="AA628" s="449" t="e">
        <f>'Area 24'!CT71</f>
        <v>#N/A</v>
      </c>
      <c r="AB628" t="e">
        <f t="shared" si="40"/>
        <v>#N/A</v>
      </c>
      <c r="AC628" t="e">
        <f t="shared" si="41"/>
        <v>#N/A</v>
      </c>
      <c r="AD628" t="e">
        <f t="shared" si="42"/>
        <v>#N/A</v>
      </c>
    </row>
    <row r="629" spans="1:30">
      <c r="A629" t="s">
        <v>174</v>
      </c>
      <c r="B629" t="s">
        <v>1124</v>
      </c>
      <c r="C629" t="s">
        <v>1292</v>
      </c>
      <c r="D629" t="s">
        <v>1293</v>
      </c>
      <c r="E629">
        <v>49.211489960000002</v>
      </c>
      <c r="F629">
        <v>-125.67109859999999</v>
      </c>
      <c r="G629" t="s">
        <v>1294</v>
      </c>
      <c r="H629" t="s">
        <v>1294</v>
      </c>
      <c r="I629" t="s">
        <v>1295</v>
      </c>
      <c r="J629" t="s">
        <v>1296</v>
      </c>
      <c r="K629" t="s">
        <v>1297</v>
      </c>
      <c r="L629">
        <v>49.026875990000001</v>
      </c>
      <c r="M629">
        <v>-125.14962509999999</v>
      </c>
      <c r="N629" t="s">
        <v>30</v>
      </c>
      <c r="O629">
        <v>31</v>
      </c>
      <c r="P629" t="s">
        <v>1298</v>
      </c>
      <c r="Q629">
        <v>5</v>
      </c>
      <c r="R629">
        <v>52218</v>
      </c>
      <c r="S629" t="s">
        <v>174</v>
      </c>
      <c r="T629">
        <v>24</v>
      </c>
      <c r="U629" t="s">
        <v>1135</v>
      </c>
      <c r="V629" t="s">
        <v>119</v>
      </c>
      <c r="W629" s="449">
        <v>68</v>
      </c>
      <c r="X629">
        <f>'Area 24'!CL72</f>
        <v>5</v>
      </c>
      <c r="Y629" s="449" t="e">
        <f>'Area 24'!CP72</f>
        <v>#N/A</v>
      </c>
      <c r="Z629" s="449" t="e">
        <f>'Area 24'!CN72</f>
        <v>#N/A</v>
      </c>
      <c r="AA629" s="449" t="e">
        <f>'Area 24'!CT72</f>
        <v>#N/A</v>
      </c>
      <c r="AB629" t="e">
        <f t="shared" si="40"/>
        <v>#N/A</v>
      </c>
      <c r="AC629" t="e">
        <f t="shared" si="41"/>
        <v>#N/A</v>
      </c>
      <c r="AD629" t="e">
        <f t="shared" si="42"/>
        <v>#N/A</v>
      </c>
    </row>
    <row r="630" spans="1:30">
      <c r="A630" t="s">
        <v>174</v>
      </c>
      <c r="B630" t="s">
        <v>1124</v>
      </c>
      <c r="C630" t="s">
        <v>1292</v>
      </c>
      <c r="D630" t="s">
        <v>1293</v>
      </c>
      <c r="E630">
        <v>49.211489960000002</v>
      </c>
      <c r="F630">
        <v>-125.67109859999999</v>
      </c>
      <c r="G630" t="s">
        <v>1294</v>
      </c>
      <c r="H630" t="s">
        <v>1294</v>
      </c>
      <c r="I630" t="s">
        <v>1295</v>
      </c>
      <c r="J630" t="s">
        <v>1296</v>
      </c>
      <c r="K630" t="s">
        <v>1297</v>
      </c>
      <c r="L630">
        <v>49.026875990000001</v>
      </c>
      <c r="M630">
        <v>-125.14962509999999</v>
      </c>
      <c r="N630" t="s">
        <v>30</v>
      </c>
      <c r="O630">
        <v>31</v>
      </c>
      <c r="P630" t="s">
        <v>1298</v>
      </c>
      <c r="Q630">
        <v>5</v>
      </c>
      <c r="R630">
        <v>52218</v>
      </c>
      <c r="S630" t="s">
        <v>174</v>
      </c>
      <c r="T630">
        <v>24</v>
      </c>
      <c r="U630" t="s">
        <v>1135</v>
      </c>
      <c r="V630" t="s">
        <v>120</v>
      </c>
      <c r="W630" s="449">
        <v>69</v>
      </c>
      <c r="X630">
        <f>'Area 24'!CL73</f>
        <v>4</v>
      </c>
      <c r="Y630" s="449" t="e">
        <f>'Area 24'!CP73</f>
        <v>#N/A</v>
      </c>
      <c r="Z630" s="449" t="e">
        <f>'Area 24'!CN73</f>
        <v>#N/A</v>
      </c>
      <c r="AA630" s="449" t="e">
        <f>'Area 24'!CT73</f>
        <v>#N/A</v>
      </c>
      <c r="AB630" t="e">
        <f t="shared" si="40"/>
        <v>#N/A</v>
      </c>
      <c r="AC630" t="e">
        <f t="shared" si="41"/>
        <v>#N/A</v>
      </c>
      <c r="AD630" t="e">
        <f t="shared" si="42"/>
        <v>#N/A</v>
      </c>
    </row>
    <row r="631" spans="1:30">
      <c r="A631" t="s">
        <v>174</v>
      </c>
      <c r="B631" t="s">
        <v>1124</v>
      </c>
      <c r="C631" t="s">
        <v>1292</v>
      </c>
      <c r="D631" t="s">
        <v>1293</v>
      </c>
      <c r="E631">
        <v>49.211489960000002</v>
      </c>
      <c r="F631">
        <v>-125.67109859999999</v>
      </c>
      <c r="G631" t="s">
        <v>1294</v>
      </c>
      <c r="H631" t="s">
        <v>1294</v>
      </c>
      <c r="I631" t="s">
        <v>1295</v>
      </c>
      <c r="J631" t="s">
        <v>1296</v>
      </c>
      <c r="K631" t="s">
        <v>1297</v>
      </c>
      <c r="L631">
        <v>49.026875990000001</v>
      </c>
      <c r="M631">
        <v>-125.14962509999999</v>
      </c>
      <c r="N631" t="s">
        <v>30</v>
      </c>
      <c r="O631">
        <v>31</v>
      </c>
      <c r="P631" t="s">
        <v>1298</v>
      </c>
      <c r="Q631">
        <v>5</v>
      </c>
      <c r="R631">
        <v>52218</v>
      </c>
      <c r="S631" t="s">
        <v>174</v>
      </c>
      <c r="T631">
        <v>24</v>
      </c>
      <c r="U631" t="s">
        <v>1135</v>
      </c>
      <c r="V631" t="s">
        <v>121</v>
      </c>
      <c r="W631" s="449">
        <v>70</v>
      </c>
      <c r="X631">
        <f>'Area 24'!CL74</f>
        <v>5</v>
      </c>
      <c r="Y631" s="449" t="e">
        <f>'Area 24'!CP74</f>
        <v>#N/A</v>
      </c>
      <c r="Z631" s="449" t="e">
        <f>'Area 24'!CN74</f>
        <v>#N/A</v>
      </c>
      <c r="AA631" s="449" t="e">
        <f>'Area 24'!CT74</f>
        <v>#N/A</v>
      </c>
      <c r="AB631" t="e">
        <f t="shared" si="40"/>
        <v>#N/A</v>
      </c>
      <c r="AC631" t="e">
        <f t="shared" si="41"/>
        <v>#N/A</v>
      </c>
      <c r="AD631" t="e">
        <f t="shared" si="42"/>
        <v>#N/A</v>
      </c>
    </row>
    <row r="632" spans="1:30">
      <c r="A632" t="s">
        <v>174</v>
      </c>
      <c r="B632" t="s">
        <v>1125</v>
      </c>
      <c r="C632" t="s">
        <v>1299</v>
      </c>
      <c r="D632" t="s">
        <v>1293</v>
      </c>
      <c r="E632">
        <v>49.13683331</v>
      </c>
      <c r="F632">
        <v>-125.66814909999999</v>
      </c>
      <c r="G632" t="s">
        <v>1294</v>
      </c>
      <c r="H632" t="s">
        <v>1294</v>
      </c>
      <c r="I632" t="s">
        <v>1295</v>
      </c>
      <c r="J632" t="s">
        <v>1296</v>
      </c>
      <c r="K632" t="s">
        <v>1297</v>
      </c>
      <c r="L632">
        <v>49.026875990000001</v>
      </c>
      <c r="M632">
        <v>-125.14962509999999</v>
      </c>
      <c r="N632" t="s">
        <v>30</v>
      </c>
      <c r="O632">
        <v>31</v>
      </c>
      <c r="P632" t="s">
        <v>1298</v>
      </c>
      <c r="Q632">
        <v>5</v>
      </c>
      <c r="R632">
        <v>52118</v>
      </c>
      <c r="S632" t="s">
        <v>158</v>
      </c>
      <c r="T632">
        <v>24</v>
      </c>
      <c r="U632" t="s">
        <v>1131</v>
      </c>
      <c r="V632" t="s">
        <v>40</v>
      </c>
      <c r="W632" s="449">
        <v>1</v>
      </c>
      <c r="X632">
        <f>'Area 24'!DH5</f>
        <v>2</v>
      </c>
      <c r="Y632" s="449" t="e">
        <f>'Area 24'!DL5</f>
        <v>#N/A</v>
      </c>
      <c r="Z632" s="449" t="e">
        <f>'Area 24'!DJ5</f>
        <v>#N/A</v>
      </c>
      <c r="AA632" s="449" t="e">
        <f>'Area 24'!DP5</f>
        <v>#N/A</v>
      </c>
      <c r="AB632" t="e">
        <f t="shared" si="40"/>
        <v>#N/A</v>
      </c>
      <c r="AC632" t="e">
        <f t="shared" si="41"/>
        <v>#N/A</v>
      </c>
      <c r="AD632" t="e">
        <f t="shared" si="42"/>
        <v>#N/A</v>
      </c>
    </row>
    <row r="633" spans="1:30">
      <c r="A633" t="s">
        <v>174</v>
      </c>
      <c r="B633" t="s">
        <v>1125</v>
      </c>
      <c r="C633" t="s">
        <v>1299</v>
      </c>
      <c r="D633" t="s">
        <v>1293</v>
      </c>
      <c r="E633">
        <v>49.13683331</v>
      </c>
      <c r="F633">
        <v>-125.66814909999999</v>
      </c>
      <c r="G633" t="s">
        <v>1294</v>
      </c>
      <c r="H633" t="s">
        <v>1294</v>
      </c>
      <c r="I633" t="s">
        <v>1295</v>
      </c>
      <c r="J633" t="s">
        <v>1296</v>
      </c>
      <c r="K633" t="s">
        <v>1297</v>
      </c>
      <c r="L633">
        <v>49.026875990000001</v>
      </c>
      <c r="M633">
        <v>-125.14962509999999</v>
      </c>
      <c r="N633" t="s">
        <v>30</v>
      </c>
      <c r="O633">
        <v>31</v>
      </c>
      <c r="P633" t="s">
        <v>1298</v>
      </c>
      <c r="Q633">
        <v>5</v>
      </c>
      <c r="R633">
        <v>52118</v>
      </c>
      <c r="S633" t="s">
        <v>158</v>
      </c>
      <c r="T633">
        <v>24</v>
      </c>
      <c r="U633" t="s">
        <v>1131</v>
      </c>
      <c r="V633" t="s">
        <v>41</v>
      </c>
      <c r="W633" s="449">
        <v>2</v>
      </c>
      <c r="X633">
        <f>'Area 24'!DH6</f>
        <v>1</v>
      </c>
      <c r="Y633" s="449" t="e">
        <f>'Area 24'!DL6</f>
        <v>#N/A</v>
      </c>
      <c r="Z633" s="449" t="e">
        <f>'Area 24'!DJ6</f>
        <v>#N/A</v>
      </c>
      <c r="AA633" s="449" t="e">
        <f>'Area 24'!DP6</f>
        <v>#N/A</v>
      </c>
      <c r="AB633" t="e">
        <f t="shared" si="40"/>
        <v>#N/A</v>
      </c>
      <c r="AC633" t="e">
        <f t="shared" si="41"/>
        <v>#N/A</v>
      </c>
      <c r="AD633" t="e">
        <f t="shared" si="42"/>
        <v>#N/A</v>
      </c>
    </row>
    <row r="634" spans="1:30">
      <c r="A634" t="s">
        <v>174</v>
      </c>
      <c r="B634" t="s">
        <v>1125</v>
      </c>
      <c r="C634" t="s">
        <v>1299</v>
      </c>
      <c r="D634" t="s">
        <v>1293</v>
      </c>
      <c r="E634">
        <v>49.13683331</v>
      </c>
      <c r="F634">
        <v>-125.66814909999999</v>
      </c>
      <c r="G634" t="s">
        <v>1294</v>
      </c>
      <c r="H634" t="s">
        <v>1294</v>
      </c>
      <c r="I634" t="s">
        <v>1295</v>
      </c>
      <c r="J634" t="s">
        <v>1296</v>
      </c>
      <c r="K634" t="s">
        <v>1297</v>
      </c>
      <c r="L634">
        <v>49.026875990000001</v>
      </c>
      <c r="M634">
        <v>-125.14962509999999</v>
      </c>
      <c r="N634" t="s">
        <v>30</v>
      </c>
      <c r="O634">
        <v>31</v>
      </c>
      <c r="P634" t="s">
        <v>1298</v>
      </c>
      <c r="Q634">
        <v>5</v>
      </c>
      <c r="R634">
        <v>52118</v>
      </c>
      <c r="S634" t="s">
        <v>158</v>
      </c>
      <c r="T634">
        <v>24</v>
      </c>
      <c r="U634" t="s">
        <v>1131</v>
      </c>
      <c r="V634" t="s">
        <v>44</v>
      </c>
      <c r="W634" s="449">
        <v>3</v>
      </c>
      <c r="X634">
        <f>'Area 24'!DH7</f>
        <v>1</v>
      </c>
      <c r="Y634" s="449" t="e">
        <f>'Area 24'!DL7</f>
        <v>#N/A</v>
      </c>
      <c r="Z634" s="449" t="e">
        <f>'Area 24'!DJ7</f>
        <v>#N/A</v>
      </c>
      <c r="AA634" s="449" t="e">
        <f>'Area 24'!DP7</f>
        <v>#N/A</v>
      </c>
      <c r="AB634" t="e">
        <f t="shared" si="40"/>
        <v>#N/A</v>
      </c>
      <c r="AC634" t="e">
        <f t="shared" si="41"/>
        <v>#N/A</v>
      </c>
      <c r="AD634" t="e">
        <f t="shared" si="42"/>
        <v>#N/A</v>
      </c>
    </row>
    <row r="635" spans="1:30">
      <c r="A635" t="s">
        <v>174</v>
      </c>
      <c r="B635" t="s">
        <v>1125</v>
      </c>
      <c r="C635" t="s">
        <v>1299</v>
      </c>
      <c r="D635" t="s">
        <v>1293</v>
      </c>
      <c r="E635">
        <v>49.13683331</v>
      </c>
      <c r="F635">
        <v>-125.66814909999999</v>
      </c>
      <c r="G635" t="s">
        <v>1294</v>
      </c>
      <c r="H635" t="s">
        <v>1294</v>
      </c>
      <c r="I635" t="s">
        <v>1295</v>
      </c>
      <c r="J635" t="s">
        <v>1296</v>
      </c>
      <c r="K635" t="s">
        <v>1297</v>
      </c>
      <c r="L635">
        <v>49.026875990000001</v>
      </c>
      <c r="M635">
        <v>-125.14962509999999</v>
      </c>
      <c r="N635" t="s">
        <v>30</v>
      </c>
      <c r="O635">
        <v>31</v>
      </c>
      <c r="P635" t="s">
        <v>1298</v>
      </c>
      <c r="Q635">
        <v>5</v>
      </c>
      <c r="R635">
        <v>52118</v>
      </c>
      <c r="S635" t="s">
        <v>158</v>
      </c>
      <c r="T635">
        <v>24</v>
      </c>
      <c r="U635" t="s">
        <v>1131</v>
      </c>
      <c r="V635" t="s">
        <v>45</v>
      </c>
      <c r="W635" s="449">
        <v>4</v>
      </c>
      <c r="X635">
        <f>'Area 24'!DH8</f>
        <v>-1</v>
      </c>
      <c r="Y635" s="449" t="e">
        <f>'Area 24'!DL8</f>
        <v>#N/A</v>
      </c>
      <c r="Z635" s="449" t="e">
        <f>'Area 24'!DJ8</f>
        <v>#N/A</v>
      </c>
      <c r="AA635" s="449" t="e">
        <f>'Area 24'!DP8</f>
        <v>#N/A</v>
      </c>
      <c r="AB635" t="e">
        <f t="shared" si="40"/>
        <v>#N/A</v>
      </c>
      <c r="AC635" t="e">
        <f t="shared" si="41"/>
        <v>#N/A</v>
      </c>
      <c r="AD635" t="e">
        <f t="shared" si="42"/>
        <v>#N/A</v>
      </c>
    </row>
    <row r="636" spans="1:30">
      <c r="A636" t="s">
        <v>174</v>
      </c>
      <c r="B636" t="s">
        <v>1125</v>
      </c>
      <c r="C636" t="s">
        <v>1299</v>
      </c>
      <c r="D636" t="s">
        <v>1293</v>
      </c>
      <c r="E636">
        <v>49.13683331</v>
      </c>
      <c r="F636">
        <v>-125.66814909999999</v>
      </c>
      <c r="G636" t="s">
        <v>1294</v>
      </c>
      <c r="H636" t="s">
        <v>1294</v>
      </c>
      <c r="I636" t="s">
        <v>1295</v>
      </c>
      <c r="J636" t="s">
        <v>1296</v>
      </c>
      <c r="K636" t="s">
        <v>1297</v>
      </c>
      <c r="L636">
        <v>49.026875990000001</v>
      </c>
      <c r="M636">
        <v>-125.14962509999999</v>
      </c>
      <c r="N636" t="s">
        <v>30</v>
      </c>
      <c r="O636">
        <v>31</v>
      </c>
      <c r="P636" t="s">
        <v>1298</v>
      </c>
      <c r="Q636">
        <v>5</v>
      </c>
      <c r="R636">
        <v>52118</v>
      </c>
      <c r="S636" t="s">
        <v>158</v>
      </c>
      <c r="T636">
        <v>24</v>
      </c>
      <c r="U636" t="s">
        <v>1131</v>
      </c>
      <c r="V636" t="s">
        <v>46</v>
      </c>
      <c r="W636" s="449">
        <v>5</v>
      </c>
      <c r="X636">
        <f>'Area 24'!DH9</f>
        <v>1</v>
      </c>
      <c r="Y636" s="449" t="e">
        <f>'Area 24'!DL9</f>
        <v>#N/A</v>
      </c>
      <c r="Z636" s="449" t="e">
        <f>'Area 24'!DJ9</f>
        <v>#N/A</v>
      </c>
      <c r="AA636" s="449" t="e">
        <f>'Area 24'!DP9</f>
        <v>#N/A</v>
      </c>
      <c r="AB636" t="e">
        <f t="shared" si="40"/>
        <v>#N/A</v>
      </c>
      <c r="AC636" t="e">
        <f t="shared" si="41"/>
        <v>#N/A</v>
      </c>
      <c r="AD636" t="e">
        <f t="shared" si="42"/>
        <v>#N/A</v>
      </c>
    </row>
    <row r="637" spans="1:30">
      <c r="A637" t="s">
        <v>174</v>
      </c>
      <c r="B637" t="s">
        <v>1125</v>
      </c>
      <c r="C637" t="s">
        <v>1299</v>
      </c>
      <c r="D637" t="s">
        <v>1293</v>
      </c>
      <c r="E637">
        <v>49.13683331</v>
      </c>
      <c r="F637">
        <v>-125.66814909999999</v>
      </c>
      <c r="G637" t="s">
        <v>1294</v>
      </c>
      <c r="H637" t="s">
        <v>1294</v>
      </c>
      <c r="I637" t="s">
        <v>1295</v>
      </c>
      <c r="J637" t="s">
        <v>1296</v>
      </c>
      <c r="K637" t="s">
        <v>1297</v>
      </c>
      <c r="L637">
        <v>49.026875990000001</v>
      </c>
      <c r="M637">
        <v>-125.14962509999999</v>
      </c>
      <c r="N637" t="s">
        <v>30</v>
      </c>
      <c r="O637">
        <v>31</v>
      </c>
      <c r="P637" t="s">
        <v>1298</v>
      </c>
      <c r="Q637">
        <v>5</v>
      </c>
      <c r="R637">
        <v>52118</v>
      </c>
      <c r="S637" t="s">
        <v>158</v>
      </c>
      <c r="T637">
        <v>24</v>
      </c>
      <c r="U637" t="s">
        <v>1131</v>
      </c>
      <c r="V637" t="s">
        <v>48</v>
      </c>
      <c r="W637" s="449">
        <v>6</v>
      </c>
      <c r="X637">
        <f>'Area 24'!DH10</f>
        <v>1</v>
      </c>
      <c r="Y637" s="449" t="e">
        <f>'Area 24'!DL10</f>
        <v>#N/A</v>
      </c>
      <c r="Z637" s="449" t="e">
        <f>'Area 24'!DJ10</f>
        <v>#N/A</v>
      </c>
      <c r="AA637" s="449" t="e">
        <f>'Area 24'!DP10</f>
        <v>#N/A</v>
      </c>
      <c r="AB637" t="e">
        <f t="shared" si="40"/>
        <v>#N/A</v>
      </c>
      <c r="AC637" t="e">
        <f t="shared" si="41"/>
        <v>#N/A</v>
      </c>
      <c r="AD637" t="e">
        <f t="shared" si="42"/>
        <v>#N/A</v>
      </c>
    </row>
    <row r="638" spans="1:30">
      <c r="A638" t="s">
        <v>174</v>
      </c>
      <c r="B638" t="s">
        <v>1125</v>
      </c>
      <c r="C638" t="s">
        <v>1299</v>
      </c>
      <c r="D638" t="s">
        <v>1293</v>
      </c>
      <c r="E638">
        <v>49.13683331</v>
      </c>
      <c r="F638">
        <v>-125.66814909999999</v>
      </c>
      <c r="G638" t="s">
        <v>1294</v>
      </c>
      <c r="H638" t="s">
        <v>1294</v>
      </c>
      <c r="I638" t="s">
        <v>1295</v>
      </c>
      <c r="J638" t="s">
        <v>1296</v>
      </c>
      <c r="K638" t="s">
        <v>1297</v>
      </c>
      <c r="L638">
        <v>49.026875990000001</v>
      </c>
      <c r="M638">
        <v>-125.14962509999999</v>
      </c>
      <c r="N638" t="s">
        <v>30</v>
      </c>
      <c r="O638">
        <v>31</v>
      </c>
      <c r="P638" t="s">
        <v>1298</v>
      </c>
      <c r="Q638">
        <v>5</v>
      </c>
      <c r="R638">
        <v>52118</v>
      </c>
      <c r="S638" t="s">
        <v>158</v>
      </c>
      <c r="T638">
        <v>24</v>
      </c>
      <c r="U638" t="s">
        <v>1131</v>
      </c>
      <c r="V638" t="s">
        <v>49</v>
      </c>
      <c r="W638" s="449">
        <v>7</v>
      </c>
      <c r="X638">
        <f>'Area 24'!DH11</f>
        <v>1</v>
      </c>
      <c r="Y638" s="449" t="e">
        <f>'Area 24'!DL11</f>
        <v>#N/A</v>
      </c>
      <c r="Z638" s="449" t="e">
        <f>'Area 24'!DJ11</f>
        <v>#N/A</v>
      </c>
      <c r="AA638" s="449" t="e">
        <f>'Area 24'!DP11</f>
        <v>#N/A</v>
      </c>
      <c r="AB638" t="e">
        <f t="shared" si="40"/>
        <v>#N/A</v>
      </c>
      <c r="AC638" t="e">
        <f t="shared" si="41"/>
        <v>#N/A</v>
      </c>
      <c r="AD638" t="e">
        <f t="shared" si="42"/>
        <v>#N/A</v>
      </c>
    </row>
    <row r="639" spans="1:30">
      <c r="A639" t="s">
        <v>174</v>
      </c>
      <c r="B639" t="s">
        <v>1125</v>
      </c>
      <c r="C639" t="s">
        <v>1299</v>
      </c>
      <c r="D639" t="s">
        <v>1293</v>
      </c>
      <c r="E639">
        <v>49.13683331</v>
      </c>
      <c r="F639">
        <v>-125.66814909999999</v>
      </c>
      <c r="G639" t="s">
        <v>1294</v>
      </c>
      <c r="H639" t="s">
        <v>1294</v>
      </c>
      <c r="I639" t="s">
        <v>1295</v>
      </c>
      <c r="J639" t="s">
        <v>1296</v>
      </c>
      <c r="K639" t="s">
        <v>1297</v>
      </c>
      <c r="L639">
        <v>49.026875990000001</v>
      </c>
      <c r="M639">
        <v>-125.14962509999999</v>
      </c>
      <c r="N639" t="s">
        <v>30</v>
      </c>
      <c r="O639">
        <v>31</v>
      </c>
      <c r="P639" t="s">
        <v>1298</v>
      </c>
      <c r="Q639">
        <v>5</v>
      </c>
      <c r="R639">
        <v>52118</v>
      </c>
      <c r="S639" t="s">
        <v>158</v>
      </c>
      <c r="T639">
        <v>24</v>
      </c>
      <c r="U639" t="s">
        <v>1131</v>
      </c>
      <c r="V639" t="s">
        <v>50</v>
      </c>
      <c r="W639" s="449">
        <v>8</v>
      </c>
      <c r="X639">
        <f>'Area 24'!DH12</f>
        <v>1</v>
      </c>
      <c r="Y639" s="449" t="e">
        <f>'Area 24'!DL12</f>
        <v>#N/A</v>
      </c>
      <c r="Z639" s="449" t="e">
        <f>'Area 24'!DJ12</f>
        <v>#N/A</v>
      </c>
      <c r="AA639" s="449" t="e">
        <f>'Area 24'!DP12</f>
        <v>#N/A</v>
      </c>
      <c r="AB639" t="e">
        <f t="shared" si="40"/>
        <v>#N/A</v>
      </c>
      <c r="AC639" t="e">
        <f t="shared" si="41"/>
        <v>#N/A</v>
      </c>
      <c r="AD639" t="e">
        <f t="shared" si="42"/>
        <v>#N/A</v>
      </c>
    </row>
    <row r="640" spans="1:30">
      <c r="A640" t="s">
        <v>174</v>
      </c>
      <c r="B640" t="s">
        <v>1125</v>
      </c>
      <c r="C640" t="s">
        <v>1299</v>
      </c>
      <c r="D640" t="s">
        <v>1293</v>
      </c>
      <c r="E640">
        <v>49.13683331</v>
      </c>
      <c r="F640">
        <v>-125.66814909999999</v>
      </c>
      <c r="G640" t="s">
        <v>1294</v>
      </c>
      <c r="H640" t="s">
        <v>1294</v>
      </c>
      <c r="I640" t="s">
        <v>1295</v>
      </c>
      <c r="J640" t="s">
        <v>1296</v>
      </c>
      <c r="K640" t="s">
        <v>1297</v>
      </c>
      <c r="L640">
        <v>49.026875990000001</v>
      </c>
      <c r="M640">
        <v>-125.14962509999999</v>
      </c>
      <c r="N640" t="s">
        <v>30</v>
      </c>
      <c r="O640">
        <v>31</v>
      </c>
      <c r="P640" t="s">
        <v>1298</v>
      </c>
      <c r="Q640">
        <v>5</v>
      </c>
      <c r="R640">
        <v>52118</v>
      </c>
      <c r="S640" t="s">
        <v>158</v>
      </c>
      <c r="T640">
        <v>24</v>
      </c>
      <c r="U640" t="s">
        <v>1131</v>
      </c>
      <c r="V640" t="s">
        <v>52</v>
      </c>
      <c r="W640" s="449">
        <v>9</v>
      </c>
      <c r="X640">
        <f>'Area 24'!DH13</f>
        <v>2</v>
      </c>
      <c r="Y640" s="449" t="e">
        <f>'Area 24'!DL13</f>
        <v>#N/A</v>
      </c>
      <c r="Z640" s="449" t="e">
        <f>'Area 24'!DJ13</f>
        <v>#N/A</v>
      </c>
      <c r="AA640" s="449" t="e">
        <f>'Area 24'!DP13</f>
        <v>#N/A</v>
      </c>
      <c r="AB640" t="e">
        <f t="shared" si="40"/>
        <v>#N/A</v>
      </c>
      <c r="AC640" t="e">
        <f t="shared" si="41"/>
        <v>#N/A</v>
      </c>
      <c r="AD640" t="e">
        <f t="shared" si="42"/>
        <v>#N/A</v>
      </c>
    </row>
    <row r="641" spans="1:30">
      <c r="A641" t="s">
        <v>174</v>
      </c>
      <c r="B641" t="s">
        <v>1125</v>
      </c>
      <c r="C641" t="s">
        <v>1299</v>
      </c>
      <c r="D641" t="s">
        <v>1293</v>
      </c>
      <c r="E641">
        <v>49.13683331</v>
      </c>
      <c r="F641">
        <v>-125.66814909999999</v>
      </c>
      <c r="G641" t="s">
        <v>1294</v>
      </c>
      <c r="H641" t="s">
        <v>1294</v>
      </c>
      <c r="I641" t="s">
        <v>1295</v>
      </c>
      <c r="J641" t="s">
        <v>1296</v>
      </c>
      <c r="K641" t="s">
        <v>1297</v>
      </c>
      <c r="L641">
        <v>49.026875990000001</v>
      </c>
      <c r="M641">
        <v>-125.14962509999999</v>
      </c>
      <c r="N641" t="s">
        <v>30</v>
      </c>
      <c r="O641">
        <v>31</v>
      </c>
      <c r="P641" t="s">
        <v>1298</v>
      </c>
      <c r="Q641">
        <v>5</v>
      </c>
      <c r="R641">
        <v>52118</v>
      </c>
      <c r="S641" t="s">
        <v>158</v>
      </c>
      <c r="T641">
        <v>24</v>
      </c>
      <c r="U641" t="s">
        <v>1131</v>
      </c>
      <c r="V641" t="s">
        <v>53</v>
      </c>
      <c r="W641" s="449">
        <v>10</v>
      </c>
      <c r="X641">
        <f>'Area 24'!DH14</f>
        <v>-1</v>
      </c>
      <c r="Y641" s="449" t="e">
        <f>'Area 24'!DL14</f>
        <v>#N/A</v>
      </c>
      <c r="Z641" s="449" t="e">
        <f>'Area 24'!DJ14</f>
        <v>#N/A</v>
      </c>
      <c r="AA641" s="449" t="e">
        <f>'Area 24'!DP14</f>
        <v>#N/A</v>
      </c>
      <c r="AB641" t="e">
        <f t="shared" si="40"/>
        <v>#N/A</v>
      </c>
      <c r="AC641" t="e">
        <f t="shared" si="41"/>
        <v>#N/A</v>
      </c>
      <c r="AD641" t="e">
        <f t="shared" si="42"/>
        <v>#N/A</v>
      </c>
    </row>
    <row r="642" spans="1:30">
      <c r="A642" t="s">
        <v>174</v>
      </c>
      <c r="B642" t="s">
        <v>1125</v>
      </c>
      <c r="C642" t="s">
        <v>1299</v>
      </c>
      <c r="D642" t="s">
        <v>1293</v>
      </c>
      <c r="E642">
        <v>49.13683331</v>
      </c>
      <c r="F642">
        <v>-125.66814909999999</v>
      </c>
      <c r="G642" t="s">
        <v>1294</v>
      </c>
      <c r="H642" t="s">
        <v>1294</v>
      </c>
      <c r="I642" t="s">
        <v>1295</v>
      </c>
      <c r="J642" t="s">
        <v>1296</v>
      </c>
      <c r="K642" t="s">
        <v>1297</v>
      </c>
      <c r="L642">
        <v>49.026875990000001</v>
      </c>
      <c r="M642">
        <v>-125.14962509999999</v>
      </c>
      <c r="N642" t="s">
        <v>30</v>
      </c>
      <c r="O642">
        <v>31</v>
      </c>
      <c r="P642" t="s">
        <v>1298</v>
      </c>
      <c r="Q642">
        <v>5</v>
      </c>
      <c r="R642">
        <v>52118</v>
      </c>
      <c r="S642" t="s">
        <v>158</v>
      </c>
      <c r="T642">
        <v>24</v>
      </c>
      <c r="U642" t="s">
        <v>1131</v>
      </c>
      <c r="V642" t="s">
        <v>55</v>
      </c>
      <c r="W642" s="449">
        <v>11</v>
      </c>
      <c r="X642">
        <f>'Area 24'!DH15</f>
        <v>1</v>
      </c>
      <c r="Y642" s="449" t="e">
        <f>'Area 24'!DL15</f>
        <v>#N/A</v>
      </c>
      <c r="Z642" s="449" t="e">
        <f>'Area 24'!DJ15</f>
        <v>#N/A</v>
      </c>
      <c r="AA642" s="449" t="e">
        <f>'Area 24'!DP15</f>
        <v>#N/A</v>
      </c>
      <c r="AB642" t="e">
        <f t="shared" si="40"/>
        <v>#N/A</v>
      </c>
      <c r="AC642" t="e">
        <f t="shared" si="41"/>
        <v>#N/A</v>
      </c>
      <c r="AD642" t="e">
        <f t="shared" si="42"/>
        <v>#N/A</v>
      </c>
    </row>
    <row r="643" spans="1:30">
      <c r="A643" t="s">
        <v>174</v>
      </c>
      <c r="B643" t="s">
        <v>1125</v>
      </c>
      <c r="C643" t="s">
        <v>1299</v>
      </c>
      <c r="D643" t="s">
        <v>1293</v>
      </c>
      <c r="E643">
        <v>49.13683331</v>
      </c>
      <c r="F643">
        <v>-125.66814909999999</v>
      </c>
      <c r="G643" t="s">
        <v>1294</v>
      </c>
      <c r="H643" t="s">
        <v>1294</v>
      </c>
      <c r="I643" t="s">
        <v>1295</v>
      </c>
      <c r="J643" t="s">
        <v>1296</v>
      </c>
      <c r="K643" t="s">
        <v>1297</v>
      </c>
      <c r="L643">
        <v>49.026875990000001</v>
      </c>
      <c r="M643">
        <v>-125.14962509999999</v>
      </c>
      <c r="N643" t="s">
        <v>30</v>
      </c>
      <c r="O643">
        <v>31</v>
      </c>
      <c r="P643" t="s">
        <v>1298</v>
      </c>
      <c r="Q643">
        <v>5</v>
      </c>
      <c r="R643">
        <v>52118</v>
      </c>
      <c r="S643" t="s">
        <v>158</v>
      </c>
      <c r="T643">
        <v>24</v>
      </c>
      <c r="U643" t="s">
        <v>1131</v>
      </c>
      <c r="V643" t="s">
        <v>56</v>
      </c>
      <c r="W643" s="449">
        <v>12</v>
      </c>
      <c r="X643">
        <f>'Area 24'!DH16</f>
        <v>0</v>
      </c>
      <c r="Y643" s="449" t="e">
        <f>'Area 24'!DL16</f>
        <v>#N/A</v>
      </c>
      <c r="Z643" s="449" t="e">
        <f>'Area 24'!DJ16</f>
        <v>#N/A</v>
      </c>
      <c r="AA643" s="449" t="e">
        <f>'Area 24'!DP16</f>
        <v>#N/A</v>
      </c>
      <c r="AB643" t="e">
        <f t="shared" si="40"/>
        <v>#N/A</v>
      </c>
      <c r="AC643" t="e">
        <f t="shared" si="41"/>
        <v>#N/A</v>
      </c>
      <c r="AD643" t="e">
        <f t="shared" si="42"/>
        <v>#N/A</v>
      </c>
    </row>
    <row r="644" spans="1:30">
      <c r="A644" t="s">
        <v>174</v>
      </c>
      <c r="B644" t="s">
        <v>1125</v>
      </c>
      <c r="C644" t="s">
        <v>1299</v>
      </c>
      <c r="D644" t="s">
        <v>1293</v>
      </c>
      <c r="E644">
        <v>49.13683331</v>
      </c>
      <c r="F644">
        <v>-125.66814909999999</v>
      </c>
      <c r="G644" t="s">
        <v>1294</v>
      </c>
      <c r="H644" t="s">
        <v>1294</v>
      </c>
      <c r="I644" t="s">
        <v>1295</v>
      </c>
      <c r="J644" t="s">
        <v>1296</v>
      </c>
      <c r="K644" t="s">
        <v>1297</v>
      </c>
      <c r="L644">
        <v>49.026875990000001</v>
      </c>
      <c r="M644">
        <v>-125.14962509999999</v>
      </c>
      <c r="N644" t="s">
        <v>30</v>
      </c>
      <c r="O644">
        <v>31</v>
      </c>
      <c r="P644" t="s">
        <v>1298</v>
      </c>
      <c r="Q644">
        <v>5</v>
      </c>
      <c r="R644">
        <v>52118</v>
      </c>
      <c r="S644" t="s">
        <v>158</v>
      </c>
      <c r="T644">
        <v>24</v>
      </c>
      <c r="U644" t="s">
        <v>1131</v>
      </c>
      <c r="V644" t="s">
        <v>57</v>
      </c>
      <c r="W644" s="449">
        <v>13</v>
      </c>
      <c r="X644">
        <f>'Area 24'!DH17</f>
        <v>-1</v>
      </c>
      <c r="Y644" s="449" t="e">
        <f>'Area 24'!DL17</f>
        <v>#N/A</v>
      </c>
      <c r="Z644" s="449" t="e">
        <f>'Area 24'!DJ17</f>
        <v>#N/A</v>
      </c>
      <c r="AA644" s="449" t="e">
        <f>'Area 24'!DP17</f>
        <v>#N/A</v>
      </c>
      <c r="AB644" t="e">
        <f t="shared" si="40"/>
        <v>#N/A</v>
      </c>
      <c r="AC644" t="e">
        <f t="shared" si="41"/>
        <v>#N/A</v>
      </c>
      <c r="AD644" t="e">
        <f t="shared" si="42"/>
        <v>#N/A</v>
      </c>
    </row>
    <row r="645" spans="1:30">
      <c r="A645" t="s">
        <v>174</v>
      </c>
      <c r="B645" t="s">
        <v>1125</v>
      </c>
      <c r="C645" t="s">
        <v>1299</v>
      </c>
      <c r="D645" t="s">
        <v>1293</v>
      </c>
      <c r="E645">
        <v>49.13683331</v>
      </c>
      <c r="F645">
        <v>-125.66814909999999</v>
      </c>
      <c r="G645" t="s">
        <v>1294</v>
      </c>
      <c r="H645" t="s">
        <v>1294</v>
      </c>
      <c r="I645" t="s">
        <v>1295</v>
      </c>
      <c r="J645" t="s">
        <v>1296</v>
      </c>
      <c r="K645" t="s">
        <v>1297</v>
      </c>
      <c r="L645">
        <v>49.026875990000001</v>
      </c>
      <c r="M645">
        <v>-125.14962509999999</v>
      </c>
      <c r="N645" t="s">
        <v>30</v>
      </c>
      <c r="O645">
        <v>31</v>
      </c>
      <c r="P645" t="s">
        <v>1298</v>
      </c>
      <c r="Q645">
        <v>5</v>
      </c>
      <c r="R645">
        <v>52118</v>
      </c>
      <c r="S645" t="s">
        <v>158</v>
      </c>
      <c r="T645">
        <v>24</v>
      </c>
      <c r="U645" t="s">
        <v>1131</v>
      </c>
      <c r="V645" t="s">
        <v>58</v>
      </c>
      <c r="W645" s="449">
        <v>14</v>
      </c>
      <c r="X645">
        <f>'Area 24'!DH18</f>
        <v>-1</v>
      </c>
      <c r="Y645" s="449" t="e">
        <f>'Area 24'!DL18</f>
        <v>#N/A</v>
      </c>
      <c r="Z645" s="449" t="e">
        <f>'Area 24'!DJ18</f>
        <v>#N/A</v>
      </c>
      <c r="AA645" s="449" t="e">
        <f>'Area 24'!DP18</f>
        <v>#N/A</v>
      </c>
      <c r="AB645" t="e">
        <f t="shared" si="40"/>
        <v>#N/A</v>
      </c>
      <c r="AC645" t="e">
        <f t="shared" si="41"/>
        <v>#N/A</v>
      </c>
      <c r="AD645" t="e">
        <f t="shared" si="42"/>
        <v>#N/A</v>
      </c>
    </row>
    <row r="646" spans="1:30">
      <c r="A646" t="s">
        <v>174</v>
      </c>
      <c r="B646" t="s">
        <v>1125</v>
      </c>
      <c r="C646" t="s">
        <v>1299</v>
      </c>
      <c r="D646" t="s">
        <v>1293</v>
      </c>
      <c r="E646">
        <v>49.13683331</v>
      </c>
      <c r="F646">
        <v>-125.66814909999999</v>
      </c>
      <c r="G646" t="s">
        <v>1294</v>
      </c>
      <c r="H646" t="s">
        <v>1294</v>
      </c>
      <c r="I646" t="s">
        <v>1295</v>
      </c>
      <c r="J646" t="s">
        <v>1296</v>
      </c>
      <c r="K646" t="s">
        <v>1297</v>
      </c>
      <c r="L646">
        <v>49.026875990000001</v>
      </c>
      <c r="M646">
        <v>-125.14962509999999</v>
      </c>
      <c r="N646" t="s">
        <v>30</v>
      </c>
      <c r="O646">
        <v>31</v>
      </c>
      <c r="P646" t="s">
        <v>1298</v>
      </c>
      <c r="Q646">
        <v>5</v>
      </c>
      <c r="R646">
        <v>52118</v>
      </c>
      <c r="S646" t="s">
        <v>158</v>
      </c>
      <c r="T646">
        <v>24</v>
      </c>
      <c r="U646" t="s">
        <v>1131</v>
      </c>
      <c r="V646" t="s">
        <v>59</v>
      </c>
      <c r="W646" s="449">
        <v>15</v>
      </c>
      <c r="X646">
        <f>'Area 24'!DH19</f>
        <v>-1</v>
      </c>
      <c r="Y646" s="449" t="e">
        <f>'Area 24'!DL19</f>
        <v>#N/A</v>
      </c>
      <c r="Z646" s="449" t="e">
        <f>'Area 24'!DJ19</f>
        <v>#N/A</v>
      </c>
      <c r="AA646" s="449" t="e">
        <f>'Area 24'!DP19</f>
        <v>#N/A</v>
      </c>
      <c r="AB646" t="e">
        <f t="shared" si="40"/>
        <v>#N/A</v>
      </c>
      <c r="AC646" t="e">
        <f t="shared" si="41"/>
        <v>#N/A</v>
      </c>
      <c r="AD646" t="e">
        <f t="shared" si="42"/>
        <v>#N/A</v>
      </c>
    </row>
    <row r="647" spans="1:30">
      <c r="A647" t="s">
        <v>174</v>
      </c>
      <c r="B647" t="s">
        <v>1125</v>
      </c>
      <c r="C647" t="s">
        <v>1299</v>
      </c>
      <c r="D647" t="s">
        <v>1293</v>
      </c>
      <c r="E647">
        <v>49.13683331</v>
      </c>
      <c r="F647">
        <v>-125.66814909999999</v>
      </c>
      <c r="G647" t="s">
        <v>1294</v>
      </c>
      <c r="H647" t="s">
        <v>1294</v>
      </c>
      <c r="I647" t="s">
        <v>1295</v>
      </c>
      <c r="J647" t="s">
        <v>1296</v>
      </c>
      <c r="K647" t="s">
        <v>1297</v>
      </c>
      <c r="L647">
        <v>49.026875990000001</v>
      </c>
      <c r="M647">
        <v>-125.14962509999999</v>
      </c>
      <c r="N647" t="s">
        <v>30</v>
      </c>
      <c r="O647">
        <v>31</v>
      </c>
      <c r="P647" t="s">
        <v>1298</v>
      </c>
      <c r="Q647">
        <v>5</v>
      </c>
      <c r="R647">
        <v>52118</v>
      </c>
      <c r="S647" t="s">
        <v>158</v>
      </c>
      <c r="T647">
        <v>24</v>
      </c>
      <c r="U647" t="s">
        <v>1132</v>
      </c>
      <c r="V647" t="s">
        <v>61</v>
      </c>
      <c r="W647" s="449">
        <v>16</v>
      </c>
      <c r="X647">
        <f>'Area 24'!DH20</f>
        <v>1</v>
      </c>
      <c r="Y647" s="449" t="e">
        <f>'Area 24'!DL20</f>
        <v>#N/A</v>
      </c>
      <c r="Z647" s="449" t="e">
        <f>'Area 24'!DJ20</f>
        <v>#N/A</v>
      </c>
      <c r="AA647" s="449" t="e">
        <f>'Area 24'!DP20</f>
        <v>#N/A</v>
      </c>
      <c r="AB647" t="e">
        <f t="shared" si="40"/>
        <v>#N/A</v>
      </c>
      <c r="AC647" t="e">
        <f t="shared" si="41"/>
        <v>#N/A</v>
      </c>
      <c r="AD647" t="e">
        <f t="shared" si="42"/>
        <v>#N/A</v>
      </c>
    </row>
    <row r="648" spans="1:30">
      <c r="A648" t="s">
        <v>174</v>
      </c>
      <c r="B648" t="s">
        <v>1125</v>
      </c>
      <c r="C648" t="s">
        <v>1299</v>
      </c>
      <c r="D648" t="s">
        <v>1293</v>
      </c>
      <c r="E648">
        <v>49.13683331</v>
      </c>
      <c r="F648">
        <v>-125.66814909999999</v>
      </c>
      <c r="G648" t="s">
        <v>1294</v>
      </c>
      <c r="H648" t="s">
        <v>1294</v>
      </c>
      <c r="I648" t="s">
        <v>1295</v>
      </c>
      <c r="J648" t="s">
        <v>1296</v>
      </c>
      <c r="K648" t="s">
        <v>1297</v>
      </c>
      <c r="L648">
        <v>49.026875990000001</v>
      </c>
      <c r="M648">
        <v>-125.14962509999999</v>
      </c>
      <c r="N648" t="s">
        <v>30</v>
      </c>
      <c r="O648">
        <v>31</v>
      </c>
      <c r="P648" t="s">
        <v>1298</v>
      </c>
      <c r="Q648">
        <v>5</v>
      </c>
      <c r="R648">
        <v>52118</v>
      </c>
      <c r="S648" t="s">
        <v>158</v>
      </c>
      <c r="T648">
        <v>24</v>
      </c>
      <c r="U648" t="s">
        <v>1132</v>
      </c>
      <c r="V648" t="s">
        <v>62</v>
      </c>
      <c r="W648" s="449">
        <v>17</v>
      </c>
      <c r="X648">
        <f>'Area 24'!DH21</f>
        <v>1</v>
      </c>
      <c r="Y648" s="449" t="e">
        <f>'Area 24'!DL21</f>
        <v>#N/A</v>
      </c>
      <c r="Z648" s="449" t="e">
        <f>'Area 24'!DJ21</f>
        <v>#N/A</v>
      </c>
      <c r="AA648" s="449" t="e">
        <f>'Area 24'!DP21</f>
        <v>#N/A</v>
      </c>
      <c r="AB648" t="e">
        <f t="shared" si="40"/>
        <v>#N/A</v>
      </c>
      <c r="AC648" t="e">
        <f t="shared" si="41"/>
        <v>#N/A</v>
      </c>
      <c r="AD648" t="e">
        <f t="shared" si="42"/>
        <v>#N/A</v>
      </c>
    </row>
    <row r="649" spans="1:30">
      <c r="A649" t="s">
        <v>174</v>
      </c>
      <c r="B649" t="s">
        <v>1125</v>
      </c>
      <c r="C649" t="s">
        <v>1299</v>
      </c>
      <c r="D649" t="s">
        <v>1293</v>
      </c>
      <c r="E649">
        <v>49.13683331</v>
      </c>
      <c r="F649">
        <v>-125.66814909999999</v>
      </c>
      <c r="G649" t="s">
        <v>1294</v>
      </c>
      <c r="H649" t="s">
        <v>1294</v>
      </c>
      <c r="I649" t="s">
        <v>1295</v>
      </c>
      <c r="J649" t="s">
        <v>1296</v>
      </c>
      <c r="K649" t="s">
        <v>1297</v>
      </c>
      <c r="L649">
        <v>49.026875990000001</v>
      </c>
      <c r="M649">
        <v>-125.14962509999999</v>
      </c>
      <c r="N649" t="s">
        <v>30</v>
      </c>
      <c r="O649">
        <v>31</v>
      </c>
      <c r="P649" t="s">
        <v>1298</v>
      </c>
      <c r="Q649">
        <v>5</v>
      </c>
      <c r="R649">
        <v>52118</v>
      </c>
      <c r="S649" t="s">
        <v>158</v>
      </c>
      <c r="T649">
        <v>24</v>
      </c>
      <c r="U649" t="s">
        <v>1132</v>
      </c>
      <c r="V649" t="s">
        <v>284</v>
      </c>
      <c r="W649" s="449">
        <v>18</v>
      </c>
      <c r="X649">
        <f>'Area 24'!DH22</f>
        <v>1</v>
      </c>
      <c r="Y649" s="449" t="e">
        <f>'Area 24'!DL22</f>
        <v>#N/A</v>
      </c>
      <c r="Z649" s="449" t="e">
        <f>'Area 24'!DJ22</f>
        <v>#N/A</v>
      </c>
      <c r="AA649" s="449" t="e">
        <f>'Area 24'!DP22</f>
        <v>#N/A</v>
      </c>
      <c r="AB649" t="e">
        <f t="shared" si="40"/>
        <v>#N/A</v>
      </c>
      <c r="AC649" t="e">
        <f t="shared" si="41"/>
        <v>#N/A</v>
      </c>
      <c r="AD649" t="e">
        <f t="shared" si="42"/>
        <v>#N/A</v>
      </c>
    </row>
    <row r="650" spans="1:30">
      <c r="A650" t="s">
        <v>174</v>
      </c>
      <c r="B650" t="s">
        <v>1125</v>
      </c>
      <c r="C650" t="s">
        <v>1299</v>
      </c>
      <c r="D650" t="s">
        <v>1293</v>
      </c>
      <c r="E650">
        <v>49.13683331</v>
      </c>
      <c r="F650">
        <v>-125.66814909999999</v>
      </c>
      <c r="G650" t="s">
        <v>1294</v>
      </c>
      <c r="H650" t="s">
        <v>1294</v>
      </c>
      <c r="I650" t="s">
        <v>1295</v>
      </c>
      <c r="J650" t="s">
        <v>1296</v>
      </c>
      <c r="K650" t="s">
        <v>1297</v>
      </c>
      <c r="L650">
        <v>49.026875990000001</v>
      </c>
      <c r="M650">
        <v>-125.14962509999999</v>
      </c>
      <c r="N650" t="s">
        <v>30</v>
      </c>
      <c r="O650">
        <v>31</v>
      </c>
      <c r="P650" t="s">
        <v>1298</v>
      </c>
      <c r="Q650">
        <v>5</v>
      </c>
      <c r="R650">
        <v>52118</v>
      </c>
      <c r="S650" t="s">
        <v>158</v>
      </c>
      <c r="T650">
        <v>24</v>
      </c>
      <c r="U650" t="s">
        <v>1132</v>
      </c>
      <c r="V650" t="s">
        <v>64</v>
      </c>
      <c r="W650" s="449">
        <v>19</v>
      </c>
      <c r="X650">
        <f>'Area 24'!DH23</f>
        <v>-1</v>
      </c>
      <c r="Y650" s="449" t="e">
        <f>'Area 24'!DL23</f>
        <v>#N/A</v>
      </c>
      <c r="Z650" s="449" t="e">
        <f>'Area 24'!DJ23</f>
        <v>#N/A</v>
      </c>
      <c r="AA650" s="449" t="e">
        <f>'Area 24'!DP23</f>
        <v>#N/A</v>
      </c>
      <c r="AB650" t="e">
        <f t="shared" si="40"/>
        <v>#N/A</v>
      </c>
      <c r="AC650" t="e">
        <f t="shared" si="41"/>
        <v>#N/A</v>
      </c>
      <c r="AD650" t="e">
        <f t="shared" si="42"/>
        <v>#N/A</v>
      </c>
    </row>
    <row r="651" spans="1:30">
      <c r="A651" t="s">
        <v>174</v>
      </c>
      <c r="B651" t="s">
        <v>1125</v>
      </c>
      <c r="C651" t="s">
        <v>1299</v>
      </c>
      <c r="D651" t="s">
        <v>1293</v>
      </c>
      <c r="E651">
        <v>49.13683331</v>
      </c>
      <c r="F651">
        <v>-125.66814909999999</v>
      </c>
      <c r="G651" t="s">
        <v>1294</v>
      </c>
      <c r="H651" t="s">
        <v>1294</v>
      </c>
      <c r="I651" t="s">
        <v>1295</v>
      </c>
      <c r="J651" t="s">
        <v>1296</v>
      </c>
      <c r="K651" t="s">
        <v>1297</v>
      </c>
      <c r="L651">
        <v>49.026875990000001</v>
      </c>
      <c r="M651">
        <v>-125.14962509999999</v>
      </c>
      <c r="N651" t="s">
        <v>30</v>
      </c>
      <c r="O651">
        <v>31</v>
      </c>
      <c r="P651" t="s">
        <v>1298</v>
      </c>
      <c r="Q651">
        <v>5</v>
      </c>
      <c r="R651">
        <v>52118</v>
      </c>
      <c r="S651" t="s">
        <v>158</v>
      </c>
      <c r="T651">
        <v>24</v>
      </c>
      <c r="U651" t="s">
        <v>1132</v>
      </c>
      <c r="V651" t="s">
        <v>65</v>
      </c>
      <c r="W651" s="449">
        <v>20</v>
      </c>
      <c r="X651">
        <f>'Area 24'!DH24</f>
        <v>-1</v>
      </c>
      <c r="Y651" s="449" t="e">
        <f>'Area 24'!DL24</f>
        <v>#N/A</v>
      </c>
      <c r="Z651" s="449" t="e">
        <f>'Area 24'!DJ24</f>
        <v>#N/A</v>
      </c>
      <c r="AA651" s="449" t="e">
        <f>'Area 24'!DP24</f>
        <v>#N/A</v>
      </c>
      <c r="AB651" t="e">
        <f t="shared" si="40"/>
        <v>#N/A</v>
      </c>
      <c r="AC651" t="e">
        <f t="shared" si="41"/>
        <v>#N/A</v>
      </c>
      <c r="AD651" t="e">
        <f t="shared" si="42"/>
        <v>#N/A</v>
      </c>
    </row>
    <row r="652" spans="1:30">
      <c r="A652" t="s">
        <v>174</v>
      </c>
      <c r="B652" t="s">
        <v>1125</v>
      </c>
      <c r="C652" t="s">
        <v>1299</v>
      </c>
      <c r="D652" t="s">
        <v>1293</v>
      </c>
      <c r="E652">
        <v>49.13683331</v>
      </c>
      <c r="F652">
        <v>-125.66814909999999</v>
      </c>
      <c r="G652" t="s">
        <v>1294</v>
      </c>
      <c r="H652" t="s">
        <v>1294</v>
      </c>
      <c r="I652" t="s">
        <v>1295</v>
      </c>
      <c r="J652" t="s">
        <v>1296</v>
      </c>
      <c r="K652" t="s">
        <v>1297</v>
      </c>
      <c r="L652">
        <v>49.026875990000001</v>
      </c>
      <c r="M652">
        <v>-125.14962509999999</v>
      </c>
      <c r="N652" t="s">
        <v>30</v>
      </c>
      <c r="O652">
        <v>31</v>
      </c>
      <c r="P652" t="s">
        <v>1298</v>
      </c>
      <c r="Q652">
        <v>5</v>
      </c>
      <c r="R652">
        <v>52118</v>
      </c>
      <c r="S652" t="s">
        <v>158</v>
      </c>
      <c r="T652">
        <v>24</v>
      </c>
      <c r="U652" t="s">
        <v>1132</v>
      </c>
      <c r="V652" t="s">
        <v>66</v>
      </c>
      <c r="W652" s="449">
        <v>21</v>
      </c>
      <c r="X652">
        <f>'Area 24'!DH25</f>
        <v>1</v>
      </c>
      <c r="Y652" s="449" t="e">
        <f>'Area 24'!DL25</f>
        <v>#N/A</v>
      </c>
      <c r="Z652" s="449" t="e">
        <f>'Area 24'!DJ25</f>
        <v>#N/A</v>
      </c>
      <c r="AA652" s="449" t="e">
        <f>'Area 24'!DP25</f>
        <v>#N/A</v>
      </c>
      <c r="AB652" t="e">
        <f t="shared" si="40"/>
        <v>#N/A</v>
      </c>
      <c r="AC652" t="e">
        <f t="shared" si="41"/>
        <v>#N/A</v>
      </c>
      <c r="AD652" t="e">
        <f t="shared" si="42"/>
        <v>#N/A</v>
      </c>
    </row>
    <row r="653" spans="1:30">
      <c r="A653" t="s">
        <v>174</v>
      </c>
      <c r="B653" t="s">
        <v>1125</v>
      </c>
      <c r="C653" t="s">
        <v>1299</v>
      </c>
      <c r="D653" t="s">
        <v>1293</v>
      </c>
      <c r="E653">
        <v>49.13683331</v>
      </c>
      <c r="F653">
        <v>-125.66814909999999</v>
      </c>
      <c r="G653" t="s">
        <v>1294</v>
      </c>
      <c r="H653" t="s">
        <v>1294</v>
      </c>
      <c r="I653" t="s">
        <v>1295</v>
      </c>
      <c r="J653" t="s">
        <v>1296</v>
      </c>
      <c r="K653" t="s">
        <v>1297</v>
      </c>
      <c r="L653">
        <v>49.026875990000001</v>
      </c>
      <c r="M653">
        <v>-125.14962509999999</v>
      </c>
      <c r="N653" t="s">
        <v>30</v>
      </c>
      <c r="O653">
        <v>31</v>
      </c>
      <c r="P653" t="s">
        <v>1298</v>
      </c>
      <c r="Q653">
        <v>5</v>
      </c>
      <c r="R653">
        <v>52118</v>
      </c>
      <c r="S653" t="s">
        <v>158</v>
      </c>
      <c r="T653">
        <v>24</v>
      </c>
      <c r="U653" t="s">
        <v>1132</v>
      </c>
      <c r="V653" t="s">
        <v>67</v>
      </c>
      <c r="W653" s="449">
        <v>22</v>
      </c>
      <c r="X653">
        <f>'Area 24'!DH26</f>
        <v>1</v>
      </c>
      <c r="Y653" s="449" t="e">
        <f>'Area 24'!DL26</f>
        <v>#N/A</v>
      </c>
      <c r="Z653" s="449" t="e">
        <f>'Area 24'!DJ26</f>
        <v>#N/A</v>
      </c>
      <c r="AA653" s="449" t="e">
        <f>'Area 24'!DP26</f>
        <v>#N/A</v>
      </c>
      <c r="AB653" t="e">
        <f t="shared" si="40"/>
        <v>#N/A</v>
      </c>
      <c r="AC653" t="e">
        <f t="shared" si="41"/>
        <v>#N/A</v>
      </c>
      <c r="AD653" t="e">
        <f t="shared" si="42"/>
        <v>#N/A</v>
      </c>
    </row>
    <row r="654" spans="1:30">
      <c r="A654" t="s">
        <v>174</v>
      </c>
      <c r="B654" t="s">
        <v>1125</v>
      </c>
      <c r="C654" t="s">
        <v>1299</v>
      </c>
      <c r="D654" t="s">
        <v>1293</v>
      </c>
      <c r="E654">
        <v>49.13683331</v>
      </c>
      <c r="F654">
        <v>-125.66814909999999</v>
      </c>
      <c r="G654" t="s">
        <v>1294</v>
      </c>
      <c r="H654" t="s">
        <v>1294</v>
      </c>
      <c r="I654" t="s">
        <v>1295</v>
      </c>
      <c r="J654" t="s">
        <v>1296</v>
      </c>
      <c r="K654" t="s">
        <v>1297</v>
      </c>
      <c r="L654">
        <v>49.026875990000001</v>
      </c>
      <c r="M654">
        <v>-125.14962509999999</v>
      </c>
      <c r="N654" t="s">
        <v>30</v>
      </c>
      <c r="O654">
        <v>31</v>
      </c>
      <c r="P654" t="s">
        <v>1298</v>
      </c>
      <c r="Q654">
        <v>5</v>
      </c>
      <c r="R654">
        <v>52118</v>
      </c>
      <c r="S654" t="s">
        <v>158</v>
      </c>
      <c r="T654">
        <v>24</v>
      </c>
      <c r="U654" t="s">
        <v>1132</v>
      </c>
      <c r="V654" t="s">
        <v>69</v>
      </c>
      <c r="W654" s="449">
        <v>23</v>
      </c>
      <c r="X654">
        <f>'Area 24'!DH27</f>
        <v>0</v>
      </c>
      <c r="Y654" s="449" t="e">
        <f>'Area 24'!DL27</f>
        <v>#N/A</v>
      </c>
      <c r="Z654" s="449" t="e">
        <f>'Area 24'!DJ27</f>
        <v>#N/A</v>
      </c>
      <c r="AA654" s="449" t="e">
        <f>'Area 24'!DP27</f>
        <v>#N/A</v>
      </c>
      <c r="AB654" t="e">
        <f t="shared" si="40"/>
        <v>#N/A</v>
      </c>
      <c r="AC654" t="e">
        <f t="shared" si="41"/>
        <v>#N/A</v>
      </c>
      <c r="AD654" t="e">
        <f t="shared" si="42"/>
        <v>#N/A</v>
      </c>
    </row>
    <row r="655" spans="1:30">
      <c r="A655" t="s">
        <v>174</v>
      </c>
      <c r="B655" t="s">
        <v>1125</v>
      </c>
      <c r="C655" t="s">
        <v>1299</v>
      </c>
      <c r="D655" t="s">
        <v>1293</v>
      </c>
      <c r="E655">
        <v>49.13683331</v>
      </c>
      <c r="F655">
        <v>-125.66814909999999</v>
      </c>
      <c r="G655" t="s">
        <v>1294</v>
      </c>
      <c r="H655" t="s">
        <v>1294</v>
      </c>
      <c r="I655" t="s">
        <v>1295</v>
      </c>
      <c r="J655" t="s">
        <v>1296</v>
      </c>
      <c r="K655" t="s">
        <v>1297</v>
      </c>
      <c r="L655">
        <v>49.026875990000001</v>
      </c>
      <c r="M655">
        <v>-125.14962509999999</v>
      </c>
      <c r="N655" t="s">
        <v>30</v>
      </c>
      <c r="O655">
        <v>31</v>
      </c>
      <c r="P655" t="s">
        <v>1298</v>
      </c>
      <c r="Q655">
        <v>5</v>
      </c>
      <c r="R655">
        <v>52118</v>
      </c>
      <c r="S655" t="s">
        <v>158</v>
      </c>
      <c r="T655">
        <v>24</v>
      </c>
      <c r="U655" t="s">
        <v>1132</v>
      </c>
      <c r="V655" t="s">
        <v>71</v>
      </c>
      <c r="W655" s="449">
        <v>24</v>
      </c>
      <c r="X655">
        <f>'Area 24'!DH28</f>
        <v>0</v>
      </c>
      <c r="Y655" s="449" t="e">
        <f>'Area 24'!DL28</f>
        <v>#N/A</v>
      </c>
      <c r="Z655" s="449" t="e">
        <f>'Area 24'!DJ28</f>
        <v>#N/A</v>
      </c>
      <c r="AA655" s="449" t="e">
        <f>'Area 24'!DP28</f>
        <v>#N/A</v>
      </c>
      <c r="AB655" t="e">
        <f t="shared" si="40"/>
        <v>#N/A</v>
      </c>
      <c r="AC655" t="e">
        <f t="shared" si="41"/>
        <v>#N/A</v>
      </c>
      <c r="AD655" t="e">
        <f t="shared" si="42"/>
        <v>#N/A</v>
      </c>
    </row>
    <row r="656" spans="1:30">
      <c r="A656" t="s">
        <v>174</v>
      </c>
      <c r="B656" t="s">
        <v>1125</v>
      </c>
      <c r="C656" t="s">
        <v>1299</v>
      </c>
      <c r="D656" t="s">
        <v>1293</v>
      </c>
      <c r="E656">
        <v>49.13683331</v>
      </c>
      <c r="F656">
        <v>-125.66814909999999</v>
      </c>
      <c r="G656" t="s">
        <v>1294</v>
      </c>
      <c r="H656" t="s">
        <v>1294</v>
      </c>
      <c r="I656" t="s">
        <v>1295</v>
      </c>
      <c r="J656" t="s">
        <v>1296</v>
      </c>
      <c r="K656" t="s">
        <v>1297</v>
      </c>
      <c r="L656">
        <v>49.026875990000001</v>
      </c>
      <c r="M656">
        <v>-125.14962509999999</v>
      </c>
      <c r="N656" t="s">
        <v>30</v>
      </c>
      <c r="O656">
        <v>31</v>
      </c>
      <c r="P656" t="s">
        <v>1298</v>
      </c>
      <c r="Q656">
        <v>5</v>
      </c>
      <c r="R656">
        <v>52118</v>
      </c>
      <c r="S656" t="s">
        <v>158</v>
      </c>
      <c r="T656">
        <v>24</v>
      </c>
      <c r="U656" t="s">
        <v>1132</v>
      </c>
      <c r="V656" t="s">
        <v>72</v>
      </c>
      <c r="W656" s="449">
        <v>25</v>
      </c>
      <c r="X656">
        <f>'Area 24'!DH29</f>
        <v>1</v>
      </c>
      <c r="Y656" s="449" t="e">
        <f>'Area 24'!DL29</f>
        <v>#N/A</v>
      </c>
      <c r="Z656" s="449" t="e">
        <f>'Area 24'!DJ29</f>
        <v>#N/A</v>
      </c>
      <c r="AA656" s="449" t="e">
        <f>'Area 24'!DP29</f>
        <v>#N/A</v>
      </c>
      <c r="AB656" t="e">
        <f t="shared" si="40"/>
        <v>#N/A</v>
      </c>
      <c r="AC656" t="e">
        <f t="shared" si="41"/>
        <v>#N/A</v>
      </c>
      <c r="AD656" t="e">
        <f t="shared" si="42"/>
        <v>#N/A</v>
      </c>
    </row>
    <row r="657" spans="1:30">
      <c r="A657" t="s">
        <v>174</v>
      </c>
      <c r="B657" t="s">
        <v>1125</v>
      </c>
      <c r="C657" t="s">
        <v>1299</v>
      </c>
      <c r="D657" t="s">
        <v>1293</v>
      </c>
      <c r="E657">
        <v>49.13683331</v>
      </c>
      <c r="F657">
        <v>-125.66814909999999</v>
      </c>
      <c r="G657" t="s">
        <v>1294</v>
      </c>
      <c r="H657" t="s">
        <v>1294</v>
      </c>
      <c r="I657" t="s">
        <v>1295</v>
      </c>
      <c r="J657" t="s">
        <v>1296</v>
      </c>
      <c r="K657" t="s">
        <v>1297</v>
      </c>
      <c r="L657">
        <v>49.026875990000001</v>
      </c>
      <c r="M657">
        <v>-125.14962509999999</v>
      </c>
      <c r="N657" t="s">
        <v>30</v>
      </c>
      <c r="O657">
        <v>31</v>
      </c>
      <c r="P657" t="s">
        <v>1298</v>
      </c>
      <c r="Q657">
        <v>5</v>
      </c>
      <c r="R657">
        <v>52118</v>
      </c>
      <c r="S657" t="s">
        <v>158</v>
      </c>
      <c r="T657">
        <v>24</v>
      </c>
      <c r="U657" t="s">
        <v>1132</v>
      </c>
      <c r="V657" t="s">
        <v>73</v>
      </c>
      <c r="W657" s="449">
        <v>26</v>
      </c>
      <c r="X657">
        <f>'Area 24'!DH30</f>
        <v>-1</v>
      </c>
      <c r="Y657" s="449" t="e">
        <f>'Area 24'!DL30</f>
        <v>#N/A</v>
      </c>
      <c r="Z657" s="449" t="e">
        <f>'Area 24'!DJ30</f>
        <v>#N/A</v>
      </c>
      <c r="AA657" s="449" t="e">
        <f>'Area 24'!DP30</f>
        <v>#N/A</v>
      </c>
      <c r="AB657" t="e">
        <f t="shared" si="40"/>
        <v>#N/A</v>
      </c>
      <c r="AC657" t="e">
        <f t="shared" si="41"/>
        <v>#N/A</v>
      </c>
      <c r="AD657" t="e">
        <f t="shared" si="42"/>
        <v>#N/A</v>
      </c>
    </row>
    <row r="658" spans="1:30">
      <c r="A658" t="s">
        <v>174</v>
      </c>
      <c r="B658" t="s">
        <v>1125</v>
      </c>
      <c r="C658" t="s">
        <v>1299</v>
      </c>
      <c r="D658" t="s">
        <v>1293</v>
      </c>
      <c r="E658">
        <v>49.13683331</v>
      </c>
      <c r="F658">
        <v>-125.66814909999999</v>
      </c>
      <c r="G658" t="s">
        <v>1294</v>
      </c>
      <c r="H658" t="s">
        <v>1294</v>
      </c>
      <c r="I658" t="s">
        <v>1295</v>
      </c>
      <c r="J658" t="s">
        <v>1296</v>
      </c>
      <c r="K658" t="s">
        <v>1297</v>
      </c>
      <c r="L658">
        <v>49.026875990000001</v>
      </c>
      <c r="M658">
        <v>-125.14962509999999</v>
      </c>
      <c r="N658" t="s">
        <v>30</v>
      </c>
      <c r="O658">
        <v>31</v>
      </c>
      <c r="P658" t="s">
        <v>1298</v>
      </c>
      <c r="Q658">
        <v>5</v>
      </c>
      <c r="R658">
        <v>52118</v>
      </c>
      <c r="S658" t="s">
        <v>158</v>
      </c>
      <c r="T658">
        <v>24</v>
      </c>
      <c r="U658" t="s">
        <v>1132</v>
      </c>
      <c r="V658" t="s">
        <v>74</v>
      </c>
      <c r="W658" s="449">
        <v>27</v>
      </c>
      <c r="X658">
        <f>'Area 24'!DH31</f>
        <v>-1</v>
      </c>
      <c r="Y658" s="449" t="e">
        <f>'Area 24'!DL31</f>
        <v>#N/A</v>
      </c>
      <c r="Z658" s="449" t="e">
        <f>'Area 24'!DJ31</f>
        <v>#N/A</v>
      </c>
      <c r="AA658" s="449" t="e">
        <f>'Area 24'!DP31</f>
        <v>#N/A</v>
      </c>
      <c r="AB658" t="e">
        <f t="shared" si="40"/>
        <v>#N/A</v>
      </c>
      <c r="AC658" t="e">
        <f t="shared" si="41"/>
        <v>#N/A</v>
      </c>
      <c r="AD658" t="e">
        <f t="shared" si="42"/>
        <v>#N/A</v>
      </c>
    </row>
    <row r="659" spans="1:30">
      <c r="A659" t="s">
        <v>174</v>
      </c>
      <c r="B659" t="s">
        <v>1125</v>
      </c>
      <c r="C659" t="s">
        <v>1299</v>
      </c>
      <c r="D659" t="s">
        <v>1293</v>
      </c>
      <c r="E659">
        <v>49.13683331</v>
      </c>
      <c r="F659">
        <v>-125.66814909999999</v>
      </c>
      <c r="G659" t="s">
        <v>1294</v>
      </c>
      <c r="H659" t="s">
        <v>1294</v>
      </c>
      <c r="I659" t="s">
        <v>1295</v>
      </c>
      <c r="J659" t="s">
        <v>1296</v>
      </c>
      <c r="K659" t="s">
        <v>1297</v>
      </c>
      <c r="L659">
        <v>49.026875990000001</v>
      </c>
      <c r="M659">
        <v>-125.14962509999999</v>
      </c>
      <c r="N659" t="s">
        <v>30</v>
      </c>
      <c r="O659">
        <v>31</v>
      </c>
      <c r="P659" t="s">
        <v>1298</v>
      </c>
      <c r="Q659">
        <v>5</v>
      </c>
      <c r="R659">
        <v>52118</v>
      </c>
      <c r="S659" t="s">
        <v>158</v>
      </c>
      <c r="T659">
        <v>24</v>
      </c>
      <c r="U659" t="s">
        <v>1132</v>
      </c>
      <c r="V659" t="s">
        <v>75</v>
      </c>
      <c r="W659" s="449">
        <v>28</v>
      </c>
      <c r="X659">
        <f>'Area 24'!DH32</f>
        <v>-1</v>
      </c>
      <c r="Y659" s="449" t="e">
        <f>'Area 24'!DL32</f>
        <v>#N/A</v>
      </c>
      <c r="Z659" s="449" t="e">
        <f>'Area 24'!DJ32</f>
        <v>#N/A</v>
      </c>
      <c r="AA659" s="449" t="e">
        <f>'Area 24'!DP32</f>
        <v>#N/A</v>
      </c>
      <c r="AB659" t="e">
        <f t="shared" si="40"/>
        <v>#N/A</v>
      </c>
      <c r="AC659" t="e">
        <f t="shared" si="41"/>
        <v>#N/A</v>
      </c>
      <c r="AD659" t="e">
        <f t="shared" si="42"/>
        <v>#N/A</v>
      </c>
    </row>
    <row r="660" spans="1:30">
      <c r="A660" t="s">
        <v>174</v>
      </c>
      <c r="B660" t="s">
        <v>1125</v>
      </c>
      <c r="C660" t="s">
        <v>1299</v>
      </c>
      <c r="D660" t="s">
        <v>1293</v>
      </c>
      <c r="E660">
        <v>49.13683331</v>
      </c>
      <c r="F660">
        <v>-125.66814909999999</v>
      </c>
      <c r="G660" t="s">
        <v>1294</v>
      </c>
      <c r="H660" t="s">
        <v>1294</v>
      </c>
      <c r="I660" t="s">
        <v>1295</v>
      </c>
      <c r="J660" t="s">
        <v>1296</v>
      </c>
      <c r="K660" t="s">
        <v>1297</v>
      </c>
      <c r="L660">
        <v>49.026875990000001</v>
      </c>
      <c r="M660">
        <v>-125.14962509999999</v>
      </c>
      <c r="N660" t="s">
        <v>30</v>
      </c>
      <c r="O660">
        <v>31</v>
      </c>
      <c r="P660" t="s">
        <v>1298</v>
      </c>
      <c r="Q660">
        <v>5</v>
      </c>
      <c r="R660">
        <v>52118</v>
      </c>
      <c r="S660" t="s">
        <v>158</v>
      </c>
      <c r="T660">
        <v>24</v>
      </c>
      <c r="U660" t="s">
        <v>1132</v>
      </c>
      <c r="V660" t="s">
        <v>76</v>
      </c>
      <c r="W660" s="449">
        <v>29</v>
      </c>
      <c r="X660">
        <f>'Area 24'!DH33</f>
        <v>-1</v>
      </c>
      <c r="Y660" s="449" t="e">
        <f>'Area 24'!DL33</f>
        <v>#N/A</v>
      </c>
      <c r="Z660" s="449" t="e">
        <f>'Area 24'!DJ33</f>
        <v>#N/A</v>
      </c>
      <c r="AA660" s="449" t="e">
        <f>'Area 24'!DP33</f>
        <v>#N/A</v>
      </c>
      <c r="AB660" t="e">
        <f t="shared" si="40"/>
        <v>#N/A</v>
      </c>
      <c r="AC660" t="e">
        <f t="shared" si="41"/>
        <v>#N/A</v>
      </c>
      <c r="AD660" t="e">
        <f t="shared" si="42"/>
        <v>#N/A</v>
      </c>
    </row>
    <row r="661" spans="1:30">
      <c r="A661" t="s">
        <v>174</v>
      </c>
      <c r="B661" t="s">
        <v>1125</v>
      </c>
      <c r="C661" t="s">
        <v>1299</v>
      </c>
      <c r="D661" t="s">
        <v>1293</v>
      </c>
      <c r="E661">
        <v>49.13683331</v>
      </c>
      <c r="F661">
        <v>-125.66814909999999</v>
      </c>
      <c r="G661" t="s">
        <v>1294</v>
      </c>
      <c r="H661" t="s">
        <v>1294</v>
      </c>
      <c r="I661" t="s">
        <v>1295</v>
      </c>
      <c r="J661" t="s">
        <v>1296</v>
      </c>
      <c r="K661" t="s">
        <v>1297</v>
      </c>
      <c r="L661">
        <v>49.026875990000001</v>
      </c>
      <c r="M661">
        <v>-125.14962509999999</v>
      </c>
      <c r="N661" t="s">
        <v>30</v>
      </c>
      <c r="O661">
        <v>31</v>
      </c>
      <c r="P661" t="s">
        <v>1298</v>
      </c>
      <c r="Q661">
        <v>5</v>
      </c>
      <c r="R661">
        <v>52118</v>
      </c>
      <c r="S661" t="s">
        <v>158</v>
      </c>
      <c r="T661">
        <v>24</v>
      </c>
      <c r="U661" t="s">
        <v>1133</v>
      </c>
      <c r="V661" t="s">
        <v>78</v>
      </c>
      <c r="W661" s="449">
        <v>30</v>
      </c>
      <c r="X661">
        <f>'Area 24'!DH34</f>
        <v>-1</v>
      </c>
      <c r="Y661" s="449" t="e">
        <f>'Area 24'!DL34</f>
        <v>#N/A</v>
      </c>
      <c r="Z661" s="449" t="e">
        <f>'Area 24'!DJ34</f>
        <v>#N/A</v>
      </c>
      <c r="AA661" s="449" t="e">
        <f>'Area 24'!DP34</f>
        <v>#N/A</v>
      </c>
      <c r="AB661" t="e">
        <f t="shared" si="40"/>
        <v>#N/A</v>
      </c>
      <c r="AC661" t="e">
        <f t="shared" si="41"/>
        <v>#N/A</v>
      </c>
      <c r="AD661" t="e">
        <f t="shared" si="42"/>
        <v>#N/A</v>
      </c>
    </row>
    <row r="662" spans="1:30">
      <c r="A662" t="s">
        <v>174</v>
      </c>
      <c r="B662" t="s">
        <v>1125</v>
      </c>
      <c r="C662" t="s">
        <v>1299</v>
      </c>
      <c r="D662" t="s">
        <v>1293</v>
      </c>
      <c r="E662">
        <v>49.13683331</v>
      </c>
      <c r="F662">
        <v>-125.66814909999999</v>
      </c>
      <c r="G662" t="s">
        <v>1294</v>
      </c>
      <c r="H662" t="s">
        <v>1294</v>
      </c>
      <c r="I662" t="s">
        <v>1295</v>
      </c>
      <c r="J662" t="s">
        <v>1296</v>
      </c>
      <c r="K662" t="s">
        <v>1297</v>
      </c>
      <c r="L662">
        <v>49.026875990000001</v>
      </c>
      <c r="M662">
        <v>-125.14962509999999</v>
      </c>
      <c r="N662" t="s">
        <v>30</v>
      </c>
      <c r="O662">
        <v>31</v>
      </c>
      <c r="P662" t="s">
        <v>1298</v>
      </c>
      <c r="Q662">
        <v>5</v>
      </c>
      <c r="R662">
        <v>52118</v>
      </c>
      <c r="S662" t="s">
        <v>158</v>
      </c>
      <c r="T662">
        <v>24</v>
      </c>
      <c r="U662" t="s">
        <v>1133</v>
      </c>
      <c r="V662" t="s">
        <v>79</v>
      </c>
      <c r="W662" s="449">
        <v>31</v>
      </c>
      <c r="X662">
        <f>'Area 24'!DH35</f>
        <v>0</v>
      </c>
      <c r="Y662" s="449" t="e">
        <f>'Area 24'!DL35</f>
        <v>#N/A</v>
      </c>
      <c r="Z662" s="449" t="e">
        <f>'Area 24'!DJ35</f>
        <v>#N/A</v>
      </c>
      <c r="AA662" s="449" t="e">
        <f>'Area 24'!DP35</f>
        <v>#N/A</v>
      </c>
      <c r="AB662" t="e">
        <f t="shared" si="40"/>
        <v>#N/A</v>
      </c>
      <c r="AC662" t="e">
        <f t="shared" si="41"/>
        <v>#N/A</v>
      </c>
      <c r="AD662" t="e">
        <f t="shared" si="42"/>
        <v>#N/A</v>
      </c>
    </row>
    <row r="663" spans="1:30">
      <c r="A663" t="s">
        <v>174</v>
      </c>
      <c r="B663" t="s">
        <v>1125</v>
      </c>
      <c r="C663" t="s">
        <v>1299</v>
      </c>
      <c r="D663" t="s">
        <v>1293</v>
      </c>
      <c r="E663">
        <v>49.13683331</v>
      </c>
      <c r="F663">
        <v>-125.66814909999999</v>
      </c>
      <c r="G663" t="s">
        <v>1294</v>
      </c>
      <c r="H663" t="s">
        <v>1294</v>
      </c>
      <c r="I663" t="s">
        <v>1295</v>
      </c>
      <c r="J663" t="s">
        <v>1296</v>
      </c>
      <c r="K663" t="s">
        <v>1297</v>
      </c>
      <c r="L663">
        <v>49.026875990000001</v>
      </c>
      <c r="M663">
        <v>-125.14962509999999</v>
      </c>
      <c r="N663" t="s">
        <v>30</v>
      </c>
      <c r="O663">
        <v>31</v>
      </c>
      <c r="P663" t="s">
        <v>1298</v>
      </c>
      <c r="Q663">
        <v>5</v>
      </c>
      <c r="R663">
        <v>52118</v>
      </c>
      <c r="S663" t="s">
        <v>158</v>
      </c>
      <c r="T663">
        <v>24</v>
      </c>
      <c r="U663" t="s">
        <v>1133</v>
      </c>
      <c r="V663" t="s">
        <v>80</v>
      </c>
      <c r="W663" s="449">
        <v>32</v>
      </c>
      <c r="X663">
        <f>'Area 24'!DH36</f>
        <v>1</v>
      </c>
      <c r="Y663" s="449" t="e">
        <f>'Area 24'!DL36</f>
        <v>#N/A</v>
      </c>
      <c r="Z663" s="449" t="e">
        <f>'Area 24'!DJ36</f>
        <v>#N/A</v>
      </c>
      <c r="AA663" s="449" t="e">
        <f>'Area 24'!DP36</f>
        <v>#N/A</v>
      </c>
      <c r="AB663" t="e">
        <f t="shared" si="40"/>
        <v>#N/A</v>
      </c>
      <c r="AC663" t="e">
        <f t="shared" si="41"/>
        <v>#N/A</v>
      </c>
      <c r="AD663" t="e">
        <f t="shared" si="42"/>
        <v>#N/A</v>
      </c>
    </row>
    <row r="664" spans="1:30">
      <c r="A664" t="s">
        <v>174</v>
      </c>
      <c r="B664" t="s">
        <v>1125</v>
      </c>
      <c r="C664" t="s">
        <v>1299</v>
      </c>
      <c r="D664" t="s">
        <v>1293</v>
      </c>
      <c r="E664">
        <v>49.13683331</v>
      </c>
      <c r="F664">
        <v>-125.66814909999999</v>
      </c>
      <c r="G664" t="s">
        <v>1294</v>
      </c>
      <c r="H664" t="s">
        <v>1294</v>
      </c>
      <c r="I664" t="s">
        <v>1295</v>
      </c>
      <c r="J664" t="s">
        <v>1296</v>
      </c>
      <c r="K664" t="s">
        <v>1297</v>
      </c>
      <c r="L664">
        <v>49.026875990000001</v>
      </c>
      <c r="M664">
        <v>-125.14962509999999</v>
      </c>
      <c r="N664" t="s">
        <v>30</v>
      </c>
      <c r="O664">
        <v>31</v>
      </c>
      <c r="P664" t="s">
        <v>1298</v>
      </c>
      <c r="Q664">
        <v>5</v>
      </c>
      <c r="R664">
        <v>52118</v>
      </c>
      <c r="S664" t="s">
        <v>158</v>
      </c>
      <c r="T664">
        <v>24</v>
      </c>
      <c r="U664" t="s">
        <v>1133</v>
      </c>
      <c r="V664" t="s">
        <v>81</v>
      </c>
      <c r="W664" s="449">
        <v>33</v>
      </c>
      <c r="X664">
        <f>'Area 24'!DH37</f>
        <v>-1</v>
      </c>
      <c r="Y664" s="449" t="e">
        <f>'Area 24'!DL37</f>
        <v>#N/A</v>
      </c>
      <c r="Z664" s="449" t="e">
        <f>'Area 24'!DJ37</f>
        <v>#N/A</v>
      </c>
      <c r="AA664" s="449" t="e">
        <f>'Area 24'!DP37</f>
        <v>#N/A</v>
      </c>
      <c r="AB664" t="e">
        <f t="shared" si="40"/>
        <v>#N/A</v>
      </c>
      <c r="AC664" t="e">
        <f t="shared" si="41"/>
        <v>#N/A</v>
      </c>
      <c r="AD664" t="e">
        <f t="shared" si="42"/>
        <v>#N/A</v>
      </c>
    </row>
    <row r="665" spans="1:30">
      <c r="A665" t="s">
        <v>174</v>
      </c>
      <c r="B665" t="s">
        <v>1125</v>
      </c>
      <c r="C665" t="s">
        <v>1299</v>
      </c>
      <c r="D665" t="s">
        <v>1293</v>
      </c>
      <c r="E665">
        <v>49.13683331</v>
      </c>
      <c r="F665">
        <v>-125.66814909999999</v>
      </c>
      <c r="G665" t="s">
        <v>1294</v>
      </c>
      <c r="H665" t="s">
        <v>1294</v>
      </c>
      <c r="I665" t="s">
        <v>1295</v>
      </c>
      <c r="J665" t="s">
        <v>1296</v>
      </c>
      <c r="K665" t="s">
        <v>1297</v>
      </c>
      <c r="L665">
        <v>49.026875990000001</v>
      </c>
      <c r="M665">
        <v>-125.14962509999999</v>
      </c>
      <c r="N665" t="s">
        <v>30</v>
      </c>
      <c r="O665">
        <v>31</v>
      </c>
      <c r="P665" t="s">
        <v>1298</v>
      </c>
      <c r="Q665">
        <v>5</v>
      </c>
      <c r="R665">
        <v>52118</v>
      </c>
      <c r="S665" t="s">
        <v>158</v>
      </c>
      <c r="T665">
        <v>24</v>
      </c>
      <c r="U665" t="s">
        <v>1133</v>
      </c>
      <c r="V665" t="s">
        <v>82</v>
      </c>
      <c r="W665" s="449">
        <v>34</v>
      </c>
      <c r="X665">
        <f>'Area 24'!DH38</f>
        <v>1</v>
      </c>
      <c r="Y665" s="449" t="e">
        <f>'Area 24'!DL38</f>
        <v>#N/A</v>
      </c>
      <c r="Z665" s="449" t="e">
        <f>'Area 24'!DJ38</f>
        <v>#N/A</v>
      </c>
      <c r="AA665" s="449" t="e">
        <f>'Area 24'!DP38</f>
        <v>#N/A</v>
      </c>
      <c r="AB665" t="e">
        <f t="shared" si="40"/>
        <v>#N/A</v>
      </c>
      <c r="AC665" t="e">
        <f t="shared" si="41"/>
        <v>#N/A</v>
      </c>
      <c r="AD665" t="e">
        <f t="shared" si="42"/>
        <v>#N/A</v>
      </c>
    </row>
    <row r="666" spans="1:30">
      <c r="A666" t="s">
        <v>174</v>
      </c>
      <c r="B666" t="s">
        <v>1125</v>
      </c>
      <c r="C666" t="s">
        <v>1299</v>
      </c>
      <c r="D666" t="s">
        <v>1293</v>
      </c>
      <c r="E666">
        <v>49.13683331</v>
      </c>
      <c r="F666">
        <v>-125.66814909999999</v>
      </c>
      <c r="G666" t="s">
        <v>1294</v>
      </c>
      <c r="H666" t="s">
        <v>1294</v>
      </c>
      <c r="I666" t="s">
        <v>1295</v>
      </c>
      <c r="J666" t="s">
        <v>1296</v>
      </c>
      <c r="K666" t="s">
        <v>1297</v>
      </c>
      <c r="L666">
        <v>49.026875990000001</v>
      </c>
      <c r="M666">
        <v>-125.14962509999999</v>
      </c>
      <c r="N666" t="s">
        <v>30</v>
      </c>
      <c r="O666">
        <v>31</v>
      </c>
      <c r="P666" t="s">
        <v>1298</v>
      </c>
      <c r="Q666">
        <v>5</v>
      </c>
      <c r="R666">
        <v>52118</v>
      </c>
      <c r="S666" t="s">
        <v>158</v>
      </c>
      <c r="T666">
        <v>24</v>
      </c>
      <c r="U666" t="s">
        <v>1133</v>
      </c>
      <c r="V666" t="s">
        <v>83</v>
      </c>
      <c r="W666" s="449">
        <v>35</v>
      </c>
      <c r="X666">
        <f>'Area 24'!DH39</f>
        <v>-1</v>
      </c>
      <c r="Y666" s="449" t="e">
        <f>'Area 24'!DL39</f>
        <v>#N/A</v>
      </c>
      <c r="Z666" s="449" t="e">
        <f>'Area 24'!DJ39</f>
        <v>#N/A</v>
      </c>
      <c r="AA666" s="449" t="e">
        <f>'Area 24'!DP39</f>
        <v>#N/A</v>
      </c>
      <c r="AB666" t="e">
        <f t="shared" ref="AB666:AB729" si="43">VLOOKUP(Z666,biorisk,2,FALSE)</f>
        <v>#N/A</v>
      </c>
      <c r="AC666" t="e">
        <f t="shared" ref="AC666:AC729" si="44">VLOOKUP(AA666,futurerisk,2,FALSE)</f>
        <v>#N/A</v>
      </c>
      <c r="AD666" t="e">
        <f t="shared" ref="AD666:AD729" si="45">AB666*AC666</f>
        <v>#N/A</v>
      </c>
    </row>
    <row r="667" spans="1:30">
      <c r="A667" t="s">
        <v>174</v>
      </c>
      <c r="B667" t="s">
        <v>1125</v>
      </c>
      <c r="C667" t="s">
        <v>1299</v>
      </c>
      <c r="D667" t="s">
        <v>1293</v>
      </c>
      <c r="E667">
        <v>49.13683331</v>
      </c>
      <c r="F667">
        <v>-125.66814909999999</v>
      </c>
      <c r="G667" t="s">
        <v>1294</v>
      </c>
      <c r="H667" t="s">
        <v>1294</v>
      </c>
      <c r="I667" t="s">
        <v>1295</v>
      </c>
      <c r="J667" t="s">
        <v>1296</v>
      </c>
      <c r="K667" t="s">
        <v>1297</v>
      </c>
      <c r="L667">
        <v>49.026875990000001</v>
      </c>
      <c r="M667">
        <v>-125.14962509999999</v>
      </c>
      <c r="N667" t="s">
        <v>30</v>
      </c>
      <c r="O667">
        <v>31</v>
      </c>
      <c r="P667" t="s">
        <v>1298</v>
      </c>
      <c r="Q667">
        <v>5</v>
      </c>
      <c r="R667">
        <v>52118</v>
      </c>
      <c r="S667" t="s">
        <v>158</v>
      </c>
      <c r="T667">
        <v>24</v>
      </c>
      <c r="U667" t="s">
        <v>1133</v>
      </c>
      <c r="V667" t="s">
        <v>84</v>
      </c>
      <c r="W667" s="449">
        <v>36</v>
      </c>
      <c r="X667">
        <f>'Area 24'!DH40</f>
        <v>1</v>
      </c>
      <c r="Y667" s="449" t="e">
        <f>'Area 24'!DL40</f>
        <v>#N/A</v>
      </c>
      <c r="Z667" s="449" t="e">
        <f>'Area 24'!DJ40</f>
        <v>#N/A</v>
      </c>
      <c r="AA667" s="449" t="e">
        <f>'Area 24'!DP40</f>
        <v>#N/A</v>
      </c>
      <c r="AB667" t="e">
        <f t="shared" si="43"/>
        <v>#N/A</v>
      </c>
      <c r="AC667" t="e">
        <f t="shared" si="44"/>
        <v>#N/A</v>
      </c>
      <c r="AD667" t="e">
        <f t="shared" si="45"/>
        <v>#N/A</v>
      </c>
    </row>
    <row r="668" spans="1:30">
      <c r="A668" t="s">
        <v>174</v>
      </c>
      <c r="B668" t="s">
        <v>1125</v>
      </c>
      <c r="C668" t="s">
        <v>1299</v>
      </c>
      <c r="D668" t="s">
        <v>1293</v>
      </c>
      <c r="E668">
        <v>49.13683331</v>
      </c>
      <c r="F668">
        <v>-125.66814909999999</v>
      </c>
      <c r="G668" t="s">
        <v>1294</v>
      </c>
      <c r="H668" t="s">
        <v>1294</v>
      </c>
      <c r="I668" t="s">
        <v>1295</v>
      </c>
      <c r="J668" t="s">
        <v>1296</v>
      </c>
      <c r="K668" t="s">
        <v>1297</v>
      </c>
      <c r="L668">
        <v>49.026875990000001</v>
      </c>
      <c r="M668">
        <v>-125.14962509999999</v>
      </c>
      <c r="N668" t="s">
        <v>30</v>
      </c>
      <c r="O668">
        <v>31</v>
      </c>
      <c r="P668" t="s">
        <v>1298</v>
      </c>
      <c r="Q668">
        <v>5</v>
      </c>
      <c r="R668">
        <v>52118</v>
      </c>
      <c r="S668" t="s">
        <v>158</v>
      </c>
      <c r="T668">
        <v>24</v>
      </c>
      <c r="U668" t="s">
        <v>1133</v>
      </c>
      <c r="V668" t="s">
        <v>85</v>
      </c>
      <c r="W668" s="449">
        <v>37</v>
      </c>
      <c r="X668">
        <f>'Area 24'!DH41</f>
        <v>1</v>
      </c>
      <c r="Y668" s="449" t="e">
        <f>'Area 24'!DL41</f>
        <v>#N/A</v>
      </c>
      <c r="Z668" s="449" t="e">
        <f>'Area 24'!DJ41</f>
        <v>#N/A</v>
      </c>
      <c r="AA668" s="449" t="e">
        <f>'Area 24'!DP41</f>
        <v>#N/A</v>
      </c>
      <c r="AB668" t="e">
        <f t="shared" si="43"/>
        <v>#N/A</v>
      </c>
      <c r="AC668" t="e">
        <f t="shared" si="44"/>
        <v>#N/A</v>
      </c>
      <c r="AD668" t="e">
        <f t="shared" si="45"/>
        <v>#N/A</v>
      </c>
    </row>
    <row r="669" spans="1:30">
      <c r="A669" t="s">
        <v>174</v>
      </c>
      <c r="B669" t="s">
        <v>1125</v>
      </c>
      <c r="C669" t="s">
        <v>1299</v>
      </c>
      <c r="D669" t="s">
        <v>1293</v>
      </c>
      <c r="E669">
        <v>49.13683331</v>
      </c>
      <c r="F669">
        <v>-125.66814909999999</v>
      </c>
      <c r="G669" t="s">
        <v>1294</v>
      </c>
      <c r="H669" t="s">
        <v>1294</v>
      </c>
      <c r="I669" t="s">
        <v>1295</v>
      </c>
      <c r="J669" t="s">
        <v>1296</v>
      </c>
      <c r="K669" t="s">
        <v>1297</v>
      </c>
      <c r="L669">
        <v>49.026875990000001</v>
      </c>
      <c r="M669">
        <v>-125.14962509999999</v>
      </c>
      <c r="N669" t="s">
        <v>30</v>
      </c>
      <c r="O669">
        <v>31</v>
      </c>
      <c r="P669" t="s">
        <v>1298</v>
      </c>
      <c r="Q669">
        <v>5</v>
      </c>
      <c r="R669">
        <v>52118</v>
      </c>
      <c r="S669" t="s">
        <v>158</v>
      </c>
      <c r="T669">
        <v>24</v>
      </c>
      <c r="U669" t="s">
        <v>1133</v>
      </c>
      <c r="V669" t="s">
        <v>86</v>
      </c>
      <c r="W669" s="449">
        <v>38</v>
      </c>
      <c r="X669">
        <f>'Area 24'!DH42</f>
        <v>1</v>
      </c>
      <c r="Y669" s="449" t="e">
        <f>'Area 24'!DL42</f>
        <v>#N/A</v>
      </c>
      <c r="Z669" s="449" t="e">
        <f>'Area 24'!DJ42</f>
        <v>#N/A</v>
      </c>
      <c r="AA669" s="449" t="e">
        <f>'Area 24'!DP42</f>
        <v>#N/A</v>
      </c>
      <c r="AB669" t="e">
        <f t="shared" si="43"/>
        <v>#N/A</v>
      </c>
      <c r="AC669" t="e">
        <f t="shared" si="44"/>
        <v>#N/A</v>
      </c>
      <c r="AD669" t="e">
        <f t="shared" si="45"/>
        <v>#N/A</v>
      </c>
    </row>
    <row r="670" spans="1:30">
      <c r="A670" t="s">
        <v>174</v>
      </c>
      <c r="B670" t="s">
        <v>1125</v>
      </c>
      <c r="C670" t="s">
        <v>1299</v>
      </c>
      <c r="D670" t="s">
        <v>1293</v>
      </c>
      <c r="E670">
        <v>49.13683331</v>
      </c>
      <c r="F670">
        <v>-125.66814909999999</v>
      </c>
      <c r="G670" t="s">
        <v>1294</v>
      </c>
      <c r="H670" t="s">
        <v>1294</v>
      </c>
      <c r="I670" t="s">
        <v>1295</v>
      </c>
      <c r="J670" t="s">
        <v>1296</v>
      </c>
      <c r="K670" t="s">
        <v>1297</v>
      </c>
      <c r="L670">
        <v>49.026875990000001</v>
      </c>
      <c r="M670">
        <v>-125.14962509999999</v>
      </c>
      <c r="N670" t="s">
        <v>30</v>
      </c>
      <c r="O670">
        <v>31</v>
      </c>
      <c r="P670" t="s">
        <v>1298</v>
      </c>
      <c r="Q670">
        <v>5</v>
      </c>
      <c r="R670">
        <v>52118</v>
      </c>
      <c r="S670" t="s">
        <v>158</v>
      </c>
      <c r="T670">
        <v>24</v>
      </c>
      <c r="U670" t="s">
        <v>1133</v>
      </c>
      <c r="V670" t="s">
        <v>87</v>
      </c>
      <c r="W670" s="449">
        <v>39</v>
      </c>
      <c r="X670">
        <f>'Area 24'!DH43</f>
        <v>1</v>
      </c>
      <c r="Y670" s="449" t="e">
        <f>'Area 24'!DL43</f>
        <v>#N/A</v>
      </c>
      <c r="Z670" s="449" t="e">
        <f>'Area 24'!DJ43</f>
        <v>#N/A</v>
      </c>
      <c r="AA670" s="449" t="e">
        <f>'Area 24'!DP43</f>
        <v>#N/A</v>
      </c>
      <c r="AB670" t="e">
        <f t="shared" si="43"/>
        <v>#N/A</v>
      </c>
      <c r="AC670" t="e">
        <f t="shared" si="44"/>
        <v>#N/A</v>
      </c>
      <c r="AD670" t="e">
        <f t="shared" si="45"/>
        <v>#N/A</v>
      </c>
    </row>
    <row r="671" spans="1:30">
      <c r="A671" t="s">
        <v>174</v>
      </c>
      <c r="B671" t="s">
        <v>1125</v>
      </c>
      <c r="C671" t="s">
        <v>1299</v>
      </c>
      <c r="D671" t="s">
        <v>1293</v>
      </c>
      <c r="E671">
        <v>49.13683331</v>
      </c>
      <c r="F671">
        <v>-125.66814909999999</v>
      </c>
      <c r="G671" t="s">
        <v>1294</v>
      </c>
      <c r="H671" t="s">
        <v>1294</v>
      </c>
      <c r="I671" t="s">
        <v>1295</v>
      </c>
      <c r="J671" t="s">
        <v>1296</v>
      </c>
      <c r="K671" t="s">
        <v>1297</v>
      </c>
      <c r="L671">
        <v>49.026875990000001</v>
      </c>
      <c r="M671">
        <v>-125.14962509999999</v>
      </c>
      <c r="N671" t="s">
        <v>30</v>
      </c>
      <c r="O671">
        <v>31</v>
      </c>
      <c r="P671" t="s">
        <v>1298</v>
      </c>
      <c r="Q671">
        <v>5</v>
      </c>
      <c r="R671">
        <v>52118</v>
      </c>
      <c r="S671" t="s">
        <v>158</v>
      </c>
      <c r="T671">
        <v>24</v>
      </c>
      <c r="U671" t="s">
        <v>1133</v>
      </c>
      <c r="V671" t="s">
        <v>88</v>
      </c>
      <c r="W671" s="449">
        <v>40</v>
      </c>
      <c r="X671">
        <f>'Area 24'!DH44</f>
        <v>1</v>
      </c>
      <c r="Y671" s="449" t="e">
        <f>'Area 24'!DL44</f>
        <v>#N/A</v>
      </c>
      <c r="Z671" s="449" t="e">
        <f>'Area 24'!DJ44</f>
        <v>#N/A</v>
      </c>
      <c r="AA671" s="449" t="e">
        <f>'Area 24'!DP44</f>
        <v>#N/A</v>
      </c>
      <c r="AB671" t="e">
        <f t="shared" si="43"/>
        <v>#N/A</v>
      </c>
      <c r="AC671" t="e">
        <f t="shared" si="44"/>
        <v>#N/A</v>
      </c>
      <c r="AD671" t="e">
        <f t="shared" si="45"/>
        <v>#N/A</v>
      </c>
    </row>
    <row r="672" spans="1:30">
      <c r="A672" t="s">
        <v>174</v>
      </c>
      <c r="B672" t="s">
        <v>1125</v>
      </c>
      <c r="C672" t="s">
        <v>1299</v>
      </c>
      <c r="D672" t="s">
        <v>1293</v>
      </c>
      <c r="E672">
        <v>49.13683331</v>
      </c>
      <c r="F672">
        <v>-125.66814909999999</v>
      </c>
      <c r="G672" t="s">
        <v>1294</v>
      </c>
      <c r="H672" t="s">
        <v>1294</v>
      </c>
      <c r="I672" t="s">
        <v>1295</v>
      </c>
      <c r="J672" t="s">
        <v>1296</v>
      </c>
      <c r="K672" t="s">
        <v>1297</v>
      </c>
      <c r="L672">
        <v>49.026875990000001</v>
      </c>
      <c r="M672">
        <v>-125.14962509999999</v>
      </c>
      <c r="N672" t="s">
        <v>30</v>
      </c>
      <c r="O672">
        <v>31</v>
      </c>
      <c r="P672" t="s">
        <v>1298</v>
      </c>
      <c r="Q672">
        <v>5</v>
      </c>
      <c r="R672">
        <v>52118</v>
      </c>
      <c r="S672" t="s">
        <v>158</v>
      </c>
      <c r="T672">
        <v>24</v>
      </c>
      <c r="U672" t="s">
        <v>1133</v>
      </c>
      <c r="V672" t="s">
        <v>89</v>
      </c>
      <c r="W672" s="449">
        <v>41</v>
      </c>
      <c r="X672">
        <f>'Area 24'!DH45</f>
        <v>-1</v>
      </c>
      <c r="Y672" s="449" t="e">
        <f>'Area 24'!DL45</f>
        <v>#N/A</v>
      </c>
      <c r="Z672" s="449" t="e">
        <f>'Area 24'!DJ45</f>
        <v>#N/A</v>
      </c>
      <c r="AA672" s="449" t="e">
        <f>'Area 24'!DP45</f>
        <v>#N/A</v>
      </c>
      <c r="AB672" t="e">
        <f t="shared" si="43"/>
        <v>#N/A</v>
      </c>
      <c r="AC672" t="e">
        <f t="shared" si="44"/>
        <v>#N/A</v>
      </c>
      <c r="AD672" t="e">
        <f t="shared" si="45"/>
        <v>#N/A</v>
      </c>
    </row>
    <row r="673" spans="1:30">
      <c r="A673" t="s">
        <v>174</v>
      </c>
      <c r="B673" t="s">
        <v>1125</v>
      </c>
      <c r="C673" t="s">
        <v>1299</v>
      </c>
      <c r="D673" t="s">
        <v>1293</v>
      </c>
      <c r="E673">
        <v>49.13683331</v>
      </c>
      <c r="F673">
        <v>-125.66814909999999</v>
      </c>
      <c r="G673" t="s">
        <v>1294</v>
      </c>
      <c r="H673" t="s">
        <v>1294</v>
      </c>
      <c r="I673" t="s">
        <v>1295</v>
      </c>
      <c r="J673" t="s">
        <v>1296</v>
      </c>
      <c r="K673" t="s">
        <v>1297</v>
      </c>
      <c r="L673">
        <v>49.026875990000001</v>
      </c>
      <c r="M673">
        <v>-125.14962509999999</v>
      </c>
      <c r="N673" t="s">
        <v>30</v>
      </c>
      <c r="O673">
        <v>31</v>
      </c>
      <c r="P673" t="s">
        <v>1298</v>
      </c>
      <c r="Q673">
        <v>5</v>
      </c>
      <c r="R673">
        <v>52118</v>
      </c>
      <c r="S673" t="s">
        <v>158</v>
      </c>
      <c r="T673">
        <v>24</v>
      </c>
      <c r="U673" t="s">
        <v>1133</v>
      </c>
      <c r="V673" t="s">
        <v>90</v>
      </c>
      <c r="W673" s="449">
        <v>42</v>
      </c>
      <c r="X673">
        <f>'Area 24'!DH46</f>
        <v>-1</v>
      </c>
      <c r="Y673" s="449" t="e">
        <f>'Area 24'!DL46</f>
        <v>#N/A</v>
      </c>
      <c r="Z673" s="449" t="e">
        <f>'Area 24'!DJ46</f>
        <v>#N/A</v>
      </c>
      <c r="AA673" s="449" t="e">
        <f>'Area 24'!DP46</f>
        <v>#N/A</v>
      </c>
      <c r="AB673" t="e">
        <f t="shared" si="43"/>
        <v>#N/A</v>
      </c>
      <c r="AC673" t="e">
        <f t="shared" si="44"/>
        <v>#N/A</v>
      </c>
      <c r="AD673" t="e">
        <f t="shared" si="45"/>
        <v>#N/A</v>
      </c>
    </row>
    <row r="674" spans="1:30">
      <c r="A674" t="s">
        <v>174</v>
      </c>
      <c r="B674" t="s">
        <v>1125</v>
      </c>
      <c r="C674" t="s">
        <v>1299</v>
      </c>
      <c r="D674" t="s">
        <v>1293</v>
      </c>
      <c r="E674">
        <v>49.13683331</v>
      </c>
      <c r="F674">
        <v>-125.66814909999999</v>
      </c>
      <c r="G674" t="s">
        <v>1294</v>
      </c>
      <c r="H674" t="s">
        <v>1294</v>
      </c>
      <c r="I674" t="s">
        <v>1295</v>
      </c>
      <c r="J674" t="s">
        <v>1296</v>
      </c>
      <c r="K674" t="s">
        <v>1297</v>
      </c>
      <c r="L674">
        <v>49.026875990000001</v>
      </c>
      <c r="M674">
        <v>-125.14962509999999</v>
      </c>
      <c r="N674" t="s">
        <v>30</v>
      </c>
      <c r="O674">
        <v>31</v>
      </c>
      <c r="P674" t="s">
        <v>1298</v>
      </c>
      <c r="Q674">
        <v>5</v>
      </c>
      <c r="R674">
        <v>52118</v>
      </c>
      <c r="S674" t="s">
        <v>158</v>
      </c>
      <c r="T674">
        <v>24</v>
      </c>
      <c r="U674" t="s">
        <v>1133</v>
      </c>
      <c r="V674" t="s">
        <v>92</v>
      </c>
      <c r="W674" s="449">
        <v>43</v>
      </c>
      <c r="X674">
        <f>'Area 24'!DH47</f>
        <v>-1</v>
      </c>
      <c r="Y674" s="449" t="e">
        <f>'Area 24'!DL47</f>
        <v>#N/A</v>
      </c>
      <c r="Z674" s="449" t="e">
        <f>'Area 24'!DJ47</f>
        <v>#N/A</v>
      </c>
      <c r="AA674" s="449" t="e">
        <f>'Area 24'!DP47</f>
        <v>#N/A</v>
      </c>
      <c r="AB674" t="e">
        <f t="shared" si="43"/>
        <v>#N/A</v>
      </c>
      <c r="AC674" t="e">
        <f t="shared" si="44"/>
        <v>#N/A</v>
      </c>
      <c r="AD674" t="e">
        <f t="shared" si="45"/>
        <v>#N/A</v>
      </c>
    </row>
    <row r="675" spans="1:30">
      <c r="A675" t="s">
        <v>174</v>
      </c>
      <c r="B675" t="s">
        <v>1125</v>
      </c>
      <c r="C675" t="s">
        <v>1299</v>
      </c>
      <c r="D675" t="s">
        <v>1293</v>
      </c>
      <c r="E675">
        <v>49.13683331</v>
      </c>
      <c r="F675">
        <v>-125.66814909999999</v>
      </c>
      <c r="G675" t="s">
        <v>1294</v>
      </c>
      <c r="H675" t="s">
        <v>1294</v>
      </c>
      <c r="I675" t="s">
        <v>1295</v>
      </c>
      <c r="J675" t="s">
        <v>1296</v>
      </c>
      <c r="K675" t="s">
        <v>1297</v>
      </c>
      <c r="L675">
        <v>49.026875990000001</v>
      </c>
      <c r="M675">
        <v>-125.14962509999999</v>
      </c>
      <c r="N675" t="s">
        <v>30</v>
      </c>
      <c r="O675">
        <v>31</v>
      </c>
      <c r="P675" t="s">
        <v>1298</v>
      </c>
      <c r="Q675">
        <v>5</v>
      </c>
      <c r="R675">
        <v>52118</v>
      </c>
      <c r="S675" t="s">
        <v>158</v>
      </c>
      <c r="T675">
        <v>24</v>
      </c>
      <c r="U675" t="s">
        <v>1133</v>
      </c>
      <c r="V675" t="s">
        <v>93</v>
      </c>
      <c r="W675" s="449">
        <v>44</v>
      </c>
      <c r="X675">
        <f>'Area 24'!DH48</f>
        <v>-1</v>
      </c>
      <c r="Y675" s="449" t="e">
        <f>'Area 24'!DL48</f>
        <v>#N/A</v>
      </c>
      <c r="Z675" s="449" t="e">
        <f>'Area 24'!DJ48</f>
        <v>#N/A</v>
      </c>
      <c r="AA675" s="449" t="e">
        <f>'Area 24'!DP48</f>
        <v>#N/A</v>
      </c>
      <c r="AB675" t="e">
        <f t="shared" si="43"/>
        <v>#N/A</v>
      </c>
      <c r="AC675" t="e">
        <f t="shared" si="44"/>
        <v>#N/A</v>
      </c>
      <c r="AD675" t="e">
        <f t="shared" si="45"/>
        <v>#N/A</v>
      </c>
    </row>
    <row r="676" spans="1:30">
      <c r="A676" t="s">
        <v>174</v>
      </c>
      <c r="B676" t="s">
        <v>1125</v>
      </c>
      <c r="C676" t="s">
        <v>1299</v>
      </c>
      <c r="D676" t="s">
        <v>1293</v>
      </c>
      <c r="E676">
        <v>49.13683331</v>
      </c>
      <c r="F676">
        <v>-125.66814909999999</v>
      </c>
      <c r="G676" t="s">
        <v>1294</v>
      </c>
      <c r="H676" t="s">
        <v>1294</v>
      </c>
      <c r="I676" t="s">
        <v>1295</v>
      </c>
      <c r="J676" t="s">
        <v>1296</v>
      </c>
      <c r="K676" t="s">
        <v>1297</v>
      </c>
      <c r="L676">
        <v>49.026875990000001</v>
      </c>
      <c r="M676">
        <v>-125.14962509999999</v>
      </c>
      <c r="N676" t="s">
        <v>30</v>
      </c>
      <c r="O676">
        <v>31</v>
      </c>
      <c r="P676" t="s">
        <v>1298</v>
      </c>
      <c r="Q676">
        <v>5</v>
      </c>
      <c r="R676">
        <v>52118</v>
      </c>
      <c r="S676" t="s">
        <v>158</v>
      </c>
      <c r="T676">
        <v>24</v>
      </c>
      <c r="U676" t="s">
        <v>1133</v>
      </c>
      <c r="V676" t="s">
        <v>94</v>
      </c>
      <c r="W676" s="449">
        <v>45</v>
      </c>
      <c r="X676">
        <f>'Area 24'!DH49</f>
        <v>-1</v>
      </c>
      <c r="Y676" s="449" t="e">
        <f>'Area 24'!DL49</f>
        <v>#N/A</v>
      </c>
      <c r="Z676" s="449" t="e">
        <f>'Area 24'!DJ49</f>
        <v>#N/A</v>
      </c>
      <c r="AA676" s="449" t="e">
        <f>'Area 24'!DP49</f>
        <v>#N/A</v>
      </c>
      <c r="AB676" t="e">
        <f t="shared" si="43"/>
        <v>#N/A</v>
      </c>
      <c r="AC676" t="e">
        <f t="shared" si="44"/>
        <v>#N/A</v>
      </c>
      <c r="AD676" t="e">
        <f t="shared" si="45"/>
        <v>#N/A</v>
      </c>
    </row>
    <row r="677" spans="1:30">
      <c r="A677" t="s">
        <v>174</v>
      </c>
      <c r="B677" t="s">
        <v>1125</v>
      </c>
      <c r="C677" t="s">
        <v>1299</v>
      </c>
      <c r="D677" t="s">
        <v>1293</v>
      </c>
      <c r="E677">
        <v>49.13683331</v>
      </c>
      <c r="F677">
        <v>-125.66814909999999</v>
      </c>
      <c r="G677" t="s">
        <v>1294</v>
      </c>
      <c r="H677" t="s">
        <v>1294</v>
      </c>
      <c r="I677" t="s">
        <v>1295</v>
      </c>
      <c r="J677" t="s">
        <v>1296</v>
      </c>
      <c r="K677" t="s">
        <v>1297</v>
      </c>
      <c r="L677">
        <v>49.026875990000001</v>
      </c>
      <c r="M677">
        <v>-125.14962509999999</v>
      </c>
      <c r="N677" t="s">
        <v>30</v>
      </c>
      <c r="O677">
        <v>31</v>
      </c>
      <c r="P677" t="s">
        <v>1298</v>
      </c>
      <c r="Q677">
        <v>5</v>
      </c>
      <c r="R677">
        <v>52118</v>
      </c>
      <c r="S677" t="s">
        <v>158</v>
      </c>
      <c r="T677">
        <v>24</v>
      </c>
      <c r="U677" t="s">
        <v>1133</v>
      </c>
      <c r="V677" t="s">
        <v>95</v>
      </c>
      <c r="W677" s="449">
        <v>46</v>
      </c>
      <c r="X677">
        <f>'Area 24'!DH50</f>
        <v>0</v>
      </c>
      <c r="Y677" s="449" t="e">
        <f>'Area 24'!DL50</f>
        <v>#N/A</v>
      </c>
      <c r="Z677" s="449" t="e">
        <f>'Area 24'!DJ50</f>
        <v>#N/A</v>
      </c>
      <c r="AA677" s="449" t="e">
        <f>'Area 24'!DP50</f>
        <v>#N/A</v>
      </c>
      <c r="AB677" t="e">
        <f t="shared" si="43"/>
        <v>#N/A</v>
      </c>
      <c r="AC677" t="e">
        <f t="shared" si="44"/>
        <v>#N/A</v>
      </c>
      <c r="AD677" t="e">
        <f t="shared" si="45"/>
        <v>#N/A</v>
      </c>
    </row>
    <row r="678" spans="1:30">
      <c r="A678" t="s">
        <v>174</v>
      </c>
      <c r="B678" t="s">
        <v>1125</v>
      </c>
      <c r="C678" t="s">
        <v>1299</v>
      </c>
      <c r="D678" t="s">
        <v>1293</v>
      </c>
      <c r="E678">
        <v>49.13683331</v>
      </c>
      <c r="F678">
        <v>-125.66814909999999</v>
      </c>
      <c r="G678" t="s">
        <v>1294</v>
      </c>
      <c r="H678" t="s">
        <v>1294</v>
      </c>
      <c r="I678" t="s">
        <v>1295</v>
      </c>
      <c r="J678" t="s">
        <v>1296</v>
      </c>
      <c r="K678" t="s">
        <v>1297</v>
      </c>
      <c r="L678">
        <v>49.026875990000001</v>
      </c>
      <c r="M678">
        <v>-125.14962509999999</v>
      </c>
      <c r="N678" t="s">
        <v>30</v>
      </c>
      <c r="O678">
        <v>31</v>
      </c>
      <c r="P678" t="s">
        <v>1298</v>
      </c>
      <c r="Q678">
        <v>5</v>
      </c>
      <c r="R678">
        <v>52118</v>
      </c>
      <c r="S678" t="s">
        <v>158</v>
      </c>
      <c r="T678">
        <v>24</v>
      </c>
      <c r="U678" t="s">
        <v>1134</v>
      </c>
      <c r="V678" t="s">
        <v>97</v>
      </c>
      <c r="W678" s="449">
        <v>47</v>
      </c>
      <c r="X678">
        <f>'Area 24'!DH51</f>
        <v>1</v>
      </c>
      <c r="Y678" s="449" t="e">
        <f>'Area 24'!DL51</f>
        <v>#N/A</v>
      </c>
      <c r="Z678" s="449" t="e">
        <f>'Area 24'!DJ51</f>
        <v>#N/A</v>
      </c>
      <c r="AA678" s="449" t="e">
        <f>'Area 24'!DP51</f>
        <v>#N/A</v>
      </c>
      <c r="AB678" t="e">
        <f t="shared" si="43"/>
        <v>#N/A</v>
      </c>
      <c r="AC678" t="e">
        <f t="shared" si="44"/>
        <v>#N/A</v>
      </c>
      <c r="AD678" t="e">
        <f t="shared" si="45"/>
        <v>#N/A</v>
      </c>
    </row>
    <row r="679" spans="1:30">
      <c r="A679" t="s">
        <v>174</v>
      </c>
      <c r="B679" t="s">
        <v>1125</v>
      </c>
      <c r="C679" t="s">
        <v>1299</v>
      </c>
      <c r="D679" t="s">
        <v>1293</v>
      </c>
      <c r="E679">
        <v>49.13683331</v>
      </c>
      <c r="F679">
        <v>-125.66814909999999</v>
      </c>
      <c r="G679" t="s">
        <v>1294</v>
      </c>
      <c r="H679" t="s">
        <v>1294</v>
      </c>
      <c r="I679" t="s">
        <v>1295</v>
      </c>
      <c r="J679" t="s">
        <v>1296</v>
      </c>
      <c r="K679" t="s">
        <v>1297</v>
      </c>
      <c r="L679">
        <v>49.026875990000001</v>
      </c>
      <c r="M679">
        <v>-125.14962509999999</v>
      </c>
      <c r="N679" t="s">
        <v>30</v>
      </c>
      <c r="O679">
        <v>31</v>
      </c>
      <c r="P679" t="s">
        <v>1298</v>
      </c>
      <c r="Q679">
        <v>5</v>
      </c>
      <c r="R679">
        <v>52118</v>
      </c>
      <c r="S679" t="s">
        <v>158</v>
      </c>
      <c r="T679">
        <v>24</v>
      </c>
      <c r="U679" t="s">
        <v>1134</v>
      </c>
      <c r="V679" t="s">
        <v>98</v>
      </c>
      <c r="W679" s="449">
        <v>48</v>
      </c>
      <c r="X679">
        <f>'Area 24'!DH52</f>
        <v>1</v>
      </c>
      <c r="Y679" s="449" t="e">
        <f>'Area 24'!DL52</f>
        <v>#N/A</v>
      </c>
      <c r="Z679" s="449" t="e">
        <f>'Area 24'!DJ52</f>
        <v>#N/A</v>
      </c>
      <c r="AA679" s="449" t="e">
        <f>'Area 24'!DP52</f>
        <v>#N/A</v>
      </c>
      <c r="AB679" t="e">
        <f t="shared" si="43"/>
        <v>#N/A</v>
      </c>
      <c r="AC679" t="e">
        <f t="shared" si="44"/>
        <v>#N/A</v>
      </c>
      <c r="AD679" t="e">
        <f t="shared" si="45"/>
        <v>#N/A</v>
      </c>
    </row>
    <row r="680" spans="1:30">
      <c r="A680" t="s">
        <v>174</v>
      </c>
      <c r="B680" t="s">
        <v>1125</v>
      </c>
      <c r="C680" t="s">
        <v>1299</v>
      </c>
      <c r="D680" t="s">
        <v>1293</v>
      </c>
      <c r="E680">
        <v>49.13683331</v>
      </c>
      <c r="F680">
        <v>-125.66814909999999</v>
      </c>
      <c r="G680" t="s">
        <v>1294</v>
      </c>
      <c r="H680" t="s">
        <v>1294</v>
      </c>
      <c r="I680" t="s">
        <v>1295</v>
      </c>
      <c r="J680" t="s">
        <v>1296</v>
      </c>
      <c r="K680" t="s">
        <v>1297</v>
      </c>
      <c r="L680">
        <v>49.026875990000001</v>
      </c>
      <c r="M680">
        <v>-125.14962509999999</v>
      </c>
      <c r="N680" t="s">
        <v>30</v>
      </c>
      <c r="O680">
        <v>31</v>
      </c>
      <c r="P680" t="s">
        <v>1298</v>
      </c>
      <c r="Q680">
        <v>5</v>
      </c>
      <c r="R680">
        <v>52118</v>
      </c>
      <c r="S680" t="s">
        <v>158</v>
      </c>
      <c r="T680">
        <v>24</v>
      </c>
      <c r="U680" t="s">
        <v>1134</v>
      </c>
      <c r="V680" t="s">
        <v>99</v>
      </c>
      <c r="W680" s="449">
        <v>49</v>
      </c>
      <c r="X680">
        <f>'Area 24'!DH53</f>
        <v>-1</v>
      </c>
      <c r="Y680" s="449" t="e">
        <f>'Area 24'!DL53</f>
        <v>#N/A</v>
      </c>
      <c r="Z680" s="449" t="e">
        <f>'Area 24'!DJ53</f>
        <v>#N/A</v>
      </c>
      <c r="AA680" s="449" t="e">
        <f>'Area 24'!DP53</f>
        <v>#N/A</v>
      </c>
      <c r="AB680" t="e">
        <f t="shared" si="43"/>
        <v>#N/A</v>
      </c>
      <c r="AC680" t="e">
        <f t="shared" si="44"/>
        <v>#N/A</v>
      </c>
      <c r="AD680" t="e">
        <f t="shared" si="45"/>
        <v>#N/A</v>
      </c>
    </row>
    <row r="681" spans="1:30">
      <c r="A681" t="s">
        <v>174</v>
      </c>
      <c r="B681" t="s">
        <v>1125</v>
      </c>
      <c r="C681" t="s">
        <v>1299</v>
      </c>
      <c r="D681" t="s">
        <v>1293</v>
      </c>
      <c r="E681">
        <v>49.13683331</v>
      </c>
      <c r="F681">
        <v>-125.66814909999999</v>
      </c>
      <c r="G681" t="s">
        <v>1294</v>
      </c>
      <c r="H681" t="s">
        <v>1294</v>
      </c>
      <c r="I681" t="s">
        <v>1295</v>
      </c>
      <c r="J681" t="s">
        <v>1296</v>
      </c>
      <c r="K681" t="s">
        <v>1297</v>
      </c>
      <c r="L681">
        <v>49.026875990000001</v>
      </c>
      <c r="M681">
        <v>-125.14962509999999</v>
      </c>
      <c r="N681" t="s">
        <v>30</v>
      </c>
      <c r="O681">
        <v>31</v>
      </c>
      <c r="P681" t="s">
        <v>1298</v>
      </c>
      <c r="Q681">
        <v>5</v>
      </c>
      <c r="R681">
        <v>52118</v>
      </c>
      <c r="S681" t="s">
        <v>158</v>
      </c>
      <c r="T681">
        <v>24</v>
      </c>
      <c r="U681" t="s">
        <v>1134</v>
      </c>
      <c r="V681" t="s">
        <v>100</v>
      </c>
      <c r="W681" s="449">
        <v>50</v>
      </c>
      <c r="X681">
        <f>'Area 24'!DH54</f>
        <v>1</v>
      </c>
      <c r="Y681" s="449" t="e">
        <f>'Area 24'!DL54</f>
        <v>#N/A</v>
      </c>
      <c r="Z681" s="449" t="e">
        <f>'Area 24'!DJ54</f>
        <v>#N/A</v>
      </c>
      <c r="AA681" s="449" t="e">
        <f>'Area 24'!DP54</f>
        <v>#N/A</v>
      </c>
      <c r="AB681" t="e">
        <f t="shared" si="43"/>
        <v>#N/A</v>
      </c>
      <c r="AC681" t="e">
        <f t="shared" si="44"/>
        <v>#N/A</v>
      </c>
      <c r="AD681" t="e">
        <f t="shared" si="45"/>
        <v>#N/A</v>
      </c>
    </row>
    <row r="682" spans="1:30">
      <c r="A682" t="s">
        <v>174</v>
      </c>
      <c r="B682" t="s">
        <v>1125</v>
      </c>
      <c r="C682" t="s">
        <v>1299</v>
      </c>
      <c r="D682" t="s">
        <v>1293</v>
      </c>
      <c r="E682">
        <v>49.13683331</v>
      </c>
      <c r="F682">
        <v>-125.66814909999999</v>
      </c>
      <c r="G682" t="s">
        <v>1294</v>
      </c>
      <c r="H682" t="s">
        <v>1294</v>
      </c>
      <c r="I682" t="s">
        <v>1295</v>
      </c>
      <c r="J682" t="s">
        <v>1296</v>
      </c>
      <c r="K682" t="s">
        <v>1297</v>
      </c>
      <c r="L682">
        <v>49.026875990000001</v>
      </c>
      <c r="M682">
        <v>-125.14962509999999</v>
      </c>
      <c r="N682" t="s">
        <v>30</v>
      </c>
      <c r="O682">
        <v>31</v>
      </c>
      <c r="P682" t="s">
        <v>1298</v>
      </c>
      <c r="Q682">
        <v>5</v>
      </c>
      <c r="R682">
        <v>52118</v>
      </c>
      <c r="S682" t="s">
        <v>158</v>
      </c>
      <c r="T682">
        <v>24</v>
      </c>
      <c r="U682" t="s">
        <v>1134</v>
      </c>
      <c r="V682" t="s">
        <v>101</v>
      </c>
      <c r="W682" s="449">
        <v>51</v>
      </c>
      <c r="X682">
        <f>'Area 24'!DH55</f>
        <v>-1</v>
      </c>
      <c r="Y682" s="449" t="e">
        <f>'Area 24'!DL55</f>
        <v>#N/A</v>
      </c>
      <c r="Z682" s="449" t="e">
        <f>'Area 24'!DJ55</f>
        <v>#N/A</v>
      </c>
      <c r="AA682" s="449" t="e">
        <f>'Area 24'!DP55</f>
        <v>#N/A</v>
      </c>
      <c r="AB682" t="e">
        <f t="shared" si="43"/>
        <v>#N/A</v>
      </c>
      <c r="AC682" t="e">
        <f t="shared" si="44"/>
        <v>#N/A</v>
      </c>
      <c r="AD682" t="e">
        <f t="shared" si="45"/>
        <v>#N/A</v>
      </c>
    </row>
    <row r="683" spans="1:30">
      <c r="A683" t="s">
        <v>174</v>
      </c>
      <c r="B683" t="s">
        <v>1125</v>
      </c>
      <c r="C683" t="s">
        <v>1299</v>
      </c>
      <c r="D683" t="s">
        <v>1293</v>
      </c>
      <c r="E683">
        <v>49.13683331</v>
      </c>
      <c r="F683">
        <v>-125.66814909999999</v>
      </c>
      <c r="G683" t="s">
        <v>1294</v>
      </c>
      <c r="H683" t="s">
        <v>1294</v>
      </c>
      <c r="I683" t="s">
        <v>1295</v>
      </c>
      <c r="J683" t="s">
        <v>1296</v>
      </c>
      <c r="K683" t="s">
        <v>1297</v>
      </c>
      <c r="L683">
        <v>49.026875990000001</v>
      </c>
      <c r="M683">
        <v>-125.14962509999999</v>
      </c>
      <c r="N683" t="s">
        <v>30</v>
      </c>
      <c r="O683">
        <v>31</v>
      </c>
      <c r="P683" t="s">
        <v>1298</v>
      </c>
      <c r="Q683">
        <v>5</v>
      </c>
      <c r="R683">
        <v>52118</v>
      </c>
      <c r="S683" t="s">
        <v>158</v>
      </c>
      <c r="T683">
        <v>24</v>
      </c>
      <c r="U683" t="s">
        <v>1134</v>
      </c>
      <c r="V683" t="s">
        <v>102</v>
      </c>
      <c r="W683" s="449">
        <v>52</v>
      </c>
      <c r="X683">
        <f>'Area 24'!DH56</f>
        <v>-1</v>
      </c>
      <c r="Y683" s="449" t="e">
        <f>'Area 24'!DL56</f>
        <v>#N/A</v>
      </c>
      <c r="Z683" s="449" t="e">
        <f>'Area 24'!DJ56</f>
        <v>#N/A</v>
      </c>
      <c r="AA683" s="449" t="e">
        <f>'Area 24'!DP56</f>
        <v>#N/A</v>
      </c>
      <c r="AB683" t="e">
        <f t="shared" si="43"/>
        <v>#N/A</v>
      </c>
      <c r="AC683" t="e">
        <f t="shared" si="44"/>
        <v>#N/A</v>
      </c>
      <c r="AD683" t="e">
        <f t="shared" si="45"/>
        <v>#N/A</v>
      </c>
    </row>
    <row r="684" spans="1:30">
      <c r="A684" t="s">
        <v>174</v>
      </c>
      <c r="B684" t="s">
        <v>1125</v>
      </c>
      <c r="C684" t="s">
        <v>1299</v>
      </c>
      <c r="D684" t="s">
        <v>1293</v>
      </c>
      <c r="E684">
        <v>49.13683331</v>
      </c>
      <c r="F684">
        <v>-125.66814909999999</v>
      </c>
      <c r="G684" t="s">
        <v>1294</v>
      </c>
      <c r="H684" t="s">
        <v>1294</v>
      </c>
      <c r="I684" t="s">
        <v>1295</v>
      </c>
      <c r="J684" t="s">
        <v>1296</v>
      </c>
      <c r="K684" t="s">
        <v>1297</v>
      </c>
      <c r="L684">
        <v>49.026875990000001</v>
      </c>
      <c r="M684">
        <v>-125.14962509999999</v>
      </c>
      <c r="N684" t="s">
        <v>30</v>
      </c>
      <c r="O684">
        <v>31</v>
      </c>
      <c r="P684" t="s">
        <v>1298</v>
      </c>
      <c r="Q684">
        <v>5</v>
      </c>
      <c r="R684">
        <v>52118</v>
      </c>
      <c r="S684" t="s">
        <v>158</v>
      </c>
      <c r="T684">
        <v>24</v>
      </c>
      <c r="U684" t="s">
        <v>1134</v>
      </c>
      <c r="V684" t="s">
        <v>103</v>
      </c>
      <c r="W684" s="449">
        <v>53</v>
      </c>
      <c r="X684">
        <f>'Area 24'!DH57</f>
        <v>1</v>
      </c>
      <c r="Y684" s="449" t="e">
        <f>'Area 24'!DL57</f>
        <v>#N/A</v>
      </c>
      <c r="Z684" s="449" t="e">
        <f>'Area 24'!DJ57</f>
        <v>#N/A</v>
      </c>
      <c r="AA684" s="449" t="e">
        <f>'Area 24'!DP57</f>
        <v>#N/A</v>
      </c>
      <c r="AB684" t="e">
        <f t="shared" si="43"/>
        <v>#N/A</v>
      </c>
      <c r="AC684" t="e">
        <f t="shared" si="44"/>
        <v>#N/A</v>
      </c>
      <c r="AD684" t="e">
        <f t="shared" si="45"/>
        <v>#N/A</v>
      </c>
    </row>
    <row r="685" spans="1:30">
      <c r="A685" t="s">
        <v>174</v>
      </c>
      <c r="B685" t="s">
        <v>1125</v>
      </c>
      <c r="C685" t="s">
        <v>1299</v>
      </c>
      <c r="D685" t="s">
        <v>1293</v>
      </c>
      <c r="E685">
        <v>49.13683331</v>
      </c>
      <c r="F685">
        <v>-125.66814909999999</v>
      </c>
      <c r="G685" t="s">
        <v>1294</v>
      </c>
      <c r="H685" t="s">
        <v>1294</v>
      </c>
      <c r="I685" t="s">
        <v>1295</v>
      </c>
      <c r="J685" t="s">
        <v>1296</v>
      </c>
      <c r="K685" t="s">
        <v>1297</v>
      </c>
      <c r="L685">
        <v>49.026875990000001</v>
      </c>
      <c r="M685">
        <v>-125.14962509999999</v>
      </c>
      <c r="N685" t="s">
        <v>30</v>
      </c>
      <c r="O685">
        <v>31</v>
      </c>
      <c r="P685" t="s">
        <v>1298</v>
      </c>
      <c r="Q685">
        <v>5</v>
      </c>
      <c r="R685">
        <v>52118</v>
      </c>
      <c r="S685" t="s">
        <v>158</v>
      </c>
      <c r="T685">
        <v>24</v>
      </c>
      <c r="U685" t="s">
        <v>1134</v>
      </c>
      <c r="V685" t="s">
        <v>104</v>
      </c>
      <c r="W685" s="449">
        <v>54</v>
      </c>
      <c r="X685">
        <f>'Area 24'!DH58</f>
        <v>-1</v>
      </c>
      <c r="Y685" s="449" t="e">
        <f>'Area 24'!DL58</f>
        <v>#N/A</v>
      </c>
      <c r="Z685" s="449" t="e">
        <f>'Area 24'!DJ58</f>
        <v>#N/A</v>
      </c>
      <c r="AA685" s="449" t="e">
        <f>'Area 24'!DP58</f>
        <v>#N/A</v>
      </c>
      <c r="AB685" t="e">
        <f t="shared" si="43"/>
        <v>#N/A</v>
      </c>
      <c r="AC685" t="e">
        <f t="shared" si="44"/>
        <v>#N/A</v>
      </c>
      <c r="AD685" t="e">
        <f t="shared" si="45"/>
        <v>#N/A</v>
      </c>
    </row>
    <row r="686" spans="1:30">
      <c r="A686" t="s">
        <v>174</v>
      </c>
      <c r="B686" t="s">
        <v>1125</v>
      </c>
      <c r="C686" t="s">
        <v>1299</v>
      </c>
      <c r="D686" t="s">
        <v>1293</v>
      </c>
      <c r="E686">
        <v>49.13683331</v>
      </c>
      <c r="F686">
        <v>-125.66814909999999</v>
      </c>
      <c r="G686" t="s">
        <v>1294</v>
      </c>
      <c r="H686" t="s">
        <v>1294</v>
      </c>
      <c r="I686" t="s">
        <v>1295</v>
      </c>
      <c r="J686" t="s">
        <v>1296</v>
      </c>
      <c r="K686" t="s">
        <v>1297</v>
      </c>
      <c r="L686">
        <v>49.026875990000001</v>
      </c>
      <c r="M686">
        <v>-125.14962509999999</v>
      </c>
      <c r="N686" t="s">
        <v>30</v>
      </c>
      <c r="O686">
        <v>31</v>
      </c>
      <c r="P686" t="s">
        <v>1298</v>
      </c>
      <c r="Q686">
        <v>5</v>
      </c>
      <c r="R686">
        <v>52118</v>
      </c>
      <c r="S686" t="s">
        <v>158</v>
      </c>
      <c r="T686">
        <v>24</v>
      </c>
      <c r="U686" t="s">
        <v>1134</v>
      </c>
      <c r="V686" t="s">
        <v>105</v>
      </c>
      <c r="W686" s="449">
        <v>55</v>
      </c>
      <c r="X686">
        <f>'Area 24'!DH59</f>
        <v>-1</v>
      </c>
      <c r="Y686" s="449" t="e">
        <f>'Area 24'!DL59</f>
        <v>#N/A</v>
      </c>
      <c r="Z686" s="449" t="e">
        <f>'Area 24'!DJ59</f>
        <v>#N/A</v>
      </c>
      <c r="AA686" s="449" t="e">
        <f>'Area 24'!DP59</f>
        <v>#N/A</v>
      </c>
      <c r="AB686" t="e">
        <f t="shared" si="43"/>
        <v>#N/A</v>
      </c>
      <c r="AC686" t="e">
        <f t="shared" si="44"/>
        <v>#N/A</v>
      </c>
      <c r="AD686" t="e">
        <f t="shared" si="45"/>
        <v>#N/A</v>
      </c>
    </row>
    <row r="687" spans="1:30">
      <c r="A687" t="s">
        <v>174</v>
      </c>
      <c r="B687" t="s">
        <v>1125</v>
      </c>
      <c r="C687" t="s">
        <v>1299</v>
      </c>
      <c r="D687" t="s">
        <v>1293</v>
      </c>
      <c r="E687">
        <v>49.13683331</v>
      </c>
      <c r="F687">
        <v>-125.66814909999999</v>
      </c>
      <c r="G687" t="s">
        <v>1294</v>
      </c>
      <c r="H687" t="s">
        <v>1294</v>
      </c>
      <c r="I687" t="s">
        <v>1295</v>
      </c>
      <c r="J687" t="s">
        <v>1296</v>
      </c>
      <c r="K687" t="s">
        <v>1297</v>
      </c>
      <c r="L687">
        <v>49.026875990000001</v>
      </c>
      <c r="M687">
        <v>-125.14962509999999</v>
      </c>
      <c r="N687" t="s">
        <v>30</v>
      </c>
      <c r="O687">
        <v>31</v>
      </c>
      <c r="P687" t="s">
        <v>1298</v>
      </c>
      <c r="Q687">
        <v>5</v>
      </c>
      <c r="R687">
        <v>52118</v>
      </c>
      <c r="S687" t="s">
        <v>158</v>
      </c>
      <c r="T687">
        <v>24</v>
      </c>
      <c r="U687" t="s">
        <v>1134</v>
      </c>
      <c r="V687" t="s">
        <v>106</v>
      </c>
      <c r="W687" s="449">
        <v>56</v>
      </c>
      <c r="X687">
        <f>'Area 24'!DH60</f>
        <v>-1</v>
      </c>
      <c r="Y687" s="449" t="e">
        <f>'Area 24'!DL60</f>
        <v>#N/A</v>
      </c>
      <c r="Z687" s="449" t="e">
        <f>'Area 24'!DJ60</f>
        <v>#N/A</v>
      </c>
      <c r="AA687" s="449" t="e">
        <f>'Area 24'!DP60</f>
        <v>#N/A</v>
      </c>
      <c r="AB687" t="e">
        <f t="shared" si="43"/>
        <v>#N/A</v>
      </c>
      <c r="AC687" t="e">
        <f t="shared" si="44"/>
        <v>#N/A</v>
      </c>
      <c r="AD687" t="e">
        <f t="shared" si="45"/>
        <v>#N/A</v>
      </c>
    </row>
    <row r="688" spans="1:30">
      <c r="A688" t="s">
        <v>174</v>
      </c>
      <c r="B688" t="s">
        <v>1125</v>
      </c>
      <c r="C688" t="s">
        <v>1299</v>
      </c>
      <c r="D688" t="s">
        <v>1293</v>
      </c>
      <c r="E688">
        <v>49.13683331</v>
      </c>
      <c r="F688">
        <v>-125.66814909999999</v>
      </c>
      <c r="G688" t="s">
        <v>1294</v>
      </c>
      <c r="H688" t="s">
        <v>1294</v>
      </c>
      <c r="I688" t="s">
        <v>1295</v>
      </c>
      <c r="J688" t="s">
        <v>1296</v>
      </c>
      <c r="K688" t="s">
        <v>1297</v>
      </c>
      <c r="L688">
        <v>49.026875990000001</v>
      </c>
      <c r="M688">
        <v>-125.14962509999999</v>
      </c>
      <c r="N688" t="s">
        <v>30</v>
      </c>
      <c r="O688">
        <v>31</v>
      </c>
      <c r="P688" t="s">
        <v>1298</v>
      </c>
      <c r="Q688">
        <v>5</v>
      </c>
      <c r="R688">
        <v>52118</v>
      </c>
      <c r="S688" t="s">
        <v>158</v>
      </c>
      <c r="T688">
        <v>24</v>
      </c>
      <c r="U688" t="s">
        <v>1134</v>
      </c>
      <c r="V688" t="s">
        <v>107</v>
      </c>
      <c r="W688" s="449">
        <v>57</v>
      </c>
      <c r="X688">
        <f>'Area 24'!DH61</f>
        <v>-1</v>
      </c>
      <c r="Y688" s="449" t="e">
        <f>'Area 24'!DL61</f>
        <v>#N/A</v>
      </c>
      <c r="Z688" s="449" t="e">
        <f>'Area 24'!DJ61</f>
        <v>#N/A</v>
      </c>
      <c r="AA688" s="449" t="e">
        <f>'Area 24'!DP61</f>
        <v>#N/A</v>
      </c>
      <c r="AB688" t="e">
        <f t="shared" si="43"/>
        <v>#N/A</v>
      </c>
      <c r="AC688" t="e">
        <f t="shared" si="44"/>
        <v>#N/A</v>
      </c>
      <c r="AD688" t="e">
        <f t="shared" si="45"/>
        <v>#N/A</v>
      </c>
    </row>
    <row r="689" spans="1:30">
      <c r="A689" t="s">
        <v>174</v>
      </c>
      <c r="B689" t="s">
        <v>1125</v>
      </c>
      <c r="C689" t="s">
        <v>1299</v>
      </c>
      <c r="D689" t="s">
        <v>1293</v>
      </c>
      <c r="E689">
        <v>49.13683331</v>
      </c>
      <c r="F689">
        <v>-125.66814909999999</v>
      </c>
      <c r="G689" t="s">
        <v>1294</v>
      </c>
      <c r="H689" t="s">
        <v>1294</v>
      </c>
      <c r="I689" t="s">
        <v>1295</v>
      </c>
      <c r="J689" t="s">
        <v>1296</v>
      </c>
      <c r="K689" t="s">
        <v>1297</v>
      </c>
      <c r="L689">
        <v>49.026875990000001</v>
      </c>
      <c r="M689">
        <v>-125.14962509999999</v>
      </c>
      <c r="N689" t="s">
        <v>30</v>
      </c>
      <c r="O689">
        <v>31</v>
      </c>
      <c r="P689" t="s">
        <v>1298</v>
      </c>
      <c r="Q689">
        <v>5</v>
      </c>
      <c r="R689">
        <v>52118</v>
      </c>
      <c r="S689" t="s">
        <v>158</v>
      </c>
      <c r="T689">
        <v>24</v>
      </c>
      <c r="U689" t="s">
        <v>1134</v>
      </c>
      <c r="V689" t="s">
        <v>108</v>
      </c>
      <c r="W689" s="449">
        <v>58</v>
      </c>
      <c r="X689">
        <f>'Area 24'!DH62</f>
        <v>-1</v>
      </c>
      <c r="Y689" s="449" t="e">
        <f>'Area 24'!DL62</f>
        <v>#N/A</v>
      </c>
      <c r="Z689" s="449" t="e">
        <f>'Area 24'!DJ62</f>
        <v>#N/A</v>
      </c>
      <c r="AA689" s="449" t="e">
        <f>'Area 24'!DP62</f>
        <v>#N/A</v>
      </c>
      <c r="AB689" t="e">
        <f t="shared" si="43"/>
        <v>#N/A</v>
      </c>
      <c r="AC689" t="e">
        <f t="shared" si="44"/>
        <v>#N/A</v>
      </c>
      <c r="AD689" t="e">
        <f t="shared" si="45"/>
        <v>#N/A</v>
      </c>
    </row>
    <row r="690" spans="1:30">
      <c r="A690" t="s">
        <v>174</v>
      </c>
      <c r="B690" t="s">
        <v>1125</v>
      </c>
      <c r="C690" t="s">
        <v>1299</v>
      </c>
      <c r="D690" t="s">
        <v>1293</v>
      </c>
      <c r="E690">
        <v>49.13683331</v>
      </c>
      <c r="F690">
        <v>-125.66814909999999</v>
      </c>
      <c r="G690" t="s">
        <v>1294</v>
      </c>
      <c r="H690" t="s">
        <v>1294</v>
      </c>
      <c r="I690" t="s">
        <v>1295</v>
      </c>
      <c r="J690" t="s">
        <v>1296</v>
      </c>
      <c r="K690" t="s">
        <v>1297</v>
      </c>
      <c r="L690">
        <v>49.026875990000001</v>
      </c>
      <c r="M690">
        <v>-125.14962509999999</v>
      </c>
      <c r="N690" t="s">
        <v>30</v>
      </c>
      <c r="O690">
        <v>31</v>
      </c>
      <c r="P690" t="s">
        <v>1298</v>
      </c>
      <c r="Q690">
        <v>5</v>
      </c>
      <c r="R690">
        <v>52118</v>
      </c>
      <c r="S690" t="s">
        <v>158</v>
      </c>
      <c r="T690">
        <v>24</v>
      </c>
      <c r="U690" t="s">
        <v>1134</v>
      </c>
      <c r="V690" t="s">
        <v>109</v>
      </c>
      <c r="W690" s="449">
        <v>59</v>
      </c>
      <c r="X690">
        <f>'Area 24'!DH63</f>
        <v>-1</v>
      </c>
      <c r="Y690" s="449" t="e">
        <f>'Area 24'!DL63</f>
        <v>#N/A</v>
      </c>
      <c r="Z690" s="449" t="e">
        <f>'Area 24'!DJ63</f>
        <v>#N/A</v>
      </c>
      <c r="AA690" s="449" t="e">
        <f>'Area 24'!DP63</f>
        <v>#N/A</v>
      </c>
      <c r="AB690" t="e">
        <f t="shared" si="43"/>
        <v>#N/A</v>
      </c>
      <c r="AC690" t="e">
        <f t="shared" si="44"/>
        <v>#N/A</v>
      </c>
      <c r="AD690" t="e">
        <f t="shared" si="45"/>
        <v>#N/A</v>
      </c>
    </row>
    <row r="691" spans="1:30">
      <c r="A691" t="s">
        <v>174</v>
      </c>
      <c r="B691" t="s">
        <v>1125</v>
      </c>
      <c r="C691" t="s">
        <v>1299</v>
      </c>
      <c r="D691" t="s">
        <v>1293</v>
      </c>
      <c r="E691">
        <v>49.13683331</v>
      </c>
      <c r="F691">
        <v>-125.66814909999999</v>
      </c>
      <c r="G691" t="s">
        <v>1294</v>
      </c>
      <c r="H691" t="s">
        <v>1294</v>
      </c>
      <c r="I691" t="s">
        <v>1295</v>
      </c>
      <c r="J691" t="s">
        <v>1296</v>
      </c>
      <c r="K691" t="s">
        <v>1297</v>
      </c>
      <c r="L691">
        <v>49.026875990000001</v>
      </c>
      <c r="M691">
        <v>-125.14962509999999</v>
      </c>
      <c r="N691" t="s">
        <v>30</v>
      </c>
      <c r="O691">
        <v>31</v>
      </c>
      <c r="P691" t="s">
        <v>1298</v>
      </c>
      <c r="Q691">
        <v>5</v>
      </c>
      <c r="R691">
        <v>52118</v>
      </c>
      <c r="S691" t="s">
        <v>158</v>
      </c>
      <c r="T691">
        <v>24</v>
      </c>
      <c r="U691" t="s">
        <v>1134</v>
      </c>
      <c r="V691" t="s">
        <v>110</v>
      </c>
      <c r="W691" s="449">
        <v>60</v>
      </c>
      <c r="X691">
        <f>'Area 24'!DH64</f>
        <v>-1</v>
      </c>
      <c r="Y691" s="449" t="e">
        <f>'Area 24'!DL64</f>
        <v>#N/A</v>
      </c>
      <c r="Z691" s="449" t="e">
        <f>'Area 24'!DJ64</f>
        <v>#N/A</v>
      </c>
      <c r="AA691" s="449" t="e">
        <f>'Area 24'!DP64</f>
        <v>#N/A</v>
      </c>
      <c r="AB691" t="e">
        <f t="shared" si="43"/>
        <v>#N/A</v>
      </c>
      <c r="AC691" t="e">
        <f t="shared" si="44"/>
        <v>#N/A</v>
      </c>
      <c r="AD691" t="e">
        <f t="shared" si="45"/>
        <v>#N/A</v>
      </c>
    </row>
    <row r="692" spans="1:30">
      <c r="A692" t="s">
        <v>174</v>
      </c>
      <c r="B692" t="s">
        <v>1125</v>
      </c>
      <c r="C692" t="s">
        <v>1299</v>
      </c>
      <c r="D692" t="s">
        <v>1293</v>
      </c>
      <c r="E692">
        <v>49.13683331</v>
      </c>
      <c r="F692">
        <v>-125.66814909999999</v>
      </c>
      <c r="G692" t="s">
        <v>1294</v>
      </c>
      <c r="H692" t="s">
        <v>1294</v>
      </c>
      <c r="I692" t="s">
        <v>1295</v>
      </c>
      <c r="J692" t="s">
        <v>1296</v>
      </c>
      <c r="K692" t="s">
        <v>1297</v>
      </c>
      <c r="L692">
        <v>49.026875990000001</v>
      </c>
      <c r="M692">
        <v>-125.14962509999999</v>
      </c>
      <c r="N692" t="s">
        <v>30</v>
      </c>
      <c r="O692">
        <v>31</v>
      </c>
      <c r="P692" t="s">
        <v>1298</v>
      </c>
      <c r="Q692">
        <v>5</v>
      </c>
      <c r="R692">
        <v>52118</v>
      </c>
      <c r="S692" t="s">
        <v>158</v>
      </c>
      <c r="T692">
        <v>24</v>
      </c>
      <c r="U692" t="s">
        <v>1134</v>
      </c>
      <c r="V692" t="s">
        <v>111</v>
      </c>
      <c r="W692" s="449">
        <v>61</v>
      </c>
      <c r="X692">
        <f>'Area 24'!DH65</f>
        <v>-1</v>
      </c>
      <c r="Y692" s="449" t="e">
        <f>'Area 24'!DL65</f>
        <v>#N/A</v>
      </c>
      <c r="Z692" s="449" t="e">
        <f>'Area 24'!DJ65</f>
        <v>#N/A</v>
      </c>
      <c r="AA692" s="449" t="e">
        <f>'Area 24'!DP65</f>
        <v>#N/A</v>
      </c>
      <c r="AB692" t="e">
        <f t="shared" si="43"/>
        <v>#N/A</v>
      </c>
      <c r="AC692" t="e">
        <f t="shared" si="44"/>
        <v>#N/A</v>
      </c>
      <c r="AD692" t="e">
        <f t="shared" si="45"/>
        <v>#N/A</v>
      </c>
    </row>
    <row r="693" spans="1:30">
      <c r="A693" t="s">
        <v>174</v>
      </c>
      <c r="B693" t="s">
        <v>1125</v>
      </c>
      <c r="C693" t="s">
        <v>1299</v>
      </c>
      <c r="D693" t="s">
        <v>1293</v>
      </c>
      <c r="E693">
        <v>49.13683331</v>
      </c>
      <c r="F693">
        <v>-125.66814909999999</v>
      </c>
      <c r="G693" t="s">
        <v>1294</v>
      </c>
      <c r="H693" t="s">
        <v>1294</v>
      </c>
      <c r="I693" t="s">
        <v>1295</v>
      </c>
      <c r="J693" t="s">
        <v>1296</v>
      </c>
      <c r="K693" t="s">
        <v>1297</v>
      </c>
      <c r="L693">
        <v>49.026875990000001</v>
      </c>
      <c r="M693">
        <v>-125.14962509999999</v>
      </c>
      <c r="N693" t="s">
        <v>30</v>
      </c>
      <c r="O693">
        <v>31</v>
      </c>
      <c r="P693" t="s">
        <v>1298</v>
      </c>
      <c r="Q693">
        <v>5</v>
      </c>
      <c r="R693">
        <v>52118</v>
      </c>
      <c r="S693" t="s">
        <v>158</v>
      </c>
      <c r="T693">
        <v>24</v>
      </c>
      <c r="U693" t="s">
        <v>1134</v>
      </c>
      <c r="V693" t="s">
        <v>112</v>
      </c>
      <c r="W693" s="449">
        <v>62</v>
      </c>
      <c r="X693">
        <f>'Area 24'!DH66</f>
        <v>-1</v>
      </c>
      <c r="Y693" s="449" t="e">
        <f>'Area 24'!DL66</f>
        <v>#N/A</v>
      </c>
      <c r="Z693" s="449" t="e">
        <f>'Area 24'!DJ66</f>
        <v>#N/A</v>
      </c>
      <c r="AA693" s="449" t="e">
        <f>'Area 24'!DP66</f>
        <v>#N/A</v>
      </c>
      <c r="AB693" t="e">
        <f t="shared" si="43"/>
        <v>#N/A</v>
      </c>
      <c r="AC693" t="e">
        <f t="shared" si="44"/>
        <v>#N/A</v>
      </c>
      <c r="AD693" t="e">
        <f t="shared" si="45"/>
        <v>#N/A</v>
      </c>
    </row>
    <row r="694" spans="1:30">
      <c r="A694" t="s">
        <v>174</v>
      </c>
      <c r="B694" t="s">
        <v>1125</v>
      </c>
      <c r="C694" t="s">
        <v>1299</v>
      </c>
      <c r="D694" t="s">
        <v>1293</v>
      </c>
      <c r="E694">
        <v>49.13683331</v>
      </c>
      <c r="F694">
        <v>-125.66814909999999</v>
      </c>
      <c r="G694" t="s">
        <v>1294</v>
      </c>
      <c r="H694" t="s">
        <v>1294</v>
      </c>
      <c r="I694" t="s">
        <v>1295</v>
      </c>
      <c r="J694" t="s">
        <v>1296</v>
      </c>
      <c r="K694" t="s">
        <v>1297</v>
      </c>
      <c r="L694">
        <v>49.026875990000001</v>
      </c>
      <c r="M694">
        <v>-125.14962509999999</v>
      </c>
      <c r="N694" t="s">
        <v>30</v>
      </c>
      <c r="O694">
        <v>31</v>
      </c>
      <c r="P694" t="s">
        <v>1298</v>
      </c>
      <c r="Q694">
        <v>5</v>
      </c>
      <c r="R694">
        <v>52118</v>
      </c>
      <c r="S694" t="s">
        <v>158</v>
      </c>
      <c r="T694">
        <v>24</v>
      </c>
      <c r="U694" t="s">
        <v>1134</v>
      </c>
      <c r="V694" t="s">
        <v>113</v>
      </c>
      <c r="W694" s="449">
        <v>63</v>
      </c>
      <c r="X694">
        <f>'Area 24'!DH67</f>
        <v>-1</v>
      </c>
      <c r="Y694" s="449" t="e">
        <f>'Area 24'!DL67</f>
        <v>#N/A</v>
      </c>
      <c r="Z694" s="449" t="e">
        <f>'Area 24'!DJ67</f>
        <v>#N/A</v>
      </c>
      <c r="AA694" s="449" t="e">
        <f>'Area 24'!DP67</f>
        <v>#N/A</v>
      </c>
      <c r="AB694" t="e">
        <f t="shared" si="43"/>
        <v>#N/A</v>
      </c>
      <c r="AC694" t="e">
        <f t="shared" si="44"/>
        <v>#N/A</v>
      </c>
      <c r="AD694" t="e">
        <f t="shared" si="45"/>
        <v>#N/A</v>
      </c>
    </row>
    <row r="695" spans="1:30">
      <c r="A695" t="s">
        <v>174</v>
      </c>
      <c r="B695" t="s">
        <v>1125</v>
      </c>
      <c r="C695" t="s">
        <v>1299</v>
      </c>
      <c r="D695" t="s">
        <v>1293</v>
      </c>
      <c r="E695">
        <v>49.13683331</v>
      </c>
      <c r="F695">
        <v>-125.66814909999999</v>
      </c>
      <c r="G695" t="s">
        <v>1294</v>
      </c>
      <c r="H695" t="s">
        <v>1294</v>
      </c>
      <c r="I695" t="s">
        <v>1295</v>
      </c>
      <c r="J695" t="s">
        <v>1296</v>
      </c>
      <c r="K695" t="s">
        <v>1297</v>
      </c>
      <c r="L695">
        <v>49.026875990000001</v>
      </c>
      <c r="M695">
        <v>-125.14962509999999</v>
      </c>
      <c r="N695" t="s">
        <v>30</v>
      </c>
      <c r="O695">
        <v>31</v>
      </c>
      <c r="P695" t="s">
        <v>1298</v>
      </c>
      <c r="Q695">
        <v>5</v>
      </c>
      <c r="R695">
        <v>52118</v>
      </c>
      <c r="S695" t="s">
        <v>158</v>
      </c>
      <c r="T695">
        <v>24</v>
      </c>
      <c r="U695" t="s">
        <v>1134</v>
      </c>
      <c r="V695" t="s">
        <v>114</v>
      </c>
      <c r="W695" s="449">
        <v>64</v>
      </c>
      <c r="X695">
        <f>'Area 24'!DH68</f>
        <v>-1</v>
      </c>
      <c r="Y695" s="449" t="e">
        <f>'Area 24'!DL68</f>
        <v>#N/A</v>
      </c>
      <c r="Z695" s="449" t="e">
        <f>'Area 24'!DJ68</f>
        <v>#N/A</v>
      </c>
      <c r="AA695" s="449" t="e">
        <f>'Area 24'!DP68</f>
        <v>#N/A</v>
      </c>
      <c r="AB695" t="e">
        <f t="shared" si="43"/>
        <v>#N/A</v>
      </c>
      <c r="AC695" t="e">
        <f t="shared" si="44"/>
        <v>#N/A</v>
      </c>
      <c r="AD695" t="e">
        <f t="shared" si="45"/>
        <v>#N/A</v>
      </c>
    </row>
    <row r="696" spans="1:30">
      <c r="A696" t="s">
        <v>174</v>
      </c>
      <c r="B696" t="s">
        <v>1125</v>
      </c>
      <c r="C696" t="s">
        <v>1299</v>
      </c>
      <c r="D696" t="s">
        <v>1293</v>
      </c>
      <c r="E696">
        <v>49.13683331</v>
      </c>
      <c r="F696">
        <v>-125.66814909999999</v>
      </c>
      <c r="G696" t="s">
        <v>1294</v>
      </c>
      <c r="H696" t="s">
        <v>1294</v>
      </c>
      <c r="I696" t="s">
        <v>1295</v>
      </c>
      <c r="J696" t="s">
        <v>1296</v>
      </c>
      <c r="K696" t="s">
        <v>1297</v>
      </c>
      <c r="L696">
        <v>49.026875990000001</v>
      </c>
      <c r="M696">
        <v>-125.14962509999999</v>
      </c>
      <c r="N696" t="s">
        <v>30</v>
      </c>
      <c r="O696">
        <v>31</v>
      </c>
      <c r="P696" t="s">
        <v>1298</v>
      </c>
      <c r="Q696">
        <v>5</v>
      </c>
      <c r="R696">
        <v>52118</v>
      </c>
      <c r="S696" t="s">
        <v>158</v>
      </c>
      <c r="T696">
        <v>24</v>
      </c>
      <c r="U696" t="s">
        <v>1134</v>
      </c>
      <c r="V696" t="s">
        <v>115</v>
      </c>
      <c r="W696" s="449">
        <v>65</v>
      </c>
      <c r="X696">
        <f>'Area 24'!DH69</f>
        <v>-1</v>
      </c>
      <c r="Y696" s="449" t="e">
        <f>'Area 24'!DL69</f>
        <v>#N/A</v>
      </c>
      <c r="Z696" s="449" t="e">
        <f>'Area 24'!DJ69</f>
        <v>#N/A</v>
      </c>
      <c r="AA696" s="449" t="e">
        <f>'Area 24'!DP69</f>
        <v>#N/A</v>
      </c>
      <c r="AB696" t="e">
        <f t="shared" si="43"/>
        <v>#N/A</v>
      </c>
      <c r="AC696" t="e">
        <f t="shared" si="44"/>
        <v>#N/A</v>
      </c>
      <c r="AD696" t="e">
        <f t="shared" si="45"/>
        <v>#N/A</v>
      </c>
    </row>
    <row r="697" spans="1:30">
      <c r="A697" t="s">
        <v>174</v>
      </c>
      <c r="B697" t="s">
        <v>1125</v>
      </c>
      <c r="C697" t="s">
        <v>1299</v>
      </c>
      <c r="D697" t="s">
        <v>1293</v>
      </c>
      <c r="E697">
        <v>49.13683331</v>
      </c>
      <c r="F697">
        <v>-125.66814909999999</v>
      </c>
      <c r="G697" t="s">
        <v>1294</v>
      </c>
      <c r="H697" t="s">
        <v>1294</v>
      </c>
      <c r="I697" t="s">
        <v>1295</v>
      </c>
      <c r="J697" t="s">
        <v>1296</v>
      </c>
      <c r="K697" t="s">
        <v>1297</v>
      </c>
      <c r="L697">
        <v>49.026875990000001</v>
      </c>
      <c r="M697">
        <v>-125.14962509999999</v>
      </c>
      <c r="N697" t="s">
        <v>30</v>
      </c>
      <c r="O697">
        <v>31</v>
      </c>
      <c r="P697" t="s">
        <v>1298</v>
      </c>
      <c r="Q697">
        <v>5</v>
      </c>
      <c r="R697">
        <v>52118</v>
      </c>
      <c r="S697" t="s">
        <v>158</v>
      </c>
      <c r="T697">
        <v>24</v>
      </c>
      <c r="U697" t="s">
        <v>1134</v>
      </c>
      <c r="V697" t="s">
        <v>116</v>
      </c>
      <c r="W697" s="449">
        <v>66</v>
      </c>
      <c r="X697">
        <f>'Area 24'!DH70</f>
        <v>0</v>
      </c>
      <c r="Y697" s="449" t="e">
        <f>'Area 24'!DL70</f>
        <v>#N/A</v>
      </c>
      <c r="Z697" s="449" t="e">
        <f>'Area 24'!DJ70</f>
        <v>#N/A</v>
      </c>
      <c r="AA697" s="449" t="e">
        <f>'Area 24'!DP70</f>
        <v>#N/A</v>
      </c>
      <c r="AB697" t="e">
        <f t="shared" si="43"/>
        <v>#N/A</v>
      </c>
      <c r="AC697" t="e">
        <f t="shared" si="44"/>
        <v>#N/A</v>
      </c>
      <c r="AD697" t="e">
        <f t="shared" si="45"/>
        <v>#N/A</v>
      </c>
    </row>
    <row r="698" spans="1:30">
      <c r="A698" t="s">
        <v>174</v>
      </c>
      <c r="B698" t="s">
        <v>1125</v>
      </c>
      <c r="C698" t="s">
        <v>1299</v>
      </c>
      <c r="D698" t="s">
        <v>1293</v>
      </c>
      <c r="E698">
        <v>49.13683331</v>
      </c>
      <c r="F698">
        <v>-125.66814909999999</v>
      </c>
      <c r="G698" t="s">
        <v>1294</v>
      </c>
      <c r="H698" t="s">
        <v>1294</v>
      </c>
      <c r="I698" t="s">
        <v>1295</v>
      </c>
      <c r="J698" t="s">
        <v>1296</v>
      </c>
      <c r="K698" t="s">
        <v>1297</v>
      </c>
      <c r="L698">
        <v>49.026875990000001</v>
      </c>
      <c r="M698">
        <v>-125.14962509999999</v>
      </c>
      <c r="N698" t="s">
        <v>30</v>
      </c>
      <c r="O698">
        <v>31</v>
      </c>
      <c r="P698" t="s">
        <v>1298</v>
      </c>
      <c r="Q698">
        <v>5</v>
      </c>
      <c r="R698">
        <v>52118</v>
      </c>
      <c r="S698" t="s">
        <v>158</v>
      </c>
      <c r="T698">
        <v>24</v>
      </c>
      <c r="U698" t="s">
        <v>1135</v>
      </c>
      <c r="V698" t="s">
        <v>118</v>
      </c>
      <c r="W698" s="449">
        <v>67</v>
      </c>
      <c r="X698">
        <f>'Area 24'!DH71</f>
        <v>-1</v>
      </c>
      <c r="Y698" s="449" t="e">
        <f>'Area 24'!DL71</f>
        <v>#N/A</v>
      </c>
      <c r="Z698" s="449" t="e">
        <f>'Area 24'!DJ71</f>
        <v>#N/A</v>
      </c>
      <c r="AA698" s="449" t="e">
        <f>'Area 24'!DP71</f>
        <v>#N/A</v>
      </c>
      <c r="AB698" t="e">
        <f t="shared" si="43"/>
        <v>#N/A</v>
      </c>
      <c r="AC698" t="e">
        <f t="shared" si="44"/>
        <v>#N/A</v>
      </c>
      <c r="AD698" t="e">
        <f t="shared" si="45"/>
        <v>#N/A</v>
      </c>
    </row>
    <row r="699" spans="1:30">
      <c r="A699" t="s">
        <v>174</v>
      </c>
      <c r="B699" t="s">
        <v>1125</v>
      </c>
      <c r="C699" t="s">
        <v>1299</v>
      </c>
      <c r="D699" t="s">
        <v>1293</v>
      </c>
      <c r="E699">
        <v>49.13683331</v>
      </c>
      <c r="F699">
        <v>-125.66814909999999</v>
      </c>
      <c r="G699" t="s">
        <v>1294</v>
      </c>
      <c r="H699" t="s">
        <v>1294</v>
      </c>
      <c r="I699" t="s">
        <v>1295</v>
      </c>
      <c r="J699" t="s">
        <v>1296</v>
      </c>
      <c r="K699" t="s">
        <v>1297</v>
      </c>
      <c r="L699">
        <v>49.026875990000001</v>
      </c>
      <c r="M699">
        <v>-125.14962509999999</v>
      </c>
      <c r="N699" t="s">
        <v>30</v>
      </c>
      <c r="O699">
        <v>31</v>
      </c>
      <c r="P699" t="s">
        <v>1298</v>
      </c>
      <c r="Q699">
        <v>5</v>
      </c>
      <c r="R699">
        <v>52118</v>
      </c>
      <c r="S699" t="s">
        <v>158</v>
      </c>
      <c r="T699">
        <v>24</v>
      </c>
      <c r="U699" t="s">
        <v>1135</v>
      </c>
      <c r="V699" t="s">
        <v>119</v>
      </c>
      <c r="W699" s="449">
        <v>68</v>
      </c>
      <c r="X699">
        <f>'Area 24'!DH72</f>
        <v>-1</v>
      </c>
      <c r="Y699" s="449" t="e">
        <f>'Area 24'!DL72</f>
        <v>#N/A</v>
      </c>
      <c r="Z699" s="449" t="e">
        <f>'Area 24'!DJ72</f>
        <v>#N/A</v>
      </c>
      <c r="AA699" s="449" t="e">
        <f>'Area 24'!DP72</f>
        <v>#N/A</v>
      </c>
      <c r="AB699" t="e">
        <f t="shared" si="43"/>
        <v>#N/A</v>
      </c>
      <c r="AC699" t="e">
        <f t="shared" si="44"/>
        <v>#N/A</v>
      </c>
      <c r="AD699" t="e">
        <f t="shared" si="45"/>
        <v>#N/A</v>
      </c>
    </row>
    <row r="700" spans="1:30">
      <c r="A700" t="s">
        <v>174</v>
      </c>
      <c r="B700" t="s">
        <v>1125</v>
      </c>
      <c r="C700" t="s">
        <v>1299</v>
      </c>
      <c r="D700" t="s">
        <v>1293</v>
      </c>
      <c r="E700">
        <v>49.13683331</v>
      </c>
      <c r="F700">
        <v>-125.66814909999999</v>
      </c>
      <c r="G700" t="s">
        <v>1294</v>
      </c>
      <c r="H700" t="s">
        <v>1294</v>
      </c>
      <c r="I700" t="s">
        <v>1295</v>
      </c>
      <c r="J700" t="s">
        <v>1296</v>
      </c>
      <c r="K700" t="s">
        <v>1297</v>
      </c>
      <c r="L700">
        <v>49.026875990000001</v>
      </c>
      <c r="M700">
        <v>-125.14962509999999</v>
      </c>
      <c r="N700" t="s">
        <v>30</v>
      </c>
      <c r="O700">
        <v>31</v>
      </c>
      <c r="P700" t="s">
        <v>1298</v>
      </c>
      <c r="Q700">
        <v>5</v>
      </c>
      <c r="R700">
        <v>52118</v>
      </c>
      <c r="S700" t="s">
        <v>158</v>
      </c>
      <c r="T700">
        <v>24</v>
      </c>
      <c r="U700" t="s">
        <v>1135</v>
      </c>
      <c r="V700" t="s">
        <v>120</v>
      </c>
      <c r="W700" s="449">
        <v>69</v>
      </c>
      <c r="X700">
        <f>'Area 24'!DH73</f>
        <v>-1</v>
      </c>
      <c r="Y700" s="449" t="e">
        <f>'Area 24'!DL73</f>
        <v>#N/A</v>
      </c>
      <c r="Z700" s="449" t="e">
        <f>'Area 24'!DJ73</f>
        <v>#N/A</v>
      </c>
      <c r="AA700" s="449" t="e">
        <f>'Area 24'!DP73</f>
        <v>#N/A</v>
      </c>
      <c r="AB700" t="e">
        <f t="shared" si="43"/>
        <v>#N/A</v>
      </c>
      <c r="AC700" t="e">
        <f t="shared" si="44"/>
        <v>#N/A</v>
      </c>
      <c r="AD700" t="e">
        <f t="shared" si="45"/>
        <v>#N/A</v>
      </c>
    </row>
    <row r="701" spans="1:30">
      <c r="A701" t="s">
        <v>174</v>
      </c>
      <c r="B701" t="s">
        <v>1125</v>
      </c>
      <c r="C701" t="s">
        <v>1299</v>
      </c>
      <c r="D701" t="s">
        <v>1293</v>
      </c>
      <c r="E701">
        <v>49.13683331</v>
      </c>
      <c r="F701">
        <v>-125.66814909999999</v>
      </c>
      <c r="G701" t="s">
        <v>1294</v>
      </c>
      <c r="H701" t="s">
        <v>1294</v>
      </c>
      <c r="I701" t="s">
        <v>1295</v>
      </c>
      <c r="J701" t="s">
        <v>1296</v>
      </c>
      <c r="K701" t="s">
        <v>1297</v>
      </c>
      <c r="L701">
        <v>49.026875990000001</v>
      </c>
      <c r="M701">
        <v>-125.14962509999999</v>
      </c>
      <c r="N701" t="s">
        <v>30</v>
      </c>
      <c r="O701">
        <v>31</v>
      </c>
      <c r="P701" t="s">
        <v>1298</v>
      </c>
      <c r="Q701">
        <v>5</v>
      </c>
      <c r="R701">
        <v>52118</v>
      </c>
      <c r="S701" t="s">
        <v>158</v>
      </c>
      <c r="T701">
        <v>24</v>
      </c>
      <c r="U701" t="s">
        <v>1135</v>
      </c>
      <c r="V701" t="s">
        <v>121</v>
      </c>
      <c r="W701" s="449">
        <v>70</v>
      </c>
      <c r="X701">
        <f>'Area 24'!DH74</f>
        <v>-1</v>
      </c>
      <c r="Y701" s="449" t="e">
        <f>'Area 24'!DL74</f>
        <v>#N/A</v>
      </c>
      <c r="Z701" s="449" t="e">
        <f>'Area 24'!DJ74</f>
        <v>#N/A</v>
      </c>
      <c r="AA701" s="449" t="e">
        <f>'Area 24'!DP74</f>
        <v>#N/A</v>
      </c>
      <c r="AB701" t="e">
        <f t="shared" si="43"/>
        <v>#N/A</v>
      </c>
      <c r="AC701" t="e">
        <f t="shared" si="44"/>
        <v>#N/A</v>
      </c>
      <c r="AD701" t="e">
        <f t="shared" si="45"/>
        <v>#N/A</v>
      </c>
    </row>
    <row r="702" spans="1:30">
      <c r="A702" t="s">
        <v>174</v>
      </c>
      <c r="B702" t="s">
        <v>1125</v>
      </c>
      <c r="C702" t="s">
        <v>1299</v>
      </c>
      <c r="D702" t="s">
        <v>1293</v>
      </c>
      <c r="E702">
        <v>49.13683331</v>
      </c>
      <c r="F702">
        <v>-125.66814909999999</v>
      </c>
      <c r="G702" t="s">
        <v>1294</v>
      </c>
      <c r="H702" t="s">
        <v>1294</v>
      </c>
      <c r="I702" t="s">
        <v>1295</v>
      </c>
      <c r="J702" t="s">
        <v>1296</v>
      </c>
      <c r="K702" t="s">
        <v>1297</v>
      </c>
      <c r="L702">
        <v>49.026875990000001</v>
      </c>
      <c r="M702">
        <v>-125.14962509999999</v>
      </c>
      <c r="N702" t="s">
        <v>30</v>
      </c>
      <c r="O702">
        <v>31</v>
      </c>
      <c r="P702" t="s">
        <v>1298</v>
      </c>
      <c r="Q702">
        <v>5</v>
      </c>
      <c r="R702">
        <v>52118</v>
      </c>
      <c r="S702" t="s">
        <v>158</v>
      </c>
      <c r="T702">
        <v>24</v>
      </c>
      <c r="U702" t="s">
        <v>1131</v>
      </c>
      <c r="V702" t="s">
        <v>40</v>
      </c>
      <c r="W702" s="449">
        <v>1</v>
      </c>
      <c r="X702">
        <f>'Area 24'!EC5</f>
        <v>3</v>
      </c>
      <c r="Y702" s="449" t="e">
        <f>'Area 24'!EG5</f>
        <v>#N/A</v>
      </c>
      <c r="Z702" s="449" t="e">
        <f>'Area 24'!EE5</f>
        <v>#N/A</v>
      </c>
      <c r="AA702" s="449" t="e">
        <f>'Area 24'!EK5</f>
        <v>#N/A</v>
      </c>
      <c r="AB702" t="e">
        <f t="shared" si="43"/>
        <v>#N/A</v>
      </c>
      <c r="AC702" t="e">
        <f t="shared" si="44"/>
        <v>#N/A</v>
      </c>
      <c r="AD702" t="e">
        <f t="shared" si="45"/>
        <v>#N/A</v>
      </c>
    </row>
    <row r="703" spans="1:30">
      <c r="A703" t="s">
        <v>174</v>
      </c>
      <c r="B703" t="s">
        <v>624</v>
      </c>
      <c r="C703" t="s">
        <v>1299</v>
      </c>
      <c r="D703" t="s">
        <v>1293</v>
      </c>
      <c r="E703">
        <v>49.128174100000003</v>
      </c>
      <c r="F703">
        <v>-125.4337658</v>
      </c>
      <c r="G703" t="s">
        <v>1294</v>
      </c>
      <c r="H703" t="s">
        <v>1294</v>
      </c>
      <c r="I703" t="s">
        <v>1295</v>
      </c>
      <c r="J703" t="s">
        <v>1296</v>
      </c>
      <c r="K703" t="s">
        <v>1297</v>
      </c>
      <c r="L703">
        <v>49.026875990000001</v>
      </c>
      <c r="M703">
        <v>-125.14962509999999</v>
      </c>
      <c r="N703" t="s">
        <v>30</v>
      </c>
      <c r="O703">
        <v>31</v>
      </c>
      <c r="P703" t="s">
        <v>1298</v>
      </c>
      <c r="Q703">
        <v>5</v>
      </c>
      <c r="R703">
        <v>52108</v>
      </c>
      <c r="S703" t="s">
        <v>174</v>
      </c>
      <c r="T703">
        <v>24</v>
      </c>
      <c r="U703" t="s">
        <v>1131</v>
      </c>
      <c r="V703" t="s">
        <v>41</v>
      </c>
      <c r="W703" s="449">
        <v>2</v>
      </c>
      <c r="X703">
        <f>'Area 24'!EC6</f>
        <v>1</v>
      </c>
      <c r="Y703" s="449" t="e">
        <f>'Area 24'!EG6</f>
        <v>#N/A</v>
      </c>
      <c r="Z703" s="449" t="e">
        <f>'Area 24'!EE6</f>
        <v>#N/A</v>
      </c>
      <c r="AA703" s="449" t="e">
        <f>'Area 24'!EK6</f>
        <v>#N/A</v>
      </c>
      <c r="AB703" t="e">
        <f t="shared" si="43"/>
        <v>#N/A</v>
      </c>
      <c r="AC703" t="e">
        <f t="shared" si="44"/>
        <v>#N/A</v>
      </c>
      <c r="AD703" t="e">
        <f t="shared" si="45"/>
        <v>#N/A</v>
      </c>
    </row>
    <row r="704" spans="1:30">
      <c r="A704" t="s">
        <v>174</v>
      </c>
      <c r="B704" t="s">
        <v>624</v>
      </c>
      <c r="C704" t="s">
        <v>1299</v>
      </c>
      <c r="D704" t="s">
        <v>1293</v>
      </c>
      <c r="E704">
        <v>49.128174100000003</v>
      </c>
      <c r="F704">
        <v>-125.4337658</v>
      </c>
      <c r="G704" t="s">
        <v>1294</v>
      </c>
      <c r="H704" t="s">
        <v>1294</v>
      </c>
      <c r="I704" t="s">
        <v>1295</v>
      </c>
      <c r="J704" t="s">
        <v>1296</v>
      </c>
      <c r="K704" t="s">
        <v>1297</v>
      </c>
      <c r="L704">
        <v>49.026875990000001</v>
      </c>
      <c r="M704">
        <v>-125.14962509999999</v>
      </c>
      <c r="N704" t="s">
        <v>30</v>
      </c>
      <c r="O704">
        <v>31</v>
      </c>
      <c r="P704" t="s">
        <v>1298</v>
      </c>
      <c r="Q704">
        <v>5</v>
      </c>
      <c r="R704">
        <v>52108</v>
      </c>
      <c r="S704" t="s">
        <v>174</v>
      </c>
      <c r="T704">
        <v>24</v>
      </c>
      <c r="U704" t="s">
        <v>1131</v>
      </c>
      <c r="V704" t="s">
        <v>44</v>
      </c>
      <c r="W704" s="449">
        <v>3</v>
      </c>
      <c r="X704">
        <f>'Area 24'!EC7</f>
        <v>1</v>
      </c>
      <c r="Y704" s="449" t="e">
        <f>'Area 24'!EG7</f>
        <v>#N/A</v>
      </c>
      <c r="Z704" s="449" t="e">
        <f>'Area 24'!EE7</f>
        <v>#N/A</v>
      </c>
      <c r="AA704" s="449" t="e">
        <f>'Area 24'!EK7</f>
        <v>#N/A</v>
      </c>
      <c r="AB704" t="e">
        <f t="shared" si="43"/>
        <v>#N/A</v>
      </c>
      <c r="AC704" t="e">
        <f t="shared" si="44"/>
        <v>#N/A</v>
      </c>
      <c r="AD704" t="e">
        <f t="shared" si="45"/>
        <v>#N/A</v>
      </c>
    </row>
    <row r="705" spans="1:30">
      <c r="A705" t="s">
        <v>174</v>
      </c>
      <c r="B705" t="s">
        <v>624</v>
      </c>
      <c r="C705" t="s">
        <v>1299</v>
      </c>
      <c r="D705" t="s">
        <v>1293</v>
      </c>
      <c r="E705">
        <v>49.128174100000003</v>
      </c>
      <c r="F705">
        <v>-125.4337658</v>
      </c>
      <c r="G705" t="s">
        <v>1294</v>
      </c>
      <c r="H705" t="s">
        <v>1294</v>
      </c>
      <c r="I705" t="s">
        <v>1295</v>
      </c>
      <c r="J705" t="s">
        <v>1296</v>
      </c>
      <c r="K705" t="s">
        <v>1297</v>
      </c>
      <c r="L705">
        <v>49.026875990000001</v>
      </c>
      <c r="M705">
        <v>-125.14962509999999</v>
      </c>
      <c r="N705" t="s">
        <v>30</v>
      </c>
      <c r="O705">
        <v>31</v>
      </c>
      <c r="P705" t="s">
        <v>1298</v>
      </c>
      <c r="Q705">
        <v>5</v>
      </c>
      <c r="R705">
        <v>52108</v>
      </c>
      <c r="S705" t="s">
        <v>174</v>
      </c>
      <c r="T705">
        <v>24</v>
      </c>
      <c r="U705" t="s">
        <v>1131</v>
      </c>
      <c r="V705" t="s">
        <v>45</v>
      </c>
      <c r="W705" s="449">
        <v>4</v>
      </c>
      <c r="X705">
        <f>'Area 24'!EC8</f>
        <v>-1</v>
      </c>
      <c r="Y705" s="449" t="e">
        <f>'Area 24'!EG8</f>
        <v>#N/A</v>
      </c>
      <c r="Z705" s="449" t="e">
        <f>'Area 24'!EE8</f>
        <v>#N/A</v>
      </c>
      <c r="AA705" s="449" t="e">
        <f>'Area 24'!EK8</f>
        <v>#N/A</v>
      </c>
      <c r="AB705" t="e">
        <f t="shared" si="43"/>
        <v>#N/A</v>
      </c>
      <c r="AC705" t="e">
        <f t="shared" si="44"/>
        <v>#N/A</v>
      </c>
      <c r="AD705" t="e">
        <f t="shared" si="45"/>
        <v>#N/A</v>
      </c>
    </row>
    <row r="706" spans="1:30">
      <c r="A706" t="s">
        <v>174</v>
      </c>
      <c r="B706" t="s">
        <v>624</v>
      </c>
      <c r="C706" t="s">
        <v>1299</v>
      </c>
      <c r="D706" t="s">
        <v>1293</v>
      </c>
      <c r="E706">
        <v>49.128174100000003</v>
      </c>
      <c r="F706">
        <v>-125.4337658</v>
      </c>
      <c r="G706" t="s">
        <v>1294</v>
      </c>
      <c r="H706" t="s">
        <v>1294</v>
      </c>
      <c r="I706" t="s">
        <v>1295</v>
      </c>
      <c r="J706" t="s">
        <v>1296</v>
      </c>
      <c r="K706" t="s">
        <v>1297</v>
      </c>
      <c r="L706">
        <v>49.026875990000001</v>
      </c>
      <c r="M706">
        <v>-125.14962509999999</v>
      </c>
      <c r="N706" t="s">
        <v>30</v>
      </c>
      <c r="O706">
        <v>31</v>
      </c>
      <c r="P706" t="s">
        <v>1298</v>
      </c>
      <c r="Q706">
        <v>5</v>
      </c>
      <c r="R706">
        <v>52108</v>
      </c>
      <c r="S706" t="s">
        <v>174</v>
      </c>
      <c r="T706">
        <v>24</v>
      </c>
      <c r="U706" t="s">
        <v>1131</v>
      </c>
      <c r="V706" t="s">
        <v>46</v>
      </c>
      <c r="W706" s="449">
        <v>5</v>
      </c>
      <c r="X706">
        <f>'Area 24'!EC9</f>
        <v>1</v>
      </c>
      <c r="Y706" s="449" t="e">
        <f>'Area 24'!EG9</f>
        <v>#N/A</v>
      </c>
      <c r="Z706" s="449" t="e">
        <f>'Area 24'!EE9</f>
        <v>#N/A</v>
      </c>
      <c r="AA706" s="449" t="e">
        <f>'Area 24'!EK9</f>
        <v>#N/A</v>
      </c>
      <c r="AB706" t="e">
        <f t="shared" si="43"/>
        <v>#N/A</v>
      </c>
      <c r="AC706" t="e">
        <f t="shared" si="44"/>
        <v>#N/A</v>
      </c>
      <c r="AD706" t="e">
        <f t="shared" si="45"/>
        <v>#N/A</v>
      </c>
    </row>
    <row r="707" spans="1:30">
      <c r="A707" t="s">
        <v>174</v>
      </c>
      <c r="B707" t="s">
        <v>624</v>
      </c>
      <c r="C707" t="s">
        <v>1299</v>
      </c>
      <c r="D707" t="s">
        <v>1293</v>
      </c>
      <c r="E707">
        <v>49.128174100000003</v>
      </c>
      <c r="F707">
        <v>-125.4337658</v>
      </c>
      <c r="G707" t="s">
        <v>1294</v>
      </c>
      <c r="H707" t="s">
        <v>1294</v>
      </c>
      <c r="I707" t="s">
        <v>1295</v>
      </c>
      <c r="J707" t="s">
        <v>1296</v>
      </c>
      <c r="K707" t="s">
        <v>1297</v>
      </c>
      <c r="L707">
        <v>49.026875990000001</v>
      </c>
      <c r="M707">
        <v>-125.14962509999999</v>
      </c>
      <c r="N707" t="s">
        <v>30</v>
      </c>
      <c r="O707">
        <v>31</v>
      </c>
      <c r="P707" t="s">
        <v>1298</v>
      </c>
      <c r="Q707">
        <v>5</v>
      </c>
      <c r="R707">
        <v>52108</v>
      </c>
      <c r="S707" t="s">
        <v>174</v>
      </c>
      <c r="T707">
        <v>24</v>
      </c>
      <c r="U707" t="s">
        <v>1131</v>
      </c>
      <c r="V707" t="s">
        <v>48</v>
      </c>
      <c r="W707" s="449">
        <v>6</v>
      </c>
      <c r="X707">
        <f>'Area 24'!EC10</f>
        <v>4</v>
      </c>
      <c r="Y707" s="449" t="e">
        <f>'Area 24'!EG10</f>
        <v>#N/A</v>
      </c>
      <c r="Z707" s="449" t="e">
        <f>'Area 24'!EE10</f>
        <v>#N/A</v>
      </c>
      <c r="AA707" s="449" t="e">
        <f>'Area 24'!EK10</f>
        <v>#N/A</v>
      </c>
      <c r="AB707" t="e">
        <f t="shared" si="43"/>
        <v>#N/A</v>
      </c>
      <c r="AC707" t="e">
        <f t="shared" si="44"/>
        <v>#N/A</v>
      </c>
      <c r="AD707" t="e">
        <f t="shared" si="45"/>
        <v>#N/A</v>
      </c>
    </row>
    <row r="708" spans="1:30">
      <c r="A708" t="s">
        <v>174</v>
      </c>
      <c r="B708" t="s">
        <v>624</v>
      </c>
      <c r="C708" t="s">
        <v>1299</v>
      </c>
      <c r="D708" t="s">
        <v>1293</v>
      </c>
      <c r="E708">
        <v>49.128174100000003</v>
      </c>
      <c r="F708">
        <v>-125.4337658</v>
      </c>
      <c r="G708" t="s">
        <v>1294</v>
      </c>
      <c r="H708" t="s">
        <v>1294</v>
      </c>
      <c r="I708" t="s">
        <v>1295</v>
      </c>
      <c r="J708" t="s">
        <v>1296</v>
      </c>
      <c r="K708" t="s">
        <v>1297</v>
      </c>
      <c r="L708">
        <v>49.026875990000001</v>
      </c>
      <c r="M708">
        <v>-125.14962509999999</v>
      </c>
      <c r="N708" t="s">
        <v>30</v>
      </c>
      <c r="O708">
        <v>31</v>
      </c>
      <c r="P708" t="s">
        <v>1298</v>
      </c>
      <c r="Q708">
        <v>5</v>
      </c>
      <c r="R708">
        <v>52108</v>
      </c>
      <c r="S708" t="s">
        <v>174</v>
      </c>
      <c r="T708">
        <v>24</v>
      </c>
      <c r="U708" t="s">
        <v>1131</v>
      </c>
      <c r="V708" t="s">
        <v>49</v>
      </c>
      <c r="W708" s="449">
        <v>7</v>
      </c>
      <c r="X708">
        <f>'Area 24'!EC11</f>
        <v>3</v>
      </c>
      <c r="Y708" s="449" t="e">
        <f>'Area 24'!EG11</f>
        <v>#N/A</v>
      </c>
      <c r="Z708" s="449" t="e">
        <f>'Area 24'!EE11</f>
        <v>#N/A</v>
      </c>
      <c r="AA708" s="449" t="e">
        <f>'Area 24'!EK11</f>
        <v>#N/A</v>
      </c>
      <c r="AB708" t="e">
        <f t="shared" si="43"/>
        <v>#N/A</v>
      </c>
      <c r="AC708" t="e">
        <f t="shared" si="44"/>
        <v>#N/A</v>
      </c>
      <c r="AD708" t="e">
        <f t="shared" si="45"/>
        <v>#N/A</v>
      </c>
    </row>
    <row r="709" spans="1:30">
      <c r="A709" t="s">
        <v>174</v>
      </c>
      <c r="B709" t="s">
        <v>624</v>
      </c>
      <c r="C709" t="s">
        <v>1299</v>
      </c>
      <c r="D709" t="s">
        <v>1293</v>
      </c>
      <c r="E709">
        <v>49.128174100000003</v>
      </c>
      <c r="F709">
        <v>-125.4337658</v>
      </c>
      <c r="G709" t="s">
        <v>1294</v>
      </c>
      <c r="H709" t="s">
        <v>1294</v>
      </c>
      <c r="I709" t="s">
        <v>1295</v>
      </c>
      <c r="J709" t="s">
        <v>1296</v>
      </c>
      <c r="K709" t="s">
        <v>1297</v>
      </c>
      <c r="L709">
        <v>49.026875990000001</v>
      </c>
      <c r="M709">
        <v>-125.14962509999999</v>
      </c>
      <c r="N709" t="s">
        <v>30</v>
      </c>
      <c r="O709">
        <v>31</v>
      </c>
      <c r="P709" t="s">
        <v>1298</v>
      </c>
      <c r="Q709">
        <v>5</v>
      </c>
      <c r="R709">
        <v>52108</v>
      </c>
      <c r="S709" t="s">
        <v>174</v>
      </c>
      <c r="T709">
        <v>24</v>
      </c>
      <c r="U709" t="s">
        <v>1131</v>
      </c>
      <c r="V709" t="s">
        <v>50</v>
      </c>
      <c r="W709" s="449">
        <v>8</v>
      </c>
      <c r="X709">
        <f>'Area 24'!EC12</f>
        <v>1</v>
      </c>
      <c r="Y709" s="449" t="e">
        <f>'Area 24'!EG12</f>
        <v>#N/A</v>
      </c>
      <c r="Z709" s="449" t="e">
        <f>'Area 24'!EE12</f>
        <v>#N/A</v>
      </c>
      <c r="AA709" s="449" t="e">
        <f>'Area 24'!EK12</f>
        <v>#N/A</v>
      </c>
      <c r="AB709" t="e">
        <f t="shared" si="43"/>
        <v>#N/A</v>
      </c>
      <c r="AC709" t="e">
        <f t="shared" si="44"/>
        <v>#N/A</v>
      </c>
      <c r="AD709" t="e">
        <f t="shared" si="45"/>
        <v>#N/A</v>
      </c>
    </row>
    <row r="710" spans="1:30">
      <c r="A710" t="s">
        <v>174</v>
      </c>
      <c r="B710" t="s">
        <v>624</v>
      </c>
      <c r="C710" t="s">
        <v>1299</v>
      </c>
      <c r="D710" t="s">
        <v>1293</v>
      </c>
      <c r="E710">
        <v>49.128174100000003</v>
      </c>
      <c r="F710">
        <v>-125.4337658</v>
      </c>
      <c r="G710" t="s">
        <v>1294</v>
      </c>
      <c r="H710" t="s">
        <v>1294</v>
      </c>
      <c r="I710" t="s">
        <v>1295</v>
      </c>
      <c r="J710" t="s">
        <v>1296</v>
      </c>
      <c r="K710" t="s">
        <v>1297</v>
      </c>
      <c r="L710">
        <v>49.026875990000001</v>
      </c>
      <c r="M710">
        <v>-125.14962509999999</v>
      </c>
      <c r="N710" t="s">
        <v>30</v>
      </c>
      <c r="O710">
        <v>31</v>
      </c>
      <c r="P710" t="s">
        <v>1298</v>
      </c>
      <c r="Q710">
        <v>5</v>
      </c>
      <c r="R710">
        <v>52108</v>
      </c>
      <c r="S710" t="s">
        <v>174</v>
      </c>
      <c r="T710">
        <v>24</v>
      </c>
      <c r="U710" t="s">
        <v>1131</v>
      </c>
      <c r="V710" t="s">
        <v>52</v>
      </c>
      <c r="W710" s="449">
        <v>9</v>
      </c>
      <c r="X710">
        <f>'Area 24'!EC13</f>
        <v>2</v>
      </c>
      <c r="Y710" s="449">
        <f>'Area 24'!EG13</f>
        <v>0</v>
      </c>
      <c r="Z710" s="449">
        <f>'Area 24'!EE13</f>
        <v>0</v>
      </c>
      <c r="AA710" s="449" t="e">
        <f>'Area 24'!EK13</f>
        <v>#N/A</v>
      </c>
      <c r="AB710" t="e">
        <f t="shared" si="43"/>
        <v>#N/A</v>
      </c>
      <c r="AC710" t="e">
        <f t="shared" si="44"/>
        <v>#N/A</v>
      </c>
      <c r="AD710" t="e">
        <f t="shared" si="45"/>
        <v>#N/A</v>
      </c>
    </row>
    <row r="711" spans="1:30">
      <c r="A711" t="s">
        <v>174</v>
      </c>
      <c r="B711" t="s">
        <v>624</v>
      </c>
      <c r="C711" t="s">
        <v>1299</v>
      </c>
      <c r="D711" t="s">
        <v>1293</v>
      </c>
      <c r="E711">
        <v>49.128174100000003</v>
      </c>
      <c r="F711">
        <v>-125.4337658</v>
      </c>
      <c r="G711" t="s">
        <v>1294</v>
      </c>
      <c r="H711" t="s">
        <v>1294</v>
      </c>
      <c r="I711" t="s">
        <v>1295</v>
      </c>
      <c r="J711" t="s">
        <v>1296</v>
      </c>
      <c r="K711" t="s">
        <v>1297</v>
      </c>
      <c r="L711">
        <v>49.026875990000001</v>
      </c>
      <c r="M711">
        <v>-125.14962509999999</v>
      </c>
      <c r="N711" t="s">
        <v>30</v>
      </c>
      <c r="O711">
        <v>31</v>
      </c>
      <c r="P711" t="s">
        <v>1298</v>
      </c>
      <c r="Q711">
        <v>5</v>
      </c>
      <c r="R711">
        <v>52108</v>
      </c>
      <c r="S711" t="s">
        <v>174</v>
      </c>
      <c r="T711">
        <v>24</v>
      </c>
      <c r="U711" t="s">
        <v>1131</v>
      </c>
      <c r="V711" t="s">
        <v>53</v>
      </c>
      <c r="W711" s="449">
        <v>10</v>
      </c>
      <c r="X711">
        <f>'Area 24'!EC14</f>
        <v>-1</v>
      </c>
      <c r="Y711" s="449" t="e">
        <f>'Area 24'!EG14</f>
        <v>#N/A</v>
      </c>
      <c r="Z711" s="449" t="e">
        <f>'Area 24'!EE14</f>
        <v>#N/A</v>
      </c>
      <c r="AA711" s="449" t="e">
        <f>'Area 24'!EK14</f>
        <v>#N/A</v>
      </c>
      <c r="AB711" t="e">
        <f t="shared" si="43"/>
        <v>#N/A</v>
      </c>
      <c r="AC711" t="e">
        <f t="shared" si="44"/>
        <v>#N/A</v>
      </c>
      <c r="AD711" t="e">
        <f t="shared" si="45"/>
        <v>#N/A</v>
      </c>
    </row>
    <row r="712" spans="1:30">
      <c r="A712" t="s">
        <v>174</v>
      </c>
      <c r="B712" t="s">
        <v>624</v>
      </c>
      <c r="C712" t="s">
        <v>1299</v>
      </c>
      <c r="D712" t="s">
        <v>1293</v>
      </c>
      <c r="E712">
        <v>49.128174100000003</v>
      </c>
      <c r="F712">
        <v>-125.4337658</v>
      </c>
      <c r="G712" t="s">
        <v>1294</v>
      </c>
      <c r="H712" t="s">
        <v>1294</v>
      </c>
      <c r="I712" t="s">
        <v>1295</v>
      </c>
      <c r="J712" t="s">
        <v>1296</v>
      </c>
      <c r="K712" t="s">
        <v>1297</v>
      </c>
      <c r="L712">
        <v>49.026875990000001</v>
      </c>
      <c r="M712">
        <v>-125.14962509999999</v>
      </c>
      <c r="N712" t="s">
        <v>30</v>
      </c>
      <c r="O712">
        <v>31</v>
      </c>
      <c r="P712" t="s">
        <v>1298</v>
      </c>
      <c r="Q712">
        <v>5</v>
      </c>
      <c r="R712">
        <v>52108</v>
      </c>
      <c r="S712" t="s">
        <v>174</v>
      </c>
      <c r="T712">
        <v>24</v>
      </c>
      <c r="U712" t="s">
        <v>1131</v>
      </c>
      <c r="V712" t="s">
        <v>55</v>
      </c>
      <c r="W712" s="449">
        <v>11</v>
      </c>
      <c r="X712">
        <f>'Area 24'!EC15</f>
        <v>1</v>
      </c>
      <c r="Y712" s="449" t="e">
        <f>'Area 24'!EG15</f>
        <v>#N/A</v>
      </c>
      <c r="Z712" s="449" t="e">
        <f>'Area 24'!EE15</f>
        <v>#N/A</v>
      </c>
      <c r="AA712" s="449" t="e">
        <f>'Area 24'!EK15</f>
        <v>#N/A</v>
      </c>
      <c r="AB712" t="e">
        <f t="shared" si="43"/>
        <v>#N/A</v>
      </c>
      <c r="AC712" t="e">
        <f t="shared" si="44"/>
        <v>#N/A</v>
      </c>
      <c r="AD712" t="e">
        <f t="shared" si="45"/>
        <v>#N/A</v>
      </c>
    </row>
    <row r="713" spans="1:30">
      <c r="A713" t="s">
        <v>174</v>
      </c>
      <c r="B713" t="s">
        <v>624</v>
      </c>
      <c r="C713" t="s">
        <v>1299</v>
      </c>
      <c r="D713" t="s">
        <v>1293</v>
      </c>
      <c r="E713">
        <v>49.128174100000003</v>
      </c>
      <c r="F713">
        <v>-125.4337658</v>
      </c>
      <c r="G713" t="s">
        <v>1294</v>
      </c>
      <c r="H713" t="s">
        <v>1294</v>
      </c>
      <c r="I713" t="s">
        <v>1295</v>
      </c>
      <c r="J713" t="s">
        <v>1296</v>
      </c>
      <c r="K713" t="s">
        <v>1297</v>
      </c>
      <c r="L713">
        <v>49.026875990000001</v>
      </c>
      <c r="M713">
        <v>-125.14962509999999</v>
      </c>
      <c r="N713" t="s">
        <v>30</v>
      </c>
      <c r="O713">
        <v>31</v>
      </c>
      <c r="P713" t="s">
        <v>1298</v>
      </c>
      <c r="Q713">
        <v>5</v>
      </c>
      <c r="R713">
        <v>52108</v>
      </c>
      <c r="S713" t="s">
        <v>174</v>
      </c>
      <c r="T713">
        <v>24</v>
      </c>
      <c r="U713" t="s">
        <v>1131</v>
      </c>
      <c r="V713" t="s">
        <v>56</v>
      </c>
      <c r="W713" s="449">
        <v>12</v>
      </c>
      <c r="X713">
        <f>'Area 24'!EC16</f>
        <v>0</v>
      </c>
      <c r="Y713" s="449" t="e">
        <f>'Area 24'!EG16</f>
        <v>#N/A</v>
      </c>
      <c r="Z713" s="449" t="e">
        <f>'Area 24'!EE16</f>
        <v>#N/A</v>
      </c>
      <c r="AA713" s="449" t="e">
        <f>'Area 24'!EK16</f>
        <v>#N/A</v>
      </c>
      <c r="AB713" t="e">
        <f t="shared" si="43"/>
        <v>#N/A</v>
      </c>
      <c r="AC713" t="e">
        <f t="shared" si="44"/>
        <v>#N/A</v>
      </c>
      <c r="AD713" t="e">
        <f t="shared" si="45"/>
        <v>#N/A</v>
      </c>
    </row>
    <row r="714" spans="1:30">
      <c r="A714" t="s">
        <v>174</v>
      </c>
      <c r="B714" t="s">
        <v>624</v>
      </c>
      <c r="C714" t="s">
        <v>1299</v>
      </c>
      <c r="D714" t="s">
        <v>1293</v>
      </c>
      <c r="E714">
        <v>49.128174100000003</v>
      </c>
      <c r="F714">
        <v>-125.4337658</v>
      </c>
      <c r="G714" t="s">
        <v>1294</v>
      </c>
      <c r="H714" t="s">
        <v>1294</v>
      </c>
      <c r="I714" t="s">
        <v>1295</v>
      </c>
      <c r="J714" t="s">
        <v>1296</v>
      </c>
      <c r="K714" t="s">
        <v>1297</v>
      </c>
      <c r="L714">
        <v>49.026875990000001</v>
      </c>
      <c r="M714">
        <v>-125.14962509999999</v>
      </c>
      <c r="N714" t="s">
        <v>30</v>
      </c>
      <c r="O714">
        <v>31</v>
      </c>
      <c r="P714" t="s">
        <v>1298</v>
      </c>
      <c r="Q714">
        <v>5</v>
      </c>
      <c r="R714">
        <v>52108</v>
      </c>
      <c r="S714" t="s">
        <v>174</v>
      </c>
      <c r="T714">
        <v>24</v>
      </c>
      <c r="U714" t="s">
        <v>1131</v>
      </c>
      <c r="V714" t="s">
        <v>57</v>
      </c>
      <c r="W714" s="449">
        <v>13</v>
      </c>
      <c r="X714">
        <f>'Area 24'!EC17</f>
        <v>-1</v>
      </c>
      <c r="Y714" s="449" t="e">
        <f>'Area 24'!EG17</f>
        <v>#N/A</v>
      </c>
      <c r="Z714" s="449" t="e">
        <f>'Area 24'!EE17</f>
        <v>#N/A</v>
      </c>
      <c r="AA714" s="449" t="e">
        <f>'Area 24'!EK17</f>
        <v>#N/A</v>
      </c>
      <c r="AB714" t="e">
        <f t="shared" si="43"/>
        <v>#N/A</v>
      </c>
      <c r="AC714" t="e">
        <f t="shared" si="44"/>
        <v>#N/A</v>
      </c>
      <c r="AD714" t="e">
        <f t="shared" si="45"/>
        <v>#N/A</v>
      </c>
    </row>
    <row r="715" spans="1:30">
      <c r="A715" t="s">
        <v>174</v>
      </c>
      <c r="B715" t="s">
        <v>624</v>
      </c>
      <c r="C715" t="s">
        <v>1299</v>
      </c>
      <c r="D715" t="s">
        <v>1293</v>
      </c>
      <c r="E715">
        <v>49.128174100000003</v>
      </c>
      <c r="F715">
        <v>-125.4337658</v>
      </c>
      <c r="G715" t="s">
        <v>1294</v>
      </c>
      <c r="H715" t="s">
        <v>1294</v>
      </c>
      <c r="I715" t="s">
        <v>1295</v>
      </c>
      <c r="J715" t="s">
        <v>1296</v>
      </c>
      <c r="K715" t="s">
        <v>1297</v>
      </c>
      <c r="L715">
        <v>49.026875990000001</v>
      </c>
      <c r="M715">
        <v>-125.14962509999999</v>
      </c>
      <c r="N715" t="s">
        <v>30</v>
      </c>
      <c r="O715">
        <v>31</v>
      </c>
      <c r="P715" t="s">
        <v>1298</v>
      </c>
      <c r="Q715">
        <v>5</v>
      </c>
      <c r="R715">
        <v>52108</v>
      </c>
      <c r="S715" t="s">
        <v>174</v>
      </c>
      <c r="T715">
        <v>24</v>
      </c>
      <c r="U715" t="s">
        <v>1131</v>
      </c>
      <c r="V715" t="s">
        <v>58</v>
      </c>
      <c r="W715" s="449">
        <v>14</v>
      </c>
      <c r="X715">
        <f>'Area 24'!EC18</f>
        <v>-1</v>
      </c>
      <c r="Y715" s="449" t="e">
        <f>'Area 24'!EG18</f>
        <v>#N/A</v>
      </c>
      <c r="Z715" s="449" t="e">
        <f>'Area 24'!EE18</f>
        <v>#N/A</v>
      </c>
      <c r="AA715" s="449" t="e">
        <f>'Area 24'!EK18</f>
        <v>#N/A</v>
      </c>
      <c r="AB715" t="e">
        <f t="shared" si="43"/>
        <v>#N/A</v>
      </c>
      <c r="AC715" t="e">
        <f t="shared" si="44"/>
        <v>#N/A</v>
      </c>
      <c r="AD715" t="e">
        <f t="shared" si="45"/>
        <v>#N/A</v>
      </c>
    </row>
    <row r="716" spans="1:30">
      <c r="A716" t="s">
        <v>174</v>
      </c>
      <c r="B716" t="s">
        <v>624</v>
      </c>
      <c r="C716" t="s">
        <v>1299</v>
      </c>
      <c r="D716" t="s">
        <v>1293</v>
      </c>
      <c r="E716">
        <v>49.128174100000003</v>
      </c>
      <c r="F716">
        <v>-125.4337658</v>
      </c>
      <c r="G716" t="s">
        <v>1294</v>
      </c>
      <c r="H716" t="s">
        <v>1294</v>
      </c>
      <c r="I716" t="s">
        <v>1295</v>
      </c>
      <c r="J716" t="s">
        <v>1296</v>
      </c>
      <c r="K716" t="s">
        <v>1297</v>
      </c>
      <c r="L716">
        <v>49.026875990000001</v>
      </c>
      <c r="M716">
        <v>-125.14962509999999</v>
      </c>
      <c r="N716" t="s">
        <v>30</v>
      </c>
      <c r="O716">
        <v>31</v>
      </c>
      <c r="P716" t="s">
        <v>1298</v>
      </c>
      <c r="Q716">
        <v>5</v>
      </c>
      <c r="R716">
        <v>52108</v>
      </c>
      <c r="S716" t="s">
        <v>174</v>
      </c>
      <c r="T716">
        <v>24</v>
      </c>
      <c r="U716" t="s">
        <v>1131</v>
      </c>
      <c r="V716" t="s">
        <v>59</v>
      </c>
      <c r="W716" s="449">
        <v>15</v>
      </c>
      <c r="X716">
        <f>'Area 24'!EC19</f>
        <v>-1</v>
      </c>
      <c r="Y716" s="449" t="e">
        <f>'Area 24'!EG19</f>
        <v>#N/A</v>
      </c>
      <c r="Z716" s="449" t="e">
        <f>'Area 24'!EE19</f>
        <v>#N/A</v>
      </c>
      <c r="AA716" s="449" t="e">
        <f>'Area 24'!EK19</f>
        <v>#N/A</v>
      </c>
      <c r="AB716" t="e">
        <f t="shared" si="43"/>
        <v>#N/A</v>
      </c>
      <c r="AC716" t="e">
        <f t="shared" si="44"/>
        <v>#N/A</v>
      </c>
      <c r="AD716" t="e">
        <f t="shared" si="45"/>
        <v>#N/A</v>
      </c>
    </row>
    <row r="717" spans="1:30">
      <c r="A717" t="s">
        <v>174</v>
      </c>
      <c r="B717" t="s">
        <v>624</v>
      </c>
      <c r="C717" t="s">
        <v>1299</v>
      </c>
      <c r="D717" t="s">
        <v>1293</v>
      </c>
      <c r="E717">
        <v>49.128174100000003</v>
      </c>
      <c r="F717">
        <v>-125.4337658</v>
      </c>
      <c r="G717" t="s">
        <v>1294</v>
      </c>
      <c r="H717" t="s">
        <v>1294</v>
      </c>
      <c r="I717" t="s">
        <v>1295</v>
      </c>
      <c r="J717" t="s">
        <v>1296</v>
      </c>
      <c r="K717" t="s">
        <v>1297</v>
      </c>
      <c r="L717">
        <v>49.026875990000001</v>
      </c>
      <c r="M717">
        <v>-125.14962509999999</v>
      </c>
      <c r="N717" t="s">
        <v>30</v>
      </c>
      <c r="O717">
        <v>31</v>
      </c>
      <c r="P717" t="s">
        <v>1298</v>
      </c>
      <c r="Q717">
        <v>5</v>
      </c>
      <c r="R717">
        <v>52108</v>
      </c>
      <c r="S717" t="s">
        <v>174</v>
      </c>
      <c r="T717">
        <v>24</v>
      </c>
      <c r="U717" t="s">
        <v>1132</v>
      </c>
      <c r="V717" t="s">
        <v>61</v>
      </c>
      <c r="W717" s="449">
        <v>16</v>
      </c>
      <c r="X717">
        <f>'Area 24'!EC20</f>
        <v>1</v>
      </c>
      <c r="Y717" s="449" t="e">
        <f>'Area 24'!EG20</f>
        <v>#N/A</v>
      </c>
      <c r="Z717" s="449" t="e">
        <f>'Area 24'!EE20</f>
        <v>#N/A</v>
      </c>
      <c r="AA717" s="449" t="e">
        <f>'Area 24'!EK20</f>
        <v>#N/A</v>
      </c>
      <c r="AB717" t="e">
        <f t="shared" si="43"/>
        <v>#N/A</v>
      </c>
      <c r="AC717" t="e">
        <f t="shared" si="44"/>
        <v>#N/A</v>
      </c>
      <c r="AD717" t="e">
        <f t="shared" si="45"/>
        <v>#N/A</v>
      </c>
    </row>
    <row r="718" spans="1:30">
      <c r="A718" t="s">
        <v>174</v>
      </c>
      <c r="B718" t="s">
        <v>624</v>
      </c>
      <c r="C718" t="s">
        <v>1299</v>
      </c>
      <c r="D718" t="s">
        <v>1293</v>
      </c>
      <c r="E718">
        <v>49.128174100000003</v>
      </c>
      <c r="F718">
        <v>-125.4337658</v>
      </c>
      <c r="G718" t="s">
        <v>1294</v>
      </c>
      <c r="H718" t="s">
        <v>1294</v>
      </c>
      <c r="I718" t="s">
        <v>1295</v>
      </c>
      <c r="J718" t="s">
        <v>1296</v>
      </c>
      <c r="K718" t="s">
        <v>1297</v>
      </c>
      <c r="L718">
        <v>49.026875990000001</v>
      </c>
      <c r="M718">
        <v>-125.14962509999999</v>
      </c>
      <c r="N718" t="s">
        <v>30</v>
      </c>
      <c r="O718">
        <v>31</v>
      </c>
      <c r="P718" t="s">
        <v>1298</v>
      </c>
      <c r="Q718">
        <v>5</v>
      </c>
      <c r="R718">
        <v>52108</v>
      </c>
      <c r="S718" t="s">
        <v>174</v>
      </c>
      <c r="T718">
        <v>24</v>
      </c>
      <c r="U718" t="s">
        <v>1132</v>
      </c>
      <c r="V718" t="s">
        <v>62</v>
      </c>
      <c r="W718" s="449">
        <v>17</v>
      </c>
      <c r="X718">
        <f>'Area 24'!EC21</f>
        <v>1</v>
      </c>
      <c r="Y718" s="449" t="e">
        <f>'Area 24'!EG21</f>
        <v>#N/A</v>
      </c>
      <c r="Z718" s="449" t="e">
        <f>'Area 24'!EE21</f>
        <v>#N/A</v>
      </c>
      <c r="AA718" s="449" t="e">
        <f>'Area 24'!EK21</f>
        <v>#N/A</v>
      </c>
      <c r="AB718" t="e">
        <f t="shared" si="43"/>
        <v>#N/A</v>
      </c>
      <c r="AC718" t="e">
        <f t="shared" si="44"/>
        <v>#N/A</v>
      </c>
      <c r="AD718" t="e">
        <f t="shared" si="45"/>
        <v>#N/A</v>
      </c>
    </row>
    <row r="719" spans="1:30">
      <c r="A719" t="s">
        <v>174</v>
      </c>
      <c r="B719" t="s">
        <v>624</v>
      </c>
      <c r="C719" t="s">
        <v>1299</v>
      </c>
      <c r="D719" t="s">
        <v>1293</v>
      </c>
      <c r="E719">
        <v>49.128174100000003</v>
      </c>
      <c r="F719">
        <v>-125.4337658</v>
      </c>
      <c r="G719" t="s">
        <v>1294</v>
      </c>
      <c r="H719" t="s">
        <v>1294</v>
      </c>
      <c r="I719" t="s">
        <v>1295</v>
      </c>
      <c r="J719" t="s">
        <v>1296</v>
      </c>
      <c r="K719" t="s">
        <v>1297</v>
      </c>
      <c r="L719">
        <v>49.026875990000001</v>
      </c>
      <c r="M719">
        <v>-125.14962509999999</v>
      </c>
      <c r="N719" t="s">
        <v>30</v>
      </c>
      <c r="O719">
        <v>31</v>
      </c>
      <c r="P719" t="s">
        <v>1298</v>
      </c>
      <c r="Q719">
        <v>5</v>
      </c>
      <c r="R719">
        <v>52108</v>
      </c>
      <c r="S719" t="s">
        <v>174</v>
      </c>
      <c r="T719">
        <v>24</v>
      </c>
      <c r="U719" t="s">
        <v>1132</v>
      </c>
      <c r="V719" t="s">
        <v>284</v>
      </c>
      <c r="W719" s="449">
        <v>18</v>
      </c>
      <c r="X719">
        <f>'Area 24'!EC22</f>
        <v>1</v>
      </c>
      <c r="Y719" s="449" t="e">
        <f>'Area 24'!EG22</f>
        <v>#N/A</v>
      </c>
      <c r="Z719" s="449" t="e">
        <f>'Area 24'!EE22</f>
        <v>#N/A</v>
      </c>
      <c r="AA719" s="449" t="e">
        <f>'Area 24'!EK22</f>
        <v>#N/A</v>
      </c>
      <c r="AB719" t="e">
        <f t="shared" si="43"/>
        <v>#N/A</v>
      </c>
      <c r="AC719" t="e">
        <f t="shared" si="44"/>
        <v>#N/A</v>
      </c>
      <c r="AD719" t="e">
        <f t="shared" si="45"/>
        <v>#N/A</v>
      </c>
    </row>
    <row r="720" spans="1:30">
      <c r="A720" t="s">
        <v>174</v>
      </c>
      <c r="B720" t="s">
        <v>624</v>
      </c>
      <c r="C720" t="s">
        <v>1299</v>
      </c>
      <c r="D720" t="s">
        <v>1293</v>
      </c>
      <c r="E720">
        <v>49.128174100000003</v>
      </c>
      <c r="F720">
        <v>-125.4337658</v>
      </c>
      <c r="G720" t="s">
        <v>1294</v>
      </c>
      <c r="H720" t="s">
        <v>1294</v>
      </c>
      <c r="I720" t="s">
        <v>1295</v>
      </c>
      <c r="J720" t="s">
        <v>1296</v>
      </c>
      <c r="K720" t="s">
        <v>1297</v>
      </c>
      <c r="L720">
        <v>49.026875990000001</v>
      </c>
      <c r="M720">
        <v>-125.14962509999999</v>
      </c>
      <c r="N720" t="s">
        <v>30</v>
      </c>
      <c r="O720">
        <v>31</v>
      </c>
      <c r="P720" t="s">
        <v>1298</v>
      </c>
      <c r="Q720">
        <v>5</v>
      </c>
      <c r="R720">
        <v>52108</v>
      </c>
      <c r="S720" t="s">
        <v>174</v>
      </c>
      <c r="T720">
        <v>24</v>
      </c>
      <c r="U720" t="s">
        <v>1132</v>
      </c>
      <c r="V720" t="s">
        <v>64</v>
      </c>
      <c r="W720" s="449">
        <v>19</v>
      </c>
      <c r="X720">
        <f>'Area 24'!EC23</f>
        <v>-1</v>
      </c>
      <c r="Y720" s="449" t="e">
        <f>'Area 24'!EG23</f>
        <v>#N/A</v>
      </c>
      <c r="Z720" s="449" t="e">
        <f>'Area 24'!EE23</f>
        <v>#N/A</v>
      </c>
      <c r="AA720" s="449" t="e">
        <f>'Area 24'!EK23</f>
        <v>#N/A</v>
      </c>
      <c r="AB720" t="e">
        <f t="shared" si="43"/>
        <v>#N/A</v>
      </c>
      <c r="AC720" t="e">
        <f t="shared" si="44"/>
        <v>#N/A</v>
      </c>
      <c r="AD720" t="e">
        <f t="shared" si="45"/>
        <v>#N/A</v>
      </c>
    </row>
    <row r="721" spans="1:30">
      <c r="A721" t="s">
        <v>174</v>
      </c>
      <c r="B721" t="s">
        <v>624</v>
      </c>
      <c r="C721" t="s">
        <v>1299</v>
      </c>
      <c r="D721" t="s">
        <v>1293</v>
      </c>
      <c r="E721">
        <v>49.128174100000003</v>
      </c>
      <c r="F721">
        <v>-125.4337658</v>
      </c>
      <c r="G721" t="s">
        <v>1294</v>
      </c>
      <c r="H721" t="s">
        <v>1294</v>
      </c>
      <c r="I721" t="s">
        <v>1295</v>
      </c>
      <c r="J721" t="s">
        <v>1296</v>
      </c>
      <c r="K721" t="s">
        <v>1297</v>
      </c>
      <c r="L721">
        <v>49.026875990000001</v>
      </c>
      <c r="M721">
        <v>-125.14962509999999</v>
      </c>
      <c r="N721" t="s">
        <v>30</v>
      </c>
      <c r="O721">
        <v>31</v>
      </c>
      <c r="P721" t="s">
        <v>1298</v>
      </c>
      <c r="Q721">
        <v>5</v>
      </c>
      <c r="R721">
        <v>52108</v>
      </c>
      <c r="S721" t="s">
        <v>174</v>
      </c>
      <c r="T721">
        <v>24</v>
      </c>
      <c r="U721" t="s">
        <v>1132</v>
      </c>
      <c r="V721" t="s">
        <v>65</v>
      </c>
      <c r="W721" s="449">
        <v>20</v>
      </c>
      <c r="X721">
        <f>'Area 24'!EC24</f>
        <v>-1</v>
      </c>
      <c r="Y721" s="449" t="e">
        <f>'Area 24'!EG24</f>
        <v>#N/A</v>
      </c>
      <c r="Z721" s="449" t="e">
        <f>'Area 24'!EE24</f>
        <v>#N/A</v>
      </c>
      <c r="AA721" s="449" t="e">
        <f>'Area 24'!EK24</f>
        <v>#N/A</v>
      </c>
      <c r="AB721" t="e">
        <f t="shared" si="43"/>
        <v>#N/A</v>
      </c>
      <c r="AC721" t="e">
        <f t="shared" si="44"/>
        <v>#N/A</v>
      </c>
      <c r="AD721" t="e">
        <f t="shared" si="45"/>
        <v>#N/A</v>
      </c>
    </row>
    <row r="722" spans="1:30">
      <c r="A722" t="s">
        <v>174</v>
      </c>
      <c r="B722" t="s">
        <v>624</v>
      </c>
      <c r="C722" t="s">
        <v>1299</v>
      </c>
      <c r="D722" t="s">
        <v>1293</v>
      </c>
      <c r="E722">
        <v>49.128174100000003</v>
      </c>
      <c r="F722">
        <v>-125.4337658</v>
      </c>
      <c r="G722" t="s">
        <v>1294</v>
      </c>
      <c r="H722" t="s">
        <v>1294</v>
      </c>
      <c r="I722" t="s">
        <v>1295</v>
      </c>
      <c r="J722" t="s">
        <v>1296</v>
      </c>
      <c r="K722" t="s">
        <v>1297</v>
      </c>
      <c r="L722">
        <v>49.026875990000001</v>
      </c>
      <c r="M722">
        <v>-125.14962509999999</v>
      </c>
      <c r="N722" t="s">
        <v>30</v>
      </c>
      <c r="O722">
        <v>31</v>
      </c>
      <c r="P722" t="s">
        <v>1298</v>
      </c>
      <c r="Q722">
        <v>5</v>
      </c>
      <c r="R722">
        <v>52108</v>
      </c>
      <c r="S722" t="s">
        <v>174</v>
      </c>
      <c r="T722">
        <v>24</v>
      </c>
      <c r="U722" t="s">
        <v>1132</v>
      </c>
      <c r="V722" t="s">
        <v>66</v>
      </c>
      <c r="W722" s="449">
        <v>21</v>
      </c>
      <c r="X722">
        <f>'Area 24'!EC25</f>
        <v>1</v>
      </c>
      <c r="Y722" s="449" t="e">
        <f>'Area 24'!EG25</f>
        <v>#N/A</v>
      </c>
      <c r="Z722" s="449" t="e">
        <f>'Area 24'!EE25</f>
        <v>#N/A</v>
      </c>
      <c r="AA722" s="449" t="e">
        <f>'Area 24'!EK25</f>
        <v>#N/A</v>
      </c>
      <c r="AB722" t="e">
        <f t="shared" si="43"/>
        <v>#N/A</v>
      </c>
      <c r="AC722" t="e">
        <f t="shared" si="44"/>
        <v>#N/A</v>
      </c>
      <c r="AD722" t="e">
        <f t="shared" si="45"/>
        <v>#N/A</v>
      </c>
    </row>
    <row r="723" spans="1:30">
      <c r="A723" t="s">
        <v>174</v>
      </c>
      <c r="B723" t="s">
        <v>624</v>
      </c>
      <c r="C723" t="s">
        <v>1299</v>
      </c>
      <c r="D723" t="s">
        <v>1293</v>
      </c>
      <c r="E723">
        <v>49.128174100000003</v>
      </c>
      <c r="F723">
        <v>-125.4337658</v>
      </c>
      <c r="G723" t="s">
        <v>1294</v>
      </c>
      <c r="H723" t="s">
        <v>1294</v>
      </c>
      <c r="I723" t="s">
        <v>1295</v>
      </c>
      <c r="J723" t="s">
        <v>1296</v>
      </c>
      <c r="K723" t="s">
        <v>1297</v>
      </c>
      <c r="L723">
        <v>49.026875990000001</v>
      </c>
      <c r="M723">
        <v>-125.14962509999999</v>
      </c>
      <c r="N723" t="s">
        <v>30</v>
      </c>
      <c r="O723">
        <v>31</v>
      </c>
      <c r="P723" t="s">
        <v>1298</v>
      </c>
      <c r="Q723">
        <v>5</v>
      </c>
      <c r="R723">
        <v>52108</v>
      </c>
      <c r="S723" t="s">
        <v>174</v>
      </c>
      <c r="T723">
        <v>24</v>
      </c>
      <c r="U723" t="s">
        <v>1132</v>
      </c>
      <c r="V723" t="s">
        <v>67</v>
      </c>
      <c r="W723" s="449">
        <v>22</v>
      </c>
      <c r="X723">
        <f>'Area 24'!EC26</f>
        <v>5</v>
      </c>
      <c r="Y723" s="449" t="e">
        <f>'Area 24'!EG26</f>
        <v>#N/A</v>
      </c>
      <c r="Z723" s="449" t="e">
        <f>'Area 24'!EE26</f>
        <v>#N/A</v>
      </c>
      <c r="AA723" s="449" t="e">
        <f>'Area 24'!EK26</f>
        <v>#N/A</v>
      </c>
      <c r="AB723" t="e">
        <f t="shared" si="43"/>
        <v>#N/A</v>
      </c>
      <c r="AC723" t="e">
        <f t="shared" si="44"/>
        <v>#N/A</v>
      </c>
      <c r="AD723" t="e">
        <f t="shared" si="45"/>
        <v>#N/A</v>
      </c>
    </row>
    <row r="724" spans="1:30">
      <c r="A724" t="s">
        <v>174</v>
      </c>
      <c r="B724" t="s">
        <v>624</v>
      </c>
      <c r="C724" t="s">
        <v>1299</v>
      </c>
      <c r="D724" t="s">
        <v>1293</v>
      </c>
      <c r="E724">
        <v>49.128174100000003</v>
      </c>
      <c r="F724">
        <v>-125.4337658</v>
      </c>
      <c r="G724" t="s">
        <v>1294</v>
      </c>
      <c r="H724" t="s">
        <v>1294</v>
      </c>
      <c r="I724" t="s">
        <v>1295</v>
      </c>
      <c r="J724" t="s">
        <v>1296</v>
      </c>
      <c r="K724" t="s">
        <v>1297</v>
      </c>
      <c r="L724">
        <v>49.026875990000001</v>
      </c>
      <c r="M724">
        <v>-125.14962509999999</v>
      </c>
      <c r="N724" t="s">
        <v>30</v>
      </c>
      <c r="O724">
        <v>31</v>
      </c>
      <c r="P724" t="s">
        <v>1298</v>
      </c>
      <c r="Q724">
        <v>5</v>
      </c>
      <c r="R724">
        <v>52108</v>
      </c>
      <c r="S724" t="s">
        <v>174</v>
      </c>
      <c r="T724">
        <v>24</v>
      </c>
      <c r="U724" t="s">
        <v>1132</v>
      </c>
      <c r="V724" t="s">
        <v>69</v>
      </c>
      <c r="W724" s="449">
        <v>23</v>
      </c>
      <c r="X724">
        <f>'Area 24'!EC27</f>
        <v>0</v>
      </c>
      <c r="Y724" s="449" t="e">
        <f>'Area 24'!EG27</f>
        <v>#N/A</v>
      </c>
      <c r="Z724" s="449" t="e">
        <f>'Area 24'!EE27</f>
        <v>#N/A</v>
      </c>
      <c r="AA724" s="449" t="e">
        <f>'Area 24'!EK27</f>
        <v>#N/A</v>
      </c>
      <c r="AB724" t="e">
        <f t="shared" si="43"/>
        <v>#N/A</v>
      </c>
      <c r="AC724" t="e">
        <f t="shared" si="44"/>
        <v>#N/A</v>
      </c>
      <c r="AD724" t="e">
        <f t="shared" si="45"/>
        <v>#N/A</v>
      </c>
    </row>
    <row r="725" spans="1:30">
      <c r="A725" t="s">
        <v>174</v>
      </c>
      <c r="B725" t="s">
        <v>624</v>
      </c>
      <c r="C725" t="s">
        <v>1299</v>
      </c>
      <c r="D725" t="s">
        <v>1293</v>
      </c>
      <c r="E725">
        <v>49.128174100000003</v>
      </c>
      <c r="F725">
        <v>-125.4337658</v>
      </c>
      <c r="G725" t="s">
        <v>1294</v>
      </c>
      <c r="H725" t="s">
        <v>1294</v>
      </c>
      <c r="I725" t="s">
        <v>1295</v>
      </c>
      <c r="J725" t="s">
        <v>1296</v>
      </c>
      <c r="K725" t="s">
        <v>1297</v>
      </c>
      <c r="L725">
        <v>49.026875990000001</v>
      </c>
      <c r="M725">
        <v>-125.14962509999999</v>
      </c>
      <c r="N725" t="s">
        <v>30</v>
      </c>
      <c r="O725">
        <v>31</v>
      </c>
      <c r="P725" t="s">
        <v>1298</v>
      </c>
      <c r="Q725">
        <v>5</v>
      </c>
      <c r="R725">
        <v>52108</v>
      </c>
      <c r="S725" t="s">
        <v>174</v>
      </c>
      <c r="T725">
        <v>24</v>
      </c>
      <c r="U725" t="s">
        <v>1132</v>
      </c>
      <c r="V725" t="s">
        <v>71</v>
      </c>
      <c r="W725" s="449">
        <v>24</v>
      </c>
      <c r="X725">
        <f>'Area 24'!EC28</f>
        <v>0</v>
      </c>
      <c r="Y725" s="449" t="e">
        <f>'Area 24'!EG28</f>
        <v>#N/A</v>
      </c>
      <c r="Z725" s="449" t="e">
        <f>'Area 24'!EE28</f>
        <v>#N/A</v>
      </c>
      <c r="AA725" s="449" t="e">
        <f>'Area 24'!EK28</f>
        <v>#N/A</v>
      </c>
      <c r="AB725" t="e">
        <f t="shared" si="43"/>
        <v>#N/A</v>
      </c>
      <c r="AC725" t="e">
        <f t="shared" si="44"/>
        <v>#N/A</v>
      </c>
      <c r="AD725" t="e">
        <f t="shared" si="45"/>
        <v>#N/A</v>
      </c>
    </row>
    <row r="726" spans="1:30">
      <c r="A726" t="s">
        <v>174</v>
      </c>
      <c r="B726" t="s">
        <v>624</v>
      </c>
      <c r="C726" t="s">
        <v>1299</v>
      </c>
      <c r="D726" t="s">
        <v>1293</v>
      </c>
      <c r="E726">
        <v>49.128174100000003</v>
      </c>
      <c r="F726">
        <v>-125.4337658</v>
      </c>
      <c r="G726" t="s">
        <v>1294</v>
      </c>
      <c r="H726" t="s">
        <v>1294</v>
      </c>
      <c r="I726" t="s">
        <v>1295</v>
      </c>
      <c r="J726" t="s">
        <v>1296</v>
      </c>
      <c r="K726" t="s">
        <v>1297</v>
      </c>
      <c r="L726">
        <v>49.026875990000001</v>
      </c>
      <c r="M726">
        <v>-125.14962509999999</v>
      </c>
      <c r="N726" t="s">
        <v>30</v>
      </c>
      <c r="O726">
        <v>31</v>
      </c>
      <c r="P726" t="s">
        <v>1298</v>
      </c>
      <c r="Q726">
        <v>5</v>
      </c>
      <c r="R726">
        <v>52108</v>
      </c>
      <c r="S726" t="s">
        <v>174</v>
      </c>
      <c r="T726">
        <v>24</v>
      </c>
      <c r="U726" t="s">
        <v>1132</v>
      </c>
      <c r="V726" t="s">
        <v>72</v>
      </c>
      <c r="W726" s="449">
        <v>25</v>
      </c>
      <c r="X726">
        <f>'Area 24'!EC29</f>
        <v>-1</v>
      </c>
      <c r="Y726" s="449" t="e">
        <f>'Area 24'!EG29</f>
        <v>#N/A</v>
      </c>
      <c r="Z726" s="449" t="e">
        <f>'Area 24'!EE29</f>
        <v>#N/A</v>
      </c>
      <c r="AA726" s="449" t="e">
        <f>'Area 24'!EK29</f>
        <v>#N/A</v>
      </c>
      <c r="AB726" t="e">
        <f t="shared" si="43"/>
        <v>#N/A</v>
      </c>
      <c r="AC726" t="e">
        <f t="shared" si="44"/>
        <v>#N/A</v>
      </c>
      <c r="AD726" t="e">
        <f t="shared" si="45"/>
        <v>#N/A</v>
      </c>
    </row>
    <row r="727" spans="1:30">
      <c r="A727" t="s">
        <v>174</v>
      </c>
      <c r="B727" t="s">
        <v>624</v>
      </c>
      <c r="C727" t="s">
        <v>1299</v>
      </c>
      <c r="D727" t="s">
        <v>1293</v>
      </c>
      <c r="E727">
        <v>49.128174100000003</v>
      </c>
      <c r="F727">
        <v>-125.4337658</v>
      </c>
      <c r="G727" t="s">
        <v>1294</v>
      </c>
      <c r="H727" t="s">
        <v>1294</v>
      </c>
      <c r="I727" t="s">
        <v>1295</v>
      </c>
      <c r="J727" t="s">
        <v>1296</v>
      </c>
      <c r="K727" t="s">
        <v>1297</v>
      </c>
      <c r="L727">
        <v>49.026875990000001</v>
      </c>
      <c r="M727">
        <v>-125.14962509999999</v>
      </c>
      <c r="N727" t="s">
        <v>30</v>
      </c>
      <c r="O727">
        <v>31</v>
      </c>
      <c r="P727" t="s">
        <v>1298</v>
      </c>
      <c r="Q727">
        <v>5</v>
      </c>
      <c r="R727">
        <v>52108</v>
      </c>
      <c r="S727" t="s">
        <v>174</v>
      </c>
      <c r="T727">
        <v>24</v>
      </c>
      <c r="U727" t="s">
        <v>1132</v>
      </c>
      <c r="V727" t="s">
        <v>73</v>
      </c>
      <c r="W727" s="449">
        <v>26</v>
      </c>
      <c r="X727">
        <f>'Area 24'!EC30</f>
        <v>-1</v>
      </c>
      <c r="Y727" s="449" t="e">
        <f>'Area 24'!EG30</f>
        <v>#N/A</v>
      </c>
      <c r="Z727" s="449" t="e">
        <f>'Area 24'!EE30</f>
        <v>#N/A</v>
      </c>
      <c r="AA727" s="449" t="e">
        <f>'Area 24'!EK30</f>
        <v>#N/A</v>
      </c>
      <c r="AB727" t="e">
        <f t="shared" si="43"/>
        <v>#N/A</v>
      </c>
      <c r="AC727" t="e">
        <f t="shared" si="44"/>
        <v>#N/A</v>
      </c>
      <c r="AD727" t="e">
        <f t="shared" si="45"/>
        <v>#N/A</v>
      </c>
    </row>
    <row r="728" spans="1:30">
      <c r="A728" t="s">
        <v>174</v>
      </c>
      <c r="B728" t="s">
        <v>624</v>
      </c>
      <c r="C728" t="s">
        <v>1299</v>
      </c>
      <c r="D728" t="s">
        <v>1293</v>
      </c>
      <c r="E728">
        <v>49.128174100000003</v>
      </c>
      <c r="F728">
        <v>-125.4337658</v>
      </c>
      <c r="G728" t="s">
        <v>1294</v>
      </c>
      <c r="H728" t="s">
        <v>1294</v>
      </c>
      <c r="I728" t="s">
        <v>1295</v>
      </c>
      <c r="J728" t="s">
        <v>1296</v>
      </c>
      <c r="K728" t="s">
        <v>1297</v>
      </c>
      <c r="L728">
        <v>49.026875990000001</v>
      </c>
      <c r="M728">
        <v>-125.14962509999999</v>
      </c>
      <c r="N728" t="s">
        <v>30</v>
      </c>
      <c r="O728">
        <v>31</v>
      </c>
      <c r="P728" t="s">
        <v>1298</v>
      </c>
      <c r="Q728">
        <v>5</v>
      </c>
      <c r="R728">
        <v>52108</v>
      </c>
      <c r="S728" t="s">
        <v>174</v>
      </c>
      <c r="T728">
        <v>24</v>
      </c>
      <c r="U728" t="s">
        <v>1132</v>
      </c>
      <c r="V728" t="s">
        <v>74</v>
      </c>
      <c r="W728" s="449">
        <v>27</v>
      </c>
      <c r="X728">
        <f>'Area 24'!EC31</f>
        <v>-1</v>
      </c>
      <c r="Y728" s="449" t="e">
        <f>'Area 24'!EG31</f>
        <v>#N/A</v>
      </c>
      <c r="Z728" s="449" t="e">
        <f>'Area 24'!EE31</f>
        <v>#N/A</v>
      </c>
      <c r="AA728" s="449" t="e">
        <f>'Area 24'!EK31</f>
        <v>#N/A</v>
      </c>
      <c r="AB728" t="e">
        <f t="shared" si="43"/>
        <v>#N/A</v>
      </c>
      <c r="AC728" t="e">
        <f t="shared" si="44"/>
        <v>#N/A</v>
      </c>
      <c r="AD728" t="e">
        <f t="shared" si="45"/>
        <v>#N/A</v>
      </c>
    </row>
    <row r="729" spans="1:30">
      <c r="A729" t="s">
        <v>174</v>
      </c>
      <c r="B729" t="s">
        <v>624</v>
      </c>
      <c r="C729" t="s">
        <v>1299</v>
      </c>
      <c r="D729" t="s">
        <v>1293</v>
      </c>
      <c r="E729">
        <v>49.128174100000003</v>
      </c>
      <c r="F729">
        <v>-125.4337658</v>
      </c>
      <c r="G729" t="s">
        <v>1294</v>
      </c>
      <c r="H729" t="s">
        <v>1294</v>
      </c>
      <c r="I729" t="s">
        <v>1295</v>
      </c>
      <c r="J729" t="s">
        <v>1296</v>
      </c>
      <c r="K729" t="s">
        <v>1297</v>
      </c>
      <c r="L729">
        <v>49.026875990000001</v>
      </c>
      <c r="M729">
        <v>-125.14962509999999</v>
      </c>
      <c r="N729" t="s">
        <v>30</v>
      </c>
      <c r="O729">
        <v>31</v>
      </c>
      <c r="P729" t="s">
        <v>1298</v>
      </c>
      <c r="Q729">
        <v>5</v>
      </c>
      <c r="R729">
        <v>52108</v>
      </c>
      <c r="S729" t="s">
        <v>174</v>
      </c>
      <c r="T729">
        <v>24</v>
      </c>
      <c r="U729" t="s">
        <v>1132</v>
      </c>
      <c r="V729" t="s">
        <v>75</v>
      </c>
      <c r="W729" s="449">
        <v>28</v>
      </c>
      <c r="X729">
        <f>'Area 24'!EC32</f>
        <v>-1</v>
      </c>
      <c r="Y729" s="449" t="e">
        <f>'Area 24'!EG32</f>
        <v>#N/A</v>
      </c>
      <c r="Z729" s="449" t="e">
        <f>'Area 24'!EE32</f>
        <v>#N/A</v>
      </c>
      <c r="AA729" s="449" t="e">
        <f>'Area 24'!EK32</f>
        <v>#N/A</v>
      </c>
      <c r="AB729" t="e">
        <f t="shared" si="43"/>
        <v>#N/A</v>
      </c>
      <c r="AC729" t="e">
        <f t="shared" si="44"/>
        <v>#N/A</v>
      </c>
      <c r="AD729" t="e">
        <f t="shared" si="45"/>
        <v>#N/A</v>
      </c>
    </row>
    <row r="730" spans="1:30">
      <c r="A730" t="s">
        <v>174</v>
      </c>
      <c r="B730" t="s">
        <v>624</v>
      </c>
      <c r="C730" t="s">
        <v>1299</v>
      </c>
      <c r="D730" t="s">
        <v>1293</v>
      </c>
      <c r="E730">
        <v>49.128174100000003</v>
      </c>
      <c r="F730">
        <v>-125.4337658</v>
      </c>
      <c r="G730" t="s">
        <v>1294</v>
      </c>
      <c r="H730" t="s">
        <v>1294</v>
      </c>
      <c r="I730" t="s">
        <v>1295</v>
      </c>
      <c r="J730" t="s">
        <v>1296</v>
      </c>
      <c r="K730" t="s">
        <v>1297</v>
      </c>
      <c r="L730">
        <v>49.026875990000001</v>
      </c>
      <c r="M730">
        <v>-125.14962509999999</v>
      </c>
      <c r="N730" t="s">
        <v>30</v>
      </c>
      <c r="O730">
        <v>31</v>
      </c>
      <c r="P730" t="s">
        <v>1298</v>
      </c>
      <c r="Q730">
        <v>5</v>
      </c>
      <c r="R730">
        <v>52108</v>
      </c>
      <c r="S730" t="s">
        <v>174</v>
      </c>
      <c r="T730">
        <v>24</v>
      </c>
      <c r="U730" t="s">
        <v>1132</v>
      </c>
      <c r="V730" t="s">
        <v>76</v>
      </c>
      <c r="W730" s="449">
        <v>29</v>
      </c>
      <c r="X730">
        <f>'Area 24'!EC33</f>
        <v>-1</v>
      </c>
      <c r="Y730" s="449" t="e">
        <f>'Area 24'!EG33</f>
        <v>#N/A</v>
      </c>
      <c r="Z730" s="449" t="e">
        <f>'Area 24'!EE33</f>
        <v>#N/A</v>
      </c>
      <c r="AA730" s="449" t="e">
        <f>'Area 24'!EK33</f>
        <v>#N/A</v>
      </c>
      <c r="AB730" t="e">
        <f t="shared" ref="AB730:AB793" si="46">VLOOKUP(Z730,biorisk,2,FALSE)</f>
        <v>#N/A</v>
      </c>
      <c r="AC730" t="e">
        <f t="shared" ref="AC730:AC793" si="47">VLOOKUP(AA730,futurerisk,2,FALSE)</f>
        <v>#N/A</v>
      </c>
      <c r="AD730" t="e">
        <f t="shared" ref="AD730:AD793" si="48">AB730*AC730</f>
        <v>#N/A</v>
      </c>
    </row>
    <row r="731" spans="1:30">
      <c r="A731" t="s">
        <v>174</v>
      </c>
      <c r="B731" t="s">
        <v>624</v>
      </c>
      <c r="C731" t="s">
        <v>1299</v>
      </c>
      <c r="D731" t="s">
        <v>1293</v>
      </c>
      <c r="E731">
        <v>49.128174100000003</v>
      </c>
      <c r="F731">
        <v>-125.4337658</v>
      </c>
      <c r="G731" t="s">
        <v>1294</v>
      </c>
      <c r="H731" t="s">
        <v>1294</v>
      </c>
      <c r="I731" t="s">
        <v>1295</v>
      </c>
      <c r="J731" t="s">
        <v>1296</v>
      </c>
      <c r="K731" t="s">
        <v>1297</v>
      </c>
      <c r="L731">
        <v>49.026875990000001</v>
      </c>
      <c r="M731">
        <v>-125.14962509999999</v>
      </c>
      <c r="N731" t="s">
        <v>30</v>
      </c>
      <c r="O731">
        <v>31</v>
      </c>
      <c r="P731" t="s">
        <v>1298</v>
      </c>
      <c r="Q731">
        <v>5</v>
      </c>
      <c r="R731">
        <v>52108</v>
      </c>
      <c r="S731" t="s">
        <v>174</v>
      </c>
      <c r="T731">
        <v>24</v>
      </c>
      <c r="U731" t="s">
        <v>1133</v>
      </c>
      <c r="V731" t="s">
        <v>78</v>
      </c>
      <c r="W731" s="449">
        <v>30</v>
      </c>
      <c r="X731">
        <f>'Area 24'!EC34</f>
        <v>-1</v>
      </c>
      <c r="Y731" s="449" t="e">
        <f>'Area 24'!EG34</f>
        <v>#N/A</v>
      </c>
      <c r="Z731" s="449" t="e">
        <f>'Area 24'!EE34</f>
        <v>#N/A</v>
      </c>
      <c r="AA731" s="449" t="e">
        <f>'Area 24'!EK34</f>
        <v>#N/A</v>
      </c>
      <c r="AB731" t="e">
        <f t="shared" si="46"/>
        <v>#N/A</v>
      </c>
      <c r="AC731" t="e">
        <f t="shared" si="47"/>
        <v>#N/A</v>
      </c>
      <c r="AD731" t="e">
        <f t="shared" si="48"/>
        <v>#N/A</v>
      </c>
    </row>
    <row r="732" spans="1:30">
      <c r="A732" t="s">
        <v>174</v>
      </c>
      <c r="B732" t="s">
        <v>624</v>
      </c>
      <c r="C732" t="s">
        <v>1299</v>
      </c>
      <c r="D732" t="s">
        <v>1293</v>
      </c>
      <c r="E732">
        <v>49.128174100000003</v>
      </c>
      <c r="F732">
        <v>-125.4337658</v>
      </c>
      <c r="G732" t="s">
        <v>1294</v>
      </c>
      <c r="H732" t="s">
        <v>1294</v>
      </c>
      <c r="I732" t="s">
        <v>1295</v>
      </c>
      <c r="J732" t="s">
        <v>1296</v>
      </c>
      <c r="K732" t="s">
        <v>1297</v>
      </c>
      <c r="L732">
        <v>49.026875990000001</v>
      </c>
      <c r="M732">
        <v>-125.14962509999999</v>
      </c>
      <c r="N732" t="s">
        <v>30</v>
      </c>
      <c r="O732">
        <v>31</v>
      </c>
      <c r="P732" t="s">
        <v>1298</v>
      </c>
      <c r="Q732">
        <v>5</v>
      </c>
      <c r="R732">
        <v>52108</v>
      </c>
      <c r="S732" t="s">
        <v>174</v>
      </c>
      <c r="T732">
        <v>24</v>
      </c>
      <c r="U732" t="s">
        <v>1133</v>
      </c>
      <c r="V732" t="s">
        <v>79</v>
      </c>
      <c r="W732" s="449">
        <v>31</v>
      </c>
      <c r="X732">
        <f>'Area 24'!EC35</f>
        <v>0</v>
      </c>
      <c r="Y732" s="449" t="e">
        <f>'Area 24'!EG35</f>
        <v>#N/A</v>
      </c>
      <c r="Z732" s="449" t="e">
        <f>'Area 24'!EE35</f>
        <v>#N/A</v>
      </c>
      <c r="AA732" s="449" t="e">
        <f>'Area 24'!EK35</f>
        <v>#N/A</v>
      </c>
      <c r="AB732" t="e">
        <f t="shared" si="46"/>
        <v>#N/A</v>
      </c>
      <c r="AC732" t="e">
        <f t="shared" si="47"/>
        <v>#N/A</v>
      </c>
      <c r="AD732" t="e">
        <f t="shared" si="48"/>
        <v>#N/A</v>
      </c>
    </row>
    <row r="733" spans="1:30">
      <c r="A733" t="s">
        <v>174</v>
      </c>
      <c r="B733" t="s">
        <v>624</v>
      </c>
      <c r="C733" t="s">
        <v>1299</v>
      </c>
      <c r="D733" t="s">
        <v>1293</v>
      </c>
      <c r="E733">
        <v>49.128174100000003</v>
      </c>
      <c r="F733">
        <v>-125.4337658</v>
      </c>
      <c r="G733" t="s">
        <v>1294</v>
      </c>
      <c r="H733" t="s">
        <v>1294</v>
      </c>
      <c r="I733" t="s">
        <v>1295</v>
      </c>
      <c r="J733" t="s">
        <v>1296</v>
      </c>
      <c r="K733" t="s">
        <v>1297</v>
      </c>
      <c r="L733">
        <v>49.026875990000001</v>
      </c>
      <c r="M733">
        <v>-125.14962509999999</v>
      </c>
      <c r="N733" t="s">
        <v>30</v>
      </c>
      <c r="O733">
        <v>31</v>
      </c>
      <c r="P733" t="s">
        <v>1298</v>
      </c>
      <c r="Q733">
        <v>5</v>
      </c>
      <c r="R733">
        <v>52108</v>
      </c>
      <c r="S733" t="s">
        <v>174</v>
      </c>
      <c r="T733">
        <v>24</v>
      </c>
      <c r="U733" t="s">
        <v>1133</v>
      </c>
      <c r="V733" t="s">
        <v>80</v>
      </c>
      <c r="W733" s="449">
        <v>32</v>
      </c>
      <c r="X733">
        <f>'Area 24'!EC36</f>
        <v>1</v>
      </c>
      <c r="Y733" s="449" t="e">
        <f>'Area 24'!EG36</f>
        <v>#N/A</v>
      </c>
      <c r="Z733" s="449" t="e">
        <f>'Area 24'!EE36</f>
        <v>#N/A</v>
      </c>
      <c r="AA733" s="449" t="e">
        <f>'Area 24'!EK36</f>
        <v>#N/A</v>
      </c>
      <c r="AB733" t="e">
        <f t="shared" si="46"/>
        <v>#N/A</v>
      </c>
      <c r="AC733" t="e">
        <f t="shared" si="47"/>
        <v>#N/A</v>
      </c>
      <c r="AD733" t="e">
        <f t="shared" si="48"/>
        <v>#N/A</v>
      </c>
    </row>
    <row r="734" spans="1:30">
      <c r="A734" t="s">
        <v>174</v>
      </c>
      <c r="B734" t="s">
        <v>624</v>
      </c>
      <c r="C734" t="s">
        <v>1299</v>
      </c>
      <c r="D734" t="s">
        <v>1293</v>
      </c>
      <c r="E734">
        <v>49.128174100000003</v>
      </c>
      <c r="F734">
        <v>-125.4337658</v>
      </c>
      <c r="G734" t="s">
        <v>1294</v>
      </c>
      <c r="H734" t="s">
        <v>1294</v>
      </c>
      <c r="I734" t="s">
        <v>1295</v>
      </c>
      <c r="J734" t="s">
        <v>1296</v>
      </c>
      <c r="K734" t="s">
        <v>1297</v>
      </c>
      <c r="L734">
        <v>49.026875990000001</v>
      </c>
      <c r="M734">
        <v>-125.14962509999999</v>
      </c>
      <c r="N734" t="s">
        <v>30</v>
      </c>
      <c r="O734">
        <v>31</v>
      </c>
      <c r="P734" t="s">
        <v>1298</v>
      </c>
      <c r="Q734">
        <v>5</v>
      </c>
      <c r="R734">
        <v>52108</v>
      </c>
      <c r="S734" t="s">
        <v>174</v>
      </c>
      <c r="T734">
        <v>24</v>
      </c>
      <c r="U734" t="s">
        <v>1133</v>
      </c>
      <c r="V734" t="s">
        <v>81</v>
      </c>
      <c r="W734" s="449">
        <v>33</v>
      </c>
      <c r="X734">
        <f>'Area 24'!EC37</f>
        <v>-1</v>
      </c>
      <c r="Y734" s="449" t="e">
        <f>'Area 24'!EG37</f>
        <v>#N/A</v>
      </c>
      <c r="Z734" s="449" t="e">
        <f>'Area 24'!EE37</f>
        <v>#N/A</v>
      </c>
      <c r="AA734" s="449" t="e">
        <f>'Area 24'!EK37</f>
        <v>#N/A</v>
      </c>
      <c r="AB734" t="e">
        <f t="shared" si="46"/>
        <v>#N/A</v>
      </c>
      <c r="AC734" t="e">
        <f t="shared" si="47"/>
        <v>#N/A</v>
      </c>
      <c r="AD734" t="e">
        <f t="shared" si="48"/>
        <v>#N/A</v>
      </c>
    </row>
    <row r="735" spans="1:30">
      <c r="A735" t="s">
        <v>174</v>
      </c>
      <c r="B735" t="s">
        <v>624</v>
      </c>
      <c r="C735" t="s">
        <v>1299</v>
      </c>
      <c r="D735" t="s">
        <v>1293</v>
      </c>
      <c r="E735">
        <v>49.128174100000003</v>
      </c>
      <c r="F735">
        <v>-125.4337658</v>
      </c>
      <c r="G735" t="s">
        <v>1294</v>
      </c>
      <c r="H735" t="s">
        <v>1294</v>
      </c>
      <c r="I735" t="s">
        <v>1295</v>
      </c>
      <c r="J735" t="s">
        <v>1296</v>
      </c>
      <c r="K735" t="s">
        <v>1297</v>
      </c>
      <c r="L735">
        <v>49.026875990000001</v>
      </c>
      <c r="M735">
        <v>-125.14962509999999</v>
      </c>
      <c r="N735" t="s">
        <v>30</v>
      </c>
      <c r="O735">
        <v>31</v>
      </c>
      <c r="P735" t="s">
        <v>1298</v>
      </c>
      <c r="Q735">
        <v>5</v>
      </c>
      <c r="R735">
        <v>52108</v>
      </c>
      <c r="S735" t="s">
        <v>174</v>
      </c>
      <c r="T735">
        <v>24</v>
      </c>
      <c r="U735" t="s">
        <v>1133</v>
      </c>
      <c r="V735" t="s">
        <v>82</v>
      </c>
      <c r="W735" s="449">
        <v>34</v>
      </c>
      <c r="X735">
        <f>'Area 24'!EC38</f>
        <v>1</v>
      </c>
      <c r="Y735" s="449" t="e">
        <f>'Area 24'!EG38</f>
        <v>#N/A</v>
      </c>
      <c r="Z735" s="449" t="e">
        <f>'Area 24'!EE38</f>
        <v>#N/A</v>
      </c>
      <c r="AA735" s="449" t="e">
        <f>'Area 24'!EK38</f>
        <v>#N/A</v>
      </c>
      <c r="AB735" t="e">
        <f t="shared" si="46"/>
        <v>#N/A</v>
      </c>
      <c r="AC735" t="e">
        <f t="shared" si="47"/>
        <v>#N/A</v>
      </c>
      <c r="AD735" t="e">
        <f t="shared" si="48"/>
        <v>#N/A</v>
      </c>
    </row>
    <row r="736" spans="1:30">
      <c r="A736" t="s">
        <v>174</v>
      </c>
      <c r="B736" t="s">
        <v>624</v>
      </c>
      <c r="C736" t="s">
        <v>1299</v>
      </c>
      <c r="D736" t="s">
        <v>1293</v>
      </c>
      <c r="E736">
        <v>49.128174100000003</v>
      </c>
      <c r="F736">
        <v>-125.4337658</v>
      </c>
      <c r="G736" t="s">
        <v>1294</v>
      </c>
      <c r="H736" t="s">
        <v>1294</v>
      </c>
      <c r="I736" t="s">
        <v>1295</v>
      </c>
      <c r="J736" t="s">
        <v>1296</v>
      </c>
      <c r="K736" t="s">
        <v>1297</v>
      </c>
      <c r="L736">
        <v>49.026875990000001</v>
      </c>
      <c r="M736">
        <v>-125.14962509999999</v>
      </c>
      <c r="N736" t="s">
        <v>30</v>
      </c>
      <c r="O736">
        <v>31</v>
      </c>
      <c r="P736" t="s">
        <v>1298</v>
      </c>
      <c r="Q736">
        <v>5</v>
      </c>
      <c r="R736">
        <v>52108</v>
      </c>
      <c r="S736" t="s">
        <v>174</v>
      </c>
      <c r="T736">
        <v>24</v>
      </c>
      <c r="U736" t="s">
        <v>1133</v>
      </c>
      <c r="V736" t="s">
        <v>83</v>
      </c>
      <c r="W736" s="449">
        <v>35</v>
      </c>
      <c r="X736">
        <f>'Area 24'!EC39</f>
        <v>-1</v>
      </c>
      <c r="Y736" s="449" t="e">
        <f>'Area 24'!EG39</f>
        <v>#N/A</v>
      </c>
      <c r="Z736" s="449" t="e">
        <f>'Area 24'!EE39</f>
        <v>#N/A</v>
      </c>
      <c r="AA736" s="449" t="e">
        <f>'Area 24'!EK39</f>
        <v>#N/A</v>
      </c>
      <c r="AB736" t="e">
        <f t="shared" si="46"/>
        <v>#N/A</v>
      </c>
      <c r="AC736" t="e">
        <f t="shared" si="47"/>
        <v>#N/A</v>
      </c>
      <c r="AD736" t="e">
        <f t="shared" si="48"/>
        <v>#N/A</v>
      </c>
    </row>
    <row r="737" spans="1:30">
      <c r="A737" t="s">
        <v>174</v>
      </c>
      <c r="B737" t="s">
        <v>624</v>
      </c>
      <c r="C737" t="s">
        <v>1299</v>
      </c>
      <c r="D737" t="s">
        <v>1293</v>
      </c>
      <c r="E737">
        <v>49.128174100000003</v>
      </c>
      <c r="F737">
        <v>-125.4337658</v>
      </c>
      <c r="G737" t="s">
        <v>1294</v>
      </c>
      <c r="H737" t="s">
        <v>1294</v>
      </c>
      <c r="I737" t="s">
        <v>1295</v>
      </c>
      <c r="J737" t="s">
        <v>1296</v>
      </c>
      <c r="K737" t="s">
        <v>1297</v>
      </c>
      <c r="L737">
        <v>49.026875990000001</v>
      </c>
      <c r="M737">
        <v>-125.14962509999999</v>
      </c>
      <c r="N737" t="s">
        <v>30</v>
      </c>
      <c r="O737">
        <v>31</v>
      </c>
      <c r="P737" t="s">
        <v>1298</v>
      </c>
      <c r="Q737">
        <v>5</v>
      </c>
      <c r="R737">
        <v>52108</v>
      </c>
      <c r="S737" t="s">
        <v>174</v>
      </c>
      <c r="T737">
        <v>24</v>
      </c>
      <c r="U737" t="s">
        <v>1133</v>
      </c>
      <c r="V737" t="s">
        <v>84</v>
      </c>
      <c r="W737" s="449">
        <v>36</v>
      </c>
      <c r="X737">
        <f>'Area 24'!EC40</f>
        <v>-1</v>
      </c>
      <c r="Y737" s="449" t="e">
        <f>'Area 24'!EG40</f>
        <v>#N/A</v>
      </c>
      <c r="Z737" s="449" t="e">
        <f>'Area 24'!EE40</f>
        <v>#N/A</v>
      </c>
      <c r="AA737" s="449" t="e">
        <f>'Area 24'!EK40</f>
        <v>#N/A</v>
      </c>
      <c r="AB737" t="e">
        <f t="shared" si="46"/>
        <v>#N/A</v>
      </c>
      <c r="AC737" t="e">
        <f t="shared" si="47"/>
        <v>#N/A</v>
      </c>
      <c r="AD737" t="e">
        <f t="shared" si="48"/>
        <v>#N/A</v>
      </c>
    </row>
    <row r="738" spans="1:30">
      <c r="A738" t="s">
        <v>174</v>
      </c>
      <c r="B738" t="s">
        <v>624</v>
      </c>
      <c r="C738" t="s">
        <v>1299</v>
      </c>
      <c r="D738" t="s">
        <v>1293</v>
      </c>
      <c r="E738">
        <v>49.128174100000003</v>
      </c>
      <c r="F738">
        <v>-125.4337658</v>
      </c>
      <c r="G738" t="s">
        <v>1294</v>
      </c>
      <c r="H738" t="s">
        <v>1294</v>
      </c>
      <c r="I738" t="s">
        <v>1295</v>
      </c>
      <c r="J738" t="s">
        <v>1296</v>
      </c>
      <c r="K738" t="s">
        <v>1297</v>
      </c>
      <c r="L738">
        <v>49.026875990000001</v>
      </c>
      <c r="M738">
        <v>-125.14962509999999</v>
      </c>
      <c r="N738" t="s">
        <v>30</v>
      </c>
      <c r="O738">
        <v>31</v>
      </c>
      <c r="P738" t="s">
        <v>1298</v>
      </c>
      <c r="Q738">
        <v>5</v>
      </c>
      <c r="R738">
        <v>52108</v>
      </c>
      <c r="S738" t="s">
        <v>174</v>
      </c>
      <c r="T738">
        <v>24</v>
      </c>
      <c r="U738" t="s">
        <v>1133</v>
      </c>
      <c r="V738" t="s">
        <v>85</v>
      </c>
      <c r="W738" s="449">
        <v>37</v>
      </c>
      <c r="X738">
        <f>'Area 24'!EC41</f>
        <v>-1</v>
      </c>
      <c r="Y738" s="449" t="e">
        <f>'Area 24'!EG41</f>
        <v>#N/A</v>
      </c>
      <c r="Z738" s="449" t="e">
        <f>'Area 24'!EE41</f>
        <v>#N/A</v>
      </c>
      <c r="AA738" s="449" t="e">
        <f>'Area 24'!EK41</f>
        <v>#N/A</v>
      </c>
      <c r="AB738" t="e">
        <f t="shared" si="46"/>
        <v>#N/A</v>
      </c>
      <c r="AC738" t="e">
        <f t="shared" si="47"/>
        <v>#N/A</v>
      </c>
      <c r="AD738" t="e">
        <f t="shared" si="48"/>
        <v>#N/A</v>
      </c>
    </row>
    <row r="739" spans="1:30">
      <c r="A739" t="s">
        <v>174</v>
      </c>
      <c r="B739" t="s">
        <v>624</v>
      </c>
      <c r="C739" t="s">
        <v>1299</v>
      </c>
      <c r="D739" t="s">
        <v>1293</v>
      </c>
      <c r="E739">
        <v>49.128174100000003</v>
      </c>
      <c r="F739">
        <v>-125.4337658</v>
      </c>
      <c r="G739" t="s">
        <v>1294</v>
      </c>
      <c r="H739" t="s">
        <v>1294</v>
      </c>
      <c r="I739" t="s">
        <v>1295</v>
      </c>
      <c r="J739" t="s">
        <v>1296</v>
      </c>
      <c r="K739" t="s">
        <v>1297</v>
      </c>
      <c r="L739">
        <v>49.026875990000001</v>
      </c>
      <c r="M739">
        <v>-125.14962509999999</v>
      </c>
      <c r="N739" t="s">
        <v>30</v>
      </c>
      <c r="O739">
        <v>31</v>
      </c>
      <c r="P739" t="s">
        <v>1298</v>
      </c>
      <c r="Q739">
        <v>5</v>
      </c>
      <c r="R739">
        <v>52108</v>
      </c>
      <c r="S739" t="s">
        <v>174</v>
      </c>
      <c r="T739">
        <v>24</v>
      </c>
      <c r="U739" t="s">
        <v>1133</v>
      </c>
      <c r="V739" t="s">
        <v>86</v>
      </c>
      <c r="W739" s="449">
        <v>38</v>
      </c>
      <c r="X739">
        <f>'Area 24'!EC42</f>
        <v>-1</v>
      </c>
      <c r="Y739" s="449" t="e">
        <f>'Area 24'!EG42</f>
        <v>#N/A</v>
      </c>
      <c r="Z739" s="449" t="e">
        <f>'Area 24'!EE42</f>
        <v>#N/A</v>
      </c>
      <c r="AA739" s="449" t="e">
        <f>'Area 24'!EK42</f>
        <v>#N/A</v>
      </c>
      <c r="AB739" t="e">
        <f t="shared" si="46"/>
        <v>#N/A</v>
      </c>
      <c r="AC739" t="e">
        <f t="shared" si="47"/>
        <v>#N/A</v>
      </c>
      <c r="AD739" t="e">
        <f t="shared" si="48"/>
        <v>#N/A</v>
      </c>
    </row>
    <row r="740" spans="1:30">
      <c r="A740" t="s">
        <v>174</v>
      </c>
      <c r="B740" t="s">
        <v>624</v>
      </c>
      <c r="C740" t="s">
        <v>1299</v>
      </c>
      <c r="D740" t="s">
        <v>1293</v>
      </c>
      <c r="E740">
        <v>49.128174100000003</v>
      </c>
      <c r="F740">
        <v>-125.4337658</v>
      </c>
      <c r="G740" t="s">
        <v>1294</v>
      </c>
      <c r="H740" t="s">
        <v>1294</v>
      </c>
      <c r="I740" t="s">
        <v>1295</v>
      </c>
      <c r="J740" t="s">
        <v>1296</v>
      </c>
      <c r="K740" t="s">
        <v>1297</v>
      </c>
      <c r="L740">
        <v>49.026875990000001</v>
      </c>
      <c r="M740">
        <v>-125.14962509999999</v>
      </c>
      <c r="N740" t="s">
        <v>30</v>
      </c>
      <c r="O740">
        <v>31</v>
      </c>
      <c r="P740" t="s">
        <v>1298</v>
      </c>
      <c r="Q740">
        <v>5</v>
      </c>
      <c r="R740">
        <v>52108</v>
      </c>
      <c r="S740" t="s">
        <v>174</v>
      </c>
      <c r="T740">
        <v>24</v>
      </c>
      <c r="U740" t="s">
        <v>1133</v>
      </c>
      <c r="V740" t="s">
        <v>87</v>
      </c>
      <c r="W740" s="449">
        <v>39</v>
      </c>
      <c r="X740">
        <f>'Area 24'!EC43</f>
        <v>2</v>
      </c>
      <c r="Y740" s="449" t="e">
        <f>'Area 24'!EG43</f>
        <v>#N/A</v>
      </c>
      <c r="Z740" s="449" t="e">
        <f>'Area 24'!EE43</f>
        <v>#N/A</v>
      </c>
      <c r="AA740" s="449" t="e">
        <f>'Area 24'!EK43</f>
        <v>#N/A</v>
      </c>
      <c r="AB740" t="e">
        <f t="shared" si="46"/>
        <v>#N/A</v>
      </c>
      <c r="AC740" t="e">
        <f t="shared" si="47"/>
        <v>#N/A</v>
      </c>
      <c r="AD740" t="e">
        <f t="shared" si="48"/>
        <v>#N/A</v>
      </c>
    </row>
    <row r="741" spans="1:30">
      <c r="A741" t="s">
        <v>174</v>
      </c>
      <c r="B741" t="s">
        <v>624</v>
      </c>
      <c r="C741" t="s">
        <v>1299</v>
      </c>
      <c r="D741" t="s">
        <v>1293</v>
      </c>
      <c r="E741">
        <v>49.128174100000003</v>
      </c>
      <c r="F741">
        <v>-125.4337658</v>
      </c>
      <c r="G741" t="s">
        <v>1294</v>
      </c>
      <c r="H741" t="s">
        <v>1294</v>
      </c>
      <c r="I741" t="s">
        <v>1295</v>
      </c>
      <c r="J741" t="s">
        <v>1296</v>
      </c>
      <c r="K741" t="s">
        <v>1297</v>
      </c>
      <c r="L741">
        <v>49.026875990000001</v>
      </c>
      <c r="M741">
        <v>-125.14962509999999</v>
      </c>
      <c r="N741" t="s">
        <v>30</v>
      </c>
      <c r="O741">
        <v>31</v>
      </c>
      <c r="P741" t="s">
        <v>1298</v>
      </c>
      <c r="Q741">
        <v>5</v>
      </c>
      <c r="R741">
        <v>52108</v>
      </c>
      <c r="S741" t="s">
        <v>174</v>
      </c>
      <c r="T741">
        <v>24</v>
      </c>
      <c r="U741" t="s">
        <v>1133</v>
      </c>
      <c r="V741" t="s">
        <v>88</v>
      </c>
      <c r="W741" s="449">
        <v>40</v>
      </c>
      <c r="X741">
        <f>'Area 24'!EC44</f>
        <v>1</v>
      </c>
      <c r="Y741" s="449" t="e">
        <f>'Area 24'!EG44</f>
        <v>#N/A</v>
      </c>
      <c r="Z741" s="449" t="e">
        <f>'Area 24'!EE44</f>
        <v>#N/A</v>
      </c>
      <c r="AA741" s="449" t="e">
        <f>'Area 24'!EK44</f>
        <v>#N/A</v>
      </c>
      <c r="AB741" t="e">
        <f t="shared" si="46"/>
        <v>#N/A</v>
      </c>
      <c r="AC741" t="e">
        <f t="shared" si="47"/>
        <v>#N/A</v>
      </c>
      <c r="AD741" t="e">
        <f t="shared" si="48"/>
        <v>#N/A</v>
      </c>
    </row>
    <row r="742" spans="1:30">
      <c r="A742" t="s">
        <v>174</v>
      </c>
      <c r="B742" t="s">
        <v>624</v>
      </c>
      <c r="C742" t="s">
        <v>1299</v>
      </c>
      <c r="D742" t="s">
        <v>1293</v>
      </c>
      <c r="E742">
        <v>49.128174100000003</v>
      </c>
      <c r="F742">
        <v>-125.4337658</v>
      </c>
      <c r="G742" t="s">
        <v>1294</v>
      </c>
      <c r="H742" t="s">
        <v>1294</v>
      </c>
      <c r="I742" t="s">
        <v>1295</v>
      </c>
      <c r="J742" t="s">
        <v>1296</v>
      </c>
      <c r="K742" t="s">
        <v>1297</v>
      </c>
      <c r="L742">
        <v>49.026875990000001</v>
      </c>
      <c r="M742">
        <v>-125.14962509999999</v>
      </c>
      <c r="N742" t="s">
        <v>30</v>
      </c>
      <c r="O742">
        <v>31</v>
      </c>
      <c r="P742" t="s">
        <v>1298</v>
      </c>
      <c r="Q742">
        <v>5</v>
      </c>
      <c r="R742">
        <v>52108</v>
      </c>
      <c r="S742" t="s">
        <v>174</v>
      </c>
      <c r="T742">
        <v>24</v>
      </c>
      <c r="U742" t="s">
        <v>1133</v>
      </c>
      <c r="V742" t="s">
        <v>89</v>
      </c>
      <c r="W742" s="449">
        <v>41</v>
      </c>
      <c r="X742">
        <f>'Area 24'!EC45</f>
        <v>-1</v>
      </c>
      <c r="Y742" s="449" t="e">
        <f>'Area 24'!EG45</f>
        <v>#N/A</v>
      </c>
      <c r="Z742" s="449" t="e">
        <f>'Area 24'!EE45</f>
        <v>#N/A</v>
      </c>
      <c r="AA742" s="449" t="e">
        <f>'Area 24'!EK45</f>
        <v>#N/A</v>
      </c>
      <c r="AB742" t="e">
        <f t="shared" si="46"/>
        <v>#N/A</v>
      </c>
      <c r="AC742" t="e">
        <f t="shared" si="47"/>
        <v>#N/A</v>
      </c>
      <c r="AD742" t="e">
        <f t="shared" si="48"/>
        <v>#N/A</v>
      </c>
    </row>
    <row r="743" spans="1:30">
      <c r="A743" t="s">
        <v>174</v>
      </c>
      <c r="B743" t="s">
        <v>624</v>
      </c>
      <c r="C743" t="s">
        <v>1299</v>
      </c>
      <c r="D743" t="s">
        <v>1293</v>
      </c>
      <c r="E743">
        <v>49.128174100000003</v>
      </c>
      <c r="F743">
        <v>-125.4337658</v>
      </c>
      <c r="G743" t="s">
        <v>1294</v>
      </c>
      <c r="H743" t="s">
        <v>1294</v>
      </c>
      <c r="I743" t="s">
        <v>1295</v>
      </c>
      <c r="J743" t="s">
        <v>1296</v>
      </c>
      <c r="K743" t="s">
        <v>1297</v>
      </c>
      <c r="L743">
        <v>49.026875990000001</v>
      </c>
      <c r="M743">
        <v>-125.14962509999999</v>
      </c>
      <c r="N743" t="s">
        <v>30</v>
      </c>
      <c r="O743">
        <v>31</v>
      </c>
      <c r="P743" t="s">
        <v>1298</v>
      </c>
      <c r="Q743">
        <v>5</v>
      </c>
      <c r="R743">
        <v>52108</v>
      </c>
      <c r="S743" t="s">
        <v>174</v>
      </c>
      <c r="T743">
        <v>24</v>
      </c>
      <c r="U743" t="s">
        <v>1133</v>
      </c>
      <c r="V743" t="s">
        <v>90</v>
      </c>
      <c r="W743" s="449">
        <v>42</v>
      </c>
      <c r="X743">
        <f>'Area 24'!EC46</f>
        <v>-1</v>
      </c>
      <c r="Y743" s="449" t="e">
        <f>'Area 24'!EG46</f>
        <v>#N/A</v>
      </c>
      <c r="Z743" s="449" t="e">
        <f>'Area 24'!EE46</f>
        <v>#N/A</v>
      </c>
      <c r="AA743" s="449" t="e">
        <f>'Area 24'!EK46</f>
        <v>#N/A</v>
      </c>
      <c r="AB743" t="e">
        <f t="shared" si="46"/>
        <v>#N/A</v>
      </c>
      <c r="AC743" t="e">
        <f t="shared" si="47"/>
        <v>#N/A</v>
      </c>
      <c r="AD743" t="e">
        <f t="shared" si="48"/>
        <v>#N/A</v>
      </c>
    </row>
    <row r="744" spans="1:30">
      <c r="A744" t="s">
        <v>174</v>
      </c>
      <c r="B744" t="s">
        <v>624</v>
      </c>
      <c r="C744" t="s">
        <v>1299</v>
      </c>
      <c r="D744" t="s">
        <v>1293</v>
      </c>
      <c r="E744">
        <v>49.128174100000003</v>
      </c>
      <c r="F744">
        <v>-125.4337658</v>
      </c>
      <c r="G744" t="s">
        <v>1294</v>
      </c>
      <c r="H744" t="s">
        <v>1294</v>
      </c>
      <c r="I744" t="s">
        <v>1295</v>
      </c>
      <c r="J744" t="s">
        <v>1296</v>
      </c>
      <c r="K744" t="s">
        <v>1297</v>
      </c>
      <c r="L744">
        <v>49.026875990000001</v>
      </c>
      <c r="M744">
        <v>-125.14962509999999</v>
      </c>
      <c r="N744" t="s">
        <v>30</v>
      </c>
      <c r="O744">
        <v>31</v>
      </c>
      <c r="P744" t="s">
        <v>1298</v>
      </c>
      <c r="Q744">
        <v>5</v>
      </c>
      <c r="R744">
        <v>52108</v>
      </c>
      <c r="S744" t="s">
        <v>174</v>
      </c>
      <c r="T744">
        <v>24</v>
      </c>
      <c r="U744" t="s">
        <v>1133</v>
      </c>
      <c r="V744" t="s">
        <v>92</v>
      </c>
      <c r="W744" s="449">
        <v>43</v>
      </c>
      <c r="X744">
        <f>'Area 24'!EC47</f>
        <v>-1</v>
      </c>
      <c r="Y744" s="449" t="e">
        <f>'Area 24'!EG47</f>
        <v>#N/A</v>
      </c>
      <c r="Z744" s="449" t="e">
        <f>'Area 24'!EE47</f>
        <v>#N/A</v>
      </c>
      <c r="AA744" s="449" t="e">
        <f>'Area 24'!EK47</f>
        <v>#N/A</v>
      </c>
      <c r="AB744" t="e">
        <f t="shared" si="46"/>
        <v>#N/A</v>
      </c>
      <c r="AC744" t="e">
        <f t="shared" si="47"/>
        <v>#N/A</v>
      </c>
      <c r="AD744" t="e">
        <f t="shared" si="48"/>
        <v>#N/A</v>
      </c>
    </row>
    <row r="745" spans="1:30">
      <c r="A745" t="s">
        <v>174</v>
      </c>
      <c r="B745" t="s">
        <v>624</v>
      </c>
      <c r="C745" t="s">
        <v>1299</v>
      </c>
      <c r="D745" t="s">
        <v>1293</v>
      </c>
      <c r="E745">
        <v>49.128174100000003</v>
      </c>
      <c r="F745">
        <v>-125.4337658</v>
      </c>
      <c r="G745" t="s">
        <v>1294</v>
      </c>
      <c r="H745" t="s">
        <v>1294</v>
      </c>
      <c r="I745" t="s">
        <v>1295</v>
      </c>
      <c r="J745" t="s">
        <v>1296</v>
      </c>
      <c r="K745" t="s">
        <v>1297</v>
      </c>
      <c r="L745">
        <v>49.026875990000001</v>
      </c>
      <c r="M745">
        <v>-125.14962509999999</v>
      </c>
      <c r="N745" t="s">
        <v>30</v>
      </c>
      <c r="O745">
        <v>31</v>
      </c>
      <c r="P745" t="s">
        <v>1298</v>
      </c>
      <c r="Q745">
        <v>5</v>
      </c>
      <c r="R745">
        <v>52108</v>
      </c>
      <c r="S745" t="s">
        <v>174</v>
      </c>
      <c r="T745">
        <v>24</v>
      </c>
      <c r="U745" t="s">
        <v>1133</v>
      </c>
      <c r="V745" t="s">
        <v>93</v>
      </c>
      <c r="W745" s="449">
        <v>44</v>
      </c>
      <c r="X745">
        <f>'Area 24'!EC48</f>
        <v>-1</v>
      </c>
      <c r="Y745" s="449" t="e">
        <f>'Area 24'!EG48</f>
        <v>#N/A</v>
      </c>
      <c r="Z745" s="449" t="e">
        <f>'Area 24'!EE48</f>
        <v>#N/A</v>
      </c>
      <c r="AA745" s="449" t="e">
        <f>'Area 24'!EK48</f>
        <v>#N/A</v>
      </c>
      <c r="AB745" t="e">
        <f t="shared" si="46"/>
        <v>#N/A</v>
      </c>
      <c r="AC745" t="e">
        <f t="shared" si="47"/>
        <v>#N/A</v>
      </c>
      <c r="AD745" t="e">
        <f t="shared" si="48"/>
        <v>#N/A</v>
      </c>
    </row>
    <row r="746" spans="1:30">
      <c r="A746" t="s">
        <v>174</v>
      </c>
      <c r="B746" t="s">
        <v>624</v>
      </c>
      <c r="C746" t="s">
        <v>1299</v>
      </c>
      <c r="D746" t="s">
        <v>1293</v>
      </c>
      <c r="E746">
        <v>49.128174100000003</v>
      </c>
      <c r="F746">
        <v>-125.4337658</v>
      </c>
      <c r="G746" t="s">
        <v>1294</v>
      </c>
      <c r="H746" t="s">
        <v>1294</v>
      </c>
      <c r="I746" t="s">
        <v>1295</v>
      </c>
      <c r="J746" t="s">
        <v>1296</v>
      </c>
      <c r="K746" t="s">
        <v>1297</v>
      </c>
      <c r="L746">
        <v>49.026875990000001</v>
      </c>
      <c r="M746">
        <v>-125.14962509999999</v>
      </c>
      <c r="N746" t="s">
        <v>30</v>
      </c>
      <c r="O746">
        <v>31</v>
      </c>
      <c r="P746" t="s">
        <v>1298</v>
      </c>
      <c r="Q746">
        <v>5</v>
      </c>
      <c r="R746">
        <v>52108</v>
      </c>
      <c r="S746" t="s">
        <v>174</v>
      </c>
      <c r="T746">
        <v>24</v>
      </c>
      <c r="U746" t="s">
        <v>1133</v>
      </c>
      <c r="V746" t="s">
        <v>94</v>
      </c>
      <c r="W746" s="449">
        <v>45</v>
      </c>
      <c r="X746">
        <f>'Area 24'!EC49</f>
        <v>-1</v>
      </c>
      <c r="Y746" s="449" t="e">
        <f>'Area 24'!EG49</f>
        <v>#N/A</v>
      </c>
      <c r="Z746" s="449" t="e">
        <f>'Area 24'!EE49</f>
        <v>#N/A</v>
      </c>
      <c r="AA746" s="449" t="e">
        <f>'Area 24'!EK49</f>
        <v>#N/A</v>
      </c>
      <c r="AB746" t="e">
        <f t="shared" si="46"/>
        <v>#N/A</v>
      </c>
      <c r="AC746" t="e">
        <f t="shared" si="47"/>
        <v>#N/A</v>
      </c>
      <c r="AD746" t="e">
        <f t="shared" si="48"/>
        <v>#N/A</v>
      </c>
    </row>
    <row r="747" spans="1:30">
      <c r="A747" t="s">
        <v>174</v>
      </c>
      <c r="B747" t="s">
        <v>624</v>
      </c>
      <c r="C747" t="s">
        <v>1299</v>
      </c>
      <c r="D747" t="s">
        <v>1293</v>
      </c>
      <c r="E747">
        <v>49.128174100000003</v>
      </c>
      <c r="F747">
        <v>-125.4337658</v>
      </c>
      <c r="G747" t="s">
        <v>1294</v>
      </c>
      <c r="H747" t="s">
        <v>1294</v>
      </c>
      <c r="I747" t="s">
        <v>1295</v>
      </c>
      <c r="J747" t="s">
        <v>1296</v>
      </c>
      <c r="K747" t="s">
        <v>1297</v>
      </c>
      <c r="L747">
        <v>49.026875990000001</v>
      </c>
      <c r="M747">
        <v>-125.14962509999999</v>
      </c>
      <c r="N747" t="s">
        <v>30</v>
      </c>
      <c r="O747">
        <v>31</v>
      </c>
      <c r="P747" t="s">
        <v>1298</v>
      </c>
      <c r="Q747">
        <v>5</v>
      </c>
      <c r="R747">
        <v>52108</v>
      </c>
      <c r="S747" t="s">
        <v>174</v>
      </c>
      <c r="T747">
        <v>24</v>
      </c>
      <c r="U747" t="s">
        <v>1133</v>
      </c>
      <c r="V747" t="s">
        <v>95</v>
      </c>
      <c r="W747" s="449">
        <v>46</v>
      </c>
      <c r="X747">
        <f>'Area 24'!EC50</f>
        <v>0</v>
      </c>
      <c r="Y747" s="449" t="e">
        <f>'Area 24'!EG50</f>
        <v>#N/A</v>
      </c>
      <c r="Z747" s="449" t="e">
        <f>'Area 24'!EE50</f>
        <v>#N/A</v>
      </c>
      <c r="AA747" s="449" t="e">
        <f>'Area 24'!EK50</f>
        <v>#N/A</v>
      </c>
      <c r="AB747" t="e">
        <f t="shared" si="46"/>
        <v>#N/A</v>
      </c>
      <c r="AC747" t="e">
        <f t="shared" si="47"/>
        <v>#N/A</v>
      </c>
      <c r="AD747" t="e">
        <f t="shared" si="48"/>
        <v>#N/A</v>
      </c>
    </row>
    <row r="748" spans="1:30">
      <c r="A748" t="s">
        <v>174</v>
      </c>
      <c r="B748" t="s">
        <v>624</v>
      </c>
      <c r="C748" t="s">
        <v>1299</v>
      </c>
      <c r="D748" t="s">
        <v>1293</v>
      </c>
      <c r="E748">
        <v>49.128174100000003</v>
      </c>
      <c r="F748">
        <v>-125.4337658</v>
      </c>
      <c r="G748" t="s">
        <v>1294</v>
      </c>
      <c r="H748" t="s">
        <v>1294</v>
      </c>
      <c r="I748" t="s">
        <v>1295</v>
      </c>
      <c r="J748" t="s">
        <v>1296</v>
      </c>
      <c r="K748" t="s">
        <v>1297</v>
      </c>
      <c r="L748">
        <v>49.026875990000001</v>
      </c>
      <c r="M748">
        <v>-125.14962509999999</v>
      </c>
      <c r="N748" t="s">
        <v>30</v>
      </c>
      <c r="O748">
        <v>31</v>
      </c>
      <c r="P748" t="s">
        <v>1298</v>
      </c>
      <c r="Q748">
        <v>5</v>
      </c>
      <c r="R748">
        <v>52108</v>
      </c>
      <c r="S748" t="s">
        <v>174</v>
      </c>
      <c r="T748">
        <v>24</v>
      </c>
      <c r="U748" t="s">
        <v>1134</v>
      </c>
      <c r="V748" t="s">
        <v>97</v>
      </c>
      <c r="W748" s="449">
        <v>47</v>
      </c>
      <c r="X748">
        <f>'Area 24'!EC51</f>
        <v>1</v>
      </c>
      <c r="Y748" s="449" t="e">
        <f>'Area 24'!EG51</f>
        <v>#N/A</v>
      </c>
      <c r="Z748" s="449" t="e">
        <f>'Area 24'!EE51</f>
        <v>#N/A</v>
      </c>
      <c r="AA748" s="449" t="e">
        <f>'Area 24'!EK51</f>
        <v>#N/A</v>
      </c>
      <c r="AB748" t="e">
        <f t="shared" si="46"/>
        <v>#N/A</v>
      </c>
      <c r="AC748" t="e">
        <f t="shared" si="47"/>
        <v>#N/A</v>
      </c>
      <c r="AD748" t="e">
        <f t="shared" si="48"/>
        <v>#N/A</v>
      </c>
    </row>
    <row r="749" spans="1:30">
      <c r="A749" t="s">
        <v>174</v>
      </c>
      <c r="B749" t="s">
        <v>624</v>
      </c>
      <c r="C749" t="s">
        <v>1299</v>
      </c>
      <c r="D749" t="s">
        <v>1293</v>
      </c>
      <c r="E749">
        <v>49.128174100000003</v>
      </c>
      <c r="F749">
        <v>-125.4337658</v>
      </c>
      <c r="G749" t="s">
        <v>1294</v>
      </c>
      <c r="H749" t="s">
        <v>1294</v>
      </c>
      <c r="I749" t="s">
        <v>1295</v>
      </c>
      <c r="J749" t="s">
        <v>1296</v>
      </c>
      <c r="K749" t="s">
        <v>1297</v>
      </c>
      <c r="L749">
        <v>49.026875990000001</v>
      </c>
      <c r="M749">
        <v>-125.14962509999999</v>
      </c>
      <c r="N749" t="s">
        <v>30</v>
      </c>
      <c r="O749">
        <v>31</v>
      </c>
      <c r="P749" t="s">
        <v>1298</v>
      </c>
      <c r="Q749">
        <v>5</v>
      </c>
      <c r="R749">
        <v>52108</v>
      </c>
      <c r="S749" t="s">
        <v>174</v>
      </c>
      <c r="T749">
        <v>24</v>
      </c>
      <c r="U749" t="s">
        <v>1134</v>
      </c>
      <c r="V749" t="s">
        <v>98</v>
      </c>
      <c r="W749" s="449">
        <v>48</v>
      </c>
      <c r="X749">
        <f>'Area 24'!EC52</f>
        <v>1</v>
      </c>
      <c r="Y749" s="449" t="e">
        <f>'Area 24'!EG52</f>
        <v>#N/A</v>
      </c>
      <c r="Z749" s="449" t="e">
        <f>'Area 24'!EE52</f>
        <v>#N/A</v>
      </c>
      <c r="AA749" s="449" t="e">
        <f>'Area 24'!EK52</f>
        <v>#N/A</v>
      </c>
      <c r="AB749" t="e">
        <f t="shared" si="46"/>
        <v>#N/A</v>
      </c>
      <c r="AC749" t="e">
        <f t="shared" si="47"/>
        <v>#N/A</v>
      </c>
      <c r="AD749" t="e">
        <f t="shared" si="48"/>
        <v>#N/A</v>
      </c>
    </row>
    <row r="750" spans="1:30">
      <c r="A750" t="s">
        <v>174</v>
      </c>
      <c r="B750" t="s">
        <v>624</v>
      </c>
      <c r="C750" t="s">
        <v>1299</v>
      </c>
      <c r="D750" t="s">
        <v>1293</v>
      </c>
      <c r="E750">
        <v>49.128174100000003</v>
      </c>
      <c r="F750">
        <v>-125.4337658</v>
      </c>
      <c r="G750" t="s">
        <v>1294</v>
      </c>
      <c r="H750" t="s">
        <v>1294</v>
      </c>
      <c r="I750" t="s">
        <v>1295</v>
      </c>
      <c r="J750" t="s">
        <v>1296</v>
      </c>
      <c r="K750" t="s">
        <v>1297</v>
      </c>
      <c r="L750">
        <v>49.026875990000001</v>
      </c>
      <c r="M750">
        <v>-125.14962509999999</v>
      </c>
      <c r="N750" t="s">
        <v>30</v>
      </c>
      <c r="O750">
        <v>31</v>
      </c>
      <c r="P750" t="s">
        <v>1298</v>
      </c>
      <c r="Q750">
        <v>5</v>
      </c>
      <c r="R750">
        <v>52108</v>
      </c>
      <c r="S750" t="s">
        <v>174</v>
      </c>
      <c r="T750">
        <v>24</v>
      </c>
      <c r="U750" t="s">
        <v>1134</v>
      </c>
      <c r="V750" t="s">
        <v>99</v>
      </c>
      <c r="W750" s="449">
        <v>49</v>
      </c>
      <c r="X750">
        <f>'Area 24'!EC53</f>
        <v>-1</v>
      </c>
      <c r="Y750" s="449" t="e">
        <f>'Area 24'!EG53</f>
        <v>#N/A</v>
      </c>
      <c r="Z750" s="449" t="e">
        <f>'Area 24'!EE53</f>
        <v>#N/A</v>
      </c>
      <c r="AA750" s="449" t="e">
        <f>'Area 24'!EK53</f>
        <v>#N/A</v>
      </c>
      <c r="AB750" t="e">
        <f t="shared" si="46"/>
        <v>#N/A</v>
      </c>
      <c r="AC750" t="e">
        <f t="shared" si="47"/>
        <v>#N/A</v>
      </c>
      <c r="AD750" t="e">
        <f t="shared" si="48"/>
        <v>#N/A</v>
      </c>
    </row>
    <row r="751" spans="1:30">
      <c r="A751" t="s">
        <v>174</v>
      </c>
      <c r="B751" t="s">
        <v>624</v>
      </c>
      <c r="C751" t="s">
        <v>1299</v>
      </c>
      <c r="D751" t="s">
        <v>1293</v>
      </c>
      <c r="E751">
        <v>49.128174100000003</v>
      </c>
      <c r="F751">
        <v>-125.4337658</v>
      </c>
      <c r="G751" t="s">
        <v>1294</v>
      </c>
      <c r="H751" t="s">
        <v>1294</v>
      </c>
      <c r="I751" t="s">
        <v>1295</v>
      </c>
      <c r="J751" t="s">
        <v>1296</v>
      </c>
      <c r="K751" t="s">
        <v>1297</v>
      </c>
      <c r="L751">
        <v>49.026875990000001</v>
      </c>
      <c r="M751">
        <v>-125.14962509999999</v>
      </c>
      <c r="N751" t="s">
        <v>30</v>
      </c>
      <c r="O751">
        <v>31</v>
      </c>
      <c r="P751" t="s">
        <v>1298</v>
      </c>
      <c r="Q751">
        <v>5</v>
      </c>
      <c r="R751">
        <v>52108</v>
      </c>
      <c r="S751" t="s">
        <v>174</v>
      </c>
      <c r="T751">
        <v>24</v>
      </c>
      <c r="U751" t="s">
        <v>1134</v>
      </c>
      <c r="V751" t="s">
        <v>100</v>
      </c>
      <c r="W751" s="449">
        <v>50</v>
      </c>
      <c r="X751">
        <f>'Area 24'!EC54</f>
        <v>0</v>
      </c>
      <c r="Y751" s="449" t="e">
        <f>'Area 24'!EG54</f>
        <v>#N/A</v>
      </c>
      <c r="Z751" s="449" t="e">
        <f>'Area 24'!EE54</f>
        <v>#N/A</v>
      </c>
      <c r="AA751" s="449" t="e">
        <f>'Area 24'!EK54</f>
        <v>#N/A</v>
      </c>
      <c r="AB751" t="e">
        <f t="shared" si="46"/>
        <v>#N/A</v>
      </c>
      <c r="AC751" t="e">
        <f t="shared" si="47"/>
        <v>#N/A</v>
      </c>
      <c r="AD751" t="e">
        <f t="shared" si="48"/>
        <v>#N/A</v>
      </c>
    </row>
    <row r="752" spans="1:30">
      <c r="A752" t="s">
        <v>174</v>
      </c>
      <c r="B752" t="s">
        <v>624</v>
      </c>
      <c r="C752" t="s">
        <v>1299</v>
      </c>
      <c r="D752" t="s">
        <v>1293</v>
      </c>
      <c r="E752">
        <v>49.128174100000003</v>
      </c>
      <c r="F752">
        <v>-125.4337658</v>
      </c>
      <c r="G752" t="s">
        <v>1294</v>
      </c>
      <c r="H752" t="s">
        <v>1294</v>
      </c>
      <c r="I752" t="s">
        <v>1295</v>
      </c>
      <c r="J752" t="s">
        <v>1296</v>
      </c>
      <c r="K752" t="s">
        <v>1297</v>
      </c>
      <c r="L752">
        <v>49.026875990000001</v>
      </c>
      <c r="M752">
        <v>-125.14962509999999</v>
      </c>
      <c r="N752" t="s">
        <v>30</v>
      </c>
      <c r="O752">
        <v>31</v>
      </c>
      <c r="P752" t="s">
        <v>1298</v>
      </c>
      <c r="Q752">
        <v>5</v>
      </c>
      <c r="R752">
        <v>52108</v>
      </c>
      <c r="S752" t="s">
        <v>174</v>
      </c>
      <c r="T752">
        <v>24</v>
      </c>
      <c r="U752" t="s">
        <v>1134</v>
      </c>
      <c r="V752" t="s">
        <v>101</v>
      </c>
      <c r="W752" s="449">
        <v>51</v>
      </c>
      <c r="X752">
        <f>'Area 24'!EC55</f>
        <v>-1</v>
      </c>
      <c r="Y752" s="449" t="e">
        <f>'Area 24'!EG55</f>
        <v>#N/A</v>
      </c>
      <c r="Z752" s="449" t="e">
        <f>'Area 24'!EE55</f>
        <v>#N/A</v>
      </c>
      <c r="AA752" s="449" t="e">
        <f>'Area 24'!EK55</f>
        <v>#N/A</v>
      </c>
      <c r="AB752" t="e">
        <f t="shared" si="46"/>
        <v>#N/A</v>
      </c>
      <c r="AC752" t="e">
        <f t="shared" si="47"/>
        <v>#N/A</v>
      </c>
      <c r="AD752" t="e">
        <f t="shared" si="48"/>
        <v>#N/A</v>
      </c>
    </row>
    <row r="753" spans="1:30">
      <c r="A753" t="s">
        <v>174</v>
      </c>
      <c r="B753" t="s">
        <v>624</v>
      </c>
      <c r="C753" t="s">
        <v>1299</v>
      </c>
      <c r="D753" t="s">
        <v>1293</v>
      </c>
      <c r="E753">
        <v>49.128174100000003</v>
      </c>
      <c r="F753">
        <v>-125.4337658</v>
      </c>
      <c r="G753" t="s">
        <v>1294</v>
      </c>
      <c r="H753" t="s">
        <v>1294</v>
      </c>
      <c r="I753" t="s">
        <v>1295</v>
      </c>
      <c r="J753" t="s">
        <v>1296</v>
      </c>
      <c r="K753" t="s">
        <v>1297</v>
      </c>
      <c r="L753">
        <v>49.026875990000001</v>
      </c>
      <c r="M753">
        <v>-125.14962509999999</v>
      </c>
      <c r="N753" t="s">
        <v>30</v>
      </c>
      <c r="O753">
        <v>31</v>
      </c>
      <c r="P753" t="s">
        <v>1298</v>
      </c>
      <c r="Q753">
        <v>5</v>
      </c>
      <c r="R753">
        <v>52108</v>
      </c>
      <c r="S753" t="s">
        <v>174</v>
      </c>
      <c r="T753">
        <v>24</v>
      </c>
      <c r="U753" t="s">
        <v>1134</v>
      </c>
      <c r="V753" t="s">
        <v>102</v>
      </c>
      <c r="W753" s="449">
        <v>52</v>
      </c>
      <c r="X753">
        <f>'Area 24'!EC56</f>
        <v>-1</v>
      </c>
      <c r="Y753" s="449" t="e">
        <f>'Area 24'!EG56</f>
        <v>#N/A</v>
      </c>
      <c r="Z753" s="449" t="e">
        <f>'Area 24'!EE56</f>
        <v>#N/A</v>
      </c>
      <c r="AA753" s="449" t="e">
        <f>'Area 24'!EK56</f>
        <v>#N/A</v>
      </c>
      <c r="AB753" t="e">
        <f t="shared" si="46"/>
        <v>#N/A</v>
      </c>
      <c r="AC753" t="e">
        <f t="shared" si="47"/>
        <v>#N/A</v>
      </c>
      <c r="AD753" t="e">
        <f t="shared" si="48"/>
        <v>#N/A</v>
      </c>
    </row>
    <row r="754" spans="1:30">
      <c r="A754" t="s">
        <v>174</v>
      </c>
      <c r="B754" t="s">
        <v>624</v>
      </c>
      <c r="C754" t="s">
        <v>1299</v>
      </c>
      <c r="D754" t="s">
        <v>1293</v>
      </c>
      <c r="E754">
        <v>49.128174100000003</v>
      </c>
      <c r="F754">
        <v>-125.4337658</v>
      </c>
      <c r="G754" t="s">
        <v>1294</v>
      </c>
      <c r="H754" t="s">
        <v>1294</v>
      </c>
      <c r="I754" t="s">
        <v>1295</v>
      </c>
      <c r="J754" t="s">
        <v>1296</v>
      </c>
      <c r="K754" t="s">
        <v>1297</v>
      </c>
      <c r="L754">
        <v>49.026875990000001</v>
      </c>
      <c r="M754">
        <v>-125.14962509999999</v>
      </c>
      <c r="N754" t="s">
        <v>30</v>
      </c>
      <c r="O754">
        <v>31</v>
      </c>
      <c r="P754" t="s">
        <v>1298</v>
      </c>
      <c r="Q754">
        <v>5</v>
      </c>
      <c r="R754">
        <v>52108</v>
      </c>
      <c r="S754" t="s">
        <v>174</v>
      </c>
      <c r="T754">
        <v>24</v>
      </c>
      <c r="U754" t="s">
        <v>1134</v>
      </c>
      <c r="V754" t="s">
        <v>103</v>
      </c>
      <c r="W754" s="449">
        <v>53</v>
      </c>
      <c r="X754">
        <f>'Area 24'!EC57</f>
        <v>1</v>
      </c>
      <c r="Y754" s="449" t="e">
        <f>'Area 24'!EG57</f>
        <v>#N/A</v>
      </c>
      <c r="Z754" s="449" t="e">
        <f>'Area 24'!EE57</f>
        <v>#N/A</v>
      </c>
      <c r="AA754" s="449" t="e">
        <f>'Area 24'!EK57</f>
        <v>#N/A</v>
      </c>
      <c r="AB754" t="e">
        <f t="shared" si="46"/>
        <v>#N/A</v>
      </c>
      <c r="AC754" t="e">
        <f t="shared" si="47"/>
        <v>#N/A</v>
      </c>
      <c r="AD754" t="e">
        <f t="shared" si="48"/>
        <v>#N/A</v>
      </c>
    </row>
    <row r="755" spans="1:30">
      <c r="A755" t="s">
        <v>174</v>
      </c>
      <c r="B755" t="s">
        <v>624</v>
      </c>
      <c r="C755" t="s">
        <v>1299</v>
      </c>
      <c r="D755" t="s">
        <v>1293</v>
      </c>
      <c r="E755">
        <v>49.128174100000003</v>
      </c>
      <c r="F755">
        <v>-125.4337658</v>
      </c>
      <c r="G755" t="s">
        <v>1294</v>
      </c>
      <c r="H755" t="s">
        <v>1294</v>
      </c>
      <c r="I755" t="s">
        <v>1295</v>
      </c>
      <c r="J755" t="s">
        <v>1296</v>
      </c>
      <c r="K755" t="s">
        <v>1297</v>
      </c>
      <c r="L755">
        <v>49.026875990000001</v>
      </c>
      <c r="M755">
        <v>-125.14962509999999</v>
      </c>
      <c r="N755" t="s">
        <v>30</v>
      </c>
      <c r="O755">
        <v>31</v>
      </c>
      <c r="P755" t="s">
        <v>1298</v>
      </c>
      <c r="Q755">
        <v>5</v>
      </c>
      <c r="R755">
        <v>52108</v>
      </c>
      <c r="S755" t="s">
        <v>174</v>
      </c>
      <c r="T755">
        <v>24</v>
      </c>
      <c r="U755" t="s">
        <v>1134</v>
      </c>
      <c r="V755" t="s">
        <v>104</v>
      </c>
      <c r="W755" s="449">
        <v>54</v>
      </c>
      <c r="X755">
        <f>'Area 24'!EC58</f>
        <v>-1</v>
      </c>
      <c r="Y755" s="449" t="e">
        <f>'Area 24'!EG58</f>
        <v>#N/A</v>
      </c>
      <c r="Z755" s="449" t="e">
        <f>'Area 24'!EE58</f>
        <v>#N/A</v>
      </c>
      <c r="AA755" s="449" t="e">
        <f>'Area 24'!EK58</f>
        <v>#N/A</v>
      </c>
      <c r="AB755" t="e">
        <f t="shared" si="46"/>
        <v>#N/A</v>
      </c>
      <c r="AC755" t="e">
        <f t="shared" si="47"/>
        <v>#N/A</v>
      </c>
      <c r="AD755" t="e">
        <f t="shared" si="48"/>
        <v>#N/A</v>
      </c>
    </row>
    <row r="756" spans="1:30">
      <c r="A756" t="s">
        <v>174</v>
      </c>
      <c r="B756" t="s">
        <v>624</v>
      </c>
      <c r="C756" t="s">
        <v>1299</v>
      </c>
      <c r="D756" t="s">
        <v>1293</v>
      </c>
      <c r="E756">
        <v>49.128174100000003</v>
      </c>
      <c r="F756">
        <v>-125.4337658</v>
      </c>
      <c r="G756" t="s">
        <v>1294</v>
      </c>
      <c r="H756" t="s">
        <v>1294</v>
      </c>
      <c r="I756" t="s">
        <v>1295</v>
      </c>
      <c r="J756" t="s">
        <v>1296</v>
      </c>
      <c r="K756" t="s">
        <v>1297</v>
      </c>
      <c r="L756">
        <v>49.026875990000001</v>
      </c>
      <c r="M756">
        <v>-125.14962509999999</v>
      </c>
      <c r="N756" t="s">
        <v>30</v>
      </c>
      <c r="O756">
        <v>31</v>
      </c>
      <c r="P756" t="s">
        <v>1298</v>
      </c>
      <c r="Q756">
        <v>5</v>
      </c>
      <c r="R756">
        <v>52108</v>
      </c>
      <c r="S756" t="s">
        <v>174</v>
      </c>
      <c r="T756">
        <v>24</v>
      </c>
      <c r="U756" t="s">
        <v>1134</v>
      </c>
      <c r="V756" t="s">
        <v>105</v>
      </c>
      <c r="W756" s="449">
        <v>55</v>
      </c>
      <c r="X756">
        <f>'Area 24'!EC59</f>
        <v>-1</v>
      </c>
      <c r="Y756" s="449" t="e">
        <f>'Area 24'!EG59</f>
        <v>#N/A</v>
      </c>
      <c r="Z756" s="449" t="e">
        <f>'Area 24'!EE59</f>
        <v>#N/A</v>
      </c>
      <c r="AA756" s="449" t="e">
        <f>'Area 24'!EK59</f>
        <v>#N/A</v>
      </c>
      <c r="AB756" t="e">
        <f t="shared" si="46"/>
        <v>#N/A</v>
      </c>
      <c r="AC756" t="e">
        <f t="shared" si="47"/>
        <v>#N/A</v>
      </c>
      <c r="AD756" t="e">
        <f t="shared" si="48"/>
        <v>#N/A</v>
      </c>
    </row>
    <row r="757" spans="1:30">
      <c r="A757" t="s">
        <v>174</v>
      </c>
      <c r="B757" t="s">
        <v>624</v>
      </c>
      <c r="C757" t="s">
        <v>1299</v>
      </c>
      <c r="D757" t="s">
        <v>1293</v>
      </c>
      <c r="E757">
        <v>49.128174100000003</v>
      </c>
      <c r="F757">
        <v>-125.4337658</v>
      </c>
      <c r="G757" t="s">
        <v>1294</v>
      </c>
      <c r="H757" t="s">
        <v>1294</v>
      </c>
      <c r="I757" t="s">
        <v>1295</v>
      </c>
      <c r="J757" t="s">
        <v>1296</v>
      </c>
      <c r="K757" t="s">
        <v>1297</v>
      </c>
      <c r="L757">
        <v>49.026875990000001</v>
      </c>
      <c r="M757">
        <v>-125.14962509999999</v>
      </c>
      <c r="N757" t="s">
        <v>30</v>
      </c>
      <c r="O757">
        <v>31</v>
      </c>
      <c r="P757" t="s">
        <v>1298</v>
      </c>
      <c r="Q757">
        <v>5</v>
      </c>
      <c r="R757">
        <v>52108</v>
      </c>
      <c r="S757" t="s">
        <v>174</v>
      </c>
      <c r="T757">
        <v>24</v>
      </c>
      <c r="U757" t="s">
        <v>1134</v>
      </c>
      <c r="V757" t="s">
        <v>106</v>
      </c>
      <c r="W757" s="449">
        <v>56</v>
      </c>
      <c r="X757">
        <f>'Area 24'!EC60</f>
        <v>-1</v>
      </c>
      <c r="Y757" s="449" t="e">
        <f>'Area 24'!EG60</f>
        <v>#N/A</v>
      </c>
      <c r="Z757" s="449" t="e">
        <f>'Area 24'!EE60</f>
        <v>#N/A</v>
      </c>
      <c r="AA757" s="449" t="e">
        <f>'Area 24'!EK60</f>
        <v>#N/A</v>
      </c>
      <c r="AB757" t="e">
        <f t="shared" si="46"/>
        <v>#N/A</v>
      </c>
      <c r="AC757" t="e">
        <f t="shared" si="47"/>
        <v>#N/A</v>
      </c>
      <c r="AD757" t="e">
        <f t="shared" si="48"/>
        <v>#N/A</v>
      </c>
    </row>
    <row r="758" spans="1:30">
      <c r="A758" t="s">
        <v>174</v>
      </c>
      <c r="B758" t="s">
        <v>624</v>
      </c>
      <c r="C758" t="s">
        <v>1299</v>
      </c>
      <c r="D758" t="s">
        <v>1293</v>
      </c>
      <c r="E758">
        <v>49.128174100000003</v>
      </c>
      <c r="F758">
        <v>-125.4337658</v>
      </c>
      <c r="G758" t="s">
        <v>1294</v>
      </c>
      <c r="H758" t="s">
        <v>1294</v>
      </c>
      <c r="I758" t="s">
        <v>1295</v>
      </c>
      <c r="J758" t="s">
        <v>1296</v>
      </c>
      <c r="K758" t="s">
        <v>1297</v>
      </c>
      <c r="L758">
        <v>49.026875990000001</v>
      </c>
      <c r="M758">
        <v>-125.14962509999999</v>
      </c>
      <c r="N758" t="s">
        <v>30</v>
      </c>
      <c r="O758">
        <v>31</v>
      </c>
      <c r="P758" t="s">
        <v>1298</v>
      </c>
      <c r="Q758">
        <v>5</v>
      </c>
      <c r="R758">
        <v>52108</v>
      </c>
      <c r="S758" t="s">
        <v>174</v>
      </c>
      <c r="T758">
        <v>24</v>
      </c>
      <c r="U758" t="s">
        <v>1134</v>
      </c>
      <c r="V758" t="s">
        <v>107</v>
      </c>
      <c r="W758" s="449">
        <v>57</v>
      </c>
      <c r="X758">
        <f>'Area 24'!EC61</f>
        <v>-1</v>
      </c>
      <c r="Y758" s="449" t="e">
        <f>'Area 24'!EG61</f>
        <v>#N/A</v>
      </c>
      <c r="Z758" s="449" t="e">
        <f>'Area 24'!EE61</f>
        <v>#N/A</v>
      </c>
      <c r="AA758" s="449" t="e">
        <f>'Area 24'!EK61</f>
        <v>#N/A</v>
      </c>
      <c r="AB758" t="e">
        <f t="shared" si="46"/>
        <v>#N/A</v>
      </c>
      <c r="AC758" t="e">
        <f t="shared" si="47"/>
        <v>#N/A</v>
      </c>
      <c r="AD758" t="e">
        <f t="shared" si="48"/>
        <v>#N/A</v>
      </c>
    </row>
    <row r="759" spans="1:30">
      <c r="A759" t="s">
        <v>174</v>
      </c>
      <c r="B759" t="s">
        <v>624</v>
      </c>
      <c r="C759" t="s">
        <v>1299</v>
      </c>
      <c r="D759" t="s">
        <v>1293</v>
      </c>
      <c r="E759">
        <v>49.128174100000003</v>
      </c>
      <c r="F759">
        <v>-125.4337658</v>
      </c>
      <c r="G759" t="s">
        <v>1294</v>
      </c>
      <c r="H759" t="s">
        <v>1294</v>
      </c>
      <c r="I759" t="s">
        <v>1295</v>
      </c>
      <c r="J759" t="s">
        <v>1296</v>
      </c>
      <c r="K759" t="s">
        <v>1297</v>
      </c>
      <c r="L759">
        <v>49.026875990000001</v>
      </c>
      <c r="M759">
        <v>-125.14962509999999</v>
      </c>
      <c r="N759" t="s">
        <v>30</v>
      </c>
      <c r="O759">
        <v>31</v>
      </c>
      <c r="P759" t="s">
        <v>1298</v>
      </c>
      <c r="Q759">
        <v>5</v>
      </c>
      <c r="R759">
        <v>52108</v>
      </c>
      <c r="S759" t="s">
        <v>174</v>
      </c>
      <c r="T759">
        <v>24</v>
      </c>
      <c r="U759" t="s">
        <v>1134</v>
      </c>
      <c r="V759" t="s">
        <v>108</v>
      </c>
      <c r="W759" s="449">
        <v>58</v>
      </c>
      <c r="X759">
        <f>'Area 24'!EC62</f>
        <v>-1</v>
      </c>
      <c r="Y759" s="449" t="e">
        <f>'Area 24'!EG62</f>
        <v>#N/A</v>
      </c>
      <c r="Z759" s="449" t="e">
        <f>'Area 24'!EE62</f>
        <v>#N/A</v>
      </c>
      <c r="AA759" s="449" t="e">
        <f>'Area 24'!EK62</f>
        <v>#N/A</v>
      </c>
      <c r="AB759" t="e">
        <f t="shared" si="46"/>
        <v>#N/A</v>
      </c>
      <c r="AC759" t="e">
        <f t="shared" si="47"/>
        <v>#N/A</v>
      </c>
      <c r="AD759" t="e">
        <f t="shared" si="48"/>
        <v>#N/A</v>
      </c>
    </row>
    <row r="760" spans="1:30">
      <c r="A760" t="s">
        <v>174</v>
      </c>
      <c r="B760" t="s">
        <v>624</v>
      </c>
      <c r="C760" t="s">
        <v>1299</v>
      </c>
      <c r="D760" t="s">
        <v>1293</v>
      </c>
      <c r="E760">
        <v>49.128174100000003</v>
      </c>
      <c r="F760">
        <v>-125.4337658</v>
      </c>
      <c r="G760" t="s">
        <v>1294</v>
      </c>
      <c r="H760" t="s">
        <v>1294</v>
      </c>
      <c r="I760" t="s">
        <v>1295</v>
      </c>
      <c r="J760" t="s">
        <v>1296</v>
      </c>
      <c r="K760" t="s">
        <v>1297</v>
      </c>
      <c r="L760">
        <v>49.026875990000001</v>
      </c>
      <c r="M760">
        <v>-125.14962509999999</v>
      </c>
      <c r="N760" t="s">
        <v>30</v>
      </c>
      <c r="O760">
        <v>31</v>
      </c>
      <c r="P760" t="s">
        <v>1298</v>
      </c>
      <c r="Q760">
        <v>5</v>
      </c>
      <c r="R760">
        <v>52108</v>
      </c>
      <c r="S760" t="s">
        <v>174</v>
      </c>
      <c r="T760">
        <v>24</v>
      </c>
      <c r="U760" t="s">
        <v>1134</v>
      </c>
      <c r="V760" t="s">
        <v>109</v>
      </c>
      <c r="W760" s="449">
        <v>59</v>
      </c>
      <c r="X760">
        <f>'Area 24'!EC63</f>
        <v>-1</v>
      </c>
      <c r="Y760" s="449" t="e">
        <f>'Area 24'!EG63</f>
        <v>#N/A</v>
      </c>
      <c r="Z760" s="449" t="e">
        <f>'Area 24'!EE63</f>
        <v>#N/A</v>
      </c>
      <c r="AA760" s="449" t="e">
        <f>'Area 24'!EK63</f>
        <v>#N/A</v>
      </c>
      <c r="AB760" t="e">
        <f t="shared" si="46"/>
        <v>#N/A</v>
      </c>
      <c r="AC760" t="e">
        <f t="shared" si="47"/>
        <v>#N/A</v>
      </c>
      <c r="AD760" t="e">
        <f t="shared" si="48"/>
        <v>#N/A</v>
      </c>
    </row>
    <row r="761" spans="1:30">
      <c r="A761" t="s">
        <v>174</v>
      </c>
      <c r="B761" t="s">
        <v>624</v>
      </c>
      <c r="C761" t="s">
        <v>1299</v>
      </c>
      <c r="D761" t="s">
        <v>1293</v>
      </c>
      <c r="E761">
        <v>49.128174100000003</v>
      </c>
      <c r="F761">
        <v>-125.4337658</v>
      </c>
      <c r="G761" t="s">
        <v>1294</v>
      </c>
      <c r="H761" t="s">
        <v>1294</v>
      </c>
      <c r="I761" t="s">
        <v>1295</v>
      </c>
      <c r="J761" t="s">
        <v>1296</v>
      </c>
      <c r="K761" t="s">
        <v>1297</v>
      </c>
      <c r="L761">
        <v>49.026875990000001</v>
      </c>
      <c r="M761">
        <v>-125.14962509999999</v>
      </c>
      <c r="N761" t="s">
        <v>30</v>
      </c>
      <c r="O761">
        <v>31</v>
      </c>
      <c r="P761" t="s">
        <v>1298</v>
      </c>
      <c r="Q761">
        <v>5</v>
      </c>
      <c r="R761">
        <v>52108</v>
      </c>
      <c r="S761" t="s">
        <v>174</v>
      </c>
      <c r="T761">
        <v>24</v>
      </c>
      <c r="U761" t="s">
        <v>1134</v>
      </c>
      <c r="V761" t="s">
        <v>110</v>
      </c>
      <c r="W761" s="449">
        <v>60</v>
      </c>
      <c r="X761">
        <f>'Area 24'!EC64</f>
        <v>-1</v>
      </c>
      <c r="Y761" s="449" t="e">
        <f>'Area 24'!EG64</f>
        <v>#N/A</v>
      </c>
      <c r="Z761" s="449" t="e">
        <f>'Area 24'!EE64</f>
        <v>#N/A</v>
      </c>
      <c r="AA761" s="449" t="e">
        <f>'Area 24'!EK64</f>
        <v>#N/A</v>
      </c>
      <c r="AB761" t="e">
        <f t="shared" si="46"/>
        <v>#N/A</v>
      </c>
      <c r="AC761" t="e">
        <f t="shared" si="47"/>
        <v>#N/A</v>
      </c>
      <c r="AD761" t="e">
        <f t="shared" si="48"/>
        <v>#N/A</v>
      </c>
    </row>
    <row r="762" spans="1:30">
      <c r="A762" t="s">
        <v>174</v>
      </c>
      <c r="B762" t="s">
        <v>624</v>
      </c>
      <c r="C762" t="s">
        <v>1299</v>
      </c>
      <c r="D762" t="s">
        <v>1293</v>
      </c>
      <c r="E762">
        <v>49.128174100000003</v>
      </c>
      <c r="F762">
        <v>-125.4337658</v>
      </c>
      <c r="G762" t="s">
        <v>1294</v>
      </c>
      <c r="H762" t="s">
        <v>1294</v>
      </c>
      <c r="I762" t="s">
        <v>1295</v>
      </c>
      <c r="J762" t="s">
        <v>1296</v>
      </c>
      <c r="K762" t="s">
        <v>1297</v>
      </c>
      <c r="L762">
        <v>49.026875990000001</v>
      </c>
      <c r="M762">
        <v>-125.14962509999999</v>
      </c>
      <c r="N762" t="s">
        <v>30</v>
      </c>
      <c r="O762">
        <v>31</v>
      </c>
      <c r="P762" t="s">
        <v>1298</v>
      </c>
      <c r="Q762">
        <v>5</v>
      </c>
      <c r="R762">
        <v>52108</v>
      </c>
      <c r="S762" t="s">
        <v>174</v>
      </c>
      <c r="T762">
        <v>24</v>
      </c>
      <c r="U762" t="s">
        <v>1134</v>
      </c>
      <c r="V762" t="s">
        <v>111</v>
      </c>
      <c r="W762" s="449">
        <v>61</v>
      </c>
      <c r="X762">
        <f>'Area 24'!EC65</f>
        <v>-1</v>
      </c>
      <c r="Y762" s="449" t="e">
        <f>'Area 24'!EG65</f>
        <v>#N/A</v>
      </c>
      <c r="Z762" s="449" t="e">
        <f>'Area 24'!EE65</f>
        <v>#N/A</v>
      </c>
      <c r="AA762" s="449" t="e">
        <f>'Area 24'!EK65</f>
        <v>#N/A</v>
      </c>
      <c r="AB762" t="e">
        <f t="shared" si="46"/>
        <v>#N/A</v>
      </c>
      <c r="AC762" t="e">
        <f t="shared" si="47"/>
        <v>#N/A</v>
      </c>
      <c r="AD762" t="e">
        <f t="shared" si="48"/>
        <v>#N/A</v>
      </c>
    </row>
    <row r="763" spans="1:30">
      <c r="A763" t="s">
        <v>174</v>
      </c>
      <c r="B763" t="s">
        <v>624</v>
      </c>
      <c r="C763" t="s">
        <v>1299</v>
      </c>
      <c r="D763" t="s">
        <v>1293</v>
      </c>
      <c r="E763">
        <v>49.128174100000003</v>
      </c>
      <c r="F763">
        <v>-125.4337658</v>
      </c>
      <c r="G763" t="s">
        <v>1294</v>
      </c>
      <c r="H763" t="s">
        <v>1294</v>
      </c>
      <c r="I763" t="s">
        <v>1295</v>
      </c>
      <c r="J763" t="s">
        <v>1296</v>
      </c>
      <c r="K763" t="s">
        <v>1297</v>
      </c>
      <c r="L763">
        <v>49.026875990000001</v>
      </c>
      <c r="M763">
        <v>-125.14962509999999</v>
      </c>
      <c r="N763" t="s">
        <v>30</v>
      </c>
      <c r="O763">
        <v>31</v>
      </c>
      <c r="P763" t="s">
        <v>1298</v>
      </c>
      <c r="Q763">
        <v>5</v>
      </c>
      <c r="R763">
        <v>52108</v>
      </c>
      <c r="S763" t="s">
        <v>174</v>
      </c>
      <c r="T763">
        <v>24</v>
      </c>
      <c r="U763" t="s">
        <v>1134</v>
      </c>
      <c r="V763" t="s">
        <v>112</v>
      </c>
      <c r="W763" s="449">
        <v>62</v>
      </c>
      <c r="X763">
        <f>'Area 24'!EC66</f>
        <v>-1</v>
      </c>
      <c r="Y763" s="449" t="e">
        <f>'Area 24'!EG66</f>
        <v>#N/A</v>
      </c>
      <c r="Z763" s="449" t="e">
        <f>'Area 24'!EE66</f>
        <v>#N/A</v>
      </c>
      <c r="AA763" s="449" t="e">
        <f>'Area 24'!EK66</f>
        <v>#N/A</v>
      </c>
      <c r="AB763" t="e">
        <f t="shared" si="46"/>
        <v>#N/A</v>
      </c>
      <c r="AC763" t="e">
        <f t="shared" si="47"/>
        <v>#N/A</v>
      </c>
      <c r="AD763" t="e">
        <f t="shared" si="48"/>
        <v>#N/A</v>
      </c>
    </row>
    <row r="764" spans="1:30">
      <c r="A764" t="s">
        <v>174</v>
      </c>
      <c r="B764" t="s">
        <v>624</v>
      </c>
      <c r="C764" t="s">
        <v>1299</v>
      </c>
      <c r="D764" t="s">
        <v>1293</v>
      </c>
      <c r="E764">
        <v>49.128174100000003</v>
      </c>
      <c r="F764">
        <v>-125.4337658</v>
      </c>
      <c r="G764" t="s">
        <v>1294</v>
      </c>
      <c r="H764" t="s">
        <v>1294</v>
      </c>
      <c r="I764" t="s">
        <v>1295</v>
      </c>
      <c r="J764" t="s">
        <v>1296</v>
      </c>
      <c r="K764" t="s">
        <v>1297</v>
      </c>
      <c r="L764">
        <v>49.026875990000001</v>
      </c>
      <c r="M764">
        <v>-125.14962509999999</v>
      </c>
      <c r="N764" t="s">
        <v>30</v>
      </c>
      <c r="O764">
        <v>31</v>
      </c>
      <c r="P764" t="s">
        <v>1298</v>
      </c>
      <c r="Q764">
        <v>5</v>
      </c>
      <c r="R764">
        <v>52108</v>
      </c>
      <c r="S764" t="s">
        <v>174</v>
      </c>
      <c r="T764">
        <v>24</v>
      </c>
      <c r="U764" t="s">
        <v>1134</v>
      </c>
      <c r="V764" t="s">
        <v>113</v>
      </c>
      <c r="W764" s="449">
        <v>63</v>
      </c>
      <c r="X764">
        <f>'Area 24'!EC67</f>
        <v>-1</v>
      </c>
      <c r="Y764" s="449" t="e">
        <f>'Area 24'!EG67</f>
        <v>#N/A</v>
      </c>
      <c r="Z764" s="449" t="e">
        <f>'Area 24'!EE67</f>
        <v>#N/A</v>
      </c>
      <c r="AA764" s="449" t="e">
        <f>'Area 24'!EK67</f>
        <v>#N/A</v>
      </c>
      <c r="AB764" t="e">
        <f t="shared" si="46"/>
        <v>#N/A</v>
      </c>
      <c r="AC764" t="e">
        <f t="shared" si="47"/>
        <v>#N/A</v>
      </c>
      <c r="AD764" t="e">
        <f t="shared" si="48"/>
        <v>#N/A</v>
      </c>
    </row>
    <row r="765" spans="1:30">
      <c r="A765" t="s">
        <v>174</v>
      </c>
      <c r="B765" t="s">
        <v>624</v>
      </c>
      <c r="C765" t="s">
        <v>1299</v>
      </c>
      <c r="D765" t="s">
        <v>1293</v>
      </c>
      <c r="E765">
        <v>49.128174100000003</v>
      </c>
      <c r="F765">
        <v>-125.4337658</v>
      </c>
      <c r="G765" t="s">
        <v>1294</v>
      </c>
      <c r="H765" t="s">
        <v>1294</v>
      </c>
      <c r="I765" t="s">
        <v>1295</v>
      </c>
      <c r="J765" t="s">
        <v>1296</v>
      </c>
      <c r="K765" t="s">
        <v>1297</v>
      </c>
      <c r="L765">
        <v>49.026875990000001</v>
      </c>
      <c r="M765">
        <v>-125.14962509999999</v>
      </c>
      <c r="N765" t="s">
        <v>30</v>
      </c>
      <c r="O765">
        <v>31</v>
      </c>
      <c r="P765" t="s">
        <v>1298</v>
      </c>
      <c r="Q765">
        <v>5</v>
      </c>
      <c r="R765">
        <v>52108</v>
      </c>
      <c r="S765" t="s">
        <v>174</v>
      </c>
      <c r="T765">
        <v>24</v>
      </c>
      <c r="U765" t="s">
        <v>1134</v>
      </c>
      <c r="V765" t="s">
        <v>114</v>
      </c>
      <c r="W765" s="449">
        <v>64</v>
      </c>
      <c r="X765">
        <f>'Area 24'!EC68</f>
        <v>-1</v>
      </c>
      <c r="Y765" s="449" t="e">
        <f>'Area 24'!EG68</f>
        <v>#N/A</v>
      </c>
      <c r="Z765" s="449" t="e">
        <f>'Area 24'!EE68</f>
        <v>#N/A</v>
      </c>
      <c r="AA765" s="449" t="e">
        <f>'Area 24'!EK68</f>
        <v>#N/A</v>
      </c>
      <c r="AB765" t="e">
        <f t="shared" si="46"/>
        <v>#N/A</v>
      </c>
      <c r="AC765" t="e">
        <f t="shared" si="47"/>
        <v>#N/A</v>
      </c>
      <c r="AD765" t="e">
        <f t="shared" si="48"/>
        <v>#N/A</v>
      </c>
    </row>
    <row r="766" spans="1:30">
      <c r="A766" t="s">
        <v>174</v>
      </c>
      <c r="B766" t="s">
        <v>624</v>
      </c>
      <c r="C766" t="s">
        <v>1299</v>
      </c>
      <c r="D766" t="s">
        <v>1293</v>
      </c>
      <c r="E766">
        <v>49.128174100000003</v>
      </c>
      <c r="F766">
        <v>-125.4337658</v>
      </c>
      <c r="G766" t="s">
        <v>1294</v>
      </c>
      <c r="H766" t="s">
        <v>1294</v>
      </c>
      <c r="I766" t="s">
        <v>1295</v>
      </c>
      <c r="J766" t="s">
        <v>1296</v>
      </c>
      <c r="K766" t="s">
        <v>1297</v>
      </c>
      <c r="L766">
        <v>49.026875990000001</v>
      </c>
      <c r="M766">
        <v>-125.14962509999999</v>
      </c>
      <c r="N766" t="s">
        <v>30</v>
      </c>
      <c r="O766">
        <v>31</v>
      </c>
      <c r="P766" t="s">
        <v>1298</v>
      </c>
      <c r="Q766">
        <v>5</v>
      </c>
      <c r="R766">
        <v>52108</v>
      </c>
      <c r="S766" t="s">
        <v>174</v>
      </c>
      <c r="T766">
        <v>24</v>
      </c>
      <c r="U766" t="s">
        <v>1134</v>
      </c>
      <c r="V766" t="s">
        <v>115</v>
      </c>
      <c r="W766" s="449">
        <v>65</v>
      </c>
      <c r="X766">
        <f>'Area 24'!EC69</f>
        <v>-1</v>
      </c>
      <c r="Y766" s="449" t="e">
        <f>'Area 24'!EG69</f>
        <v>#N/A</v>
      </c>
      <c r="Z766" s="449" t="e">
        <f>'Area 24'!EE69</f>
        <v>#N/A</v>
      </c>
      <c r="AA766" s="449" t="e">
        <f>'Area 24'!EK69</f>
        <v>#N/A</v>
      </c>
      <c r="AB766" t="e">
        <f t="shared" si="46"/>
        <v>#N/A</v>
      </c>
      <c r="AC766" t="e">
        <f t="shared" si="47"/>
        <v>#N/A</v>
      </c>
      <c r="AD766" t="e">
        <f t="shared" si="48"/>
        <v>#N/A</v>
      </c>
    </row>
    <row r="767" spans="1:30">
      <c r="A767" t="s">
        <v>174</v>
      </c>
      <c r="B767" t="s">
        <v>624</v>
      </c>
      <c r="C767" t="s">
        <v>1299</v>
      </c>
      <c r="D767" t="s">
        <v>1293</v>
      </c>
      <c r="E767">
        <v>49.128174100000003</v>
      </c>
      <c r="F767">
        <v>-125.4337658</v>
      </c>
      <c r="G767" t="s">
        <v>1294</v>
      </c>
      <c r="H767" t="s">
        <v>1294</v>
      </c>
      <c r="I767" t="s">
        <v>1295</v>
      </c>
      <c r="J767" t="s">
        <v>1296</v>
      </c>
      <c r="K767" t="s">
        <v>1297</v>
      </c>
      <c r="L767">
        <v>49.026875990000001</v>
      </c>
      <c r="M767">
        <v>-125.14962509999999</v>
      </c>
      <c r="N767" t="s">
        <v>30</v>
      </c>
      <c r="O767">
        <v>31</v>
      </c>
      <c r="P767" t="s">
        <v>1298</v>
      </c>
      <c r="Q767">
        <v>5</v>
      </c>
      <c r="R767">
        <v>52108</v>
      </c>
      <c r="S767" t="s">
        <v>174</v>
      </c>
      <c r="T767">
        <v>24</v>
      </c>
      <c r="U767" t="s">
        <v>1134</v>
      </c>
      <c r="V767" t="s">
        <v>116</v>
      </c>
      <c r="W767" s="449">
        <v>66</v>
      </c>
      <c r="X767">
        <f>'Area 24'!EC70</f>
        <v>0</v>
      </c>
      <c r="Y767" s="449" t="e">
        <f>'Area 24'!EG70</f>
        <v>#N/A</v>
      </c>
      <c r="Z767" s="449" t="e">
        <f>'Area 24'!EE70</f>
        <v>#N/A</v>
      </c>
      <c r="AA767" s="449" t="e">
        <f>'Area 24'!EK70</f>
        <v>#N/A</v>
      </c>
      <c r="AB767" t="e">
        <f t="shared" si="46"/>
        <v>#N/A</v>
      </c>
      <c r="AC767" t="e">
        <f t="shared" si="47"/>
        <v>#N/A</v>
      </c>
      <c r="AD767" t="e">
        <f t="shared" si="48"/>
        <v>#N/A</v>
      </c>
    </row>
    <row r="768" spans="1:30">
      <c r="A768" t="s">
        <v>174</v>
      </c>
      <c r="B768" t="s">
        <v>624</v>
      </c>
      <c r="C768" t="s">
        <v>1299</v>
      </c>
      <c r="D768" t="s">
        <v>1293</v>
      </c>
      <c r="E768">
        <v>49.128174100000003</v>
      </c>
      <c r="F768">
        <v>-125.4337658</v>
      </c>
      <c r="G768" t="s">
        <v>1294</v>
      </c>
      <c r="H768" t="s">
        <v>1294</v>
      </c>
      <c r="I768" t="s">
        <v>1295</v>
      </c>
      <c r="J768" t="s">
        <v>1296</v>
      </c>
      <c r="K768" t="s">
        <v>1297</v>
      </c>
      <c r="L768">
        <v>49.026875990000001</v>
      </c>
      <c r="M768">
        <v>-125.14962509999999</v>
      </c>
      <c r="N768" t="s">
        <v>30</v>
      </c>
      <c r="O768">
        <v>31</v>
      </c>
      <c r="P768" t="s">
        <v>1298</v>
      </c>
      <c r="Q768">
        <v>5</v>
      </c>
      <c r="R768">
        <v>52108</v>
      </c>
      <c r="S768" t="s">
        <v>174</v>
      </c>
      <c r="T768">
        <v>24</v>
      </c>
      <c r="U768" t="s">
        <v>1135</v>
      </c>
      <c r="V768" t="s">
        <v>118</v>
      </c>
      <c r="W768" s="449">
        <v>67</v>
      </c>
      <c r="X768">
        <f>'Area 24'!EC71</f>
        <v>-1</v>
      </c>
      <c r="Y768" s="449" t="e">
        <f>'Area 24'!EG71</f>
        <v>#N/A</v>
      </c>
      <c r="Z768" s="449" t="e">
        <f>'Area 24'!EE71</f>
        <v>#N/A</v>
      </c>
      <c r="AA768" s="449" t="e">
        <f>'Area 24'!EK71</f>
        <v>#N/A</v>
      </c>
      <c r="AB768" t="e">
        <f t="shared" si="46"/>
        <v>#N/A</v>
      </c>
      <c r="AC768" t="e">
        <f t="shared" si="47"/>
        <v>#N/A</v>
      </c>
      <c r="AD768" t="e">
        <f t="shared" si="48"/>
        <v>#N/A</v>
      </c>
    </row>
    <row r="769" spans="1:30">
      <c r="A769" t="s">
        <v>174</v>
      </c>
      <c r="B769" t="s">
        <v>624</v>
      </c>
      <c r="C769" t="s">
        <v>1299</v>
      </c>
      <c r="D769" t="s">
        <v>1293</v>
      </c>
      <c r="E769">
        <v>49.128174100000003</v>
      </c>
      <c r="F769">
        <v>-125.4337658</v>
      </c>
      <c r="G769" t="s">
        <v>1294</v>
      </c>
      <c r="H769" t="s">
        <v>1294</v>
      </c>
      <c r="I769" t="s">
        <v>1295</v>
      </c>
      <c r="J769" t="s">
        <v>1296</v>
      </c>
      <c r="K769" t="s">
        <v>1297</v>
      </c>
      <c r="L769">
        <v>49.026875990000001</v>
      </c>
      <c r="M769">
        <v>-125.14962509999999</v>
      </c>
      <c r="N769" t="s">
        <v>30</v>
      </c>
      <c r="O769">
        <v>31</v>
      </c>
      <c r="P769" t="s">
        <v>1298</v>
      </c>
      <c r="Q769">
        <v>5</v>
      </c>
      <c r="R769">
        <v>52108</v>
      </c>
      <c r="S769" t="s">
        <v>174</v>
      </c>
      <c r="T769">
        <v>24</v>
      </c>
      <c r="U769" t="s">
        <v>1135</v>
      </c>
      <c r="V769" t="s">
        <v>119</v>
      </c>
      <c r="W769" s="449">
        <v>68</v>
      </c>
      <c r="X769">
        <f>'Area 24'!EC72</f>
        <v>-1</v>
      </c>
      <c r="Y769" s="449" t="e">
        <f>'Area 24'!EG72</f>
        <v>#N/A</v>
      </c>
      <c r="Z769" s="449" t="e">
        <f>'Area 24'!EE72</f>
        <v>#N/A</v>
      </c>
      <c r="AA769" s="449" t="e">
        <f>'Area 24'!EK72</f>
        <v>#N/A</v>
      </c>
      <c r="AB769" t="e">
        <f t="shared" si="46"/>
        <v>#N/A</v>
      </c>
      <c r="AC769" t="e">
        <f t="shared" si="47"/>
        <v>#N/A</v>
      </c>
      <c r="AD769" t="e">
        <f t="shared" si="48"/>
        <v>#N/A</v>
      </c>
    </row>
    <row r="770" spans="1:30">
      <c r="A770" t="s">
        <v>174</v>
      </c>
      <c r="B770" t="s">
        <v>624</v>
      </c>
      <c r="C770" t="s">
        <v>1299</v>
      </c>
      <c r="D770" t="s">
        <v>1293</v>
      </c>
      <c r="E770">
        <v>49.128174100000003</v>
      </c>
      <c r="F770">
        <v>-125.4337658</v>
      </c>
      <c r="G770" t="s">
        <v>1294</v>
      </c>
      <c r="H770" t="s">
        <v>1294</v>
      </c>
      <c r="I770" t="s">
        <v>1295</v>
      </c>
      <c r="J770" t="s">
        <v>1296</v>
      </c>
      <c r="K770" t="s">
        <v>1297</v>
      </c>
      <c r="L770">
        <v>49.026875990000001</v>
      </c>
      <c r="M770">
        <v>-125.14962509999999</v>
      </c>
      <c r="N770" t="s">
        <v>30</v>
      </c>
      <c r="O770">
        <v>31</v>
      </c>
      <c r="P770" t="s">
        <v>1298</v>
      </c>
      <c r="Q770">
        <v>5</v>
      </c>
      <c r="R770">
        <v>52108</v>
      </c>
      <c r="S770" t="s">
        <v>174</v>
      </c>
      <c r="T770">
        <v>24</v>
      </c>
      <c r="U770" t="s">
        <v>1135</v>
      </c>
      <c r="V770" t="s">
        <v>120</v>
      </c>
      <c r="W770" s="449">
        <v>69</v>
      </c>
      <c r="X770">
        <f>'Area 24'!EC73</f>
        <v>-1</v>
      </c>
      <c r="Y770" s="449" t="e">
        <f>'Area 24'!EG73</f>
        <v>#N/A</v>
      </c>
      <c r="Z770" s="449" t="e">
        <f>'Area 24'!EE73</f>
        <v>#N/A</v>
      </c>
      <c r="AA770" s="449" t="e">
        <f>'Area 24'!EK73</f>
        <v>#N/A</v>
      </c>
      <c r="AB770" t="e">
        <f t="shared" si="46"/>
        <v>#N/A</v>
      </c>
      <c r="AC770" t="e">
        <f t="shared" si="47"/>
        <v>#N/A</v>
      </c>
      <c r="AD770" t="e">
        <f t="shared" si="48"/>
        <v>#N/A</v>
      </c>
    </row>
    <row r="771" spans="1:30">
      <c r="A771" t="s">
        <v>174</v>
      </c>
      <c r="B771" t="s">
        <v>624</v>
      </c>
      <c r="C771" t="s">
        <v>1299</v>
      </c>
      <c r="D771" t="s">
        <v>1293</v>
      </c>
      <c r="E771">
        <v>49.128174100000003</v>
      </c>
      <c r="F771">
        <v>-125.4337658</v>
      </c>
      <c r="G771" t="s">
        <v>1294</v>
      </c>
      <c r="H771" t="s">
        <v>1294</v>
      </c>
      <c r="I771" t="s">
        <v>1295</v>
      </c>
      <c r="J771" t="s">
        <v>1296</v>
      </c>
      <c r="K771" t="s">
        <v>1297</v>
      </c>
      <c r="L771">
        <v>49.026875990000001</v>
      </c>
      <c r="M771">
        <v>-125.14962509999999</v>
      </c>
      <c r="N771" t="s">
        <v>30</v>
      </c>
      <c r="O771">
        <v>31</v>
      </c>
      <c r="P771" t="s">
        <v>1298</v>
      </c>
      <c r="Q771">
        <v>5</v>
      </c>
      <c r="R771">
        <v>52108</v>
      </c>
      <c r="S771" t="s">
        <v>174</v>
      </c>
      <c r="T771">
        <v>24</v>
      </c>
      <c r="U771" t="s">
        <v>1135</v>
      </c>
      <c r="V771" t="s">
        <v>121</v>
      </c>
      <c r="W771" s="449">
        <v>70</v>
      </c>
      <c r="X771">
        <f>'Area 24'!EC74</f>
        <v>-1</v>
      </c>
      <c r="Y771" s="449" t="e">
        <f>'Area 24'!EG74</f>
        <v>#N/A</v>
      </c>
      <c r="Z771" s="449" t="e">
        <f>'Area 24'!EE74</f>
        <v>#N/A</v>
      </c>
      <c r="AA771" s="449" t="e">
        <f>'Area 24'!EK74</f>
        <v>#N/A</v>
      </c>
      <c r="AB771" t="e">
        <f t="shared" si="46"/>
        <v>#N/A</v>
      </c>
      <c r="AC771" t="e">
        <f t="shared" si="47"/>
        <v>#N/A</v>
      </c>
      <c r="AD771" t="e">
        <f t="shared" si="48"/>
        <v>#N/A</v>
      </c>
    </row>
    <row r="772" spans="1:30">
      <c r="A772" t="s">
        <v>174</v>
      </c>
      <c r="B772" t="s">
        <v>625</v>
      </c>
      <c r="C772" t="s">
        <v>1292</v>
      </c>
      <c r="D772" t="s">
        <v>1293</v>
      </c>
      <c r="E772">
        <v>49.113171710000003</v>
      </c>
      <c r="F772">
        <v>-125.50147800000001</v>
      </c>
      <c r="G772" t="s">
        <v>1294</v>
      </c>
      <c r="H772" t="s">
        <v>1294</v>
      </c>
      <c r="I772" t="s">
        <v>1295</v>
      </c>
      <c r="J772" t="s">
        <v>1296</v>
      </c>
      <c r="K772" t="s">
        <v>1297</v>
      </c>
      <c r="L772">
        <v>49.026875990000001</v>
      </c>
      <c r="M772">
        <v>-125.14962509999999</v>
      </c>
      <c r="N772" t="s">
        <v>30</v>
      </c>
      <c r="O772">
        <v>31</v>
      </c>
      <c r="P772" t="s">
        <v>1298</v>
      </c>
      <c r="Q772">
        <v>5</v>
      </c>
      <c r="R772">
        <v>44536</v>
      </c>
      <c r="S772" t="s">
        <v>158</v>
      </c>
      <c r="T772">
        <v>24</v>
      </c>
      <c r="U772" t="s">
        <v>1131</v>
      </c>
      <c r="V772" t="s">
        <v>40</v>
      </c>
      <c r="W772" s="449">
        <v>1</v>
      </c>
      <c r="X772">
        <f>'Area 24'!EX5</f>
        <v>3</v>
      </c>
      <c r="Y772" s="449" t="e">
        <f>'Area 24'!FB5</f>
        <v>#N/A</v>
      </c>
      <c r="Z772" s="449" t="e">
        <f>'Area 24'!EZ5</f>
        <v>#N/A</v>
      </c>
      <c r="AA772" s="449" t="e">
        <f>'Area 24'!FF5</f>
        <v>#N/A</v>
      </c>
      <c r="AB772" t="e">
        <f t="shared" si="46"/>
        <v>#N/A</v>
      </c>
      <c r="AC772" t="e">
        <f t="shared" si="47"/>
        <v>#N/A</v>
      </c>
      <c r="AD772" t="e">
        <f t="shared" si="48"/>
        <v>#N/A</v>
      </c>
    </row>
    <row r="773" spans="1:30">
      <c r="A773" t="s">
        <v>174</v>
      </c>
      <c r="B773" t="s">
        <v>625</v>
      </c>
      <c r="C773" t="s">
        <v>1292</v>
      </c>
      <c r="D773" t="s">
        <v>1293</v>
      </c>
      <c r="E773">
        <v>49.113171710000003</v>
      </c>
      <c r="F773">
        <v>-125.50147800000001</v>
      </c>
      <c r="G773" t="s">
        <v>1294</v>
      </c>
      <c r="H773" t="s">
        <v>1294</v>
      </c>
      <c r="I773" t="s">
        <v>1295</v>
      </c>
      <c r="J773" t="s">
        <v>1296</v>
      </c>
      <c r="K773" t="s">
        <v>1297</v>
      </c>
      <c r="L773">
        <v>49.026875990000001</v>
      </c>
      <c r="M773">
        <v>-125.14962509999999</v>
      </c>
      <c r="N773" t="s">
        <v>30</v>
      </c>
      <c r="O773">
        <v>31</v>
      </c>
      <c r="P773" t="s">
        <v>1298</v>
      </c>
      <c r="Q773">
        <v>5</v>
      </c>
      <c r="R773">
        <v>44536</v>
      </c>
      <c r="S773" t="s">
        <v>158</v>
      </c>
      <c r="T773">
        <v>24</v>
      </c>
      <c r="U773" t="s">
        <v>1131</v>
      </c>
      <c r="V773" t="s">
        <v>41</v>
      </c>
      <c r="W773" s="449">
        <v>2</v>
      </c>
      <c r="X773">
        <f>'Area 24'!EX6</f>
        <v>1</v>
      </c>
      <c r="Y773" s="449" t="e">
        <f>'Area 24'!FB6</f>
        <v>#N/A</v>
      </c>
      <c r="Z773" s="449" t="e">
        <f>'Area 24'!EZ6</f>
        <v>#N/A</v>
      </c>
      <c r="AA773" s="449" t="e">
        <f>'Area 24'!FF6</f>
        <v>#N/A</v>
      </c>
      <c r="AB773" t="e">
        <f t="shared" si="46"/>
        <v>#N/A</v>
      </c>
      <c r="AC773" t="e">
        <f t="shared" si="47"/>
        <v>#N/A</v>
      </c>
      <c r="AD773" t="e">
        <f t="shared" si="48"/>
        <v>#N/A</v>
      </c>
    </row>
    <row r="774" spans="1:30">
      <c r="A774" t="s">
        <v>174</v>
      </c>
      <c r="B774" t="s">
        <v>625</v>
      </c>
      <c r="C774" t="s">
        <v>1292</v>
      </c>
      <c r="D774" t="s">
        <v>1293</v>
      </c>
      <c r="E774">
        <v>49.113171710000003</v>
      </c>
      <c r="F774">
        <v>-125.50147800000001</v>
      </c>
      <c r="G774" t="s">
        <v>1294</v>
      </c>
      <c r="H774" t="s">
        <v>1294</v>
      </c>
      <c r="I774" t="s">
        <v>1295</v>
      </c>
      <c r="J774" t="s">
        <v>1296</v>
      </c>
      <c r="K774" t="s">
        <v>1297</v>
      </c>
      <c r="L774">
        <v>49.026875990000001</v>
      </c>
      <c r="M774">
        <v>-125.14962509999999</v>
      </c>
      <c r="N774" t="s">
        <v>30</v>
      </c>
      <c r="O774">
        <v>31</v>
      </c>
      <c r="P774" t="s">
        <v>1298</v>
      </c>
      <c r="Q774">
        <v>5</v>
      </c>
      <c r="R774">
        <v>44536</v>
      </c>
      <c r="S774" t="s">
        <v>158</v>
      </c>
      <c r="T774">
        <v>24</v>
      </c>
      <c r="U774" t="s">
        <v>1131</v>
      </c>
      <c r="V774" t="s">
        <v>44</v>
      </c>
      <c r="W774" s="449">
        <v>3</v>
      </c>
      <c r="X774">
        <f>'Area 24'!EX7</f>
        <v>1</v>
      </c>
      <c r="Y774" s="449" t="e">
        <f>'Area 24'!FB7</f>
        <v>#N/A</v>
      </c>
      <c r="Z774" s="449" t="e">
        <f>'Area 24'!EZ7</f>
        <v>#N/A</v>
      </c>
      <c r="AA774" s="449" t="e">
        <f>'Area 24'!FF7</f>
        <v>#N/A</v>
      </c>
      <c r="AB774" t="e">
        <f t="shared" si="46"/>
        <v>#N/A</v>
      </c>
      <c r="AC774" t="e">
        <f t="shared" si="47"/>
        <v>#N/A</v>
      </c>
      <c r="AD774" t="e">
        <f t="shared" si="48"/>
        <v>#N/A</v>
      </c>
    </row>
    <row r="775" spans="1:30">
      <c r="A775" t="s">
        <v>174</v>
      </c>
      <c r="B775" t="s">
        <v>625</v>
      </c>
      <c r="C775" t="s">
        <v>1292</v>
      </c>
      <c r="D775" t="s">
        <v>1293</v>
      </c>
      <c r="E775">
        <v>49.113171710000003</v>
      </c>
      <c r="F775">
        <v>-125.50147800000001</v>
      </c>
      <c r="G775" t="s">
        <v>1294</v>
      </c>
      <c r="H775" t="s">
        <v>1294</v>
      </c>
      <c r="I775" t="s">
        <v>1295</v>
      </c>
      <c r="J775" t="s">
        <v>1296</v>
      </c>
      <c r="K775" t="s">
        <v>1297</v>
      </c>
      <c r="L775">
        <v>49.026875990000001</v>
      </c>
      <c r="M775">
        <v>-125.14962509999999</v>
      </c>
      <c r="N775" t="s">
        <v>30</v>
      </c>
      <c r="O775">
        <v>31</v>
      </c>
      <c r="P775" t="s">
        <v>1298</v>
      </c>
      <c r="Q775">
        <v>5</v>
      </c>
      <c r="R775">
        <v>44536</v>
      </c>
      <c r="S775" t="s">
        <v>158</v>
      </c>
      <c r="T775">
        <v>24</v>
      </c>
      <c r="U775" t="s">
        <v>1131</v>
      </c>
      <c r="V775" t="s">
        <v>45</v>
      </c>
      <c r="W775" s="449">
        <v>4</v>
      </c>
      <c r="X775">
        <f>'Area 24'!EX8</f>
        <v>-1</v>
      </c>
      <c r="Y775" s="449" t="e">
        <f>'Area 24'!FB8</f>
        <v>#N/A</v>
      </c>
      <c r="Z775" s="449" t="e">
        <f>'Area 24'!EZ8</f>
        <v>#N/A</v>
      </c>
      <c r="AA775" s="449" t="e">
        <f>'Area 24'!FF8</f>
        <v>#N/A</v>
      </c>
      <c r="AB775" t="e">
        <f t="shared" si="46"/>
        <v>#N/A</v>
      </c>
      <c r="AC775" t="e">
        <f t="shared" si="47"/>
        <v>#N/A</v>
      </c>
      <c r="AD775" t="e">
        <f t="shared" si="48"/>
        <v>#N/A</v>
      </c>
    </row>
    <row r="776" spans="1:30">
      <c r="A776" t="s">
        <v>174</v>
      </c>
      <c r="B776" t="s">
        <v>625</v>
      </c>
      <c r="C776" t="s">
        <v>1292</v>
      </c>
      <c r="D776" t="s">
        <v>1293</v>
      </c>
      <c r="E776">
        <v>49.113171710000003</v>
      </c>
      <c r="F776">
        <v>-125.50147800000001</v>
      </c>
      <c r="G776" t="s">
        <v>1294</v>
      </c>
      <c r="H776" t="s">
        <v>1294</v>
      </c>
      <c r="I776" t="s">
        <v>1295</v>
      </c>
      <c r="J776" t="s">
        <v>1296</v>
      </c>
      <c r="K776" t="s">
        <v>1297</v>
      </c>
      <c r="L776">
        <v>49.026875990000001</v>
      </c>
      <c r="M776">
        <v>-125.14962509999999</v>
      </c>
      <c r="N776" t="s">
        <v>30</v>
      </c>
      <c r="O776">
        <v>31</v>
      </c>
      <c r="P776" t="s">
        <v>1298</v>
      </c>
      <c r="Q776">
        <v>5</v>
      </c>
      <c r="R776">
        <v>44536</v>
      </c>
      <c r="S776" t="s">
        <v>158</v>
      </c>
      <c r="T776">
        <v>24</v>
      </c>
      <c r="U776" t="s">
        <v>1131</v>
      </c>
      <c r="V776" t="s">
        <v>46</v>
      </c>
      <c r="W776" s="449">
        <v>5</v>
      </c>
      <c r="X776">
        <f>'Area 24'!EX9</f>
        <v>1</v>
      </c>
      <c r="Y776" s="449" t="e">
        <f>'Area 24'!FB9</f>
        <v>#N/A</v>
      </c>
      <c r="Z776" s="449" t="e">
        <f>'Area 24'!EZ9</f>
        <v>#N/A</v>
      </c>
      <c r="AA776" s="449" t="e">
        <f>'Area 24'!FF9</f>
        <v>#N/A</v>
      </c>
      <c r="AB776" t="e">
        <f t="shared" si="46"/>
        <v>#N/A</v>
      </c>
      <c r="AC776" t="e">
        <f t="shared" si="47"/>
        <v>#N/A</v>
      </c>
      <c r="AD776" t="e">
        <f t="shared" si="48"/>
        <v>#N/A</v>
      </c>
    </row>
    <row r="777" spans="1:30">
      <c r="A777" t="s">
        <v>174</v>
      </c>
      <c r="B777" t="s">
        <v>625</v>
      </c>
      <c r="C777" t="s">
        <v>1292</v>
      </c>
      <c r="D777" t="s">
        <v>1293</v>
      </c>
      <c r="E777">
        <v>49.113171710000003</v>
      </c>
      <c r="F777">
        <v>-125.50147800000001</v>
      </c>
      <c r="G777" t="s">
        <v>1294</v>
      </c>
      <c r="H777" t="s">
        <v>1294</v>
      </c>
      <c r="I777" t="s">
        <v>1295</v>
      </c>
      <c r="J777" t="s">
        <v>1296</v>
      </c>
      <c r="K777" t="s">
        <v>1297</v>
      </c>
      <c r="L777">
        <v>49.026875990000001</v>
      </c>
      <c r="M777">
        <v>-125.14962509999999</v>
      </c>
      <c r="N777" t="s">
        <v>30</v>
      </c>
      <c r="O777">
        <v>31</v>
      </c>
      <c r="P777" t="s">
        <v>1298</v>
      </c>
      <c r="Q777">
        <v>5</v>
      </c>
      <c r="R777">
        <v>44536</v>
      </c>
      <c r="S777" t="s">
        <v>158</v>
      </c>
      <c r="T777">
        <v>24</v>
      </c>
      <c r="U777" t="s">
        <v>1131</v>
      </c>
      <c r="V777" t="s">
        <v>48</v>
      </c>
      <c r="W777" s="449">
        <v>6</v>
      </c>
      <c r="X777">
        <f>'Area 24'!EX10</f>
        <v>5</v>
      </c>
      <c r="Y777" s="449" t="e">
        <f>'Area 24'!FB10</f>
        <v>#N/A</v>
      </c>
      <c r="Z777" s="449" t="e">
        <f>'Area 24'!EZ10</f>
        <v>#N/A</v>
      </c>
      <c r="AA777" s="449" t="e">
        <f>'Area 24'!FF10</f>
        <v>#N/A</v>
      </c>
      <c r="AB777" t="e">
        <f t="shared" si="46"/>
        <v>#N/A</v>
      </c>
      <c r="AC777" t="e">
        <f t="shared" si="47"/>
        <v>#N/A</v>
      </c>
      <c r="AD777" t="e">
        <f t="shared" si="48"/>
        <v>#N/A</v>
      </c>
    </row>
    <row r="778" spans="1:30">
      <c r="A778" t="s">
        <v>174</v>
      </c>
      <c r="B778" t="s">
        <v>625</v>
      </c>
      <c r="C778" t="s">
        <v>1292</v>
      </c>
      <c r="D778" t="s">
        <v>1293</v>
      </c>
      <c r="E778">
        <v>49.113171710000003</v>
      </c>
      <c r="F778">
        <v>-125.50147800000001</v>
      </c>
      <c r="G778" t="s">
        <v>1294</v>
      </c>
      <c r="H778" t="s">
        <v>1294</v>
      </c>
      <c r="I778" t="s">
        <v>1295</v>
      </c>
      <c r="J778" t="s">
        <v>1296</v>
      </c>
      <c r="K778" t="s">
        <v>1297</v>
      </c>
      <c r="L778">
        <v>49.026875990000001</v>
      </c>
      <c r="M778">
        <v>-125.14962509999999</v>
      </c>
      <c r="N778" t="s">
        <v>30</v>
      </c>
      <c r="O778">
        <v>31</v>
      </c>
      <c r="P778" t="s">
        <v>1298</v>
      </c>
      <c r="Q778">
        <v>5</v>
      </c>
      <c r="R778">
        <v>44536</v>
      </c>
      <c r="S778" t="s">
        <v>158</v>
      </c>
      <c r="T778">
        <v>24</v>
      </c>
      <c r="U778" t="s">
        <v>1131</v>
      </c>
      <c r="V778" t="s">
        <v>49</v>
      </c>
      <c r="W778" s="449">
        <v>7</v>
      </c>
      <c r="X778">
        <f>'Area 24'!EX11</f>
        <v>5</v>
      </c>
      <c r="Y778" s="449" t="e">
        <f>'Area 24'!FB11</f>
        <v>#N/A</v>
      </c>
      <c r="Z778" s="449" t="e">
        <f>'Area 24'!EZ11</f>
        <v>#N/A</v>
      </c>
      <c r="AA778" s="449" t="e">
        <f>'Area 24'!FF11</f>
        <v>#N/A</v>
      </c>
      <c r="AB778" t="e">
        <f t="shared" si="46"/>
        <v>#N/A</v>
      </c>
      <c r="AC778" t="e">
        <f t="shared" si="47"/>
        <v>#N/A</v>
      </c>
      <c r="AD778" t="e">
        <f t="shared" si="48"/>
        <v>#N/A</v>
      </c>
    </row>
    <row r="779" spans="1:30">
      <c r="A779" t="s">
        <v>174</v>
      </c>
      <c r="B779" t="s">
        <v>625</v>
      </c>
      <c r="C779" t="s">
        <v>1292</v>
      </c>
      <c r="D779" t="s">
        <v>1293</v>
      </c>
      <c r="E779">
        <v>49.113171710000003</v>
      </c>
      <c r="F779">
        <v>-125.50147800000001</v>
      </c>
      <c r="G779" t="s">
        <v>1294</v>
      </c>
      <c r="H779" t="s">
        <v>1294</v>
      </c>
      <c r="I779" t="s">
        <v>1295</v>
      </c>
      <c r="J779" t="s">
        <v>1296</v>
      </c>
      <c r="K779" t="s">
        <v>1297</v>
      </c>
      <c r="L779">
        <v>49.026875990000001</v>
      </c>
      <c r="M779">
        <v>-125.14962509999999</v>
      </c>
      <c r="N779" t="s">
        <v>30</v>
      </c>
      <c r="O779">
        <v>31</v>
      </c>
      <c r="P779" t="s">
        <v>1298</v>
      </c>
      <c r="Q779">
        <v>5</v>
      </c>
      <c r="R779">
        <v>44536</v>
      </c>
      <c r="S779" t="s">
        <v>158</v>
      </c>
      <c r="T779">
        <v>24</v>
      </c>
      <c r="U779" t="s">
        <v>1131</v>
      </c>
      <c r="V779" t="s">
        <v>50</v>
      </c>
      <c r="W779" s="449">
        <v>8</v>
      </c>
      <c r="X779">
        <f>'Area 24'!EX12</f>
        <v>5</v>
      </c>
      <c r="Y779" s="449" t="e">
        <f>'Area 24'!FB12</f>
        <v>#N/A</v>
      </c>
      <c r="Z779" s="449" t="e">
        <f>'Area 24'!EZ12</f>
        <v>#N/A</v>
      </c>
      <c r="AA779" s="449" t="e">
        <f>'Area 24'!FF12</f>
        <v>#N/A</v>
      </c>
      <c r="AB779" t="e">
        <f t="shared" si="46"/>
        <v>#N/A</v>
      </c>
      <c r="AC779" t="e">
        <f t="shared" si="47"/>
        <v>#N/A</v>
      </c>
      <c r="AD779" t="e">
        <f t="shared" si="48"/>
        <v>#N/A</v>
      </c>
    </row>
    <row r="780" spans="1:30">
      <c r="A780" t="s">
        <v>174</v>
      </c>
      <c r="B780" t="s">
        <v>625</v>
      </c>
      <c r="C780" t="s">
        <v>1292</v>
      </c>
      <c r="D780" t="s">
        <v>1293</v>
      </c>
      <c r="E780">
        <v>49.113171710000003</v>
      </c>
      <c r="F780">
        <v>-125.50147800000001</v>
      </c>
      <c r="G780" t="s">
        <v>1294</v>
      </c>
      <c r="H780" t="s">
        <v>1294</v>
      </c>
      <c r="I780" t="s">
        <v>1295</v>
      </c>
      <c r="J780" t="s">
        <v>1296</v>
      </c>
      <c r="K780" t="s">
        <v>1297</v>
      </c>
      <c r="L780">
        <v>49.026875990000001</v>
      </c>
      <c r="M780">
        <v>-125.14962509999999</v>
      </c>
      <c r="N780" t="s">
        <v>30</v>
      </c>
      <c r="O780">
        <v>31</v>
      </c>
      <c r="P780" t="s">
        <v>1298</v>
      </c>
      <c r="Q780">
        <v>5</v>
      </c>
      <c r="R780">
        <v>44536</v>
      </c>
      <c r="S780" t="s">
        <v>158</v>
      </c>
      <c r="T780">
        <v>24</v>
      </c>
      <c r="U780" t="s">
        <v>1131</v>
      </c>
      <c r="V780" t="s">
        <v>52</v>
      </c>
      <c r="W780" s="449">
        <v>9</v>
      </c>
      <c r="X780">
        <f>'Area 24'!EX13</f>
        <v>1</v>
      </c>
      <c r="Y780" s="449" t="e">
        <f>'Area 24'!FB13</f>
        <v>#N/A</v>
      </c>
      <c r="Z780" s="449" t="e">
        <f>'Area 24'!EZ13</f>
        <v>#N/A</v>
      </c>
      <c r="AA780" s="449" t="e">
        <f>'Area 24'!FF13</f>
        <v>#N/A</v>
      </c>
      <c r="AB780" t="e">
        <f t="shared" si="46"/>
        <v>#N/A</v>
      </c>
      <c r="AC780" t="e">
        <f t="shared" si="47"/>
        <v>#N/A</v>
      </c>
      <c r="AD780" t="e">
        <f t="shared" si="48"/>
        <v>#N/A</v>
      </c>
    </row>
    <row r="781" spans="1:30">
      <c r="A781" t="s">
        <v>174</v>
      </c>
      <c r="B781" t="s">
        <v>625</v>
      </c>
      <c r="C781" t="s">
        <v>1292</v>
      </c>
      <c r="D781" t="s">
        <v>1293</v>
      </c>
      <c r="E781">
        <v>49.113171710000003</v>
      </c>
      <c r="F781">
        <v>-125.50147800000001</v>
      </c>
      <c r="G781" t="s">
        <v>1294</v>
      </c>
      <c r="H781" t="s">
        <v>1294</v>
      </c>
      <c r="I781" t="s">
        <v>1295</v>
      </c>
      <c r="J781" t="s">
        <v>1296</v>
      </c>
      <c r="K781" t="s">
        <v>1297</v>
      </c>
      <c r="L781">
        <v>49.026875990000001</v>
      </c>
      <c r="M781">
        <v>-125.14962509999999</v>
      </c>
      <c r="N781" t="s">
        <v>30</v>
      </c>
      <c r="O781">
        <v>31</v>
      </c>
      <c r="P781" t="s">
        <v>1298</v>
      </c>
      <c r="Q781">
        <v>5</v>
      </c>
      <c r="R781">
        <v>44536</v>
      </c>
      <c r="S781" t="s">
        <v>158</v>
      </c>
      <c r="T781">
        <v>24</v>
      </c>
      <c r="U781" t="s">
        <v>1131</v>
      </c>
      <c r="V781" t="s">
        <v>53</v>
      </c>
      <c r="W781" s="449">
        <v>10</v>
      </c>
      <c r="X781">
        <f>'Area 24'!EX14</f>
        <v>-1</v>
      </c>
      <c r="Y781" s="449" t="e">
        <f>'Area 24'!FB14</f>
        <v>#N/A</v>
      </c>
      <c r="Z781" s="449" t="e">
        <f>'Area 24'!EZ14</f>
        <v>#N/A</v>
      </c>
      <c r="AA781" s="449" t="e">
        <f>'Area 24'!FF14</f>
        <v>#N/A</v>
      </c>
      <c r="AB781" t="e">
        <f t="shared" si="46"/>
        <v>#N/A</v>
      </c>
      <c r="AC781" t="e">
        <f t="shared" si="47"/>
        <v>#N/A</v>
      </c>
      <c r="AD781" t="e">
        <f t="shared" si="48"/>
        <v>#N/A</v>
      </c>
    </row>
    <row r="782" spans="1:30">
      <c r="A782" t="s">
        <v>174</v>
      </c>
      <c r="B782" t="s">
        <v>625</v>
      </c>
      <c r="C782" t="s">
        <v>1292</v>
      </c>
      <c r="D782" t="s">
        <v>1293</v>
      </c>
      <c r="E782">
        <v>49.113171710000003</v>
      </c>
      <c r="F782">
        <v>-125.50147800000001</v>
      </c>
      <c r="G782" t="s">
        <v>1294</v>
      </c>
      <c r="H782" t="s">
        <v>1294</v>
      </c>
      <c r="I782" t="s">
        <v>1295</v>
      </c>
      <c r="J782" t="s">
        <v>1296</v>
      </c>
      <c r="K782" t="s">
        <v>1297</v>
      </c>
      <c r="L782">
        <v>49.026875990000001</v>
      </c>
      <c r="M782">
        <v>-125.14962509999999</v>
      </c>
      <c r="N782" t="s">
        <v>30</v>
      </c>
      <c r="O782">
        <v>31</v>
      </c>
      <c r="P782" t="s">
        <v>1298</v>
      </c>
      <c r="Q782">
        <v>5</v>
      </c>
      <c r="R782">
        <v>44536</v>
      </c>
      <c r="S782" t="s">
        <v>158</v>
      </c>
      <c r="T782">
        <v>24</v>
      </c>
      <c r="U782" t="s">
        <v>1131</v>
      </c>
      <c r="V782" t="s">
        <v>55</v>
      </c>
      <c r="W782" s="449">
        <v>11</v>
      </c>
      <c r="X782">
        <f>'Area 24'!EX15</f>
        <v>1</v>
      </c>
      <c r="Y782" s="449" t="e">
        <f>'Area 24'!FB15</f>
        <v>#N/A</v>
      </c>
      <c r="Z782" s="449" t="e">
        <f>'Area 24'!EZ15</f>
        <v>#N/A</v>
      </c>
      <c r="AA782" s="449" t="e">
        <f>'Area 24'!FF15</f>
        <v>#N/A</v>
      </c>
      <c r="AB782" t="e">
        <f t="shared" si="46"/>
        <v>#N/A</v>
      </c>
      <c r="AC782" t="e">
        <f t="shared" si="47"/>
        <v>#N/A</v>
      </c>
      <c r="AD782" t="e">
        <f t="shared" si="48"/>
        <v>#N/A</v>
      </c>
    </row>
    <row r="783" spans="1:30">
      <c r="A783" t="s">
        <v>174</v>
      </c>
      <c r="B783" t="s">
        <v>625</v>
      </c>
      <c r="C783" t="s">
        <v>1292</v>
      </c>
      <c r="D783" t="s">
        <v>1293</v>
      </c>
      <c r="E783">
        <v>49.113171710000003</v>
      </c>
      <c r="F783">
        <v>-125.50147800000001</v>
      </c>
      <c r="G783" t="s">
        <v>1294</v>
      </c>
      <c r="H783" t="s">
        <v>1294</v>
      </c>
      <c r="I783" t="s">
        <v>1295</v>
      </c>
      <c r="J783" t="s">
        <v>1296</v>
      </c>
      <c r="K783" t="s">
        <v>1297</v>
      </c>
      <c r="L783">
        <v>49.026875990000001</v>
      </c>
      <c r="M783">
        <v>-125.14962509999999</v>
      </c>
      <c r="N783" t="s">
        <v>30</v>
      </c>
      <c r="O783">
        <v>31</v>
      </c>
      <c r="P783" t="s">
        <v>1298</v>
      </c>
      <c r="Q783">
        <v>5</v>
      </c>
      <c r="R783">
        <v>44536</v>
      </c>
      <c r="S783" t="s">
        <v>158</v>
      </c>
      <c r="T783">
        <v>24</v>
      </c>
      <c r="U783" t="s">
        <v>1131</v>
      </c>
      <c r="V783" t="s">
        <v>56</v>
      </c>
      <c r="W783" s="449">
        <v>12</v>
      </c>
      <c r="X783">
        <f>'Area 24'!EX16</f>
        <v>0</v>
      </c>
      <c r="Y783" s="449" t="e">
        <f>'Area 24'!FB16</f>
        <v>#N/A</v>
      </c>
      <c r="Z783" s="449" t="e">
        <f>'Area 24'!EZ16</f>
        <v>#N/A</v>
      </c>
      <c r="AA783" s="449" t="e">
        <f>'Area 24'!FF16</f>
        <v>#N/A</v>
      </c>
      <c r="AB783" t="e">
        <f t="shared" si="46"/>
        <v>#N/A</v>
      </c>
      <c r="AC783" t="e">
        <f t="shared" si="47"/>
        <v>#N/A</v>
      </c>
      <c r="AD783" t="e">
        <f t="shared" si="48"/>
        <v>#N/A</v>
      </c>
    </row>
    <row r="784" spans="1:30">
      <c r="A784" t="s">
        <v>174</v>
      </c>
      <c r="B784" t="s">
        <v>625</v>
      </c>
      <c r="C784" t="s">
        <v>1292</v>
      </c>
      <c r="D784" t="s">
        <v>1293</v>
      </c>
      <c r="E784">
        <v>49.113171710000003</v>
      </c>
      <c r="F784">
        <v>-125.50147800000001</v>
      </c>
      <c r="G784" t="s">
        <v>1294</v>
      </c>
      <c r="H784" t="s">
        <v>1294</v>
      </c>
      <c r="I784" t="s">
        <v>1295</v>
      </c>
      <c r="J784" t="s">
        <v>1296</v>
      </c>
      <c r="K784" t="s">
        <v>1297</v>
      </c>
      <c r="L784">
        <v>49.026875990000001</v>
      </c>
      <c r="M784">
        <v>-125.14962509999999</v>
      </c>
      <c r="N784" t="s">
        <v>30</v>
      </c>
      <c r="O784">
        <v>31</v>
      </c>
      <c r="P784" t="s">
        <v>1298</v>
      </c>
      <c r="Q784">
        <v>5</v>
      </c>
      <c r="R784">
        <v>44536</v>
      </c>
      <c r="S784" t="s">
        <v>158</v>
      </c>
      <c r="T784">
        <v>24</v>
      </c>
      <c r="U784" t="s">
        <v>1131</v>
      </c>
      <c r="V784" t="s">
        <v>57</v>
      </c>
      <c r="W784" s="449">
        <v>13</v>
      </c>
      <c r="X784">
        <f>'Area 24'!EX17</f>
        <v>-1</v>
      </c>
      <c r="Y784" s="449" t="e">
        <f>'Area 24'!FB17</f>
        <v>#N/A</v>
      </c>
      <c r="Z784" s="449" t="e">
        <f>'Area 24'!EZ17</f>
        <v>#N/A</v>
      </c>
      <c r="AA784" s="449" t="e">
        <f>'Area 24'!FF17</f>
        <v>#N/A</v>
      </c>
      <c r="AB784" t="e">
        <f t="shared" si="46"/>
        <v>#N/A</v>
      </c>
      <c r="AC784" t="e">
        <f t="shared" si="47"/>
        <v>#N/A</v>
      </c>
      <c r="AD784" t="e">
        <f t="shared" si="48"/>
        <v>#N/A</v>
      </c>
    </row>
    <row r="785" spans="1:30">
      <c r="A785" t="s">
        <v>174</v>
      </c>
      <c r="B785" t="s">
        <v>625</v>
      </c>
      <c r="C785" t="s">
        <v>1292</v>
      </c>
      <c r="D785" t="s">
        <v>1293</v>
      </c>
      <c r="E785">
        <v>49.113171710000003</v>
      </c>
      <c r="F785">
        <v>-125.50147800000001</v>
      </c>
      <c r="G785" t="s">
        <v>1294</v>
      </c>
      <c r="H785" t="s">
        <v>1294</v>
      </c>
      <c r="I785" t="s">
        <v>1295</v>
      </c>
      <c r="J785" t="s">
        <v>1296</v>
      </c>
      <c r="K785" t="s">
        <v>1297</v>
      </c>
      <c r="L785">
        <v>49.026875990000001</v>
      </c>
      <c r="M785">
        <v>-125.14962509999999</v>
      </c>
      <c r="N785" t="s">
        <v>30</v>
      </c>
      <c r="O785">
        <v>31</v>
      </c>
      <c r="P785" t="s">
        <v>1298</v>
      </c>
      <c r="Q785">
        <v>5</v>
      </c>
      <c r="R785">
        <v>44536</v>
      </c>
      <c r="S785" t="s">
        <v>158</v>
      </c>
      <c r="T785">
        <v>24</v>
      </c>
      <c r="U785" t="s">
        <v>1131</v>
      </c>
      <c r="V785" t="s">
        <v>58</v>
      </c>
      <c r="W785" s="449">
        <v>14</v>
      </c>
      <c r="X785">
        <f>'Area 24'!EX18</f>
        <v>-1</v>
      </c>
      <c r="Y785" s="449" t="e">
        <f>'Area 24'!FB18</f>
        <v>#N/A</v>
      </c>
      <c r="Z785" s="449" t="e">
        <f>'Area 24'!EZ18</f>
        <v>#N/A</v>
      </c>
      <c r="AA785" s="449" t="e">
        <f>'Area 24'!FF18</f>
        <v>#N/A</v>
      </c>
      <c r="AB785" t="e">
        <f t="shared" si="46"/>
        <v>#N/A</v>
      </c>
      <c r="AC785" t="e">
        <f t="shared" si="47"/>
        <v>#N/A</v>
      </c>
      <c r="AD785" t="e">
        <f t="shared" si="48"/>
        <v>#N/A</v>
      </c>
    </row>
    <row r="786" spans="1:30">
      <c r="A786" t="s">
        <v>174</v>
      </c>
      <c r="B786" t="s">
        <v>625</v>
      </c>
      <c r="C786" t="s">
        <v>1292</v>
      </c>
      <c r="D786" t="s">
        <v>1293</v>
      </c>
      <c r="E786">
        <v>49.113171710000003</v>
      </c>
      <c r="F786">
        <v>-125.50147800000001</v>
      </c>
      <c r="G786" t="s">
        <v>1294</v>
      </c>
      <c r="H786" t="s">
        <v>1294</v>
      </c>
      <c r="I786" t="s">
        <v>1295</v>
      </c>
      <c r="J786" t="s">
        <v>1296</v>
      </c>
      <c r="K786" t="s">
        <v>1297</v>
      </c>
      <c r="L786">
        <v>49.026875990000001</v>
      </c>
      <c r="M786">
        <v>-125.14962509999999</v>
      </c>
      <c r="N786" t="s">
        <v>30</v>
      </c>
      <c r="O786">
        <v>31</v>
      </c>
      <c r="P786" t="s">
        <v>1298</v>
      </c>
      <c r="Q786">
        <v>5</v>
      </c>
      <c r="R786">
        <v>44536</v>
      </c>
      <c r="S786" t="s">
        <v>158</v>
      </c>
      <c r="T786">
        <v>24</v>
      </c>
      <c r="U786" t="s">
        <v>1131</v>
      </c>
      <c r="V786" t="s">
        <v>59</v>
      </c>
      <c r="W786" s="449">
        <v>15</v>
      </c>
      <c r="X786">
        <f>'Area 24'!EX19</f>
        <v>-1</v>
      </c>
      <c r="Y786" s="449" t="e">
        <f>'Area 24'!FB19</f>
        <v>#N/A</v>
      </c>
      <c r="Z786" s="449" t="e">
        <f>'Area 24'!EZ19</f>
        <v>#N/A</v>
      </c>
      <c r="AA786" s="449" t="e">
        <f>'Area 24'!FF19</f>
        <v>#N/A</v>
      </c>
      <c r="AB786" t="e">
        <f t="shared" si="46"/>
        <v>#N/A</v>
      </c>
      <c r="AC786" t="e">
        <f t="shared" si="47"/>
        <v>#N/A</v>
      </c>
      <c r="AD786" t="e">
        <f t="shared" si="48"/>
        <v>#N/A</v>
      </c>
    </row>
    <row r="787" spans="1:30">
      <c r="A787" t="s">
        <v>174</v>
      </c>
      <c r="B787" t="s">
        <v>625</v>
      </c>
      <c r="C787" t="s">
        <v>1292</v>
      </c>
      <c r="D787" t="s">
        <v>1293</v>
      </c>
      <c r="E787">
        <v>49.113171710000003</v>
      </c>
      <c r="F787">
        <v>-125.50147800000001</v>
      </c>
      <c r="G787" t="s">
        <v>1294</v>
      </c>
      <c r="H787" t="s">
        <v>1294</v>
      </c>
      <c r="I787" t="s">
        <v>1295</v>
      </c>
      <c r="J787" t="s">
        <v>1296</v>
      </c>
      <c r="K787" t="s">
        <v>1297</v>
      </c>
      <c r="L787">
        <v>49.026875990000001</v>
      </c>
      <c r="M787">
        <v>-125.14962509999999</v>
      </c>
      <c r="N787" t="s">
        <v>30</v>
      </c>
      <c r="O787">
        <v>31</v>
      </c>
      <c r="P787" t="s">
        <v>1298</v>
      </c>
      <c r="Q787">
        <v>5</v>
      </c>
      <c r="R787">
        <v>44536</v>
      </c>
      <c r="S787" t="s">
        <v>158</v>
      </c>
      <c r="T787">
        <v>24</v>
      </c>
      <c r="U787" t="s">
        <v>1132</v>
      </c>
      <c r="V787" t="s">
        <v>61</v>
      </c>
      <c r="W787" s="449">
        <v>16</v>
      </c>
      <c r="X787">
        <f>'Area 24'!EX20</f>
        <v>1</v>
      </c>
      <c r="Y787" s="449" t="e">
        <f>'Area 24'!FB20</f>
        <v>#N/A</v>
      </c>
      <c r="Z787" s="449" t="e">
        <f>'Area 24'!EZ20</f>
        <v>#N/A</v>
      </c>
      <c r="AA787" s="449" t="e">
        <f>'Area 24'!FF20</f>
        <v>#N/A</v>
      </c>
      <c r="AB787" t="e">
        <f t="shared" si="46"/>
        <v>#N/A</v>
      </c>
      <c r="AC787" t="e">
        <f t="shared" si="47"/>
        <v>#N/A</v>
      </c>
      <c r="AD787" t="e">
        <f t="shared" si="48"/>
        <v>#N/A</v>
      </c>
    </row>
    <row r="788" spans="1:30">
      <c r="A788" t="s">
        <v>174</v>
      </c>
      <c r="B788" t="s">
        <v>625</v>
      </c>
      <c r="C788" t="s">
        <v>1292</v>
      </c>
      <c r="D788" t="s">
        <v>1293</v>
      </c>
      <c r="E788">
        <v>49.113171710000003</v>
      </c>
      <c r="F788">
        <v>-125.50147800000001</v>
      </c>
      <c r="G788" t="s">
        <v>1294</v>
      </c>
      <c r="H788" t="s">
        <v>1294</v>
      </c>
      <c r="I788" t="s">
        <v>1295</v>
      </c>
      <c r="J788" t="s">
        <v>1296</v>
      </c>
      <c r="K788" t="s">
        <v>1297</v>
      </c>
      <c r="L788">
        <v>49.026875990000001</v>
      </c>
      <c r="M788">
        <v>-125.14962509999999</v>
      </c>
      <c r="N788" t="s">
        <v>30</v>
      </c>
      <c r="O788">
        <v>31</v>
      </c>
      <c r="P788" t="s">
        <v>1298</v>
      </c>
      <c r="Q788">
        <v>5</v>
      </c>
      <c r="R788">
        <v>44536</v>
      </c>
      <c r="S788" t="s">
        <v>158</v>
      </c>
      <c r="T788">
        <v>24</v>
      </c>
      <c r="U788" t="s">
        <v>1132</v>
      </c>
      <c r="V788" t="s">
        <v>62</v>
      </c>
      <c r="W788" s="449">
        <v>17</v>
      </c>
      <c r="X788">
        <f>'Area 24'!EX21</f>
        <v>1</v>
      </c>
      <c r="Y788" s="449" t="e">
        <f>'Area 24'!FB21</f>
        <v>#N/A</v>
      </c>
      <c r="Z788" s="449" t="e">
        <f>'Area 24'!EZ21</f>
        <v>#N/A</v>
      </c>
      <c r="AA788" s="449" t="e">
        <f>'Area 24'!FF21</f>
        <v>#N/A</v>
      </c>
      <c r="AB788" t="e">
        <f t="shared" si="46"/>
        <v>#N/A</v>
      </c>
      <c r="AC788" t="e">
        <f t="shared" si="47"/>
        <v>#N/A</v>
      </c>
      <c r="AD788" t="e">
        <f t="shared" si="48"/>
        <v>#N/A</v>
      </c>
    </row>
    <row r="789" spans="1:30">
      <c r="A789" t="s">
        <v>174</v>
      </c>
      <c r="B789" t="s">
        <v>625</v>
      </c>
      <c r="C789" t="s">
        <v>1292</v>
      </c>
      <c r="D789" t="s">
        <v>1293</v>
      </c>
      <c r="E789">
        <v>49.113171710000003</v>
      </c>
      <c r="F789">
        <v>-125.50147800000001</v>
      </c>
      <c r="G789" t="s">
        <v>1294</v>
      </c>
      <c r="H789" t="s">
        <v>1294</v>
      </c>
      <c r="I789" t="s">
        <v>1295</v>
      </c>
      <c r="J789" t="s">
        <v>1296</v>
      </c>
      <c r="K789" t="s">
        <v>1297</v>
      </c>
      <c r="L789">
        <v>49.026875990000001</v>
      </c>
      <c r="M789">
        <v>-125.14962509999999</v>
      </c>
      <c r="N789" t="s">
        <v>30</v>
      </c>
      <c r="O789">
        <v>31</v>
      </c>
      <c r="P789" t="s">
        <v>1298</v>
      </c>
      <c r="Q789">
        <v>5</v>
      </c>
      <c r="R789">
        <v>44536</v>
      </c>
      <c r="S789" t="s">
        <v>158</v>
      </c>
      <c r="T789">
        <v>24</v>
      </c>
      <c r="U789" t="s">
        <v>1132</v>
      </c>
      <c r="V789" t="s">
        <v>284</v>
      </c>
      <c r="W789" s="449">
        <v>18</v>
      </c>
      <c r="X789">
        <f>'Area 24'!EX22</f>
        <v>1</v>
      </c>
      <c r="Y789" s="449" t="e">
        <f>'Area 24'!FB22</f>
        <v>#N/A</v>
      </c>
      <c r="Z789" s="449" t="e">
        <f>'Area 24'!EZ22</f>
        <v>#N/A</v>
      </c>
      <c r="AA789" s="449" t="e">
        <f>'Area 24'!FF22</f>
        <v>#N/A</v>
      </c>
      <c r="AB789" t="e">
        <f t="shared" si="46"/>
        <v>#N/A</v>
      </c>
      <c r="AC789" t="e">
        <f t="shared" si="47"/>
        <v>#N/A</v>
      </c>
      <c r="AD789" t="e">
        <f t="shared" si="48"/>
        <v>#N/A</v>
      </c>
    </row>
    <row r="790" spans="1:30">
      <c r="A790" t="s">
        <v>174</v>
      </c>
      <c r="B790" t="s">
        <v>625</v>
      </c>
      <c r="C790" t="s">
        <v>1292</v>
      </c>
      <c r="D790" t="s">
        <v>1293</v>
      </c>
      <c r="E790">
        <v>49.113171710000003</v>
      </c>
      <c r="F790">
        <v>-125.50147800000001</v>
      </c>
      <c r="G790" t="s">
        <v>1294</v>
      </c>
      <c r="H790" t="s">
        <v>1294</v>
      </c>
      <c r="I790" t="s">
        <v>1295</v>
      </c>
      <c r="J790" t="s">
        <v>1296</v>
      </c>
      <c r="K790" t="s">
        <v>1297</v>
      </c>
      <c r="L790">
        <v>49.026875990000001</v>
      </c>
      <c r="M790">
        <v>-125.14962509999999</v>
      </c>
      <c r="N790" t="s">
        <v>30</v>
      </c>
      <c r="O790">
        <v>31</v>
      </c>
      <c r="P790" t="s">
        <v>1298</v>
      </c>
      <c r="Q790">
        <v>5</v>
      </c>
      <c r="R790">
        <v>44536</v>
      </c>
      <c r="S790" t="s">
        <v>158</v>
      </c>
      <c r="T790">
        <v>24</v>
      </c>
      <c r="U790" t="s">
        <v>1132</v>
      </c>
      <c r="V790" t="s">
        <v>64</v>
      </c>
      <c r="W790" s="449">
        <v>19</v>
      </c>
      <c r="X790">
        <f>'Area 24'!EX23</f>
        <v>0</v>
      </c>
      <c r="Y790" s="449" t="e">
        <f>'Area 24'!FB23</f>
        <v>#N/A</v>
      </c>
      <c r="Z790" s="449" t="e">
        <f>'Area 24'!EZ23</f>
        <v>#N/A</v>
      </c>
      <c r="AA790" s="449" t="e">
        <f>'Area 24'!FF23</f>
        <v>#N/A</v>
      </c>
      <c r="AB790" t="e">
        <f t="shared" si="46"/>
        <v>#N/A</v>
      </c>
      <c r="AC790" t="e">
        <f t="shared" si="47"/>
        <v>#N/A</v>
      </c>
      <c r="AD790" t="e">
        <f t="shared" si="48"/>
        <v>#N/A</v>
      </c>
    </row>
    <row r="791" spans="1:30">
      <c r="A791" t="s">
        <v>174</v>
      </c>
      <c r="B791" t="s">
        <v>625</v>
      </c>
      <c r="C791" t="s">
        <v>1292</v>
      </c>
      <c r="D791" t="s">
        <v>1293</v>
      </c>
      <c r="E791">
        <v>49.113171710000003</v>
      </c>
      <c r="F791">
        <v>-125.50147800000001</v>
      </c>
      <c r="G791" t="s">
        <v>1294</v>
      </c>
      <c r="H791" t="s">
        <v>1294</v>
      </c>
      <c r="I791" t="s">
        <v>1295</v>
      </c>
      <c r="J791" t="s">
        <v>1296</v>
      </c>
      <c r="K791" t="s">
        <v>1297</v>
      </c>
      <c r="L791">
        <v>49.026875990000001</v>
      </c>
      <c r="M791">
        <v>-125.14962509999999</v>
      </c>
      <c r="N791" t="s">
        <v>30</v>
      </c>
      <c r="O791">
        <v>31</v>
      </c>
      <c r="P791" t="s">
        <v>1298</v>
      </c>
      <c r="Q791">
        <v>5</v>
      </c>
      <c r="R791">
        <v>44536</v>
      </c>
      <c r="S791" t="s">
        <v>158</v>
      </c>
      <c r="T791">
        <v>24</v>
      </c>
      <c r="U791" t="s">
        <v>1132</v>
      </c>
      <c r="V791" t="s">
        <v>65</v>
      </c>
      <c r="W791" s="449">
        <v>20</v>
      </c>
      <c r="X791">
        <f>'Area 24'!EX24</f>
        <v>-1</v>
      </c>
      <c r="Y791" s="449" t="e">
        <f>'Area 24'!FB24</f>
        <v>#N/A</v>
      </c>
      <c r="Z791" s="449" t="e">
        <f>'Area 24'!EZ24</f>
        <v>#N/A</v>
      </c>
      <c r="AA791" s="449" t="e">
        <f>'Area 24'!FF24</f>
        <v>#N/A</v>
      </c>
      <c r="AB791" t="e">
        <f t="shared" si="46"/>
        <v>#N/A</v>
      </c>
      <c r="AC791" t="e">
        <f t="shared" si="47"/>
        <v>#N/A</v>
      </c>
      <c r="AD791" t="e">
        <f t="shared" si="48"/>
        <v>#N/A</v>
      </c>
    </row>
    <row r="792" spans="1:30">
      <c r="A792" t="s">
        <v>174</v>
      </c>
      <c r="B792" t="s">
        <v>625</v>
      </c>
      <c r="C792" t="s">
        <v>1292</v>
      </c>
      <c r="D792" t="s">
        <v>1293</v>
      </c>
      <c r="E792">
        <v>49.113171710000003</v>
      </c>
      <c r="F792">
        <v>-125.50147800000001</v>
      </c>
      <c r="G792" t="s">
        <v>1294</v>
      </c>
      <c r="H792" t="s">
        <v>1294</v>
      </c>
      <c r="I792" t="s">
        <v>1295</v>
      </c>
      <c r="J792" t="s">
        <v>1296</v>
      </c>
      <c r="K792" t="s">
        <v>1297</v>
      </c>
      <c r="L792">
        <v>49.026875990000001</v>
      </c>
      <c r="M792">
        <v>-125.14962509999999</v>
      </c>
      <c r="N792" t="s">
        <v>30</v>
      </c>
      <c r="O792">
        <v>31</v>
      </c>
      <c r="P792" t="s">
        <v>1298</v>
      </c>
      <c r="Q792">
        <v>5</v>
      </c>
      <c r="R792">
        <v>44536</v>
      </c>
      <c r="S792" t="s">
        <v>158</v>
      </c>
      <c r="T792">
        <v>24</v>
      </c>
      <c r="U792" t="s">
        <v>1132</v>
      </c>
      <c r="V792" t="s">
        <v>66</v>
      </c>
      <c r="W792" s="449">
        <v>21</v>
      </c>
      <c r="X792">
        <f>'Area 24'!EX25</f>
        <v>1</v>
      </c>
      <c r="Y792" s="449" t="e">
        <f>'Area 24'!FB25</f>
        <v>#N/A</v>
      </c>
      <c r="Z792" s="449" t="e">
        <f>'Area 24'!EZ25</f>
        <v>#N/A</v>
      </c>
      <c r="AA792" s="449" t="e">
        <f>'Area 24'!FF25</f>
        <v>#N/A</v>
      </c>
      <c r="AB792" t="e">
        <f t="shared" si="46"/>
        <v>#N/A</v>
      </c>
      <c r="AC792" t="e">
        <f t="shared" si="47"/>
        <v>#N/A</v>
      </c>
      <c r="AD792" t="e">
        <f t="shared" si="48"/>
        <v>#N/A</v>
      </c>
    </row>
    <row r="793" spans="1:30">
      <c r="A793" t="s">
        <v>174</v>
      </c>
      <c r="B793" t="s">
        <v>625</v>
      </c>
      <c r="C793" t="s">
        <v>1292</v>
      </c>
      <c r="D793" t="s">
        <v>1293</v>
      </c>
      <c r="E793">
        <v>49.113171710000003</v>
      </c>
      <c r="F793">
        <v>-125.50147800000001</v>
      </c>
      <c r="G793" t="s">
        <v>1294</v>
      </c>
      <c r="H793" t="s">
        <v>1294</v>
      </c>
      <c r="I793" t="s">
        <v>1295</v>
      </c>
      <c r="J793" t="s">
        <v>1296</v>
      </c>
      <c r="K793" t="s">
        <v>1297</v>
      </c>
      <c r="L793">
        <v>49.026875990000001</v>
      </c>
      <c r="M793">
        <v>-125.14962509999999</v>
      </c>
      <c r="N793" t="s">
        <v>30</v>
      </c>
      <c r="O793">
        <v>31</v>
      </c>
      <c r="P793" t="s">
        <v>1298</v>
      </c>
      <c r="Q793">
        <v>5</v>
      </c>
      <c r="R793">
        <v>44536</v>
      </c>
      <c r="S793" t="s">
        <v>158</v>
      </c>
      <c r="T793">
        <v>24</v>
      </c>
      <c r="U793" t="s">
        <v>1132</v>
      </c>
      <c r="V793" t="s">
        <v>67</v>
      </c>
      <c r="W793" s="449">
        <v>22</v>
      </c>
      <c r="X793">
        <f>'Area 24'!EX26</f>
        <v>5</v>
      </c>
      <c r="Y793" s="449" t="e">
        <f>'Area 24'!FB26</f>
        <v>#N/A</v>
      </c>
      <c r="Z793" s="449" t="e">
        <f>'Area 24'!EZ26</f>
        <v>#N/A</v>
      </c>
      <c r="AA793" s="449" t="e">
        <f>'Area 24'!FF26</f>
        <v>#N/A</v>
      </c>
      <c r="AB793" t="e">
        <f t="shared" si="46"/>
        <v>#N/A</v>
      </c>
      <c r="AC793" t="e">
        <f t="shared" si="47"/>
        <v>#N/A</v>
      </c>
      <c r="AD793" t="e">
        <f t="shared" si="48"/>
        <v>#N/A</v>
      </c>
    </row>
    <row r="794" spans="1:30">
      <c r="A794" t="s">
        <v>174</v>
      </c>
      <c r="B794" t="s">
        <v>625</v>
      </c>
      <c r="C794" t="s">
        <v>1292</v>
      </c>
      <c r="D794" t="s">
        <v>1293</v>
      </c>
      <c r="E794">
        <v>49.113171710000003</v>
      </c>
      <c r="F794">
        <v>-125.50147800000001</v>
      </c>
      <c r="G794" t="s">
        <v>1294</v>
      </c>
      <c r="H794" t="s">
        <v>1294</v>
      </c>
      <c r="I794" t="s">
        <v>1295</v>
      </c>
      <c r="J794" t="s">
        <v>1296</v>
      </c>
      <c r="K794" t="s">
        <v>1297</v>
      </c>
      <c r="L794">
        <v>49.026875990000001</v>
      </c>
      <c r="M794">
        <v>-125.14962509999999</v>
      </c>
      <c r="N794" t="s">
        <v>30</v>
      </c>
      <c r="O794">
        <v>31</v>
      </c>
      <c r="P794" t="s">
        <v>1298</v>
      </c>
      <c r="Q794">
        <v>5</v>
      </c>
      <c r="R794">
        <v>44536</v>
      </c>
      <c r="S794" t="s">
        <v>158</v>
      </c>
      <c r="T794">
        <v>24</v>
      </c>
      <c r="U794" t="s">
        <v>1132</v>
      </c>
      <c r="V794" t="s">
        <v>69</v>
      </c>
      <c r="W794" s="449">
        <v>23</v>
      </c>
      <c r="X794">
        <f>'Area 24'!EX27</f>
        <v>0</v>
      </c>
      <c r="Y794" s="449" t="e">
        <f>'Area 24'!FB27</f>
        <v>#N/A</v>
      </c>
      <c r="Z794" s="449" t="e">
        <f>'Area 24'!EZ27</f>
        <v>#N/A</v>
      </c>
      <c r="AA794" s="449" t="e">
        <f>'Area 24'!FF27</f>
        <v>#N/A</v>
      </c>
      <c r="AB794" t="e">
        <f t="shared" ref="AB794:AB841" si="49">VLOOKUP(Z794,biorisk,2,FALSE)</f>
        <v>#N/A</v>
      </c>
      <c r="AC794" t="e">
        <f t="shared" ref="AC794:AC841" si="50">VLOOKUP(AA794,futurerisk,2,FALSE)</f>
        <v>#N/A</v>
      </c>
      <c r="AD794" t="e">
        <f t="shared" ref="AD794:AD841" si="51">AB794*AC794</f>
        <v>#N/A</v>
      </c>
    </row>
    <row r="795" spans="1:30">
      <c r="A795" t="s">
        <v>174</v>
      </c>
      <c r="B795" t="s">
        <v>625</v>
      </c>
      <c r="C795" t="s">
        <v>1292</v>
      </c>
      <c r="D795" t="s">
        <v>1293</v>
      </c>
      <c r="E795">
        <v>49.113171710000003</v>
      </c>
      <c r="F795">
        <v>-125.50147800000001</v>
      </c>
      <c r="G795" t="s">
        <v>1294</v>
      </c>
      <c r="H795" t="s">
        <v>1294</v>
      </c>
      <c r="I795" t="s">
        <v>1295</v>
      </c>
      <c r="J795" t="s">
        <v>1296</v>
      </c>
      <c r="K795" t="s">
        <v>1297</v>
      </c>
      <c r="L795">
        <v>49.026875990000001</v>
      </c>
      <c r="M795">
        <v>-125.14962509999999</v>
      </c>
      <c r="N795" t="s">
        <v>30</v>
      </c>
      <c r="O795">
        <v>31</v>
      </c>
      <c r="P795" t="s">
        <v>1298</v>
      </c>
      <c r="Q795">
        <v>5</v>
      </c>
      <c r="R795">
        <v>44536</v>
      </c>
      <c r="S795" t="s">
        <v>158</v>
      </c>
      <c r="T795">
        <v>24</v>
      </c>
      <c r="U795" t="s">
        <v>1132</v>
      </c>
      <c r="V795" t="s">
        <v>71</v>
      </c>
      <c r="W795" s="449">
        <v>24</v>
      </c>
      <c r="X795">
        <f>'Area 24'!EX28</f>
        <v>0</v>
      </c>
      <c r="Y795" s="449" t="e">
        <f>'Area 24'!FB28</f>
        <v>#N/A</v>
      </c>
      <c r="Z795" s="449" t="e">
        <f>'Area 24'!EZ28</f>
        <v>#N/A</v>
      </c>
      <c r="AA795" s="449" t="e">
        <f>'Area 24'!FF28</f>
        <v>#N/A</v>
      </c>
      <c r="AB795" t="e">
        <f t="shared" si="49"/>
        <v>#N/A</v>
      </c>
      <c r="AC795" t="e">
        <f t="shared" si="50"/>
        <v>#N/A</v>
      </c>
      <c r="AD795" t="e">
        <f t="shared" si="51"/>
        <v>#N/A</v>
      </c>
    </row>
    <row r="796" spans="1:30">
      <c r="A796" t="s">
        <v>174</v>
      </c>
      <c r="B796" t="s">
        <v>625</v>
      </c>
      <c r="C796" t="s">
        <v>1292</v>
      </c>
      <c r="D796" t="s">
        <v>1293</v>
      </c>
      <c r="E796">
        <v>49.113171710000003</v>
      </c>
      <c r="F796">
        <v>-125.50147800000001</v>
      </c>
      <c r="G796" t="s">
        <v>1294</v>
      </c>
      <c r="H796" t="s">
        <v>1294</v>
      </c>
      <c r="I796" t="s">
        <v>1295</v>
      </c>
      <c r="J796" t="s">
        <v>1296</v>
      </c>
      <c r="K796" t="s">
        <v>1297</v>
      </c>
      <c r="L796">
        <v>49.026875990000001</v>
      </c>
      <c r="M796">
        <v>-125.14962509999999</v>
      </c>
      <c r="N796" t="s">
        <v>30</v>
      </c>
      <c r="O796">
        <v>31</v>
      </c>
      <c r="P796" t="s">
        <v>1298</v>
      </c>
      <c r="Q796">
        <v>5</v>
      </c>
      <c r="R796">
        <v>44536</v>
      </c>
      <c r="S796" t="s">
        <v>158</v>
      </c>
      <c r="T796">
        <v>24</v>
      </c>
      <c r="U796" t="s">
        <v>1132</v>
      </c>
      <c r="V796" t="s">
        <v>72</v>
      </c>
      <c r="W796" s="449">
        <v>25</v>
      </c>
      <c r="X796">
        <f>'Area 24'!EX29</f>
        <v>-1</v>
      </c>
      <c r="Y796" s="449" t="e">
        <f>'Area 24'!FB29</f>
        <v>#N/A</v>
      </c>
      <c r="Z796" s="449" t="e">
        <f>'Area 24'!EZ29</f>
        <v>#N/A</v>
      </c>
      <c r="AA796" s="449" t="e">
        <f>'Area 24'!FF29</f>
        <v>#N/A</v>
      </c>
      <c r="AB796" t="e">
        <f t="shared" si="49"/>
        <v>#N/A</v>
      </c>
      <c r="AC796" t="e">
        <f t="shared" si="50"/>
        <v>#N/A</v>
      </c>
      <c r="AD796" t="e">
        <f t="shared" si="51"/>
        <v>#N/A</v>
      </c>
    </row>
    <row r="797" spans="1:30">
      <c r="A797" t="s">
        <v>174</v>
      </c>
      <c r="B797" t="s">
        <v>625</v>
      </c>
      <c r="C797" t="s">
        <v>1292</v>
      </c>
      <c r="D797" t="s">
        <v>1293</v>
      </c>
      <c r="E797">
        <v>49.113171710000003</v>
      </c>
      <c r="F797">
        <v>-125.50147800000001</v>
      </c>
      <c r="G797" t="s">
        <v>1294</v>
      </c>
      <c r="H797" t="s">
        <v>1294</v>
      </c>
      <c r="I797" t="s">
        <v>1295</v>
      </c>
      <c r="J797" t="s">
        <v>1296</v>
      </c>
      <c r="K797" t="s">
        <v>1297</v>
      </c>
      <c r="L797">
        <v>49.026875990000001</v>
      </c>
      <c r="M797">
        <v>-125.14962509999999</v>
      </c>
      <c r="N797" t="s">
        <v>30</v>
      </c>
      <c r="O797">
        <v>31</v>
      </c>
      <c r="P797" t="s">
        <v>1298</v>
      </c>
      <c r="Q797">
        <v>5</v>
      </c>
      <c r="R797">
        <v>44536</v>
      </c>
      <c r="S797" t="s">
        <v>158</v>
      </c>
      <c r="T797">
        <v>24</v>
      </c>
      <c r="U797" t="s">
        <v>1132</v>
      </c>
      <c r="V797" t="s">
        <v>73</v>
      </c>
      <c r="W797" s="449">
        <v>26</v>
      </c>
      <c r="X797">
        <f>'Area 24'!EX30</f>
        <v>-1</v>
      </c>
      <c r="Y797" s="449" t="e">
        <f>'Area 24'!FB30</f>
        <v>#N/A</v>
      </c>
      <c r="Z797" s="449" t="e">
        <f>'Area 24'!EZ30</f>
        <v>#N/A</v>
      </c>
      <c r="AA797" s="449" t="e">
        <f>'Area 24'!FF30</f>
        <v>#N/A</v>
      </c>
      <c r="AB797" t="e">
        <f t="shared" si="49"/>
        <v>#N/A</v>
      </c>
      <c r="AC797" t="e">
        <f t="shared" si="50"/>
        <v>#N/A</v>
      </c>
      <c r="AD797" t="e">
        <f t="shared" si="51"/>
        <v>#N/A</v>
      </c>
    </row>
    <row r="798" spans="1:30">
      <c r="A798" t="s">
        <v>174</v>
      </c>
      <c r="B798" t="s">
        <v>625</v>
      </c>
      <c r="C798" t="s">
        <v>1292</v>
      </c>
      <c r="D798" t="s">
        <v>1293</v>
      </c>
      <c r="E798">
        <v>49.113171710000003</v>
      </c>
      <c r="F798">
        <v>-125.50147800000001</v>
      </c>
      <c r="G798" t="s">
        <v>1294</v>
      </c>
      <c r="H798" t="s">
        <v>1294</v>
      </c>
      <c r="I798" t="s">
        <v>1295</v>
      </c>
      <c r="J798" t="s">
        <v>1296</v>
      </c>
      <c r="K798" t="s">
        <v>1297</v>
      </c>
      <c r="L798">
        <v>49.026875990000001</v>
      </c>
      <c r="M798">
        <v>-125.14962509999999</v>
      </c>
      <c r="N798" t="s">
        <v>30</v>
      </c>
      <c r="O798">
        <v>31</v>
      </c>
      <c r="P798" t="s">
        <v>1298</v>
      </c>
      <c r="Q798">
        <v>5</v>
      </c>
      <c r="R798">
        <v>44536</v>
      </c>
      <c r="S798" t="s">
        <v>158</v>
      </c>
      <c r="T798">
        <v>24</v>
      </c>
      <c r="U798" t="s">
        <v>1132</v>
      </c>
      <c r="V798" t="s">
        <v>74</v>
      </c>
      <c r="W798" s="449">
        <v>27</v>
      </c>
      <c r="X798">
        <f>'Area 24'!EX31</f>
        <v>-1</v>
      </c>
      <c r="Y798" s="449" t="e">
        <f>'Area 24'!FB31</f>
        <v>#N/A</v>
      </c>
      <c r="Z798" s="449" t="e">
        <f>'Area 24'!EZ31</f>
        <v>#N/A</v>
      </c>
      <c r="AA798" s="449" t="e">
        <f>'Area 24'!FF31</f>
        <v>#N/A</v>
      </c>
      <c r="AB798" t="e">
        <f t="shared" si="49"/>
        <v>#N/A</v>
      </c>
      <c r="AC798" t="e">
        <f t="shared" si="50"/>
        <v>#N/A</v>
      </c>
      <c r="AD798" t="e">
        <f t="shared" si="51"/>
        <v>#N/A</v>
      </c>
    </row>
    <row r="799" spans="1:30">
      <c r="A799" t="s">
        <v>174</v>
      </c>
      <c r="B799" t="s">
        <v>625</v>
      </c>
      <c r="C799" t="s">
        <v>1292</v>
      </c>
      <c r="D799" t="s">
        <v>1293</v>
      </c>
      <c r="E799">
        <v>49.113171710000003</v>
      </c>
      <c r="F799">
        <v>-125.50147800000001</v>
      </c>
      <c r="G799" t="s">
        <v>1294</v>
      </c>
      <c r="H799" t="s">
        <v>1294</v>
      </c>
      <c r="I799" t="s">
        <v>1295</v>
      </c>
      <c r="J799" t="s">
        <v>1296</v>
      </c>
      <c r="K799" t="s">
        <v>1297</v>
      </c>
      <c r="L799">
        <v>49.026875990000001</v>
      </c>
      <c r="M799">
        <v>-125.14962509999999</v>
      </c>
      <c r="N799" t="s">
        <v>30</v>
      </c>
      <c r="O799">
        <v>31</v>
      </c>
      <c r="P799" t="s">
        <v>1298</v>
      </c>
      <c r="Q799">
        <v>5</v>
      </c>
      <c r="R799">
        <v>44536</v>
      </c>
      <c r="S799" t="s">
        <v>158</v>
      </c>
      <c r="T799">
        <v>24</v>
      </c>
      <c r="U799" t="s">
        <v>1132</v>
      </c>
      <c r="V799" t="s">
        <v>75</v>
      </c>
      <c r="W799" s="449">
        <v>28</v>
      </c>
      <c r="X799">
        <f>'Area 24'!EX32</f>
        <v>-1</v>
      </c>
      <c r="Y799" s="449" t="e">
        <f>'Area 24'!FB32</f>
        <v>#N/A</v>
      </c>
      <c r="Z799" s="449" t="e">
        <f>'Area 24'!EZ32</f>
        <v>#N/A</v>
      </c>
      <c r="AA799" s="449" t="e">
        <f>'Area 24'!FF32</f>
        <v>#N/A</v>
      </c>
      <c r="AB799" t="e">
        <f t="shared" si="49"/>
        <v>#N/A</v>
      </c>
      <c r="AC799" t="e">
        <f t="shared" si="50"/>
        <v>#N/A</v>
      </c>
      <c r="AD799" t="e">
        <f t="shared" si="51"/>
        <v>#N/A</v>
      </c>
    </row>
    <row r="800" spans="1:30">
      <c r="A800" t="s">
        <v>174</v>
      </c>
      <c r="B800" t="s">
        <v>625</v>
      </c>
      <c r="C800" t="s">
        <v>1292</v>
      </c>
      <c r="D800" t="s">
        <v>1293</v>
      </c>
      <c r="E800">
        <v>49.113171710000003</v>
      </c>
      <c r="F800">
        <v>-125.50147800000001</v>
      </c>
      <c r="G800" t="s">
        <v>1294</v>
      </c>
      <c r="H800" t="s">
        <v>1294</v>
      </c>
      <c r="I800" t="s">
        <v>1295</v>
      </c>
      <c r="J800" t="s">
        <v>1296</v>
      </c>
      <c r="K800" t="s">
        <v>1297</v>
      </c>
      <c r="L800">
        <v>49.026875990000001</v>
      </c>
      <c r="M800">
        <v>-125.14962509999999</v>
      </c>
      <c r="N800" t="s">
        <v>30</v>
      </c>
      <c r="O800">
        <v>31</v>
      </c>
      <c r="P800" t="s">
        <v>1298</v>
      </c>
      <c r="Q800">
        <v>5</v>
      </c>
      <c r="R800">
        <v>44536</v>
      </c>
      <c r="S800" t="s">
        <v>158</v>
      </c>
      <c r="T800">
        <v>24</v>
      </c>
      <c r="U800" t="s">
        <v>1132</v>
      </c>
      <c r="V800" t="s">
        <v>76</v>
      </c>
      <c r="W800" s="449">
        <v>29</v>
      </c>
      <c r="X800">
        <f>'Area 24'!EX33</f>
        <v>-1</v>
      </c>
      <c r="Y800" s="449" t="e">
        <f>'Area 24'!FB33</f>
        <v>#N/A</v>
      </c>
      <c r="Z800" s="449" t="e">
        <f>'Area 24'!EZ33</f>
        <v>#N/A</v>
      </c>
      <c r="AA800" s="449" t="e">
        <f>'Area 24'!FF33</f>
        <v>#N/A</v>
      </c>
      <c r="AB800" t="e">
        <f t="shared" si="49"/>
        <v>#N/A</v>
      </c>
      <c r="AC800" t="e">
        <f t="shared" si="50"/>
        <v>#N/A</v>
      </c>
      <c r="AD800" t="e">
        <f t="shared" si="51"/>
        <v>#N/A</v>
      </c>
    </row>
    <row r="801" spans="1:30">
      <c r="A801" t="s">
        <v>174</v>
      </c>
      <c r="B801" t="s">
        <v>625</v>
      </c>
      <c r="C801" t="s">
        <v>1292</v>
      </c>
      <c r="D801" t="s">
        <v>1293</v>
      </c>
      <c r="E801">
        <v>49.113171710000003</v>
      </c>
      <c r="F801">
        <v>-125.50147800000001</v>
      </c>
      <c r="G801" t="s">
        <v>1294</v>
      </c>
      <c r="H801" t="s">
        <v>1294</v>
      </c>
      <c r="I801" t="s">
        <v>1295</v>
      </c>
      <c r="J801" t="s">
        <v>1296</v>
      </c>
      <c r="K801" t="s">
        <v>1297</v>
      </c>
      <c r="L801">
        <v>49.026875990000001</v>
      </c>
      <c r="M801">
        <v>-125.14962509999999</v>
      </c>
      <c r="N801" t="s">
        <v>30</v>
      </c>
      <c r="O801">
        <v>31</v>
      </c>
      <c r="P801" t="s">
        <v>1298</v>
      </c>
      <c r="Q801">
        <v>5</v>
      </c>
      <c r="R801">
        <v>44536</v>
      </c>
      <c r="S801" t="s">
        <v>158</v>
      </c>
      <c r="T801">
        <v>24</v>
      </c>
      <c r="U801" t="s">
        <v>1133</v>
      </c>
      <c r="V801" t="s">
        <v>78</v>
      </c>
      <c r="W801" s="449">
        <v>30</v>
      </c>
      <c r="X801">
        <f>'Area 24'!EX34</f>
        <v>-1</v>
      </c>
      <c r="Y801" s="449" t="e">
        <f>'Area 24'!FB34</f>
        <v>#N/A</v>
      </c>
      <c r="Z801" s="449" t="e">
        <f>'Area 24'!EZ34</f>
        <v>#N/A</v>
      </c>
      <c r="AA801" s="449" t="e">
        <f>'Area 24'!FF34</f>
        <v>#N/A</v>
      </c>
      <c r="AB801" t="e">
        <f t="shared" si="49"/>
        <v>#N/A</v>
      </c>
      <c r="AC801" t="e">
        <f t="shared" si="50"/>
        <v>#N/A</v>
      </c>
      <c r="AD801" t="e">
        <f t="shared" si="51"/>
        <v>#N/A</v>
      </c>
    </row>
    <row r="802" spans="1:30">
      <c r="A802" t="s">
        <v>174</v>
      </c>
      <c r="B802" t="s">
        <v>625</v>
      </c>
      <c r="C802" t="s">
        <v>1292</v>
      </c>
      <c r="D802" t="s">
        <v>1293</v>
      </c>
      <c r="E802">
        <v>49.113171710000003</v>
      </c>
      <c r="F802">
        <v>-125.50147800000001</v>
      </c>
      <c r="G802" t="s">
        <v>1294</v>
      </c>
      <c r="H802" t="s">
        <v>1294</v>
      </c>
      <c r="I802" t="s">
        <v>1295</v>
      </c>
      <c r="J802" t="s">
        <v>1296</v>
      </c>
      <c r="K802" t="s">
        <v>1297</v>
      </c>
      <c r="L802">
        <v>49.026875990000001</v>
      </c>
      <c r="M802">
        <v>-125.14962509999999</v>
      </c>
      <c r="N802" t="s">
        <v>30</v>
      </c>
      <c r="O802">
        <v>31</v>
      </c>
      <c r="P802" t="s">
        <v>1298</v>
      </c>
      <c r="Q802">
        <v>5</v>
      </c>
      <c r="R802">
        <v>44536</v>
      </c>
      <c r="S802" t="s">
        <v>158</v>
      </c>
      <c r="T802">
        <v>24</v>
      </c>
      <c r="U802" t="s">
        <v>1133</v>
      </c>
      <c r="V802" t="s">
        <v>79</v>
      </c>
      <c r="W802" s="449">
        <v>31</v>
      </c>
      <c r="X802">
        <f>'Area 24'!EX35</f>
        <v>0</v>
      </c>
      <c r="Y802" s="449" t="e">
        <f>'Area 24'!FB35</f>
        <v>#N/A</v>
      </c>
      <c r="Z802" s="449" t="e">
        <f>'Area 24'!EZ35</f>
        <v>#N/A</v>
      </c>
      <c r="AA802" s="449" t="e">
        <f>'Area 24'!FF35</f>
        <v>#N/A</v>
      </c>
      <c r="AB802" t="e">
        <f t="shared" si="49"/>
        <v>#N/A</v>
      </c>
      <c r="AC802" t="e">
        <f t="shared" si="50"/>
        <v>#N/A</v>
      </c>
      <c r="AD802" t="e">
        <f t="shared" si="51"/>
        <v>#N/A</v>
      </c>
    </row>
    <row r="803" spans="1:30">
      <c r="A803" t="s">
        <v>174</v>
      </c>
      <c r="B803" t="s">
        <v>625</v>
      </c>
      <c r="C803" t="s">
        <v>1292</v>
      </c>
      <c r="D803" t="s">
        <v>1293</v>
      </c>
      <c r="E803">
        <v>49.113171710000003</v>
      </c>
      <c r="F803">
        <v>-125.50147800000001</v>
      </c>
      <c r="G803" t="s">
        <v>1294</v>
      </c>
      <c r="H803" t="s">
        <v>1294</v>
      </c>
      <c r="I803" t="s">
        <v>1295</v>
      </c>
      <c r="J803" t="s">
        <v>1296</v>
      </c>
      <c r="K803" t="s">
        <v>1297</v>
      </c>
      <c r="L803">
        <v>49.026875990000001</v>
      </c>
      <c r="M803">
        <v>-125.14962509999999</v>
      </c>
      <c r="N803" t="s">
        <v>30</v>
      </c>
      <c r="O803">
        <v>31</v>
      </c>
      <c r="P803" t="s">
        <v>1298</v>
      </c>
      <c r="Q803">
        <v>5</v>
      </c>
      <c r="R803">
        <v>44536</v>
      </c>
      <c r="S803" t="s">
        <v>158</v>
      </c>
      <c r="T803">
        <v>24</v>
      </c>
      <c r="U803" t="s">
        <v>1133</v>
      </c>
      <c r="V803" t="s">
        <v>80</v>
      </c>
      <c r="W803" s="449">
        <v>32</v>
      </c>
      <c r="X803">
        <f>'Area 24'!EX36</f>
        <v>1</v>
      </c>
      <c r="Y803" s="449" t="e">
        <f>'Area 24'!FB36</f>
        <v>#N/A</v>
      </c>
      <c r="Z803" s="449" t="e">
        <f>'Area 24'!EZ36</f>
        <v>#N/A</v>
      </c>
      <c r="AA803" s="449" t="e">
        <f>'Area 24'!FF36</f>
        <v>#N/A</v>
      </c>
      <c r="AB803" t="e">
        <f t="shared" si="49"/>
        <v>#N/A</v>
      </c>
      <c r="AC803" t="e">
        <f t="shared" si="50"/>
        <v>#N/A</v>
      </c>
      <c r="AD803" t="e">
        <f t="shared" si="51"/>
        <v>#N/A</v>
      </c>
    </row>
    <row r="804" spans="1:30">
      <c r="A804" t="s">
        <v>174</v>
      </c>
      <c r="B804" t="s">
        <v>625</v>
      </c>
      <c r="C804" t="s">
        <v>1292</v>
      </c>
      <c r="D804" t="s">
        <v>1293</v>
      </c>
      <c r="E804">
        <v>49.113171710000003</v>
      </c>
      <c r="F804">
        <v>-125.50147800000001</v>
      </c>
      <c r="G804" t="s">
        <v>1294</v>
      </c>
      <c r="H804" t="s">
        <v>1294</v>
      </c>
      <c r="I804" t="s">
        <v>1295</v>
      </c>
      <c r="J804" t="s">
        <v>1296</v>
      </c>
      <c r="K804" t="s">
        <v>1297</v>
      </c>
      <c r="L804">
        <v>49.026875990000001</v>
      </c>
      <c r="M804">
        <v>-125.14962509999999</v>
      </c>
      <c r="N804" t="s">
        <v>30</v>
      </c>
      <c r="O804">
        <v>31</v>
      </c>
      <c r="P804" t="s">
        <v>1298</v>
      </c>
      <c r="Q804">
        <v>5</v>
      </c>
      <c r="R804">
        <v>44536</v>
      </c>
      <c r="S804" t="s">
        <v>158</v>
      </c>
      <c r="T804">
        <v>24</v>
      </c>
      <c r="U804" t="s">
        <v>1133</v>
      </c>
      <c r="V804" t="s">
        <v>81</v>
      </c>
      <c r="W804" s="449">
        <v>33</v>
      </c>
      <c r="X804">
        <f>'Area 24'!EX37</f>
        <v>-1</v>
      </c>
      <c r="Y804" s="449" t="e">
        <f>'Area 24'!FB37</f>
        <v>#N/A</v>
      </c>
      <c r="Z804" s="449" t="e">
        <f>'Area 24'!EZ37</f>
        <v>#N/A</v>
      </c>
      <c r="AA804" s="449" t="e">
        <f>'Area 24'!FF37</f>
        <v>#N/A</v>
      </c>
      <c r="AB804" t="e">
        <f t="shared" si="49"/>
        <v>#N/A</v>
      </c>
      <c r="AC804" t="e">
        <f t="shared" si="50"/>
        <v>#N/A</v>
      </c>
      <c r="AD804" t="e">
        <f t="shared" si="51"/>
        <v>#N/A</v>
      </c>
    </row>
    <row r="805" spans="1:30">
      <c r="A805" t="s">
        <v>174</v>
      </c>
      <c r="B805" t="s">
        <v>625</v>
      </c>
      <c r="C805" t="s">
        <v>1292</v>
      </c>
      <c r="D805" t="s">
        <v>1293</v>
      </c>
      <c r="E805">
        <v>49.113171710000003</v>
      </c>
      <c r="F805">
        <v>-125.50147800000001</v>
      </c>
      <c r="G805" t="s">
        <v>1294</v>
      </c>
      <c r="H805" t="s">
        <v>1294</v>
      </c>
      <c r="I805" t="s">
        <v>1295</v>
      </c>
      <c r="J805" t="s">
        <v>1296</v>
      </c>
      <c r="K805" t="s">
        <v>1297</v>
      </c>
      <c r="L805">
        <v>49.026875990000001</v>
      </c>
      <c r="M805">
        <v>-125.14962509999999</v>
      </c>
      <c r="N805" t="s">
        <v>30</v>
      </c>
      <c r="O805">
        <v>31</v>
      </c>
      <c r="P805" t="s">
        <v>1298</v>
      </c>
      <c r="Q805">
        <v>5</v>
      </c>
      <c r="R805">
        <v>44536</v>
      </c>
      <c r="S805" t="s">
        <v>158</v>
      </c>
      <c r="T805">
        <v>24</v>
      </c>
      <c r="U805" t="s">
        <v>1133</v>
      </c>
      <c r="V805" t="s">
        <v>82</v>
      </c>
      <c r="W805" s="449">
        <v>34</v>
      </c>
      <c r="X805">
        <f>'Area 24'!EX38</f>
        <v>1</v>
      </c>
      <c r="Y805" s="449" t="e">
        <f>'Area 24'!FB38</f>
        <v>#N/A</v>
      </c>
      <c r="Z805" s="449" t="e">
        <f>'Area 24'!EZ38</f>
        <v>#N/A</v>
      </c>
      <c r="AA805" s="449" t="e">
        <f>'Area 24'!FF38</f>
        <v>#N/A</v>
      </c>
      <c r="AB805" t="e">
        <f t="shared" si="49"/>
        <v>#N/A</v>
      </c>
      <c r="AC805" t="e">
        <f t="shared" si="50"/>
        <v>#N/A</v>
      </c>
      <c r="AD805" t="e">
        <f t="shared" si="51"/>
        <v>#N/A</v>
      </c>
    </row>
    <row r="806" spans="1:30">
      <c r="A806" t="s">
        <v>174</v>
      </c>
      <c r="B806" t="s">
        <v>625</v>
      </c>
      <c r="C806" t="s">
        <v>1292</v>
      </c>
      <c r="D806" t="s">
        <v>1293</v>
      </c>
      <c r="E806">
        <v>49.113171710000003</v>
      </c>
      <c r="F806">
        <v>-125.50147800000001</v>
      </c>
      <c r="G806" t="s">
        <v>1294</v>
      </c>
      <c r="H806" t="s">
        <v>1294</v>
      </c>
      <c r="I806" t="s">
        <v>1295</v>
      </c>
      <c r="J806" t="s">
        <v>1296</v>
      </c>
      <c r="K806" t="s">
        <v>1297</v>
      </c>
      <c r="L806">
        <v>49.026875990000001</v>
      </c>
      <c r="M806">
        <v>-125.14962509999999</v>
      </c>
      <c r="N806" t="s">
        <v>30</v>
      </c>
      <c r="O806">
        <v>31</v>
      </c>
      <c r="P806" t="s">
        <v>1298</v>
      </c>
      <c r="Q806">
        <v>5</v>
      </c>
      <c r="R806">
        <v>44536</v>
      </c>
      <c r="S806" t="s">
        <v>158</v>
      </c>
      <c r="T806">
        <v>24</v>
      </c>
      <c r="U806" t="s">
        <v>1133</v>
      </c>
      <c r="V806" t="s">
        <v>83</v>
      </c>
      <c r="W806" s="449">
        <v>35</v>
      </c>
      <c r="X806">
        <f>'Area 24'!EX39</f>
        <v>-1</v>
      </c>
      <c r="Y806" s="449" t="e">
        <f>'Area 24'!FB39</f>
        <v>#N/A</v>
      </c>
      <c r="Z806" s="449" t="e">
        <f>'Area 24'!EZ39</f>
        <v>#N/A</v>
      </c>
      <c r="AA806" s="449" t="e">
        <f>'Area 24'!FF39</f>
        <v>#N/A</v>
      </c>
      <c r="AB806" t="e">
        <f t="shared" si="49"/>
        <v>#N/A</v>
      </c>
      <c r="AC806" t="e">
        <f t="shared" si="50"/>
        <v>#N/A</v>
      </c>
      <c r="AD806" t="e">
        <f t="shared" si="51"/>
        <v>#N/A</v>
      </c>
    </row>
    <row r="807" spans="1:30">
      <c r="A807" t="s">
        <v>174</v>
      </c>
      <c r="B807" t="s">
        <v>625</v>
      </c>
      <c r="C807" t="s">
        <v>1292</v>
      </c>
      <c r="D807" t="s">
        <v>1293</v>
      </c>
      <c r="E807">
        <v>49.113171710000003</v>
      </c>
      <c r="F807">
        <v>-125.50147800000001</v>
      </c>
      <c r="G807" t="s">
        <v>1294</v>
      </c>
      <c r="H807" t="s">
        <v>1294</v>
      </c>
      <c r="I807" t="s">
        <v>1295</v>
      </c>
      <c r="J807" t="s">
        <v>1296</v>
      </c>
      <c r="K807" t="s">
        <v>1297</v>
      </c>
      <c r="L807">
        <v>49.026875990000001</v>
      </c>
      <c r="M807">
        <v>-125.14962509999999</v>
      </c>
      <c r="N807" t="s">
        <v>30</v>
      </c>
      <c r="O807">
        <v>31</v>
      </c>
      <c r="P807" t="s">
        <v>1298</v>
      </c>
      <c r="Q807">
        <v>5</v>
      </c>
      <c r="R807">
        <v>44536</v>
      </c>
      <c r="S807" t="s">
        <v>158</v>
      </c>
      <c r="T807">
        <v>24</v>
      </c>
      <c r="U807" t="s">
        <v>1133</v>
      </c>
      <c r="V807" t="s">
        <v>84</v>
      </c>
      <c r="W807" s="449">
        <v>36</v>
      </c>
      <c r="X807">
        <f>'Area 24'!EX40</f>
        <v>-1</v>
      </c>
      <c r="Y807" s="449" t="e">
        <f>'Area 24'!FB40</f>
        <v>#N/A</v>
      </c>
      <c r="Z807" s="449" t="e">
        <f>'Area 24'!EZ40</f>
        <v>#N/A</v>
      </c>
      <c r="AA807" s="449" t="e">
        <f>'Area 24'!FF40</f>
        <v>#N/A</v>
      </c>
      <c r="AB807" t="e">
        <f t="shared" si="49"/>
        <v>#N/A</v>
      </c>
      <c r="AC807" t="e">
        <f t="shared" si="50"/>
        <v>#N/A</v>
      </c>
      <c r="AD807" t="e">
        <f t="shared" si="51"/>
        <v>#N/A</v>
      </c>
    </row>
    <row r="808" spans="1:30">
      <c r="A808" t="s">
        <v>174</v>
      </c>
      <c r="B808" t="s">
        <v>625</v>
      </c>
      <c r="C808" t="s">
        <v>1292</v>
      </c>
      <c r="D808" t="s">
        <v>1293</v>
      </c>
      <c r="E808">
        <v>49.113171710000003</v>
      </c>
      <c r="F808">
        <v>-125.50147800000001</v>
      </c>
      <c r="G808" t="s">
        <v>1294</v>
      </c>
      <c r="H808" t="s">
        <v>1294</v>
      </c>
      <c r="I808" t="s">
        <v>1295</v>
      </c>
      <c r="J808" t="s">
        <v>1296</v>
      </c>
      <c r="K808" t="s">
        <v>1297</v>
      </c>
      <c r="L808">
        <v>49.026875990000001</v>
      </c>
      <c r="M808">
        <v>-125.14962509999999</v>
      </c>
      <c r="N808" t="s">
        <v>30</v>
      </c>
      <c r="O808">
        <v>31</v>
      </c>
      <c r="P808" t="s">
        <v>1298</v>
      </c>
      <c r="Q808">
        <v>5</v>
      </c>
      <c r="R808">
        <v>44536</v>
      </c>
      <c r="S808" t="s">
        <v>158</v>
      </c>
      <c r="T808">
        <v>24</v>
      </c>
      <c r="U808" t="s">
        <v>1133</v>
      </c>
      <c r="V808" t="s">
        <v>85</v>
      </c>
      <c r="W808" s="449">
        <v>37</v>
      </c>
      <c r="X808">
        <f>'Area 24'!EX41</f>
        <v>-1</v>
      </c>
      <c r="Y808" s="449" t="e">
        <f>'Area 24'!FB41</f>
        <v>#N/A</v>
      </c>
      <c r="Z808" s="449" t="e">
        <f>'Area 24'!EZ41</f>
        <v>#N/A</v>
      </c>
      <c r="AA808" s="449" t="e">
        <f>'Area 24'!FF41</f>
        <v>#N/A</v>
      </c>
      <c r="AB808" t="e">
        <f t="shared" si="49"/>
        <v>#N/A</v>
      </c>
      <c r="AC808" t="e">
        <f t="shared" si="50"/>
        <v>#N/A</v>
      </c>
      <c r="AD808" t="e">
        <f t="shared" si="51"/>
        <v>#N/A</v>
      </c>
    </row>
    <row r="809" spans="1:30">
      <c r="A809" t="s">
        <v>174</v>
      </c>
      <c r="B809" t="s">
        <v>625</v>
      </c>
      <c r="C809" t="s">
        <v>1292</v>
      </c>
      <c r="D809" t="s">
        <v>1293</v>
      </c>
      <c r="E809">
        <v>49.113171710000003</v>
      </c>
      <c r="F809">
        <v>-125.50147800000001</v>
      </c>
      <c r="G809" t="s">
        <v>1294</v>
      </c>
      <c r="H809" t="s">
        <v>1294</v>
      </c>
      <c r="I809" t="s">
        <v>1295</v>
      </c>
      <c r="J809" t="s">
        <v>1296</v>
      </c>
      <c r="K809" t="s">
        <v>1297</v>
      </c>
      <c r="L809">
        <v>49.026875990000001</v>
      </c>
      <c r="M809">
        <v>-125.14962509999999</v>
      </c>
      <c r="N809" t="s">
        <v>30</v>
      </c>
      <c r="O809">
        <v>31</v>
      </c>
      <c r="P809" t="s">
        <v>1298</v>
      </c>
      <c r="Q809">
        <v>5</v>
      </c>
      <c r="R809">
        <v>44536</v>
      </c>
      <c r="S809" t="s">
        <v>158</v>
      </c>
      <c r="T809">
        <v>24</v>
      </c>
      <c r="U809" t="s">
        <v>1133</v>
      </c>
      <c r="V809" t="s">
        <v>86</v>
      </c>
      <c r="W809" s="449">
        <v>38</v>
      </c>
      <c r="X809">
        <f>'Area 24'!EX42</f>
        <v>-1</v>
      </c>
      <c r="Y809" s="449" t="e">
        <f>'Area 24'!FB42</f>
        <v>#N/A</v>
      </c>
      <c r="Z809" s="449" t="e">
        <f>'Area 24'!EZ42</f>
        <v>#N/A</v>
      </c>
      <c r="AA809" s="449" t="e">
        <f>'Area 24'!FF42</f>
        <v>#N/A</v>
      </c>
      <c r="AB809" t="e">
        <f t="shared" si="49"/>
        <v>#N/A</v>
      </c>
      <c r="AC809" t="e">
        <f t="shared" si="50"/>
        <v>#N/A</v>
      </c>
      <c r="AD809" t="e">
        <f t="shared" si="51"/>
        <v>#N/A</v>
      </c>
    </row>
    <row r="810" spans="1:30">
      <c r="A810" t="s">
        <v>174</v>
      </c>
      <c r="B810" t="s">
        <v>625</v>
      </c>
      <c r="C810" t="s">
        <v>1292</v>
      </c>
      <c r="D810" t="s">
        <v>1293</v>
      </c>
      <c r="E810">
        <v>49.113171710000003</v>
      </c>
      <c r="F810">
        <v>-125.50147800000001</v>
      </c>
      <c r="G810" t="s">
        <v>1294</v>
      </c>
      <c r="H810" t="s">
        <v>1294</v>
      </c>
      <c r="I810" t="s">
        <v>1295</v>
      </c>
      <c r="J810" t="s">
        <v>1296</v>
      </c>
      <c r="K810" t="s">
        <v>1297</v>
      </c>
      <c r="L810">
        <v>49.026875990000001</v>
      </c>
      <c r="M810">
        <v>-125.14962509999999</v>
      </c>
      <c r="N810" t="s">
        <v>30</v>
      </c>
      <c r="O810">
        <v>31</v>
      </c>
      <c r="P810" t="s">
        <v>1298</v>
      </c>
      <c r="Q810">
        <v>5</v>
      </c>
      <c r="R810">
        <v>44536</v>
      </c>
      <c r="S810" t="s">
        <v>158</v>
      </c>
      <c r="T810">
        <v>24</v>
      </c>
      <c r="U810" t="s">
        <v>1133</v>
      </c>
      <c r="V810" t="s">
        <v>87</v>
      </c>
      <c r="W810" s="449">
        <v>39</v>
      </c>
      <c r="X810">
        <f>'Area 24'!EX43</f>
        <v>2</v>
      </c>
      <c r="Y810" s="449" t="e">
        <f>'Area 24'!FB43</f>
        <v>#N/A</v>
      </c>
      <c r="Z810" s="449" t="e">
        <f>'Area 24'!EZ43</f>
        <v>#N/A</v>
      </c>
      <c r="AA810" s="449" t="e">
        <f>'Area 24'!FF43</f>
        <v>#N/A</v>
      </c>
      <c r="AB810" t="e">
        <f t="shared" si="49"/>
        <v>#N/A</v>
      </c>
      <c r="AC810" t="e">
        <f t="shared" si="50"/>
        <v>#N/A</v>
      </c>
      <c r="AD810" t="e">
        <f t="shared" si="51"/>
        <v>#N/A</v>
      </c>
    </row>
    <row r="811" spans="1:30">
      <c r="A811" t="s">
        <v>174</v>
      </c>
      <c r="B811" t="s">
        <v>625</v>
      </c>
      <c r="C811" t="s">
        <v>1292</v>
      </c>
      <c r="D811" t="s">
        <v>1293</v>
      </c>
      <c r="E811">
        <v>49.113171710000003</v>
      </c>
      <c r="F811">
        <v>-125.50147800000001</v>
      </c>
      <c r="G811" t="s">
        <v>1294</v>
      </c>
      <c r="H811" t="s">
        <v>1294</v>
      </c>
      <c r="I811" t="s">
        <v>1295</v>
      </c>
      <c r="J811" t="s">
        <v>1296</v>
      </c>
      <c r="K811" t="s">
        <v>1297</v>
      </c>
      <c r="L811">
        <v>49.026875990000001</v>
      </c>
      <c r="M811">
        <v>-125.14962509999999</v>
      </c>
      <c r="N811" t="s">
        <v>30</v>
      </c>
      <c r="O811">
        <v>31</v>
      </c>
      <c r="P811" t="s">
        <v>1298</v>
      </c>
      <c r="Q811">
        <v>5</v>
      </c>
      <c r="R811">
        <v>44536</v>
      </c>
      <c r="S811" t="s">
        <v>158</v>
      </c>
      <c r="T811">
        <v>24</v>
      </c>
      <c r="U811" t="s">
        <v>1133</v>
      </c>
      <c r="V811" t="s">
        <v>88</v>
      </c>
      <c r="W811" s="449">
        <v>40</v>
      </c>
      <c r="X811">
        <f>'Area 24'!EX44</f>
        <v>-1</v>
      </c>
      <c r="Y811" s="449" t="e">
        <f>'Area 24'!FB44</f>
        <v>#N/A</v>
      </c>
      <c r="Z811" s="449" t="e">
        <f>'Area 24'!EZ44</f>
        <v>#N/A</v>
      </c>
      <c r="AA811" s="449" t="e">
        <f>'Area 24'!FF44</f>
        <v>#N/A</v>
      </c>
      <c r="AB811" t="e">
        <f t="shared" si="49"/>
        <v>#N/A</v>
      </c>
      <c r="AC811" t="e">
        <f t="shared" si="50"/>
        <v>#N/A</v>
      </c>
      <c r="AD811" t="e">
        <f t="shared" si="51"/>
        <v>#N/A</v>
      </c>
    </row>
    <row r="812" spans="1:30">
      <c r="A812" t="s">
        <v>174</v>
      </c>
      <c r="B812" t="s">
        <v>625</v>
      </c>
      <c r="C812" t="s">
        <v>1292</v>
      </c>
      <c r="D812" t="s">
        <v>1293</v>
      </c>
      <c r="E812">
        <v>49.113171710000003</v>
      </c>
      <c r="F812">
        <v>-125.50147800000001</v>
      </c>
      <c r="G812" t="s">
        <v>1294</v>
      </c>
      <c r="H812" t="s">
        <v>1294</v>
      </c>
      <c r="I812" t="s">
        <v>1295</v>
      </c>
      <c r="J812" t="s">
        <v>1296</v>
      </c>
      <c r="K812" t="s">
        <v>1297</v>
      </c>
      <c r="L812">
        <v>49.026875990000001</v>
      </c>
      <c r="M812">
        <v>-125.14962509999999</v>
      </c>
      <c r="N812" t="s">
        <v>30</v>
      </c>
      <c r="O812">
        <v>31</v>
      </c>
      <c r="P812" t="s">
        <v>1298</v>
      </c>
      <c r="Q812">
        <v>5</v>
      </c>
      <c r="R812">
        <v>44536</v>
      </c>
      <c r="S812" t="s">
        <v>158</v>
      </c>
      <c r="T812">
        <v>24</v>
      </c>
      <c r="U812" t="s">
        <v>1133</v>
      </c>
      <c r="V812" t="s">
        <v>89</v>
      </c>
      <c r="W812" s="449">
        <v>41</v>
      </c>
      <c r="X812">
        <f>'Area 24'!EX45</f>
        <v>-1</v>
      </c>
      <c r="Y812" s="449" t="e">
        <f>'Area 24'!FB45</f>
        <v>#N/A</v>
      </c>
      <c r="Z812" s="449" t="e">
        <f>'Area 24'!EZ45</f>
        <v>#N/A</v>
      </c>
      <c r="AA812" s="449" t="e">
        <f>'Area 24'!FF45</f>
        <v>#N/A</v>
      </c>
      <c r="AB812" t="e">
        <f t="shared" si="49"/>
        <v>#N/A</v>
      </c>
      <c r="AC812" t="e">
        <f t="shared" si="50"/>
        <v>#N/A</v>
      </c>
      <c r="AD812" t="e">
        <f t="shared" si="51"/>
        <v>#N/A</v>
      </c>
    </row>
    <row r="813" spans="1:30">
      <c r="A813" t="s">
        <v>174</v>
      </c>
      <c r="B813" t="s">
        <v>625</v>
      </c>
      <c r="C813" t="s">
        <v>1292</v>
      </c>
      <c r="D813" t="s">
        <v>1293</v>
      </c>
      <c r="E813">
        <v>49.113171710000003</v>
      </c>
      <c r="F813">
        <v>-125.50147800000001</v>
      </c>
      <c r="G813" t="s">
        <v>1294</v>
      </c>
      <c r="H813" t="s">
        <v>1294</v>
      </c>
      <c r="I813" t="s">
        <v>1295</v>
      </c>
      <c r="J813" t="s">
        <v>1296</v>
      </c>
      <c r="K813" t="s">
        <v>1297</v>
      </c>
      <c r="L813">
        <v>49.026875990000001</v>
      </c>
      <c r="M813">
        <v>-125.14962509999999</v>
      </c>
      <c r="N813" t="s">
        <v>30</v>
      </c>
      <c r="O813">
        <v>31</v>
      </c>
      <c r="P813" t="s">
        <v>1298</v>
      </c>
      <c r="Q813">
        <v>5</v>
      </c>
      <c r="R813">
        <v>44536</v>
      </c>
      <c r="S813" t="s">
        <v>158</v>
      </c>
      <c r="T813">
        <v>24</v>
      </c>
      <c r="U813" t="s">
        <v>1133</v>
      </c>
      <c r="V813" t="s">
        <v>90</v>
      </c>
      <c r="W813" s="449">
        <v>42</v>
      </c>
      <c r="X813">
        <f>'Area 24'!EX46</f>
        <v>-1</v>
      </c>
      <c r="Y813" s="449" t="e">
        <f>'Area 24'!FB46</f>
        <v>#N/A</v>
      </c>
      <c r="Z813" s="449" t="e">
        <f>'Area 24'!EZ46</f>
        <v>#N/A</v>
      </c>
      <c r="AA813" s="449" t="e">
        <f>'Area 24'!FF46</f>
        <v>#N/A</v>
      </c>
      <c r="AB813" t="e">
        <f t="shared" si="49"/>
        <v>#N/A</v>
      </c>
      <c r="AC813" t="e">
        <f t="shared" si="50"/>
        <v>#N/A</v>
      </c>
      <c r="AD813" t="e">
        <f t="shared" si="51"/>
        <v>#N/A</v>
      </c>
    </row>
    <row r="814" spans="1:30">
      <c r="A814" t="s">
        <v>174</v>
      </c>
      <c r="B814" t="s">
        <v>625</v>
      </c>
      <c r="C814" t="s">
        <v>1292</v>
      </c>
      <c r="D814" t="s">
        <v>1293</v>
      </c>
      <c r="E814">
        <v>49.113171710000003</v>
      </c>
      <c r="F814">
        <v>-125.50147800000001</v>
      </c>
      <c r="G814" t="s">
        <v>1294</v>
      </c>
      <c r="H814" t="s">
        <v>1294</v>
      </c>
      <c r="I814" t="s">
        <v>1295</v>
      </c>
      <c r="J814" t="s">
        <v>1296</v>
      </c>
      <c r="K814" t="s">
        <v>1297</v>
      </c>
      <c r="L814">
        <v>49.026875990000001</v>
      </c>
      <c r="M814">
        <v>-125.14962509999999</v>
      </c>
      <c r="N814" t="s">
        <v>30</v>
      </c>
      <c r="O814">
        <v>31</v>
      </c>
      <c r="P814" t="s">
        <v>1298</v>
      </c>
      <c r="Q814">
        <v>5</v>
      </c>
      <c r="R814">
        <v>44536</v>
      </c>
      <c r="S814" t="s">
        <v>158</v>
      </c>
      <c r="T814">
        <v>24</v>
      </c>
      <c r="U814" t="s">
        <v>1133</v>
      </c>
      <c r="V814" t="s">
        <v>92</v>
      </c>
      <c r="W814" s="449">
        <v>43</v>
      </c>
      <c r="X814">
        <f>'Area 24'!EX47</f>
        <v>-1</v>
      </c>
      <c r="Y814" s="449" t="e">
        <f>'Area 24'!FB47</f>
        <v>#N/A</v>
      </c>
      <c r="Z814" s="449" t="e">
        <f>'Area 24'!EZ47</f>
        <v>#N/A</v>
      </c>
      <c r="AA814" s="449" t="e">
        <f>'Area 24'!FF47</f>
        <v>#N/A</v>
      </c>
      <c r="AB814" t="e">
        <f t="shared" si="49"/>
        <v>#N/A</v>
      </c>
      <c r="AC814" t="e">
        <f t="shared" si="50"/>
        <v>#N/A</v>
      </c>
      <c r="AD814" t="e">
        <f t="shared" si="51"/>
        <v>#N/A</v>
      </c>
    </row>
    <row r="815" spans="1:30">
      <c r="A815" t="s">
        <v>174</v>
      </c>
      <c r="B815" t="s">
        <v>625</v>
      </c>
      <c r="C815" t="s">
        <v>1292</v>
      </c>
      <c r="D815" t="s">
        <v>1293</v>
      </c>
      <c r="E815">
        <v>49.113171710000003</v>
      </c>
      <c r="F815">
        <v>-125.50147800000001</v>
      </c>
      <c r="G815" t="s">
        <v>1294</v>
      </c>
      <c r="H815" t="s">
        <v>1294</v>
      </c>
      <c r="I815" t="s">
        <v>1295</v>
      </c>
      <c r="J815" t="s">
        <v>1296</v>
      </c>
      <c r="K815" t="s">
        <v>1297</v>
      </c>
      <c r="L815">
        <v>49.026875990000001</v>
      </c>
      <c r="M815">
        <v>-125.14962509999999</v>
      </c>
      <c r="N815" t="s">
        <v>30</v>
      </c>
      <c r="O815">
        <v>31</v>
      </c>
      <c r="P815" t="s">
        <v>1298</v>
      </c>
      <c r="Q815">
        <v>5</v>
      </c>
      <c r="R815">
        <v>44536</v>
      </c>
      <c r="S815" t="s">
        <v>158</v>
      </c>
      <c r="T815">
        <v>24</v>
      </c>
      <c r="U815" t="s">
        <v>1133</v>
      </c>
      <c r="V815" t="s">
        <v>93</v>
      </c>
      <c r="W815" s="449">
        <v>44</v>
      </c>
      <c r="X815">
        <f>'Area 24'!EX48</f>
        <v>-1</v>
      </c>
      <c r="Y815" s="449" t="e">
        <f>'Area 24'!FB48</f>
        <v>#N/A</v>
      </c>
      <c r="Z815" s="449" t="e">
        <f>'Area 24'!EZ48</f>
        <v>#N/A</v>
      </c>
      <c r="AA815" s="449" t="e">
        <f>'Area 24'!FF48</f>
        <v>#N/A</v>
      </c>
      <c r="AB815" t="e">
        <f t="shared" si="49"/>
        <v>#N/A</v>
      </c>
      <c r="AC815" t="e">
        <f t="shared" si="50"/>
        <v>#N/A</v>
      </c>
      <c r="AD815" t="e">
        <f t="shared" si="51"/>
        <v>#N/A</v>
      </c>
    </row>
    <row r="816" spans="1:30">
      <c r="A816" t="s">
        <v>174</v>
      </c>
      <c r="B816" t="s">
        <v>625</v>
      </c>
      <c r="C816" t="s">
        <v>1292</v>
      </c>
      <c r="D816" t="s">
        <v>1293</v>
      </c>
      <c r="E816">
        <v>49.113171710000003</v>
      </c>
      <c r="F816">
        <v>-125.50147800000001</v>
      </c>
      <c r="G816" t="s">
        <v>1294</v>
      </c>
      <c r="H816" t="s">
        <v>1294</v>
      </c>
      <c r="I816" t="s">
        <v>1295</v>
      </c>
      <c r="J816" t="s">
        <v>1296</v>
      </c>
      <c r="K816" t="s">
        <v>1297</v>
      </c>
      <c r="L816">
        <v>49.026875990000001</v>
      </c>
      <c r="M816">
        <v>-125.14962509999999</v>
      </c>
      <c r="N816" t="s">
        <v>30</v>
      </c>
      <c r="O816">
        <v>31</v>
      </c>
      <c r="P816" t="s">
        <v>1298</v>
      </c>
      <c r="Q816">
        <v>5</v>
      </c>
      <c r="R816">
        <v>44536</v>
      </c>
      <c r="S816" t="s">
        <v>158</v>
      </c>
      <c r="T816">
        <v>24</v>
      </c>
      <c r="U816" t="s">
        <v>1133</v>
      </c>
      <c r="V816" t="s">
        <v>94</v>
      </c>
      <c r="W816" s="449">
        <v>45</v>
      </c>
      <c r="X816">
        <f>'Area 24'!EX49</f>
        <v>-1</v>
      </c>
      <c r="Y816" s="449" t="e">
        <f>'Area 24'!FB49</f>
        <v>#N/A</v>
      </c>
      <c r="Z816" s="449" t="e">
        <f>'Area 24'!EZ49</f>
        <v>#N/A</v>
      </c>
      <c r="AA816" s="449" t="e">
        <f>'Area 24'!FF49</f>
        <v>#N/A</v>
      </c>
      <c r="AB816" t="e">
        <f t="shared" si="49"/>
        <v>#N/A</v>
      </c>
      <c r="AC816" t="e">
        <f t="shared" si="50"/>
        <v>#N/A</v>
      </c>
      <c r="AD816" t="e">
        <f t="shared" si="51"/>
        <v>#N/A</v>
      </c>
    </row>
    <row r="817" spans="1:30">
      <c r="A817" t="s">
        <v>174</v>
      </c>
      <c r="B817" t="s">
        <v>625</v>
      </c>
      <c r="C817" t="s">
        <v>1292</v>
      </c>
      <c r="D817" t="s">
        <v>1293</v>
      </c>
      <c r="E817">
        <v>49.113171710000003</v>
      </c>
      <c r="F817">
        <v>-125.50147800000001</v>
      </c>
      <c r="G817" t="s">
        <v>1294</v>
      </c>
      <c r="H817" t="s">
        <v>1294</v>
      </c>
      <c r="I817" t="s">
        <v>1295</v>
      </c>
      <c r="J817" t="s">
        <v>1296</v>
      </c>
      <c r="K817" t="s">
        <v>1297</v>
      </c>
      <c r="L817">
        <v>49.026875990000001</v>
      </c>
      <c r="M817">
        <v>-125.14962509999999</v>
      </c>
      <c r="N817" t="s">
        <v>30</v>
      </c>
      <c r="O817">
        <v>31</v>
      </c>
      <c r="P817" t="s">
        <v>1298</v>
      </c>
      <c r="Q817">
        <v>5</v>
      </c>
      <c r="R817">
        <v>44536</v>
      </c>
      <c r="S817" t="s">
        <v>158</v>
      </c>
      <c r="T817">
        <v>24</v>
      </c>
      <c r="U817" t="s">
        <v>1133</v>
      </c>
      <c r="V817" t="s">
        <v>95</v>
      </c>
      <c r="W817" s="449">
        <v>46</v>
      </c>
      <c r="X817">
        <f>'Area 24'!EX50</f>
        <v>0</v>
      </c>
      <c r="Y817" s="449" t="e">
        <f>'Area 24'!FB50</f>
        <v>#N/A</v>
      </c>
      <c r="Z817" s="449" t="e">
        <f>'Area 24'!EZ50</f>
        <v>#N/A</v>
      </c>
      <c r="AA817" s="449" t="e">
        <f>'Area 24'!FF50</f>
        <v>#N/A</v>
      </c>
      <c r="AB817" t="e">
        <f t="shared" si="49"/>
        <v>#N/A</v>
      </c>
      <c r="AC817" t="e">
        <f t="shared" si="50"/>
        <v>#N/A</v>
      </c>
      <c r="AD817" t="e">
        <f t="shared" si="51"/>
        <v>#N/A</v>
      </c>
    </row>
    <row r="818" spans="1:30">
      <c r="A818" t="s">
        <v>174</v>
      </c>
      <c r="B818" t="s">
        <v>625</v>
      </c>
      <c r="C818" t="s">
        <v>1292</v>
      </c>
      <c r="D818" t="s">
        <v>1293</v>
      </c>
      <c r="E818">
        <v>49.113171710000003</v>
      </c>
      <c r="F818">
        <v>-125.50147800000001</v>
      </c>
      <c r="G818" t="s">
        <v>1294</v>
      </c>
      <c r="H818" t="s">
        <v>1294</v>
      </c>
      <c r="I818" t="s">
        <v>1295</v>
      </c>
      <c r="J818" t="s">
        <v>1296</v>
      </c>
      <c r="K818" t="s">
        <v>1297</v>
      </c>
      <c r="L818">
        <v>49.026875990000001</v>
      </c>
      <c r="M818">
        <v>-125.14962509999999</v>
      </c>
      <c r="N818" t="s">
        <v>30</v>
      </c>
      <c r="O818">
        <v>31</v>
      </c>
      <c r="P818" t="s">
        <v>1298</v>
      </c>
      <c r="Q818">
        <v>5</v>
      </c>
      <c r="R818">
        <v>44536</v>
      </c>
      <c r="S818" t="s">
        <v>158</v>
      </c>
      <c r="T818">
        <v>24</v>
      </c>
      <c r="U818" t="s">
        <v>1134</v>
      </c>
      <c r="V818" t="s">
        <v>97</v>
      </c>
      <c r="W818" s="449">
        <v>47</v>
      </c>
      <c r="X818">
        <f>'Area 24'!EX51</f>
        <v>1</v>
      </c>
      <c r="Y818" s="449">
        <f>'Area 24'!FB51</f>
        <v>1</v>
      </c>
      <c r="Z818" s="449">
        <f>'Area 24'!EZ51</f>
        <v>1</v>
      </c>
      <c r="AA818" s="449" t="str">
        <f>'Area 24'!FF51</f>
        <v>13</v>
      </c>
      <c r="AB818" t="e">
        <f t="shared" si="49"/>
        <v>#N/A</v>
      </c>
      <c r="AC818">
        <f t="shared" si="50"/>
        <v>1</v>
      </c>
      <c r="AD818" t="e">
        <f t="shared" si="51"/>
        <v>#N/A</v>
      </c>
    </row>
    <row r="819" spans="1:30">
      <c r="A819" t="s">
        <v>174</v>
      </c>
      <c r="B819" t="s">
        <v>625</v>
      </c>
      <c r="C819" t="s">
        <v>1292</v>
      </c>
      <c r="D819" t="s">
        <v>1293</v>
      </c>
      <c r="E819">
        <v>49.113171710000003</v>
      </c>
      <c r="F819">
        <v>-125.50147800000001</v>
      </c>
      <c r="G819" t="s">
        <v>1294</v>
      </c>
      <c r="H819" t="s">
        <v>1294</v>
      </c>
      <c r="I819" t="s">
        <v>1295</v>
      </c>
      <c r="J819" t="s">
        <v>1296</v>
      </c>
      <c r="K819" t="s">
        <v>1297</v>
      </c>
      <c r="L819">
        <v>49.026875990000001</v>
      </c>
      <c r="M819">
        <v>-125.14962509999999</v>
      </c>
      <c r="N819" t="s">
        <v>30</v>
      </c>
      <c r="O819">
        <v>31</v>
      </c>
      <c r="P819" t="s">
        <v>1298</v>
      </c>
      <c r="Q819">
        <v>5</v>
      </c>
      <c r="R819">
        <v>44536</v>
      </c>
      <c r="S819" t="s">
        <v>158</v>
      </c>
      <c r="T819">
        <v>24</v>
      </c>
      <c r="U819" t="s">
        <v>1134</v>
      </c>
      <c r="V819" t="s">
        <v>98</v>
      </c>
      <c r="W819" s="449">
        <v>48</v>
      </c>
      <c r="X819">
        <f>'Area 24'!EX52</f>
        <v>1</v>
      </c>
      <c r="Y819" s="449" t="e">
        <f>'Area 24'!FB52</f>
        <v>#N/A</v>
      </c>
      <c r="Z819" s="449" t="e">
        <f>'Area 24'!EZ52</f>
        <v>#N/A</v>
      </c>
      <c r="AA819" s="449" t="e">
        <f>'Area 24'!FF52</f>
        <v>#N/A</v>
      </c>
      <c r="AB819" t="e">
        <f t="shared" si="49"/>
        <v>#N/A</v>
      </c>
      <c r="AC819" t="e">
        <f t="shared" si="50"/>
        <v>#N/A</v>
      </c>
      <c r="AD819" t="e">
        <f t="shared" si="51"/>
        <v>#N/A</v>
      </c>
    </row>
    <row r="820" spans="1:30">
      <c r="A820" t="s">
        <v>174</v>
      </c>
      <c r="B820" t="s">
        <v>625</v>
      </c>
      <c r="C820" t="s">
        <v>1292</v>
      </c>
      <c r="D820" t="s">
        <v>1293</v>
      </c>
      <c r="E820">
        <v>49.113171710000003</v>
      </c>
      <c r="F820">
        <v>-125.50147800000001</v>
      </c>
      <c r="G820" t="s">
        <v>1294</v>
      </c>
      <c r="H820" t="s">
        <v>1294</v>
      </c>
      <c r="I820" t="s">
        <v>1295</v>
      </c>
      <c r="J820" t="s">
        <v>1296</v>
      </c>
      <c r="K820" t="s">
        <v>1297</v>
      </c>
      <c r="L820">
        <v>49.026875990000001</v>
      </c>
      <c r="M820">
        <v>-125.14962509999999</v>
      </c>
      <c r="N820" t="s">
        <v>30</v>
      </c>
      <c r="O820">
        <v>31</v>
      </c>
      <c r="P820" t="s">
        <v>1298</v>
      </c>
      <c r="Q820">
        <v>5</v>
      </c>
      <c r="R820">
        <v>44536</v>
      </c>
      <c r="S820" t="s">
        <v>158</v>
      </c>
      <c r="T820">
        <v>24</v>
      </c>
      <c r="U820" t="s">
        <v>1134</v>
      </c>
      <c r="V820" t="s">
        <v>99</v>
      </c>
      <c r="W820" s="449">
        <v>49</v>
      </c>
      <c r="X820">
        <f>'Area 24'!EX53</f>
        <v>-1</v>
      </c>
      <c r="Y820" s="449" t="e">
        <f>'Area 24'!FB53</f>
        <v>#N/A</v>
      </c>
      <c r="Z820" s="449" t="e">
        <f>'Area 24'!EZ53</f>
        <v>#N/A</v>
      </c>
      <c r="AA820" s="449" t="e">
        <f>'Area 24'!FF53</f>
        <v>#N/A</v>
      </c>
      <c r="AB820" t="e">
        <f t="shared" si="49"/>
        <v>#N/A</v>
      </c>
      <c r="AC820" t="e">
        <f t="shared" si="50"/>
        <v>#N/A</v>
      </c>
      <c r="AD820" t="e">
        <f t="shared" si="51"/>
        <v>#N/A</v>
      </c>
    </row>
    <row r="821" spans="1:30">
      <c r="A821" t="s">
        <v>174</v>
      </c>
      <c r="B821" t="s">
        <v>625</v>
      </c>
      <c r="C821" t="s">
        <v>1292</v>
      </c>
      <c r="D821" t="s">
        <v>1293</v>
      </c>
      <c r="E821">
        <v>49.113171710000003</v>
      </c>
      <c r="F821">
        <v>-125.50147800000001</v>
      </c>
      <c r="G821" t="s">
        <v>1294</v>
      </c>
      <c r="H821" t="s">
        <v>1294</v>
      </c>
      <c r="I821" t="s">
        <v>1295</v>
      </c>
      <c r="J821" t="s">
        <v>1296</v>
      </c>
      <c r="K821" t="s">
        <v>1297</v>
      </c>
      <c r="L821">
        <v>49.026875990000001</v>
      </c>
      <c r="M821">
        <v>-125.14962509999999</v>
      </c>
      <c r="N821" t="s">
        <v>30</v>
      </c>
      <c r="O821">
        <v>31</v>
      </c>
      <c r="P821" t="s">
        <v>1298</v>
      </c>
      <c r="Q821">
        <v>5</v>
      </c>
      <c r="R821">
        <v>44536</v>
      </c>
      <c r="S821" t="s">
        <v>158</v>
      </c>
      <c r="T821">
        <v>24</v>
      </c>
      <c r="U821" t="s">
        <v>1134</v>
      </c>
      <c r="V821" t="s">
        <v>100</v>
      </c>
      <c r="W821" s="449">
        <v>50</v>
      </c>
      <c r="X821">
        <f>'Area 24'!EX54</f>
        <v>1</v>
      </c>
      <c r="Y821" s="449" t="e">
        <f>'Area 24'!FB54</f>
        <v>#N/A</v>
      </c>
      <c r="Z821" s="449" t="e">
        <f>'Area 24'!EZ54</f>
        <v>#N/A</v>
      </c>
      <c r="AA821" s="449" t="e">
        <f>'Area 24'!FF54</f>
        <v>#N/A</v>
      </c>
      <c r="AB821" t="e">
        <f t="shared" si="49"/>
        <v>#N/A</v>
      </c>
      <c r="AC821" t="e">
        <f t="shared" si="50"/>
        <v>#N/A</v>
      </c>
      <c r="AD821" t="e">
        <f t="shared" si="51"/>
        <v>#N/A</v>
      </c>
    </row>
    <row r="822" spans="1:30">
      <c r="A822" t="s">
        <v>174</v>
      </c>
      <c r="B822" t="s">
        <v>625</v>
      </c>
      <c r="C822" t="s">
        <v>1292</v>
      </c>
      <c r="D822" t="s">
        <v>1293</v>
      </c>
      <c r="E822">
        <v>49.113171710000003</v>
      </c>
      <c r="F822">
        <v>-125.50147800000001</v>
      </c>
      <c r="G822" t="s">
        <v>1294</v>
      </c>
      <c r="H822" t="s">
        <v>1294</v>
      </c>
      <c r="I822" t="s">
        <v>1295</v>
      </c>
      <c r="J822" t="s">
        <v>1296</v>
      </c>
      <c r="K822" t="s">
        <v>1297</v>
      </c>
      <c r="L822">
        <v>49.026875990000001</v>
      </c>
      <c r="M822">
        <v>-125.14962509999999</v>
      </c>
      <c r="N822" t="s">
        <v>30</v>
      </c>
      <c r="O822">
        <v>31</v>
      </c>
      <c r="P822" t="s">
        <v>1298</v>
      </c>
      <c r="Q822">
        <v>5</v>
      </c>
      <c r="R822">
        <v>44536</v>
      </c>
      <c r="S822" t="s">
        <v>158</v>
      </c>
      <c r="T822">
        <v>24</v>
      </c>
      <c r="U822" t="s">
        <v>1134</v>
      </c>
      <c r="V822" t="s">
        <v>101</v>
      </c>
      <c r="W822" s="449">
        <v>51</v>
      </c>
      <c r="X822">
        <f>'Area 24'!EX55</f>
        <v>-1</v>
      </c>
      <c r="Y822" s="449" t="e">
        <f>'Area 24'!FB55</f>
        <v>#N/A</v>
      </c>
      <c r="Z822" s="449" t="e">
        <f>'Area 24'!EZ55</f>
        <v>#N/A</v>
      </c>
      <c r="AA822" s="449" t="e">
        <f>'Area 24'!FF55</f>
        <v>#N/A</v>
      </c>
      <c r="AB822" t="e">
        <f t="shared" si="49"/>
        <v>#N/A</v>
      </c>
      <c r="AC822" t="e">
        <f t="shared" si="50"/>
        <v>#N/A</v>
      </c>
      <c r="AD822" t="e">
        <f t="shared" si="51"/>
        <v>#N/A</v>
      </c>
    </row>
    <row r="823" spans="1:30">
      <c r="A823" t="s">
        <v>174</v>
      </c>
      <c r="B823" t="s">
        <v>625</v>
      </c>
      <c r="C823" t="s">
        <v>1292</v>
      </c>
      <c r="D823" t="s">
        <v>1293</v>
      </c>
      <c r="E823">
        <v>49.113171710000003</v>
      </c>
      <c r="F823">
        <v>-125.50147800000001</v>
      </c>
      <c r="G823" t="s">
        <v>1294</v>
      </c>
      <c r="H823" t="s">
        <v>1294</v>
      </c>
      <c r="I823" t="s">
        <v>1295</v>
      </c>
      <c r="J823" t="s">
        <v>1296</v>
      </c>
      <c r="K823" t="s">
        <v>1297</v>
      </c>
      <c r="L823">
        <v>49.026875990000001</v>
      </c>
      <c r="M823">
        <v>-125.14962509999999</v>
      </c>
      <c r="N823" t="s">
        <v>30</v>
      </c>
      <c r="O823">
        <v>31</v>
      </c>
      <c r="P823" t="s">
        <v>1298</v>
      </c>
      <c r="Q823">
        <v>5</v>
      </c>
      <c r="R823">
        <v>44536</v>
      </c>
      <c r="S823" t="s">
        <v>158</v>
      </c>
      <c r="T823">
        <v>24</v>
      </c>
      <c r="U823" t="s">
        <v>1134</v>
      </c>
      <c r="V823" t="s">
        <v>102</v>
      </c>
      <c r="W823" s="449">
        <v>52</v>
      </c>
      <c r="X823">
        <f>'Area 24'!EX56</f>
        <v>-1</v>
      </c>
      <c r="Y823" s="449" t="e">
        <f>'Area 24'!FB56</f>
        <v>#N/A</v>
      </c>
      <c r="Z823" s="449" t="e">
        <f>'Area 24'!EZ56</f>
        <v>#N/A</v>
      </c>
      <c r="AA823" s="449" t="e">
        <f>'Area 24'!FF56</f>
        <v>#N/A</v>
      </c>
      <c r="AB823" t="e">
        <f t="shared" si="49"/>
        <v>#N/A</v>
      </c>
      <c r="AC823" t="e">
        <f t="shared" si="50"/>
        <v>#N/A</v>
      </c>
      <c r="AD823" t="e">
        <f t="shared" si="51"/>
        <v>#N/A</v>
      </c>
    </row>
    <row r="824" spans="1:30">
      <c r="A824" t="s">
        <v>174</v>
      </c>
      <c r="B824" t="s">
        <v>625</v>
      </c>
      <c r="C824" t="s">
        <v>1292</v>
      </c>
      <c r="D824" t="s">
        <v>1293</v>
      </c>
      <c r="E824">
        <v>49.113171710000003</v>
      </c>
      <c r="F824">
        <v>-125.50147800000001</v>
      </c>
      <c r="G824" t="s">
        <v>1294</v>
      </c>
      <c r="H824" t="s">
        <v>1294</v>
      </c>
      <c r="I824" t="s">
        <v>1295</v>
      </c>
      <c r="J824" t="s">
        <v>1296</v>
      </c>
      <c r="K824" t="s">
        <v>1297</v>
      </c>
      <c r="L824">
        <v>49.026875990000001</v>
      </c>
      <c r="M824">
        <v>-125.14962509999999</v>
      </c>
      <c r="N824" t="s">
        <v>30</v>
      </c>
      <c r="O824">
        <v>31</v>
      </c>
      <c r="P824" t="s">
        <v>1298</v>
      </c>
      <c r="Q824">
        <v>5</v>
      </c>
      <c r="R824">
        <v>44536</v>
      </c>
      <c r="S824" t="s">
        <v>158</v>
      </c>
      <c r="T824">
        <v>24</v>
      </c>
      <c r="U824" t="s">
        <v>1134</v>
      </c>
      <c r="V824" t="s">
        <v>103</v>
      </c>
      <c r="W824" s="449">
        <v>53</v>
      </c>
      <c r="X824">
        <f>'Area 24'!EX57</f>
        <v>1</v>
      </c>
      <c r="Y824" s="449" t="e">
        <f>'Area 24'!FB57</f>
        <v>#N/A</v>
      </c>
      <c r="Z824" s="449" t="e">
        <f>'Area 24'!EZ57</f>
        <v>#N/A</v>
      </c>
      <c r="AA824" s="449" t="e">
        <f>'Area 24'!FF57</f>
        <v>#N/A</v>
      </c>
      <c r="AB824" t="e">
        <f t="shared" si="49"/>
        <v>#N/A</v>
      </c>
      <c r="AC824" t="e">
        <f t="shared" si="50"/>
        <v>#N/A</v>
      </c>
      <c r="AD824" t="e">
        <f t="shared" si="51"/>
        <v>#N/A</v>
      </c>
    </row>
    <row r="825" spans="1:30">
      <c r="A825" t="s">
        <v>174</v>
      </c>
      <c r="B825" t="s">
        <v>625</v>
      </c>
      <c r="C825" t="s">
        <v>1292</v>
      </c>
      <c r="D825" t="s">
        <v>1293</v>
      </c>
      <c r="E825">
        <v>49.113171710000003</v>
      </c>
      <c r="F825">
        <v>-125.50147800000001</v>
      </c>
      <c r="G825" t="s">
        <v>1294</v>
      </c>
      <c r="H825" t="s">
        <v>1294</v>
      </c>
      <c r="I825" t="s">
        <v>1295</v>
      </c>
      <c r="J825" t="s">
        <v>1296</v>
      </c>
      <c r="K825" t="s">
        <v>1297</v>
      </c>
      <c r="L825">
        <v>49.026875990000001</v>
      </c>
      <c r="M825">
        <v>-125.14962509999999</v>
      </c>
      <c r="N825" t="s">
        <v>30</v>
      </c>
      <c r="O825">
        <v>31</v>
      </c>
      <c r="P825" t="s">
        <v>1298</v>
      </c>
      <c r="Q825">
        <v>5</v>
      </c>
      <c r="R825">
        <v>44536</v>
      </c>
      <c r="S825" t="s">
        <v>158</v>
      </c>
      <c r="T825">
        <v>24</v>
      </c>
      <c r="U825" t="s">
        <v>1134</v>
      </c>
      <c r="V825" t="s">
        <v>104</v>
      </c>
      <c r="W825" s="449">
        <v>54</v>
      </c>
      <c r="X825">
        <f>'Area 24'!EX58</f>
        <v>-1</v>
      </c>
      <c r="Y825" s="449" t="e">
        <f>'Area 24'!FB58</f>
        <v>#N/A</v>
      </c>
      <c r="Z825" s="449" t="e">
        <f>'Area 24'!EZ58</f>
        <v>#N/A</v>
      </c>
      <c r="AA825" s="449" t="e">
        <f>'Area 24'!FF58</f>
        <v>#N/A</v>
      </c>
      <c r="AB825" t="e">
        <f t="shared" si="49"/>
        <v>#N/A</v>
      </c>
      <c r="AC825" t="e">
        <f t="shared" si="50"/>
        <v>#N/A</v>
      </c>
      <c r="AD825" t="e">
        <f t="shared" si="51"/>
        <v>#N/A</v>
      </c>
    </row>
    <row r="826" spans="1:30">
      <c r="A826" t="s">
        <v>174</v>
      </c>
      <c r="B826" t="s">
        <v>625</v>
      </c>
      <c r="C826" t="s">
        <v>1292</v>
      </c>
      <c r="D826" t="s">
        <v>1293</v>
      </c>
      <c r="E826">
        <v>49.113171710000003</v>
      </c>
      <c r="F826">
        <v>-125.50147800000001</v>
      </c>
      <c r="G826" t="s">
        <v>1294</v>
      </c>
      <c r="H826" t="s">
        <v>1294</v>
      </c>
      <c r="I826" t="s">
        <v>1295</v>
      </c>
      <c r="J826" t="s">
        <v>1296</v>
      </c>
      <c r="K826" t="s">
        <v>1297</v>
      </c>
      <c r="L826">
        <v>49.026875990000001</v>
      </c>
      <c r="M826">
        <v>-125.14962509999999</v>
      </c>
      <c r="N826" t="s">
        <v>30</v>
      </c>
      <c r="O826">
        <v>31</v>
      </c>
      <c r="P826" t="s">
        <v>1298</v>
      </c>
      <c r="Q826">
        <v>5</v>
      </c>
      <c r="R826">
        <v>44536</v>
      </c>
      <c r="S826" t="s">
        <v>158</v>
      </c>
      <c r="T826">
        <v>24</v>
      </c>
      <c r="U826" t="s">
        <v>1134</v>
      </c>
      <c r="V826" t="s">
        <v>105</v>
      </c>
      <c r="W826" s="449">
        <v>55</v>
      </c>
      <c r="X826">
        <f>'Area 24'!EX59</f>
        <v>-1</v>
      </c>
      <c r="Y826" s="449" t="e">
        <f>'Area 24'!FB59</f>
        <v>#N/A</v>
      </c>
      <c r="Z826" s="449" t="e">
        <f>'Area 24'!EZ59</f>
        <v>#N/A</v>
      </c>
      <c r="AA826" s="449" t="e">
        <f>'Area 24'!FF59</f>
        <v>#N/A</v>
      </c>
      <c r="AB826" t="e">
        <f t="shared" si="49"/>
        <v>#N/A</v>
      </c>
      <c r="AC826" t="e">
        <f t="shared" si="50"/>
        <v>#N/A</v>
      </c>
      <c r="AD826" t="e">
        <f t="shared" si="51"/>
        <v>#N/A</v>
      </c>
    </row>
    <row r="827" spans="1:30">
      <c r="A827" t="s">
        <v>174</v>
      </c>
      <c r="B827" t="s">
        <v>625</v>
      </c>
      <c r="C827" t="s">
        <v>1292</v>
      </c>
      <c r="D827" t="s">
        <v>1293</v>
      </c>
      <c r="E827">
        <v>49.113171710000003</v>
      </c>
      <c r="F827">
        <v>-125.50147800000001</v>
      </c>
      <c r="G827" t="s">
        <v>1294</v>
      </c>
      <c r="H827" t="s">
        <v>1294</v>
      </c>
      <c r="I827" t="s">
        <v>1295</v>
      </c>
      <c r="J827" t="s">
        <v>1296</v>
      </c>
      <c r="K827" t="s">
        <v>1297</v>
      </c>
      <c r="L827">
        <v>49.026875990000001</v>
      </c>
      <c r="M827">
        <v>-125.14962509999999</v>
      </c>
      <c r="N827" t="s">
        <v>30</v>
      </c>
      <c r="O827">
        <v>31</v>
      </c>
      <c r="P827" t="s">
        <v>1298</v>
      </c>
      <c r="Q827">
        <v>5</v>
      </c>
      <c r="R827">
        <v>44536</v>
      </c>
      <c r="S827" t="s">
        <v>158</v>
      </c>
      <c r="T827">
        <v>24</v>
      </c>
      <c r="U827" t="s">
        <v>1134</v>
      </c>
      <c r="V827" t="s">
        <v>106</v>
      </c>
      <c r="W827" s="449">
        <v>56</v>
      </c>
      <c r="X827">
        <f>'Area 24'!EX60</f>
        <v>-1</v>
      </c>
      <c r="Y827" s="449" t="e">
        <f>'Area 24'!FB60</f>
        <v>#N/A</v>
      </c>
      <c r="Z827" s="449" t="e">
        <f>'Area 24'!EZ60</f>
        <v>#N/A</v>
      </c>
      <c r="AA827" s="449" t="e">
        <f>'Area 24'!FF60</f>
        <v>#N/A</v>
      </c>
      <c r="AB827" t="e">
        <f t="shared" si="49"/>
        <v>#N/A</v>
      </c>
      <c r="AC827" t="e">
        <f t="shared" si="50"/>
        <v>#N/A</v>
      </c>
      <c r="AD827" t="e">
        <f t="shared" si="51"/>
        <v>#N/A</v>
      </c>
    </row>
    <row r="828" spans="1:30">
      <c r="A828" t="s">
        <v>174</v>
      </c>
      <c r="B828" t="s">
        <v>625</v>
      </c>
      <c r="C828" t="s">
        <v>1292</v>
      </c>
      <c r="D828" t="s">
        <v>1293</v>
      </c>
      <c r="E828">
        <v>49.113171710000003</v>
      </c>
      <c r="F828">
        <v>-125.50147800000001</v>
      </c>
      <c r="G828" t="s">
        <v>1294</v>
      </c>
      <c r="H828" t="s">
        <v>1294</v>
      </c>
      <c r="I828" t="s">
        <v>1295</v>
      </c>
      <c r="J828" t="s">
        <v>1296</v>
      </c>
      <c r="K828" t="s">
        <v>1297</v>
      </c>
      <c r="L828">
        <v>49.026875990000001</v>
      </c>
      <c r="M828">
        <v>-125.14962509999999</v>
      </c>
      <c r="N828" t="s">
        <v>30</v>
      </c>
      <c r="O828">
        <v>31</v>
      </c>
      <c r="P828" t="s">
        <v>1298</v>
      </c>
      <c r="Q828">
        <v>5</v>
      </c>
      <c r="R828">
        <v>44536</v>
      </c>
      <c r="S828" t="s">
        <v>158</v>
      </c>
      <c r="T828">
        <v>24</v>
      </c>
      <c r="U828" t="s">
        <v>1134</v>
      </c>
      <c r="V828" t="s">
        <v>107</v>
      </c>
      <c r="W828" s="449">
        <v>57</v>
      </c>
      <c r="X828">
        <f>'Area 24'!EX61</f>
        <v>-1</v>
      </c>
      <c r="Y828" s="449" t="e">
        <f>'Area 24'!FB61</f>
        <v>#N/A</v>
      </c>
      <c r="Z828" s="449" t="e">
        <f>'Area 24'!EZ61</f>
        <v>#N/A</v>
      </c>
      <c r="AA828" s="449" t="e">
        <f>'Area 24'!FF61</f>
        <v>#N/A</v>
      </c>
      <c r="AB828" t="e">
        <f t="shared" si="49"/>
        <v>#N/A</v>
      </c>
      <c r="AC828" t="e">
        <f t="shared" si="50"/>
        <v>#N/A</v>
      </c>
      <c r="AD828" t="e">
        <f t="shared" si="51"/>
        <v>#N/A</v>
      </c>
    </row>
    <row r="829" spans="1:30">
      <c r="A829" t="s">
        <v>174</v>
      </c>
      <c r="B829" t="s">
        <v>625</v>
      </c>
      <c r="C829" t="s">
        <v>1292</v>
      </c>
      <c r="D829" t="s">
        <v>1293</v>
      </c>
      <c r="E829">
        <v>49.113171710000003</v>
      </c>
      <c r="F829">
        <v>-125.50147800000001</v>
      </c>
      <c r="G829" t="s">
        <v>1294</v>
      </c>
      <c r="H829" t="s">
        <v>1294</v>
      </c>
      <c r="I829" t="s">
        <v>1295</v>
      </c>
      <c r="J829" t="s">
        <v>1296</v>
      </c>
      <c r="K829" t="s">
        <v>1297</v>
      </c>
      <c r="L829">
        <v>49.026875990000001</v>
      </c>
      <c r="M829">
        <v>-125.14962509999999</v>
      </c>
      <c r="N829" t="s">
        <v>30</v>
      </c>
      <c r="O829">
        <v>31</v>
      </c>
      <c r="P829" t="s">
        <v>1298</v>
      </c>
      <c r="Q829">
        <v>5</v>
      </c>
      <c r="R829">
        <v>44536</v>
      </c>
      <c r="S829" t="s">
        <v>158</v>
      </c>
      <c r="T829">
        <v>24</v>
      </c>
      <c r="U829" t="s">
        <v>1134</v>
      </c>
      <c r="V829" t="s">
        <v>108</v>
      </c>
      <c r="W829" s="449">
        <v>58</v>
      </c>
      <c r="X829">
        <f>'Area 24'!EX62</f>
        <v>-1</v>
      </c>
      <c r="Y829" s="449" t="e">
        <f>'Area 24'!FB62</f>
        <v>#N/A</v>
      </c>
      <c r="Z829" s="449" t="e">
        <f>'Area 24'!EZ62</f>
        <v>#N/A</v>
      </c>
      <c r="AA829" s="449" t="e">
        <f>'Area 24'!FF62</f>
        <v>#N/A</v>
      </c>
      <c r="AB829" t="e">
        <f t="shared" si="49"/>
        <v>#N/A</v>
      </c>
      <c r="AC829" t="e">
        <f t="shared" si="50"/>
        <v>#N/A</v>
      </c>
      <c r="AD829" t="e">
        <f t="shared" si="51"/>
        <v>#N/A</v>
      </c>
    </row>
    <row r="830" spans="1:30">
      <c r="A830" t="s">
        <v>174</v>
      </c>
      <c r="B830" t="s">
        <v>625</v>
      </c>
      <c r="C830" t="s">
        <v>1292</v>
      </c>
      <c r="D830" t="s">
        <v>1293</v>
      </c>
      <c r="E830">
        <v>49.113171710000003</v>
      </c>
      <c r="F830">
        <v>-125.50147800000001</v>
      </c>
      <c r="G830" t="s">
        <v>1294</v>
      </c>
      <c r="H830" t="s">
        <v>1294</v>
      </c>
      <c r="I830" t="s">
        <v>1295</v>
      </c>
      <c r="J830" t="s">
        <v>1296</v>
      </c>
      <c r="K830" t="s">
        <v>1297</v>
      </c>
      <c r="L830">
        <v>49.026875990000001</v>
      </c>
      <c r="M830">
        <v>-125.14962509999999</v>
      </c>
      <c r="N830" t="s">
        <v>30</v>
      </c>
      <c r="O830">
        <v>31</v>
      </c>
      <c r="P830" t="s">
        <v>1298</v>
      </c>
      <c r="Q830">
        <v>5</v>
      </c>
      <c r="R830">
        <v>44536</v>
      </c>
      <c r="S830" t="s">
        <v>158</v>
      </c>
      <c r="T830">
        <v>24</v>
      </c>
      <c r="U830" t="s">
        <v>1134</v>
      </c>
      <c r="V830" t="s">
        <v>109</v>
      </c>
      <c r="W830" s="449">
        <v>59</v>
      </c>
      <c r="X830">
        <f>'Area 24'!EX63</f>
        <v>-1</v>
      </c>
      <c r="Y830" s="449" t="e">
        <f>'Area 24'!FB63</f>
        <v>#N/A</v>
      </c>
      <c r="Z830" s="449" t="e">
        <f>'Area 24'!EZ63</f>
        <v>#N/A</v>
      </c>
      <c r="AA830" s="449" t="e">
        <f>'Area 24'!FF63</f>
        <v>#N/A</v>
      </c>
      <c r="AB830" t="e">
        <f t="shared" si="49"/>
        <v>#N/A</v>
      </c>
      <c r="AC830" t="e">
        <f t="shared" si="50"/>
        <v>#N/A</v>
      </c>
      <c r="AD830" t="e">
        <f t="shared" si="51"/>
        <v>#N/A</v>
      </c>
    </row>
    <row r="831" spans="1:30">
      <c r="A831" t="s">
        <v>174</v>
      </c>
      <c r="B831" t="s">
        <v>625</v>
      </c>
      <c r="C831" t="s">
        <v>1292</v>
      </c>
      <c r="D831" t="s">
        <v>1293</v>
      </c>
      <c r="E831">
        <v>49.113171710000003</v>
      </c>
      <c r="F831">
        <v>-125.50147800000001</v>
      </c>
      <c r="G831" t="s">
        <v>1294</v>
      </c>
      <c r="H831" t="s">
        <v>1294</v>
      </c>
      <c r="I831" t="s">
        <v>1295</v>
      </c>
      <c r="J831" t="s">
        <v>1296</v>
      </c>
      <c r="K831" t="s">
        <v>1297</v>
      </c>
      <c r="L831">
        <v>49.026875990000001</v>
      </c>
      <c r="M831">
        <v>-125.14962509999999</v>
      </c>
      <c r="N831" t="s">
        <v>30</v>
      </c>
      <c r="O831">
        <v>31</v>
      </c>
      <c r="P831" t="s">
        <v>1298</v>
      </c>
      <c r="Q831">
        <v>5</v>
      </c>
      <c r="R831">
        <v>44536</v>
      </c>
      <c r="S831" t="s">
        <v>158</v>
      </c>
      <c r="T831">
        <v>24</v>
      </c>
      <c r="U831" t="s">
        <v>1134</v>
      </c>
      <c r="V831" t="s">
        <v>110</v>
      </c>
      <c r="W831" s="449">
        <v>60</v>
      </c>
      <c r="X831">
        <f>'Area 24'!EX64</f>
        <v>-1</v>
      </c>
      <c r="Y831" s="449" t="e">
        <f>'Area 24'!FB64</f>
        <v>#N/A</v>
      </c>
      <c r="Z831" s="449" t="e">
        <f>'Area 24'!EZ64</f>
        <v>#N/A</v>
      </c>
      <c r="AA831" s="449" t="e">
        <f>'Area 24'!FF64</f>
        <v>#N/A</v>
      </c>
      <c r="AB831" t="e">
        <f t="shared" si="49"/>
        <v>#N/A</v>
      </c>
      <c r="AC831" t="e">
        <f t="shared" si="50"/>
        <v>#N/A</v>
      </c>
      <c r="AD831" t="e">
        <f t="shared" si="51"/>
        <v>#N/A</v>
      </c>
    </row>
    <row r="832" spans="1:30">
      <c r="A832" t="s">
        <v>174</v>
      </c>
      <c r="B832" t="s">
        <v>625</v>
      </c>
      <c r="C832" t="s">
        <v>1292</v>
      </c>
      <c r="D832" t="s">
        <v>1293</v>
      </c>
      <c r="E832">
        <v>49.113171710000003</v>
      </c>
      <c r="F832">
        <v>-125.50147800000001</v>
      </c>
      <c r="G832" t="s">
        <v>1294</v>
      </c>
      <c r="H832" t="s">
        <v>1294</v>
      </c>
      <c r="I832" t="s">
        <v>1295</v>
      </c>
      <c r="J832" t="s">
        <v>1296</v>
      </c>
      <c r="K832" t="s">
        <v>1297</v>
      </c>
      <c r="L832">
        <v>49.026875990000001</v>
      </c>
      <c r="M832">
        <v>-125.14962509999999</v>
      </c>
      <c r="N832" t="s">
        <v>30</v>
      </c>
      <c r="O832">
        <v>31</v>
      </c>
      <c r="P832" t="s">
        <v>1298</v>
      </c>
      <c r="Q832">
        <v>5</v>
      </c>
      <c r="R832">
        <v>44536</v>
      </c>
      <c r="S832" t="s">
        <v>158</v>
      </c>
      <c r="T832">
        <v>24</v>
      </c>
      <c r="U832" t="s">
        <v>1134</v>
      </c>
      <c r="V832" t="s">
        <v>111</v>
      </c>
      <c r="W832" s="449">
        <v>61</v>
      </c>
      <c r="X832">
        <f>'Area 24'!EX65</f>
        <v>-1</v>
      </c>
      <c r="Y832" s="449" t="e">
        <f>'Area 24'!FB65</f>
        <v>#N/A</v>
      </c>
      <c r="Z832" s="449" t="e">
        <f>'Area 24'!EZ65</f>
        <v>#N/A</v>
      </c>
      <c r="AA832" s="449" t="e">
        <f>'Area 24'!FF65</f>
        <v>#N/A</v>
      </c>
      <c r="AB832" t="e">
        <f t="shared" si="49"/>
        <v>#N/A</v>
      </c>
      <c r="AC832" t="e">
        <f t="shared" si="50"/>
        <v>#N/A</v>
      </c>
      <c r="AD832" t="e">
        <f t="shared" si="51"/>
        <v>#N/A</v>
      </c>
    </row>
    <row r="833" spans="1:30">
      <c r="A833" t="s">
        <v>174</v>
      </c>
      <c r="B833" t="s">
        <v>625</v>
      </c>
      <c r="C833" t="s">
        <v>1292</v>
      </c>
      <c r="D833" t="s">
        <v>1293</v>
      </c>
      <c r="E833">
        <v>49.113171710000003</v>
      </c>
      <c r="F833">
        <v>-125.50147800000001</v>
      </c>
      <c r="G833" t="s">
        <v>1294</v>
      </c>
      <c r="H833" t="s">
        <v>1294</v>
      </c>
      <c r="I833" t="s">
        <v>1295</v>
      </c>
      <c r="J833" t="s">
        <v>1296</v>
      </c>
      <c r="K833" t="s">
        <v>1297</v>
      </c>
      <c r="L833">
        <v>49.026875990000001</v>
      </c>
      <c r="M833">
        <v>-125.14962509999999</v>
      </c>
      <c r="N833" t="s">
        <v>30</v>
      </c>
      <c r="O833">
        <v>31</v>
      </c>
      <c r="P833" t="s">
        <v>1298</v>
      </c>
      <c r="Q833">
        <v>5</v>
      </c>
      <c r="R833">
        <v>44536</v>
      </c>
      <c r="S833" t="s">
        <v>158</v>
      </c>
      <c r="T833">
        <v>24</v>
      </c>
      <c r="U833" t="s">
        <v>1134</v>
      </c>
      <c r="V833" t="s">
        <v>112</v>
      </c>
      <c r="W833" s="449">
        <v>62</v>
      </c>
      <c r="X833">
        <f>'Area 24'!EX66</f>
        <v>-1</v>
      </c>
      <c r="Y833" s="449" t="e">
        <f>'Area 24'!FB66</f>
        <v>#N/A</v>
      </c>
      <c r="Z833" s="449" t="e">
        <f>'Area 24'!EZ66</f>
        <v>#N/A</v>
      </c>
      <c r="AA833" s="449" t="e">
        <f>'Area 24'!FF66</f>
        <v>#N/A</v>
      </c>
      <c r="AB833" t="e">
        <f t="shared" si="49"/>
        <v>#N/A</v>
      </c>
      <c r="AC833" t="e">
        <f t="shared" si="50"/>
        <v>#N/A</v>
      </c>
      <c r="AD833" t="e">
        <f t="shared" si="51"/>
        <v>#N/A</v>
      </c>
    </row>
    <row r="834" spans="1:30">
      <c r="A834" t="s">
        <v>174</v>
      </c>
      <c r="B834" t="s">
        <v>625</v>
      </c>
      <c r="C834" t="s">
        <v>1292</v>
      </c>
      <c r="D834" t="s">
        <v>1293</v>
      </c>
      <c r="E834">
        <v>49.113171710000003</v>
      </c>
      <c r="F834">
        <v>-125.50147800000001</v>
      </c>
      <c r="G834" t="s">
        <v>1294</v>
      </c>
      <c r="H834" t="s">
        <v>1294</v>
      </c>
      <c r="I834" t="s">
        <v>1295</v>
      </c>
      <c r="J834" t="s">
        <v>1296</v>
      </c>
      <c r="K834" t="s">
        <v>1297</v>
      </c>
      <c r="L834">
        <v>49.026875990000001</v>
      </c>
      <c r="M834">
        <v>-125.14962509999999</v>
      </c>
      <c r="N834" t="s">
        <v>30</v>
      </c>
      <c r="O834">
        <v>31</v>
      </c>
      <c r="P834" t="s">
        <v>1298</v>
      </c>
      <c r="Q834">
        <v>5</v>
      </c>
      <c r="R834">
        <v>44536</v>
      </c>
      <c r="S834" t="s">
        <v>158</v>
      </c>
      <c r="T834">
        <v>24</v>
      </c>
      <c r="U834" t="s">
        <v>1134</v>
      </c>
      <c r="V834" t="s">
        <v>113</v>
      </c>
      <c r="W834" s="449">
        <v>63</v>
      </c>
      <c r="X834">
        <f>'Area 24'!EX67</f>
        <v>-1</v>
      </c>
      <c r="Y834" s="449" t="e">
        <f>'Area 24'!FB67</f>
        <v>#N/A</v>
      </c>
      <c r="Z834" s="449" t="e">
        <f>'Area 24'!EZ67</f>
        <v>#N/A</v>
      </c>
      <c r="AA834" s="449" t="e">
        <f>'Area 24'!FF67</f>
        <v>#N/A</v>
      </c>
      <c r="AB834" t="e">
        <f t="shared" si="49"/>
        <v>#N/A</v>
      </c>
      <c r="AC834" t="e">
        <f t="shared" si="50"/>
        <v>#N/A</v>
      </c>
      <c r="AD834" t="e">
        <f t="shared" si="51"/>
        <v>#N/A</v>
      </c>
    </row>
    <row r="835" spans="1:30">
      <c r="A835" t="s">
        <v>174</v>
      </c>
      <c r="B835" t="s">
        <v>625</v>
      </c>
      <c r="C835" t="s">
        <v>1292</v>
      </c>
      <c r="D835" t="s">
        <v>1293</v>
      </c>
      <c r="E835">
        <v>49.113171710000003</v>
      </c>
      <c r="F835">
        <v>-125.50147800000001</v>
      </c>
      <c r="G835" t="s">
        <v>1294</v>
      </c>
      <c r="H835" t="s">
        <v>1294</v>
      </c>
      <c r="I835" t="s">
        <v>1295</v>
      </c>
      <c r="J835" t="s">
        <v>1296</v>
      </c>
      <c r="K835" t="s">
        <v>1297</v>
      </c>
      <c r="L835">
        <v>49.026875990000001</v>
      </c>
      <c r="M835">
        <v>-125.14962509999999</v>
      </c>
      <c r="N835" t="s">
        <v>30</v>
      </c>
      <c r="O835">
        <v>31</v>
      </c>
      <c r="P835" t="s">
        <v>1298</v>
      </c>
      <c r="Q835">
        <v>5</v>
      </c>
      <c r="R835">
        <v>44536</v>
      </c>
      <c r="S835" t="s">
        <v>158</v>
      </c>
      <c r="T835">
        <v>24</v>
      </c>
      <c r="U835" t="s">
        <v>1134</v>
      </c>
      <c r="V835" t="s">
        <v>114</v>
      </c>
      <c r="W835" s="449">
        <v>64</v>
      </c>
      <c r="X835">
        <f>'Area 24'!EX68</f>
        <v>-1</v>
      </c>
      <c r="Y835" s="449" t="e">
        <f>'Area 24'!FB68</f>
        <v>#N/A</v>
      </c>
      <c r="Z835" s="449" t="e">
        <f>'Area 24'!EZ68</f>
        <v>#N/A</v>
      </c>
      <c r="AA835" s="449" t="e">
        <f>'Area 24'!FF68</f>
        <v>#N/A</v>
      </c>
      <c r="AB835" t="e">
        <f t="shared" si="49"/>
        <v>#N/A</v>
      </c>
      <c r="AC835" t="e">
        <f t="shared" si="50"/>
        <v>#N/A</v>
      </c>
      <c r="AD835" t="e">
        <f t="shared" si="51"/>
        <v>#N/A</v>
      </c>
    </row>
    <row r="836" spans="1:30">
      <c r="A836" t="s">
        <v>174</v>
      </c>
      <c r="B836" t="s">
        <v>625</v>
      </c>
      <c r="C836" t="s">
        <v>1292</v>
      </c>
      <c r="D836" t="s">
        <v>1293</v>
      </c>
      <c r="E836">
        <v>49.113171710000003</v>
      </c>
      <c r="F836">
        <v>-125.50147800000001</v>
      </c>
      <c r="G836" t="s">
        <v>1294</v>
      </c>
      <c r="H836" t="s">
        <v>1294</v>
      </c>
      <c r="I836" t="s">
        <v>1295</v>
      </c>
      <c r="J836" t="s">
        <v>1296</v>
      </c>
      <c r="K836" t="s">
        <v>1297</v>
      </c>
      <c r="L836">
        <v>49.026875990000001</v>
      </c>
      <c r="M836">
        <v>-125.14962509999999</v>
      </c>
      <c r="N836" t="s">
        <v>30</v>
      </c>
      <c r="O836">
        <v>31</v>
      </c>
      <c r="P836" t="s">
        <v>1298</v>
      </c>
      <c r="Q836">
        <v>5</v>
      </c>
      <c r="R836">
        <v>44536</v>
      </c>
      <c r="S836" t="s">
        <v>158</v>
      </c>
      <c r="T836">
        <v>24</v>
      </c>
      <c r="U836" t="s">
        <v>1134</v>
      </c>
      <c r="V836" t="s">
        <v>115</v>
      </c>
      <c r="W836" s="449">
        <v>65</v>
      </c>
      <c r="X836">
        <f>'Area 24'!EX69</f>
        <v>-1</v>
      </c>
      <c r="Y836" s="449" t="e">
        <f>'Area 24'!FB69</f>
        <v>#N/A</v>
      </c>
      <c r="Z836" s="449" t="e">
        <f>'Area 24'!EZ69</f>
        <v>#N/A</v>
      </c>
      <c r="AA836" s="449" t="e">
        <f>'Area 24'!FF69</f>
        <v>#N/A</v>
      </c>
      <c r="AB836" t="e">
        <f t="shared" si="49"/>
        <v>#N/A</v>
      </c>
      <c r="AC836" t="e">
        <f t="shared" si="50"/>
        <v>#N/A</v>
      </c>
      <c r="AD836" t="e">
        <f t="shared" si="51"/>
        <v>#N/A</v>
      </c>
    </row>
    <row r="837" spans="1:30">
      <c r="A837" t="s">
        <v>174</v>
      </c>
      <c r="B837" t="s">
        <v>625</v>
      </c>
      <c r="C837" t="s">
        <v>1292</v>
      </c>
      <c r="D837" t="s">
        <v>1293</v>
      </c>
      <c r="E837">
        <v>49.113171710000003</v>
      </c>
      <c r="F837">
        <v>-125.50147800000001</v>
      </c>
      <c r="G837" t="s">
        <v>1294</v>
      </c>
      <c r="H837" t="s">
        <v>1294</v>
      </c>
      <c r="I837" t="s">
        <v>1295</v>
      </c>
      <c r="J837" t="s">
        <v>1296</v>
      </c>
      <c r="K837" t="s">
        <v>1297</v>
      </c>
      <c r="L837">
        <v>49.026875990000001</v>
      </c>
      <c r="M837">
        <v>-125.14962509999999</v>
      </c>
      <c r="N837" t="s">
        <v>30</v>
      </c>
      <c r="O837">
        <v>31</v>
      </c>
      <c r="P837" t="s">
        <v>1298</v>
      </c>
      <c r="Q837">
        <v>5</v>
      </c>
      <c r="R837">
        <v>44536</v>
      </c>
      <c r="S837" t="s">
        <v>158</v>
      </c>
      <c r="T837">
        <v>24</v>
      </c>
      <c r="U837" t="s">
        <v>1134</v>
      </c>
      <c r="V837" t="s">
        <v>116</v>
      </c>
      <c r="W837" s="449">
        <v>66</v>
      </c>
      <c r="X837">
        <f>'Area 24'!EX70</f>
        <v>0</v>
      </c>
      <c r="Y837" s="449" t="e">
        <f>'Area 24'!FB70</f>
        <v>#N/A</v>
      </c>
      <c r="Z837" s="449" t="e">
        <f>'Area 24'!EZ70</f>
        <v>#N/A</v>
      </c>
      <c r="AA837" s="449" t="e">
        <f>'Area 24'!FF70</f>
        <v>#N/A</v>
      </c>
      <c r="AB837" t="e">
        <f t="shared" si="49"/>
        <v>#N/A</v>
      </c>
      <c r="AC837" t="e">
        <f t="shared" si="50"/>
        <v>#N/A</v>
      </c>
      <c r="AD837" t="e">
        <f t="shared" si="51"/>
        <v>#N/A</v>
      </c>
    </row>
    <row r="838" spans="1:30">
      <c r="A838" t="s">
        <v>174</v>
      </c>
      <c r="B838" t="s">
        <v>625</v>
      </c>
      <c r="C838" t="s">
        <v>1292</v>
      </c>
      <c r="D838" t="s">
        <v>1293</v>
      </c>
      <c r="E838">
        <v>49.113171710000003</v>
      </c>
      <c r="F838">
        <v>-125.50147800000001</v>
      </c>
      <c r="G838" t="s">
        <v>1294</v>
      </c>
      <c r="H838" t="s">
        <v>1294</v>
      </c>
      <c r="I838" t="s">
        <v>1295</v>
      </c>
      <c r="J838" t="s">
        <v>1296</v>
      </c>
      <c r="K838" t="s">
        <v>1297</v>
      </c>
      <c r="L838">
        <v>49.026875990000001</v>
      </c>
      <c r="M838">
        <v>-125.14962509999999</v>
      </c>
      <c r="N838" t="s">
        <v>30</v>
      </c>
      <c r="O838">
        <v>31</v>
      </c>
      <c r="P838" t="s">
        <v>1298</v>
      </c>
      <c r="Q838">
        <v>5</v>
      </c>
      <c r="R838">
        <v>44536</v>
      </c>
      <c r="S838" t="s">
        <v>158</v>
      </c>
      <c r="T838">
        <v>24</v>
      </c>
      <c r="U838" t="s">
        <v>1135</v>
      </c>
      <c r="V838" t="s">
        <v>118</v>
      </c>
      <c r="W838" s="449">
        <v>67</v>
      </c>
      <c r="X838">
        <f>'Area 24'!EX71</f>
        <v>-1</v>
      </c>
      <c r="Y838" s="449" t="e">
        <f>'Area 24'!FB71</f>
        <v>#N/A</v>
      </c>
      <c r="Z838" s="449" t="e">
        <f>'Area 24'!EZ71</f>
        <v>#N/A</v>
      </c>
      <c r="AA838" s="449" t="e">
        <f>'Area 24'!FF71</f>
        <v>#N/A</v>
      </c>
      <c r="AB838" t="e">
        <f t="shared" si="49"/>
        <v>#N/A</v>
      </c>
      <c r="AC838" t="e">
        <f t="shared" si="50"/>
        <v>#N/A</v>
      </c>
      <c r="AD838" t="e">
        <f t="shared" si="51"/>
        <v>#N/A</v>
      </c>
    </row>
    <row r="839" spans="1:30">
      <c r="A839" t="s">
        <v>174</v>
      </c>
      <c r="B839" t="s">
        <v>625</v>
      </c>
      <c r="C839" t="s">
        <v>1292</v>
      </c>
      <c r="D839" t="s">
        <v>1293</v>
      </c>
      <c r="E839">
        <v>49.113171710000003</v>
      </c>
      <c r="F839">
        <v>-125.50147800000001</v>
      </c>
      <c r="G839" t="s">
        <v>1294</v>
      </c>
      <c r="H839" t="s">
        <v>1294</v>
      </c>
      <c r="I839" t="s">
        <v>1295</v>
      </c>
      <c r="J839" t="s">
        <v>1296</v>
      </c>
      <c r="K839" t="s">
        <v>1297</v>
      </c>
      <c r="L839">
        <v>49.026875990000001</v>
      </c>
      <c r="M839">
        <v>-125.14962509999999</v>
      </c>
      <c r="N839" t="s">
        <v>30</v>
      </c>
      <c r="O839">
        <v>31</v>
      </c>
      <c r="P839" t="s">
        <v>1298</v>
      </c>
      <c r="Q839">
        <v>5</v>
      </c>
      <c r="R839">
        <v>44536</v>
      </c>
      <c r="S839" t="s">
        <v>158</v>
      </c>
      <c r="T839">
        <v>24</v>
      </c>
      <c r="U839" t="s">
        <v>1135</v>
      </c>
      <c r="V839" t="s">
        <v>119</v>
      </c>
      <c r="W839" s="449">
        <v>68</v>
      </c>
      <c r="X839">
        <f>'Area 24'!EX72</f>
        <v>-1</v>
      </c>
      <c r="Y839" s="449" t="e">
        <f>'Area 24'!FB72</f>
        <v>#N/A</v>
      </c>
      <c r="Z839" s="449" t="e">
        <f>'Area 24'!EZ72</f>
        <v>#N/A</v>
      </c>
      <c r="AA839" s="449" t="e">
        <f>'Area 24'!FF72</f>
        <v>#N/A</v>
      </c>
      <c r="AB839" t="e">
        <f t="shared" si="49"/>
        <v>#N/A</v>
      </c>
      <c r="AC839" t="e">
        <f t="shared" si="50"/>
        <v>#N/A</v>
      </c>
      <c r="AD839" t="e">
        <f t="shared" si="51"/>
        <v>#N/A</v>
      </c>
    </row>
    <row r="840" spans="1:30">
      <c r="A840" t="s">
        <v>174</v>
      </c>
      <c r="B840" t="s">
        <v>625</v>
      </c>
      <c r="C840" t="s">
        <v>1292</v>
      </c>
      <c r="D840" t="s">
        <v>1293</v>
      </c>
      <c r="E840">
        <v>49.113171710000003</v>
      </c>
      <c r="F840">
        <v>-125.50147800000001</v>
      </c>
      <c r="G840" t="s">
        <v>1294</v>
      </c>
      <c r="H840" t="s">
        <v>1294</v>
      </c>
      <c r="I840" t="s">
        <v>1295</v>
      </c>
      <c r="J840" t="s">
        <v>1296</v>
      </c>
      <c r="K840" t="s">
        <v>1297</v>
      </c>
      <c r="L840">
        <v>49.026875990000001</v>
      </c>
      <c r="M840">
        <v>-125.14962509999999</v>
      </c>
      <c r="N840" t="s">
        <v>30</v>
      </c>
      <c r="O840">
        <v>31</v>
      </c>
      <c r="P840" t="s">
        <v>1298</v>
      </c>
      <c r="Q840">
        <v>5</v>
      </c>
      <c r="R840">
        <v>44536</v>
      </c>
      <c r="S840" t="s">
        <v>158</v>
      </c>
      <c r="T840">
        <v>24</v>
      </c>
      <c r="U840" t="s">
        <v>1135</v>
      </c>
      <c r="V840" t="s">
        <v>120</v>
      </c>
      <c r="W840" s="449">
        <v>69</v>
      </c>
      <c r="X840">
        <f>'Area 24'!EX73</f>
        <v>-1</v>
      </c>
      <c r="Y840" s="449" t="e">
        <f>'Area 24'!FB73</f>
        <v>#N/A</v>
      </c>
      <c r="Z840" s="449" t="e">
        <f>'Area 24'!EZ73</f>
        <v>#N/A</v>
      </c>
      <c r="AA840" s="449" t="e">
        <f>'Area 24'!FF73</f>
        <v>#N/A</v>
      </c>
      <c r="AB840" t="e">
        <f t="shared" si="49"/>
        <v>#N/A</v>
      </c>
      <c r="AC840" t="e">
        <f t="shared" si="50"/>
        <v>#N/A</v>
      </c>
      <c r="AD840" t="e">
        <f t="shared" si="51"/>
        <v>#N/A</v>
      </c>
    </row>
    <row r="841" spans="1:30">
      <c r="A841" t="s">
        <v>174</v>
      </c>
      <c r="B841" t="s">
        <v>625</v>
      </c>
      <c r="C841" t="s">
        <v>1292</v>
      </c>
      <c r="D841" t="s">
        <v>1293</v>
      </c>
      <c r="E841">
        <v>49.113171710000003</v>
      </c>
      <c r="F841">
        <v>-125.50147800000001</v>
      </c>
      <c r="G841" t="s">
        <v>1294</v>
      </c>
      <c r="H841" t="s">
        <v>1294</v>
      </c>
      <c r="I841" t="s">
        <v>1295</v>
      </c>
      <c r="J841" t="s">
        <v>1296</v>
      </c>
      <c r="K841" t="s">
        <v>1297</v>
      </c>
      <c r="L841">
        <v>49.026875990000001</v>
      </c>
      <c r="M841">
        <v>-125.14962509999999</v>
      </c>
      <c r="N841" t="s">
        <v>30</v>
      </c>
      <c r="O841">
        <v>31</v>
      </c>
      <c r="P841" t="s">
        <v>1298</v>
      </c>
      <c r="Q841">
        <v>5</v>
      </c>
      <c r="R841">
        <v>44536</v>
      </c>
      <c r="S841" t="s">
        <v>158</v>
      </c>
      <c r="T841">
        <v>24</v>
      </c>
      <c r="U841" t="s">
        <v>1135</v>
      </c>
      <c r="V841" t="s">
        <v>121</v>
      </c>
      <c r="W841" s="449">
        <v>70</v>
      </c>
      <c r="X841">
        <f>'Area 24'!EX74</f>
        <v>-1</v>
      </c>
      <c r="Y841" s="449" t="e">
        <f>'Area 24'!FB74</f>
        <v>#N/A</v>
      </c>
      <c r="Z841" s="449" t="e">
        <f>'Area 24'!EZ74</f>
        <v>#N/A</v>
      </c>
      <c r="AA841" s="449" t="e">
        <f>'Area 24'!FF74</f>
        <v>#N/A</v>
      </c>
      <c r="AB841" t="e">
        <f t="shared" si="49"/>
        <v>#N/A</v>
      </c>
      <c r="AC841" t="e">
        <f t="shared" si="50"/>
        <v>#N/A</v>
      </c>
      <c r="AD841" t="e">
        <f t="shared" si="51"/>
        <v>#N/A</v>
      </c>
    </row>
    <row r="842" spans="1:30">
      <c r="A842" t="s">
        <v>174</v>
      </c>
      <c r="B842" t="s">
        <v>1158</v>
      </c>
      <c r="C842" t="s">
        <v>1299</v>
      </c>
      <c r="D842" t="s">
        <v>1293</v>
      </c>
      <c r="E842">
        <v>49.18247057</v>
      </c>
      <c r="F842">
        <v>-125.5381223</v>
      </c>
      <c r="G842" t="s">
        <v>1294</v>
      </c>
      <c r="H842" t="s">
        <v>1294</v>
      </c>
      <c r="I842" t="s">
        <v>1295</v>
      </c>
      <c r="J842" t="s">
        <v>1296</v>
      </c>
      <c r="K842" t="s">
        <v>1297</v>
      </c>
      <c r="L842">
        <v>49.026875990000001</v>
      </c>
      <c r="M842">
        <v>-125.14962509999999</v>
      </c>
      <c r="N842" t="s">
        <v>30</v>
      </c>
      <c r="O842">
        <v>31</v>
      </c>
      <c r="P842" t="s">
        <v>1298</v>
      </c>
      <c r="Q842">
        <v>5</v>
      </c>
      <c r="R842">
        <v>52153</v>
      </c>
      <c r="S842" t="s">
        <v>158</v>
      </c>
      <c r="T842">
        <v>24</v>
      </c>
      <c r="U842" t="s">
        <v>1131</v>
      </c>
      <c r="V842" t="s">
        <v>40</v>
      </c>
      <c r="W842" s="449">
        <v>1</v>
      </c>
      <c r="X842">
        <f>'Area 24'!FS5</f>
        <v>3</v>
      </c>
      <c r="Y842" s="449" t="e">
        <f>'Area 24'!FW5</f>
        <v>#N/A</v>
      </c>
      <c r="Z842" s="449" t="e">
        <f>'Area 24'!FU5</f>
        <v>#N/A</v>
      </c>
      <c r="AA842" s="449" t="e">
        <f>'Area 24'!GA5</f>
        <v>#N/A</v>
      </c>
      <c r="AB842" t="e">
        <f t="shared" ref="AB842:AB851" si="52">VLOOKUP(Z842,biorisk,2,FALSE)</f>
        <v>#N/A</v>
      </c>
      <c r="AC842" t="e">
        <f>VLOOKUP(AA842,futurerisk,2,FALSE)</f>
        <v>#N/A</v>
      </c>
      <c r="AD842" t="e">
        <f t="shared" ref="AD842:AD851" si="53">AB842*AC842</f>
        <v>#N/A</v>
      </c>
    </row>
    <row r="843" spans="1:30">
      <c r="A843" t="s">
        <v>174</v>
      </c>
      <c r="B843" t="s">
        <v>1158</v>
      </c>
      <c r="C843" t="s">
        <v>1299</v>
      </c>
      <c r="D843" t="s">
        <v>1293</v>
      </c>
      <c r="E843">
        <v>49.18247057</v>
      </c>
      <c r="F843">
        <v>-125.5381223</v>
      </c>
      <c r="G843" t="s">
        <v>1294</v>
      </c>
      <c r="H843" t="s">
        <v>1294</v>
      </c>
      <c r="I843" t="s">
        <v>1295</v>
      </c>
      <c r="J843" t="s">
        <v>1296</v>
      </c>
      <c r="K843" t="s">
        <v>1297</v>
      </c>
      <c r="L843">
        <v>49.026875990000001</v>
      </c>
      <c r="M843">
        <v>-125.14962509999999</v>
      </c>
      <c r="N843" t="s">
        <v>30</v>
      </c>
      <c r="O843">
        <v>31</v>
      </c>
      <c r="P843" t="s">
        <v>1298</v>
      </c>
      <c r="Q843">
        <v>5</v>
      </c>
      <c r="R843">
        <v>52153</v>
      </c>
      <c r="S843" t="s">
        <v>158</v>
      </c>
      <c r="T843">
        <v>24</v>
      </c>
      <c r="U843" t="s">
        <v>1131</v>
      </c>
      <c r="V843" t="s">
        <v>41</v>
      </c>
      <c r="W843" s="449">
        <v>2</v>
      </c>
      <c r="X843">
        <f>'Area 24'!FS6</f>
        <v>1</v>
      </c>
      <c r="Y843" s="449" t="e">
        <f>'Area 24'!FW6</f>
        <v>#N/A</v>
      </c>
      <c r="Z843" s="449" t="e">
        <f>'Area 24'!FU6</f>
        <v>#N/A</v>
      </c>
      <c r="AA843" s="449" t="e">
        <f>'Area 24'!GA6</f>
        <v>#N/A</v>
      </c>
      <c r="AB843" t="e">
        <f t="shared" si="52"/>
        <v>#N/A</v>
      </c>
      <c r="AC843" t="e">
        <f t="shared" ref="AC843:AC851" si="54">VLOOKUP(AA843,futurerisk,2,FALSE)</f>
        <v>#N/A</v>
      </c>
      <c r="AD843" t="e">
        <f t="shared" si="53"/>
        <v>#N/A</v>
      </c>
    </row>
    <row r="844" spans="1:30">
      <c r="A844" t="s">
        <v>174</v>
      </c>
      <c r="B844" t="s">
        <v>1158</v>
      </c>
      <c r="C844" t="s">
        <v>1299</v>
      </c>
      <c r="D844" t="s">
        <v>1293</v>
      </c>
      <c r="E844">
        <v>49.18247057</v>
      </c>
      <c r="F844">
        <v>-125.5381223</v>
      </c>
      <c r="G844" t="s">
        <v>1294</v>
      </c>
      <c r="H844" t="s">
        <v>1294</v>
      </c>
      <c r="I844" t="s">
        <v>1295</v>
      </c>
      <c r="J844" t="s">
        <v>1296</v>
      </c>
      <c r="K844" t="s">
        <v>1297</v>
      </c>
      <c r="L844">
        <v>49.026875990000001</v>
      </c>
      <c r="M844">
        <v>-125.14962509999999</v>
      </c>
      <c r="N844" t="s">
        <v>30</v>
      </c>
      <c r="O844">
        <v>31</v>
      </c>
      <c r="P844" t="s">
        <v>1298</v>
      </c>
      <c r="Q844">
        <v>5</v>
      </c>
      <c r="R844">
        <v>52153</v>
      </c>
      <c r="S844" t="s">
        <v>158</v>
      </c>
      <c r="T844">
        <v>24</v>
      </c>
      <c r="U844" t="s">
        <v>1131</v>
      </c>
      <c r="V844" t="s">
        <v>44</v>
      </c>
      <c r="W844" s="449">
        <v>3</v>
      </c>
      <c r="X844">
        <f>'Area 24'!FS7</f>
        <v>1</v>
      </c>
      <c r="Y844" s="449" t="e">
        <f>'Area 24'!FW7</f>
        <v>#N/A</v>
      </c>
      <c r="Z844" s="449" t="e">
        <f>'Area 24'!FU7</f>
        <v>#N/A</v>
      </c>
      <c r="AA844" s="449" t="e">
        <f>'Area 24'!GA7</f>
        <v>#N/A</v>
      </c>
      <c r="AB844" t="e">
        <f t="shared" si="52"/>
        <v>#N/A</v>
      </c>
      <c r="AC844" t="e">
        <f t="shared" si="54"/>
        <v>#N/A</v>
      </c>
      <c r="AD844" t="e">
        <f t="shared" si="53"/>
        <v>#N/A</v>
      </c>
    </row>
    <row r="845" spans="1:30">
      <c r="A845" t="s">
        <v>174</v>
      </c>
      <c r="B845" t="s">
        <v>1158</v>
      </c>
      <c r="C845" t="s">
        <v>1299</v>
      </c>
      <c r="D845" t="s">
        <v>1293</v>
      </c>
      <c r="E845">
        <v>49.18247057</v>
      </c>
      <c r="F845">
        <v>-125.5381223</v>
      </c>
      <c r="G845" t="s">
        <v>1294</v>
      </c>
      <c r="H845" t="s">
        <v>1294</v>
      </c>
      <c r="I845" t="s">
        <v>1295</v>
      </c>
      <c r="J845" t="s">
        <v>1296</v>
      </c>
      <c r="K845" t="s">
        <v>1297</v>
      </c>
      <c r="L845">
        <v>49.026875990000001</v>
      </c>
      <c r="M845">
        <v>-125.14962509999999</v>
      </c>
      <c r="N845" t="s">
        <v>30</v>
      </c>
      <c r="O845">
        <v>31</v>
      </c>
      <c r="P845" t="s">
        <v>1298</v>
      </c>
      <c r="Q845">
        <v>5</v>
      </c>
      <c r="R845">
        <v>52153</v>
      </c>
      <c r="S845" t="s">
        <v>158</v>
      </c>
      <c r="T845">
        <v>24</v>
      </c>
      <c r="U845" t="s">
        <v>1131</v>
      </c>
      <c r="V845" t="s">
        <v>45</v>
      </c>
      <c r="W845" s="449">
        <v>4</v>
      </c>
      <c r="X845">
        <f>'Area 24'!FS8</f>
        <v>-1</v>
      </c>
      <c r="Y845" s="449" t="e">
        <f>'Area 24'!FW8</f>
        <v>#N/A</v>
      </c>
      <c r="Z845" s="449" t="e">
        <f>'Area 24'!FU8</f>
        <v>#N/A</v>
      </c>
      <c r="AA845" s="449" t="e">
        <f>'Area 24'!GA8</f>
        <v>#N/A</v>
      </c>
      <c r="AB845" t="e">
        <f t="shared" si="52"/>
        <v>#N/A</v>
      </c>
      <c r="AC845" t="e">
        <f t="shared" si="54"/>
        <v>#N/A</v>
      </c>
      <c r="AD845" t="e">
        <f t="shared" si="53"/>
        <v>#N/A</v>
      </c>
    </row>
    <row r="846" spans="1:30">
      <c r="A846" t="s">
        <v>174</v>
      </c>
      <c r="B846" t="s">
        <v>1158</v>
      </c>
      <c r="C846" t="s">
        <v>1299</v>
      </c>
      <c r="D846" t="s">
        <v>1293</v>
      </c>
      <c r="E846">
        <v>49.18247057</v>
      </c>
      <c r="F846">
        <v>-125.5381223</v>
      </c>
      <c r="G846" t="s">
        <v>1294</v>
      </c>
      <c r="H846" t="s">
        <v>1294</v>
      </c>
      <c r="I846" t="s">
        <v>1295</v>
      </c>
      <c r="J846" t="s">
        <v>1296</v>
      </c>
      <c r="K846" t="s">
        <v>1297</v>
      </c>
      <c r="L846">
        <v>49.026875990000001</v>
      </c>
      <c r="M846">
        <v>-125.14962509999999</v>
      </c>
      <c r="N846" t="s">
        <v>30</v>
      </c>
      <c r="O846">
        <v>31</v>
      </c>
      <c r="P846" t="s">
        <v>1298</v>
      </c>
      <c r="Q846">
        <v>5</v>
      </c>
      <c r="R846">
        <v>52153</v>
      </c>
      <c r="S846" t="s">
        <v>158</v>
      </c>
      <c r="T846">
        <v>24</v>
      </c>
      <c r="U846" t="s">
        <v>1131</v>
      </c>
      <c r="V846" t="s">
        <v>46</v>
      </c>
      <c r="W846" s="449">
        <v>5</v>
      </c>
      <c r="X846">
        <f>'Area 24'!FS9</f>
        <v>2</v>
      </c>
      <c r="Y846" s="449" t="e">
        <f>'Area 24'!FW9</f>
        <v>#N/A</v>
      </c>
      <c r="Z846" s="449" t="e">
        <f>'Area 24'!FU9</f>
        <v>#N/A</v>
      </c>
      <c r="AA846" s="449" t="e">
        <f>'Area 24'!GA9</f>
        <v>#N/A</v>
      </c>
      <c r="AB846" t="e">
        <f t="shared" si="52"/>
        <v>#N/A</v>
      </c>
      <c r="AC846" t="e">
        <f t="shared" si="54"/>
        <v>#N/A</v>
      </c>
      <c r="AD846" t="e">
        <f t="shared" si="53"/>
        <v>#N/A</v>
      </c>
    </row>
    <row r="847" spans="1:30">
      <c r="A847" t="s">
        <v>174</v>
      </c>
      <c r="B847" t="s">
        <v>1158</v>
      </c>
      <c r="C847" t="s">
        <v>1299</v>
      </c>
      <c r="D847" t="s">
        <v>1293</v>
      </c>
      <c r="E847">
        <v>49.18247057</v>
      </c>
      <c r="F847">
        <v>-125.5381223</v>
      </c>
      <c r="G847" t="s">
        <v>1294</v>
      </c>
      <c r="H847" t="s">
        <v>1294</v>
      </c>
      <c r="I847" t="s">
        <v>1295</v>
      </c>
      <c r="J847" t="s">
        <v>1296</v>
      </c>
      <c r="K847" t="s">
        <v>1297</v>
      </c>
      <c r="L847">
        <v>49.026875990000001</v>
      </c>
      <c r="M847">
        <v>-125.14962509999999</v>
      </c>
      <c r="N847" t="s">
        <v>30</v>
      </c>
      <c r="O847">
        <v>31</v>
      </c>
      <c r="P847" t="s">
        <v>1298</v>
      </c>
      <c r="Q847">
        <v>5</v>
      </c>
      <c r="R847">
        <v>52153</v>
      </c>
      <c r="S847" t="s">
        <v>158</v>
      </c>
      <c r="T847">
        <v>24</v>
      </c>
      <c r="U847" t="s">
        <v>1131</v>
      </c>
      <c r="V847" t="s">
        <v>48</v>
      </c>
      <c r="W847" s="449">
        <v>6</v>
      </c>
      <c r="X847">
        <f>'Area 24'!FS10</f>
        <v>4</v>
      </c>
      <c r="Y847" s="449" t="e">
        <f>'Area 24'!FW10</f>
        <v>#N/A</v>
      </c>
      <c r="Z847" s="449" t="e">
        <f>'Area 24'!FU10</f>
        <v>#N/A</v>
      </c>
      <c r="AA847" s="449" t="e">
        <f>'Area 24'!GA10</f>
        <v>#N/A</v>
      </c>
      <c r="AB847" t="e">
        <f t="shared" si="52"/>
        <v>#N/A</v>
      </c>
      <c r="AC847" t="e">
        <f t="shared" si="54"/>
        <v>#N/A</v>
      </c>
      <c r="AD847" t="e">
        <f t="shared" si="53"/>
        <v>#N/A</v>
      </c>
    </row>
    <row r="848" spans="1:30">
      <c r="A848" t="s">
        <v>174</v>
      </c>
      <c r="B848" t="s">
        <v>1158</v>
      </c>
      <c r="C848" t="s">
        <v>1299</v>
      </c>
      <c r="D848" t="s">
        <v>1293</v>
      </c>
      <c r="E848">
        <v>49.18247057</v>
      </c>
      <c r="F848">
        <v>-125.5381223</v>
      </c>
      <c r="G848" t="s">
        <v>1294</v>
      </c>
      <c r="H848" t="s">
        <v>1294</v>
      </c>
      <c r="I848" t="s">
        <v>1295</v>
      </c>
      <c r="J848" t="s">
        <v>1296</v>
      </c>
      <c r="K848" t="s">
        <v>1297</v>
      </c>
      <c r="L848">
        <v>49.026875990000001</v>
      </c>
      <c r="M848">
        <v>-125.14962509999999</v>
      </c>
      <c r="N848" t="s">
        <v>30</v>
      </c>
      <c r="O848">
        <v>31</v>
      </c>
      <c r="P848" t="s">
        <v>1298</v>
      </c>
      <c r="Q848">
        <v>5</v>
      </c>
      <c r="R848">
        <v>52153</v>
      </c>
      <c r="S848" t="s">
        <v>158</v>
      </c>
      <c r="T848">
        <v>24</v>
      </c>
      <c r="U848" t="s">
        <v>1131</v>
      </c>
      <c r="V848" t="s">
        <v>49</v>
      </c>
      <c r="W848" s="449">
        <v>7</v>
      </c>
      <c r="X848">
        <f>'Area 24'!FS11</f>
        <v>0</v>
      </c>
      <c r="Y848" s="449" t="e">
        <f>'Area 24'!FW11</f>
        <v>#N/A</v>
      </c>
      <c r="Z848" s="449" t="e">
        <f>'Area 24'!FU11</f>
        <v>#N/A</v>
      </c>
      <c r="AA848" s="449" t="e">
        <f>'Area 24'!GA11</f>
        <v>#N/A</v>
      </c>
      <c r="AB848" t="e">
        <f t="shared" si="52"/>
        <v>#N/A</v>
      </c>
      <c r="AC848" t="e">
        <f t="shared" si="54"/>
        <v>#N/A</v>
      </c>
      <c r="AD848" t="e">
        <f t="shared" si="53"/>
        <v>#N/A</v>
      </c>
    </row>
    <row r="849" spans="1:30">
      <c r="A849" t="s">
        <v>174</v>
      </c>
      <c r="B849" t="s">
        <v>1158</v>
      </c>
      <c r="C849" t="s">
        <v>1299</v>
      </c>
      <c r="D849" t="s">
        <v>1293</v>
      </c>
      <c r="E849">
        <v>49.18247057</v>
      </c>
      <c r="F849">
        <v>-125.5381223</v>
      </c>
      <c r="G849" t="s">
        <v>1294</v>
      </c>
      <c r="H849" t="s">
        <v>1294</v>
      </c>
      <c r="I849" t="s">
        <v>1295</v>
      </c>
      <c r="J849" t="s">
        <v>1296</v>
      </c>
      <c r="K849" t="s">
        <v>1297</v>
      </c>
      <c r="L849">
        <v>49.026875990000001</v>
      </c>
      <c r="M849">
        <v>-125.14962509999999</v>
      </c>
      <c r="N849" t="s">
        <v>30</v>
      </c>
      <c r="O849">
        <v>31</v>
      </c>
      <c r="P849" t="s">
        <v>1298</v>
      </c>
      <c r="Q849">
        <v>5</v>
      </c>
      <c r="R849">
        <v>52153</v>
      </c>
      <c r="S849" t="s">
        <v>158</v>
      </c>
      <c r="T849">
        <v>24</v>
      </c>
      <c r="U849" t="s">
        <v>1131</v>
      </c>
      <c r="V849" t="s">
        <v>50</v>
      </c>
      <c r="W849" s="449">
        <v>8</v>
      </c>
      <c r="X849">
        <f>'Area 24'!FS12</f>
        <v>0</v>
      </c>
      <c r="Y849" s="449" t="e">
        <f>'Area 24'!FW12</f>
        <v>#N/A</v>
      </c>
      <c r="Z849" s="449" t="e">
        <f>'Area 24'!FU12</f>
        <v>#N/A</v>
      </c>
      <c r="AA849" s="449" t="e">
        <f>'Area 24'!GA12</f>
        <v>#N/A</v>
      </c>
      <c r="AB849" t="e">
        <f t="shared" si="52"/>
        <v>#N/A</v>
      </c>
      <c r="AC849" t="e">
        <f t="shared" si="54"/>
        <v>#N/A</v>
      </c>
      <c r="AD849" t="e">
        <f t="shared" si="53"/>
        <v>#N/A</v>
      </c>
    </row>
    <row r="850" spans="1:30">
      <c r="A850" t="s">
        <v>174</v>
      </c>
      <c r="B850" t="s">
        <v>1158</v>
      </c>
      <c r="C850" t="s">
        <v>1299</v>
      </c>
      <c r="D850" t="s">
        <v>1293</v>
      </c>
      <c r="E850">
        <v>49.18247057</v>
      </c>
      <c r="F850">
        <v>-125.5381223</v>
      </c>
      <c r="G850" t="s">
        <v>1294</v>
      </c>
      <c r="H850" t="s">
        <v>1294</v>
      </c>
      <c r="I850" t="s">
        <v>1295</v>
      </c>
      <c r="J850" t="s">
        <v>1296</v>
      </c>
      <c r="K850" t="s">
        <v>1297</v>
      </c>
      <c r="L850">
        <v>49.026875990000001</v>
      </c>
      <c r="M850">
        <v>-125.14962509999999</v>
      </c>
      <c r="N850" t="s">
        <v>30</v>
      </c>
      <c r="O850">
        <v>31</v>
      </c>
      <c r="P850" t="s">
        <v>1298</v>
      </c>
      <c r="Q850">
        <v>5</v>
      </c>
      <c r="R850">
        <v>52153</v>
      </c>
      <c r="S850" t="s">
        <v>158</v>
      </c>
      <c r="T850">
        <v>24</v>
      </c>
      <c r="U850" t="s">
        <v>1131</v>
      </c>
      <c r="V850" t="s">
        <v>52</v>
      </c>
      <c r="W850" s="449">
        <v>9</v>
      </c>
      <c r="X850">
        <f>'Area 24'!FS13</f>
        <v>1</v>
      </c>
      <c r="Y850" s="449" t="e">
        <f>'Area 24'!FW13</f>
        <v>#N/A</v>
      </c>
      <c r="Z850" s="449" t="e">
        <f>'Area 24'!FU13</f>
        <v>#N/A</v>
      </c>
      <c r="AA850" s="449" t="e">
        <f>'Area 24'!GA13</f>
        <v>#N/A</v>
      </c>
      <c r="AB850" t="e">
        <f t="shared" si="52"/>
        <v>#N/A</v>
      </c>
      <c r="AC850" t="e">
        <f t="shared" si="54"/>
        <v>#N/A</v>
      </c>
      <c r="AD850" t="e">
        <f t="shared" si="53"/>
        <v>#N/A</v>
      </c>
    </row>
    <row r="851" spans="1:30">
      <c r="A851" t="s">
        <v>174</v>
      </c>
      <c r="B851" t="s">
        <v>1158</v>
      </c>
      <c r="C851" t="s">
        <v>1299</v>
      </c>
      <c r="D851" t="s">
        <v>1293</v>
      </c>
      <c r="E851">
        <v>49.18247057</v>
      </c>
      <c r="F851">
        <v>-125.5381223</v>
      </c>
      <c r="G851" t="s">
        <v>1294</v>
      </c>
      <c r="H851" t="s">
        <v>1294</v>
      </c>
      <c r="I851" t="s">
        <v>1295</v>
      </c>
      <c r="J851" t="s">
        <v>1296</v>
      </c>
      <c r="K851" t="s">
        <v>1297</v>
      </c>
      <c r="L851">
        <v>49.026875990000001</v>
      </c>
      <c r="M851">
        <v>-125.14962509999999</v>
      </c>
      <c r="N851" t="s">
        <v>30</v>
      </c>
      <c r="O851">
        <v>31</v>
      </c>
      <c r="P851" t="s">
        <v>1298</v>
      </c>
      <c r="Q851">
        <v>5</v>
      </c>
      <c r="R851">
        <v>52153</v>
      </c>
      <c r="S851" t="s">
        <v>158</v>
      </c>
      <c r="T851">
        <v>24</v>
      </c>
      <c r="U851" t="s">
        <v>1131</v>
      </c>
      <c r="V851" t="s">
        <v>53</v>
      </c>
      <c r="W851" s="449">
        <v>10</v>
      </c>
      <c r="X851">
        <f>'Area 24'!FS14</f>
        <v>-1</v>
      </c>
      <c r="Y851" s="449" t="e">
        <f>'Area 24'!FW14</f>
        <v>#N/A</v>
      </c>
      <c r="Z851" s="449" t="e">
        <f>'Area 24'!FU14</f>
        <v>#N/A</v>
      </c>
      <c r="AA851" s="449" t="e">
        <f>'Area 24'!GA14</f>
        <v>#N/A</v>
      </c>
      <c r="AB851" t="e">
        <f t="shared" si="52"/>
        <v>#N/A</v>
      </c>
      <c r="AC851" t="e">
        <f t="shared" si="54"/>
        <v>#N/A</v>
      </c>
      <c r="AD851" t="e">
        <f t="shared" si="53"/>
        <v>#N/A</v>
      </c>
    </row>
    <row r="852" spans="1:30">
      <c r="A852" t="s">
        <v>174</v>
      </c>
      <c r="B852" t="s">
        <v>1158</v>
      </c>
      <c r="C852" t="s">
        <v>1299</v>
      </c>
      <c r="D852" t="s">
        <v>1293</v>
      </c>
      <c r="E852">
        <v>49.18247057</v>
      </c>
      <c r="F852">
        <v>-125.5381223</v>
      </c>
      <c r="G852" t="s">
        <v>1294</v>
      </c>
      <c r="H852" t="s">
        <v>1294</v>
      </c>
      <c r="I852" t="s">
        <v>1295</v>
      </c>
      <c r="J852" t="s">
        <v>1296</v>
      </c>
      <c r="K852" t="s">
        <v>1297</v>
      </c>
      <c r="L852">
        <v>49.026875990000001</v>
      </c>
      <c r="M852">
        <v>-125.14962509999999</v>
      </c>
      <c r="N852" t="s">
        <v>30</v>
      </c>
      <c r="O852">
        <v>31</v>
      </c>
      <c r="P852" t="s">
        <v>1298</v>
      </c>
      <c r="Q852">
        <v>5</v>
      </c>
      <c r="R852">
        <v>52153</v>
      </c>
      <c r="S852" t="s">
        <v>158</v>
      </c>
      <c r="T852">
        <v>24</v>
      </c>
      <c r="U852" t="s">
        <v>1131</v>
      </c>
      <c r="V852" t="s">
        <v>55</v>
      </c>
      <c r="W852" s="449">
        <v>11</v>
      </c>
      <c r="X852">
        <f>'Area 24'!FS15</f>
        <v>1</v>
      </c>
      <c r="Y852" s="449" t="e">
        <f>'Area 24'!FW15</f>
        <v>#N/A</v>
      </c>
      <c r="Z852" s="449" t="e">
        <f>'Area 24'!FU15</f>
        <v>#N/A</v>
      </c>
      <c r="AA852" s="449" t="e">
        <f>'Area 24'!GA15</f>
        <v>#N/A</v>
      </c>
      <c r="AB852" t="e">
        <f t="shared" ref="AB852:AB911" si="55">VLOOKUP(Z852,biorisk,2,FALSE)</f>
        <v>#N/A</v>
      </c>
      <c r="AC852" t="e">
        <f t="shared" ref="AC852:AC911" si="56">VLOOKUP(AA852,futurerisk,2,FALSE)</f>
        <v>#N/A</v>
      </c>
      <c r="AD852" t="e">
        <f t="shared" ref="AD852:AD911" si="57">AB852*AC852</f>
        <v>#N/A</v>
      </c>
    </row>
    <row r="853" spans="1:30">
      <c r="A853" t="s">
        <v>174</v>
      </c>
      <c r="B853" t="s">
        <v>1158</v>
      </c>
      <c r="C853" t="s">
        <v>1299</v>
      </c>
      <c r="D853" t="s">
        <v>1293</v>
      </c>
      <c r="E853">
        <v>49.18247057</v>
      </c>
      <c r="F853">
        <v>-125.5381223</v>
      </c>
      <c r="G853" t="s">
        <v>1294</v>
      </c>
      <c r="H853" t="s">
        <v>1294</v>
      </c>
      <c r="I853" t="s">
        <v>1295</v>
      </c>
      <c r="J853" t="s">
        <v>1296</v>
      </c>
      <c r="K853" t="s">
        <v>1297</v>
      </c>
      <c r="L853">
        <v>49.026875990000001</v>
      </c>
      <c r="M853">
        <v>-125.14962509999999</v>
      </c>
      <c r="N853" t="s">
        <v>30</v>
      </c>
      <c r="O853">
        <v>31</v>
      </c>
      <c r="P853" t="s">
        <v>1298</v>
      </c>
      <c r="Q853">
        <v>5</v>
      </c>
      <c r="R853">
        <v>52153</v>
      </c>
      <c r="S853" t="s">
        <v>158</v>
      </c>
      <c r="T853">
        <v>24</v>
      </c>
      <c r="U853" t="s">
        <v>1131</v>
      </c>
      <c r="V853" t="s">
        <v>56</v>
      </c>
      <c r="W853" s="449">
        <v>12</v>
      </c>
      <c r="X853">
        <f>'Area 24'!FS16</f>
        <v>0</v>
      </c>
      <c r="Y853" s="449" t="e">
        <f>'Area 24'!FW16</f>
        <v>#N/A</v>
      </c>
      <c r="Z853" s="449" t="e">
        <f>'Area 24'!FU16</f>
        <v>#N/A</v>
      </c>
      <c r="AA853" s="449" t="e">
        <f>'Area 24'!GA16</f>
        <v>#N/A</v>
      </c>
      <c r="AB853" t="e">
        <f t="shared" si="55"/>
        <v>#N/A</v>
      </c>
      <c r="AC853" t="e">
        <f t="shared" si="56"/>
        <v>#N/A</v>
      </c>
      <c r="AD853" t="e">
        <f t="shared" si="57"/>
        <v>#N/A</v>
      </c>
    </row>
    <row r="854" spans="1:30">
      <c r="A854" t="s">
        <v>174</v>
      </c>
      <c r="B854" t="s">
        <v>1158</v>
      </c>
      <c r="C854" t="s">
        <v>1299</v>
      </c>
      <c r="D854" t="s">
        <v>1293</v>
      </c>
      <c r="E854">
        <v>49.18247057</v>
      </c>
      <c r="F854">
        <v>-125.5381223</v>
      </c>
      <c r="G854" t="s">
        <v>1294</v>
      </c>
      <c r="H854" t="s">
        <v>1294</v>
      </c>
      <c r="I854" t="s">
        <v>1295</v>
      </c>
      <c r="J854" t="s">
        <v>1296</v>
      </c>
      <c r="K854" t="s">
        <v>1297</v>
      </c>
      <c r="L854">
        <v>49.026875990000001</v>
      </c>
      <c r="M854">
        <v>-125.14962509999999</v>
      </c>
      <c r="N854" t="s">
        <v>30</v>
      </c>
      <c r="O854">
        <v>31</v>
      </c>
      <c r="P854" t="s">
        <v>1298</v>
      </c>
      <c r="Q854">
        <v>5</v>
      </c>
      <c r="R854">
        <v>52153</v>
      </c>
      <c r="S854" t="s">
        <v>158</v>
      </c>
      <c r="T854">
        <v>24</v>
      </c>
      <c r="U854" t="s">
        <v>1131</v>
      </c>
      <c r="V854" t="s">
        <v>57</v>
      </c>
      <c r="W854" s="449">
        <v>13</v>
      </c>
      <c r="X854">
        <f>'Area 24'!FS17</f>
        <v>-1</v>
      </c>
      <c r="Y854" s="449" t="e">
        <f>'Area 24'!FW17</f>
        <v>#N/A</v>
      </c>
      <c r="Z854" s="449" t="e">
        <f>'Area 24'!FU17</f>
        <v>#N/A</v>
      </c>
      <c r="AA854" s="449" t="e">
        <f>'Area 24'!GA17</f>
        <v>#N/A</v>
      </c>
      <c r="AB854" t="e">
        <f t="shared" si="55"/>
        <v>#N/A</v>
      </c>
      <c r="AC854" t="e">
        <f t="shared" si="56"/>
        <v>#N/A</v>
      </c>
      <c r="AD854" t="e">
        <f t="shared" si="57"/>
        <v>#N/A</v>
      </c>
    </row>
    <row r="855" spans="1:30">
      <c r="A855" t="s">
        <v>174</v>
      </c>
      <c r="B855" t="s">
        <v>1158</v>
      </c>
      <c r="C855" t="s">
        <v>1299</v>
      </c>
      <c r="D855" t="s">
        <v>1293</v>
      </c>
      <c r="E855">
        <v>49.18247057</v>
      </c>
      <c r="F855">
        <v>-125.5381223</v>
      </c>
      <c r="G855" t="s">
        <v>1294</v>
      </c>
      <c r="H855" t="s">
        <v>1294</v>
      </c>
      <c r="I855" t="s">
        <v>1295</v>
      </c>
      <c r="J855" t="s">
        <v>1296</v>
      </c>
      <c r="K855" t="s">
        <v>1297</v>
      </c>
      <c r="L855">
        <v>49.026875990000001</v>
      </c>
      <c r="M855">
        <v>-125.14962509999999</v>
      </c>
      <c r="N855" t="s">
        <v>30</v>
      </c>
      <c r="O855">
        <v>31</v>
      </c>
      <c r="P855" t="s">
        <v>1298</v>
      </c>
      <c r="Q855">
        <v>5</v>
      </c>
      <c r="R855">
        <v>52153</v>
      </c>
      <c r="S855" t="s">
        <v>158</v>
      </c>
      <c r="T855">
        <v>24</v>
      </c>
      <c r="U855" t="s">
        <v>1131</v>
      </c>
      <c r="V855" t="s">
        <v>58</v>
      </c>
      <c r="W855" s="449">
        <v>14</v>
      </c>
      <c r="X855">
        <f>'Area 24'!FS18</f>
        <v>-1</v>
      </c>
      <c r="Y855" s="449" t="e">
        <f>'Area 24'!FW18</f>
        <v>#N/A</v>
      </c>
      <c r="Z855" s="449" t="e">
        <f>'Area 24'!FU18</f>
        <v>#N/A</v>
      </c>
      <c r="AA855" s="449" t="e">
        <f>'Area 24'!GA18</f>
        <v>#N/A</v>
      </c>
      <c r="AB855" t="e">
        <f t="shared" si="55"/>
        <v>#N/A</v>
      </c>
      <c r="AC855" t="e">
        <f t="shared" si="56"/>
        <v>#N/A</v>
      </c>
      <c r="AD855" t="e">
        <f t="shared" si="57"/>
        <v>#N/A</v>
      </c>
    </row>
    <row r="856" spans="1:30">
      <c r="A856" t="s">
        <v>174</v>
      </c>
      <c r="B856" t="s">
        <v>1158</v>
      </c>
      <c r="C856" t="s">
        <v>1299</v>
      </c>
      <c r="D856" t="s">
        <v>1293</v>
      </c>
      <c r="E856">
        <v>49.18247057</v>
      </c>
      <c r="F856">
        <v>-125.5381223</v>
      </c>
      <c r="G856" t="s">
        <v>1294</v>
      </c>
      <c r="H856" t="s">
        <v>1294</v>
      </c>
      <c r="I856" t="s">
        <v>1295</v>
      </c>
      <c r="J856" t="s">
        <v>1296</v>
      </c>
      <c r="K856" t="s">
        <v>1297</v>
      </c>
      <c r="L856">
        <v>49.026875990000001</v>
      </c>
      <c r="M856">
        <v>-125.14962509999999</v>
      </c>
      <c r="N856" t="s">
        <v>30</v>
      </c>
      <c r="O856">
        <v>31</v>
      </c>
      <c r="P856" t="s">
        <v>1298</v>
      </c>
      <c r="Q856">
        <v>5</v>
      </c>
      <c r="R856">
        <v>52153</v>
      </c>
      <c r="S856" t="s">
        <v>158</v>
      </c>
      <c r="T856">
        <v>24</v>
      </c>
      <c r="U856" t="s">
        <v>1131</v>
      </c>
      <c r="V856" t="s">
        <v>59</v>
      </c>
      <c r="W856" s="449">
        <v>15</v>
      </c>
      <c r="X856">
        <f>'Area 24'!FS19</f>
        <v>-1</v>
      </c>
      <c r="Y856" s="449" t="e">
        <f>'Area 24'!FW19</f>
        <v>#N/A</v>
      </c>
      <c r="Z856" s="449" t="e">
        <f>'Area 24'!FU19</f>
        <v>#N/A</v>
      </c>
      <c r="AA856" s="449" t="e">
        <f>'Area 24'!GA19</f>
        <v>#N/A</v>
      </c>
      <c r="AB856" t="e">
        <f t="shared" si="55"/>
        <v>#N/A</v>
      </c>
      <c r="AC856" t="e">
        <f t="shared" si="56"/>
        <v>#N/A</v>
      </c>
      <c r="AD856" t="e">
        <f t="shared" si="57"/>
        <v>#N/A</v>
      </c>
    </row>
    <row r="857" spans="1:30">
      <c r="A857" t="s">
        <v>174</v>
      </c>
      <c r="B857" t="s">
        <v>1158</v>
      </c>
      <c r="C857" t="s">
        <v>1299</v>
      </c>
      <c r="D857" t="s">
        <v>1293</v>
      </c>
      <c r="E857">
        <v>49.18247057</v>
      </c>
      <c r="F857">
        <v>-125.5381223</v>
      </c>
      <c r="G857" t="s">
        <v>1294</v>
      </c>
      <c r="H857" t="s">
        <v>1294</v>
      </c>
      <c r="I857" t="s">
        <v>1295</v>
      </c>
      <c r="J857" t="s">
        <v>1296</v>
      </c>
      <c r="K857" t="s">
        <v>1297</v>
      </c>
      <c r="L857">
        <v>49.026875990000001</v>
      </c>
      <c r="M857">
        <v>-125.14962509999999</v>
      </c>
      <c r="N857" t="s">
        <v>30</v>
      </c>
      <c r="O857">
        <v>31</v>
      </c>
      <c r="P857" t="s">
        <v>1298</v>
      </c>
      <c r="Q857">
        <v>5</v>
      </c>
      <c r="R857">
        <v>52153</v>
      </c>
      <c r="S857" t="s">
        <v>158</v>
      </c>
      <c r="T857">
        <v>24</v>
      </c>
      <c r="U857" t="s">
        <v>1132</v>
      </c>
      <c r="V857" t="s">
        <v>61</v>
      </c>
      <c r="W857" s="449">
        <v>16</v>
      </c>
      <c r="X857">
        <f>'Area 24'!FS20</f>
        <v>1</v>
      </c>
      <c r="Y857" s="449" t="e">
        <f>'Area 24'!FW20</f>
        <v>#N/A</v>
      </c>
      <c r="Z857" s="449" t="e">
        <f>'Area 24'!FU20</f>
        <v>#N/A</v>
      </c>
      <c r="AA857" s="449" t="e">
        <f>'Area 24'!GA20</f>
        <v>#N/A</v>
      </c>
      <c r="AB857" t="e">
        <f t="shared" si="55"/>
        <v>#N/A</v>
      </c>
      <c r="AC857" t="e">
        <f t="shared" si="56"/>
        <v>#N/A</v>
      </c>
      <c r="AD857" t="e">
        <f t="shared" si="57"/>
        <v>#N/A</v>
      </c>
    </row>
    <row r="858" spans="1:30">
      <c r="A858" t="s">
        <v>174</v>
      </c>
      <c r="B858" t="s">
        <v>1158</v>
      </c>
      <c r="C858" t="s">
        <v>1299</v>
      </c>
      <c r="D858" t="s">
        <v>1293</v>
      </c>
      <c r="E858">
        <v>49.18247057</v>
      </c>
      <c r="F858">
        <v>-125.5381223</v>
      </c>
      <c r="G858" t="s">
        <v>1294</v>
      </c>
      <c r="H858" t="s">
        <v>1294</v>
      </c>
      <c r="I858" t="s">
        <v>1295</v>
      </c>
      <c r="J858" t="s">
        <v>1296</v>
      </c>
      <c r="K858" t="s">
        <v>1297</v>
      </c>
      <c r="L858">
        <v>49.026875990000001</v>
      </c>
      <c r="M858">
        <v>-125.14962509999999</v>
      </c>
      <c r="N858" t="s">
        <v>30</v>
      </c>
      <c r="O858">
        <v>31</v>
      </c>
      <c r="P858" t="s">
        <v>1298</v>
      </c>
      <c r="Q858">
        <v>5</v>
      </c>
      <c r="R858">
        <v>52153</v>
      </c>
      <c r="S858" t="s">
        <v>158</v>
      </c>
      <c r="T858">
        <v>24</v>
      </c>
      <c r="U858" t="s">
        <v>1132</v>
      </c>
      <c r="V858" t="s">
        <v>62</v>
      </c>
      <c r="W858" s="449">
        <v>17</v>
      </c>
      <c r="X858">
        <f>'Area 24'!FS21</f>
        <v>1</v>
      </c>
      <c r="Y858" s="449" t="e">
        <f>'Area 24'!FW21</f>
        <v>#N/A</v>
      </c>
      <c r="Z858" s="449" t="e">
        <f>'Area 24'!FU21</f>
        <v>#N/A</v>
      </c>
      <c r="AA858" s="449" t="e">
        <f>'Area 24'!GA21</f>
        <v>#N/A</v>
      </c>
      <c r="AB858" t="e">
        <f t="shared" si="55"/>
        <v>#N/A</v>
      </c>
      <c r="AC858" t="e">
        <f t="shared" si="56"/>
        <v>#N/A</v>
      </c>
      <c r="AD858" t="e">
        <f t="shared" si="57"/>
        <v>#N/A</v>
      </c>
    </row>
    <row r="859" spans="1:30">
      <c r="A859" t="s">
        <v>174</v>
      </c>
      <c r="B859" t="s">
        <v>1158</v>
      </c>
      <c r="C859" t="s">
        <v>1299</v>
      </c>
      <c r="D859" t="s">
        <v>1293</v>
      </c>
      <c r="E859">
        <v>49.18247057</v>
      </c>
      <c r="F859">
        <v>-125.5381223</v>
      </c>
      <c r="G859" t="s">
        <v>1294</v>
      </c>
      <c r="H859" t="s">
        <v>1294</v>
      </c>
      <c r="I859" t="s">
        <v>1295</v>
      </c>
      <c r="J859" t="s">
        <v>1296</v>
      </c>
      <c r="K859" t="s">
        <v>1297</v>
      </c>
      <c r="L859">
        <v>49.026875990000001</v>
      </c>
      <c r="M859">
        <v>-125.14962509999999</v>
      </c>
      <c r="N859" t="s">
        <v>30</v>
      </c>
      <c r="O859">
        <v>31</v>
      </c>
      <c r="P859" t="s">
        <v>1298</v>
      </c>
      <c r="Q859">
        <v>5</v>
      </c>
      <c r="R859">
        <v>52153</v>
      </c>
      <c r="S859" t="s">
        <v>158</v>
      </c>
      <c r="T859">
        <v>24</v>
      </c>
      <c r="U859" t="s">
        <v>1132</v>
      </c>
      <c r="V859" t="s">
        <v>284</v>
      </c>
      <c r="W859" s="449">
        <v>18</v>
      </c>
      <c r="X859">
        <f>'Area 24'!FS22</f>
        <v>1</v>
      </c>
      <c r="Y859" s="449" t="e">
        <f>'Area 24'!FW22</f>
        <v>#N/A</v>
      </c>
      <c r="Z859" s="449" t="e">
        <f>'Area 24'!FU22</f>
        <v>#N/A</v>
      </c>
      <c r="AA859" s="449" t="e">
        <f>'Area 24'!GA22</f>
        <v>#N/A</v>
      </c>
      <c r="AB859" t="e">
        <f t="shared" si="55"/>
        <v>#N/A</v>
      </c>
      <c r="AC859" t="e">
        <f t="shared" si="56"/>
        <v>#N/A</v>
      </c>
      <c r="AD859" t="e">
        <f t="shared" si="57"/>
        <v>#N/A</v>
      </c>
    </row>
    <row r="860" spans="1:30">
      <c r="A860" t="s">
        <v>174</v>
      </c>
      <c r="B860" t="s">
        <v>1158</v>
      </c>
      <c r="C860" t="s">
        <v>1299</v>
      </c>
      <c r="D860" t="s">
        <v>1293</v>
      </c>
      <c r="E860">
        <v>49.18247057</v>
      </c>
      <c r="F860">
        <v>-125.5381223</v>
      </c>
      <c r="G860" t="s">
        <v>1294</v>
      </c>
      <c r="H860" t="s">
        <v>1294</v>
      </c>
      <c r="I860" t="s">
        <v>1295</v>
      </c>
      <c r="J860" t="s">
        <v>1296</v>
      </c>
      <c r="K860" t="s">
        <v>1297</v>
      </c>
      <c r="L860">
        <v>49.026875990000001</v>
      </c>
      <c r="M860">
        <v>-125.14962509999999</v>
      </c>
      <c r="N860" t="s">
        <v>30</v>
      </c>
      <c r="O860">
        <v>31</v>
      </c>
      <c r="P860" t="s">
        <v>1298</v>
      </c>
      <c r="Q860">
        <v>5</v>
      </c>
      <c r="R860">
        <v>52153</v>
      </c>
      <c r="S860" t="s">
        <v>158</v>
      </c>
      <c r="T860">
        <v>24</v>
      </c>
      <c r="U860" t="s">
        <v>1132</v>
      </c>
      <c r="V860" t="s">
        <v>64</v>
      </c>
      <c r="W860" s="449">
        <v>19</v>
      </c>
      <c r="X860">
        <f>'Area 24'!FS23</f>
        <v>0</v>
      </c>
      <c r="Y860" s="449" t="e">
        <f>'Area 24'!FW23</f>
        <v>#N/A</v>
      </c>
      <c r="Z860" s="449" t="e">
        <f>'Area 24'!FU23</f>
        <v>#N/A</v>
      </c>
      <c r="AA860" s="449" t="e">
        <f>'Area 24'!GA23</f>
        <v>#N/A</v>
      </c>
      <c r="AB860" t="e">
        <f t="shared" si="55"/>
        <v>#N/A</v>
      </c>
      <c r="AC860" t="e">
        <f t="shared" si="56"/>
        <v>#N/A</v>
      </c>
      <c r="AD860" t="e">
        <f t="shared" si="57"/>
        <v>#N/A</v>
      </c>
    </row>
    <row r="861" spans="1:30">
      <c r="A861" t="s">
        <v>174</v>
      </c>
      <c r="B861" t="s">
        <v>1158</v>
      </c>
      <c r="C861" t="s">
        <v>1299</v>
      </c>
      <c r="D861" t="s">
        <v>1293</v>
      </c>
      <c r="E861">
        <v>49.18247057</v>
      </c>
      <c r="F861">
        <v>-125.5381223</v>
      </c>
      <c r="G861" t="s">
        <v>1294</v>
      </c>
      <c r="H861" t="s">
        <v>1294</v>
      </c>
      <c r="I861" t="s">
        <v>1295</v>
      </c>
      <c r="J861" t="s">
        <v>1296</v>
      </c>
      <c r="K861" t="s">
        <v>1297</v>
      </c>
      <c r="L861">
        <v>49.026875990000001</v>
      </c>
      <c r="M861">
        <v>-125.14962509999999</v>
      </c>
      <c r="N861" t="s">
        <v>30</v>
      </c>
      <c r="O861">
        <v>31</v>
      </c>
      <c r="P861" t="s">
        <v>1298</v>
      </c>
      <c r="Q861">
        <v>5</v>
      </c>
      <c r="R861">
        <v>52153</v>
      </c>
      <c r="S861" t="s">
        <v>158</v>
      </c>
      <c r="T861">
        <v>24</v>
      </c>
      <c r="U861" t="s">
        <v>1132</v>
      </c>
      <c r="V861" t="s">
        <v>65</v>
      </c>
      <c r="W861" s="449">
        <v>20</v>
      </c>
      <c r="X861">
        <f>'Area 24'!FS24</f>
        <v>-1</v>
      </c>
      <c r="Y861" s="449" t="e">
        <f>'Area 24'!FW24</f>
        <v>#N/A</v>
      </c>
      <c r="Z861" s="449" t="e">
        <f>'Area 24'!FU24</f>
        <v>#N/A</v>
      </c>
      <c r="AA861" s="449" t="e">
        <f>'Area 24'!GA24</f>
        <v>#N/A</v>
      </c>
      <c r="AB861" t="e">
        <f t="shared" si="55"/>
        <v>#N/A</v>
      </c>
      <c r="AC861" t="e">
        <f t="shared" si="56"/>
        <v>#N/A</v>
      </c>
      <c r="AD861" t="e">
        <f t="shared" si="57"/>
        <v>#N/A</v>
      </c>
    </row>
    <row r="862" spans="1:30">
      <c r="A862" t="s">
        <v>174</v>
      </c>
      <c r="B862" t="s">
        <v>1158</v>
      </c>
      <c r="C862" t="s">
        <v>1299</v>
      </c>
      <c r="D862" t="s">
        <v>1293</v>
      </c>
      <c r="E862">
        <v>49.18247057</v>
      </c>
      <c r="F862">
        <v>-125.5381223</v>
      </c>
      <c r="G862" t="s">
        <v>1294</v>
      </c>
      <c r="H862" t="s">
        <v>1294</v>
      </c>
      <c r="I862" t="s">
        <v>1295</v>
      </c>
      <c r="J862" t="s">
        <v>1296</v>
      </c>
      <c r="K862" t="s">
        <v>1297</v>
      </c>
      <c r="L862">
        <v>49.026875990000001</v>
      </c>
      <c r="M862">
        <v>-125.14962509999999</v>
      </c>
      <c r="N862" t="s">
        <v>30</v>
      </c>
      <c r="O862">
        <v>31</v>
      </c>
      <c r="P862" t="s">
        <v>1298</v>
      </c>
      <c r="Q862">
        <v>5</v>
      </c>
      <c r="R862">
        <v>52153</v>
      </c>
      <c r="S862" t="s">
        <v>158</v>
      </c>
      <c r="T862">
        <v>24</v>
      </c>
      <c r="U862" t="s">
        <v>1132</v>
      </c>
      <c r="V862" t="s">
        <v>66</v>
      </c>
      <c r="W862" s="449">
        <v>21</v>
      </c>
      <c r="X862">
        <f>'Area 24'!FS25</f>
        <v>1</v>
      </c>
      <c r="Y862" s="449" t="e">
        <f>'Area 24'!FW25</f>
        <v>#N/A</v>
      </c>
      <c r="Z862" s="449" t="e">
        <f>'Area 24'!FU25</f>
        <v>#N/A</v>
      </c>
      <c r="AA862" s="449" t="e">
        <f>'Area 24'!GA25</f>
        <v>#N/A</v>
      </c>
      <c r="AB862" t="e">
        <f t="shared" si="55"/>
        <v>#N/A</v>
      </c>
      <c r="AC862" t="e">
        <f t="shared" si="56"/>
        <v>#N/A</v>
      </c>
      <c r="AD862" t="e">
        <f t="shared" si="57"/>
        <v>#N/A</v>
      </c>
    </row>
    <row r="863" spans="1:30">
      <c r="A863" t="s">
        <v>174</v>
      </c>
      <c r="B863" t="s">
        <v>1158</v>
      </c>
      <c r="C863" t="s">
        <v>1299</v>
      </c>
      <c r="D863" t="s">
        <v>1293</v>
      </c>
      <c r="E863">
        <v>49.18247057</v>
      </c>
      <c r="F863">
        <v>-125.5381223</v>
      </c>
      <c r="G863" t="s">
        <v>1294</v>
      </c>
      <c r="H863" t="s">
        <v>1294</v>
      </c>
      <c r="I863" t="s">
        <v>1295</v>
      </c>
      <c r="J863" t="s">
        <v>1296</v>
      </c>
      <c r="K863" t="s">
        <v>1297</v>
      </c>
      <c r="L863">
        <v>49.026875990000001</v>
      </c>
      <c r="M863">
        <v>-125.14962509999999</v>
      </c>
      <c r="N863" t="s">
        <v>30</v>
      </c>
      <c r="O863">
        <v>31</v>
      </c>
      <c r="P863" t="s">
        <v>1298</v>
      </c>
      <c r="Q863">
        <v>5</v>
      </c>
      <c r="R863">
        <v>52153</v>
      </c>
      <c r="S863" t="s">
        <v>158</v>
      </c>
      <c r="T863">
        <v>24</v>
      </c>
      <c r="U863" t="s">
        <v>1132</v>
      </c>
      <c r="V863" t="s">
        <v>67</v>
      </c>
      <c r="W863" s="449">
        <v>22</v>
      </c>
      <c r="X863">
        <f>'Area 24'!FS26</f>
        <v>-1</v>
      </c>
      <c r="Y863" s="449" t="e">
        <f>'Area 24'!FW26</f>
        <v>#N/A</v>
      </c>
      <c r="Z863" s="449" t="e">
        <f>'Area 24'!FU26</f>
        <v>#N/A</v>
      </c>
      <c r="AA863" s="449" t="e">
        <f>'Area 24'!GA26</f>
        <v>#N/A</v>
      </c>
      <c r="AB863" t="e">
        <f t="shared" si="55"/>
        <v>#N/A</v>
      </c>
      <c r="AC863" t="e">
        <f t="shared" si="56"/>
        <v>#N/A</v>
      </c>
      <c r="AD863" t="e">
        <f t="shared" si="57"/>
        <v>#N/A</v>
      </c>
    </row>
    <row r="864" spans="1:30">
      <c r="A864" t="s">
        <v>174</v>
      </c>
      <c r="B864" t="s">
        <v>1158</v>
      </c>
      <c r="C864" t="s">
        <v>1299</v>
      </c>
      <c r="D864" t="s">
        <v>1293</v>
      </c>
      <c r="E864">
        <v>49.18247057</v>
      </c>
      <c r="F864">
        <v>-125.5381223</v>
      </c>
      <c r="G864" t="s">
        <v>1294</v>
      </c>
      <c r="H864" t="s">
        <v>1294</v>
      </c>
      <c r="I864" t="s">
        <v>1295</v>
      </c>
      <c r="J864" t="s">
        <v>1296</v>
      </c>
      <c r="K864" t="s">
        <v>1297</v>
      </c>
      <c r="L864">
        <v>49.026875990000001</v>
      </c>
      <c r="M864">
        <v>-125.14962509999999</v>
      </c>
      <c r="N864" t="s">
        <v>30</v>
      </c>
      <c r="O864">
        <v>31</v>
      </c>
      <c r="P864" t="s">
        <v>1298</v>
      </c>
      <c r="Q864">
        <v>5</v>
      </c>
      <c r="R864">
        <v>52153</v>
      </c>
      <c r="S864" t="s">
        <v>158</v>
      </c>
      <c r="T864">
        <v>24</v>
      </c>
      <c r="U864" t="s">
        <v>1132</v>
      </c>
      <c r="V864" t="s">
        <v>69</v>
      </c>
      <c r="W864" s="449">
        <v>23</v>
      </c>
      <c r="X864">
        <f>'Area 24'!FS27</f>
        <v>0</v>
      </c>
      <c r="Y864" s="449" t="e">
        <f>'Area 24'!FW27</f>
        <v>#N/A</v>
      </c>
      <c r="Z864" s="449" t="e">
        <f>'Area 24'!FU27</f>
        <v>#N/A</v>
      </c>
      <c r="AA864" s="449" t="e">
        <f>'Area 24'!GA27</f>
        <v>#N/A</v>
      </c>
      <c r="AB864" t="e">
        <f t="shared" si="55"/>
        <v>#N/A</v>
      </c>
      <c r="AC864" t="e">
        <f t="shared" si="56"/>
        <v>#N/A</v>
      </c>
      <c r="AD864" t="e">
        <f t="shared" si="57"/>
        <v>#N/A</v>
      </c>
    </row>
    <row r="865" spans="1:30">
      <c r="A865" t="s">
        <v>174</v>
      </c>
      <c r="B865" t="s">
        <v>1158</v>
      </c>
      <c r="C865" t="s">
        <v>1299</v>
      </c>
      <c r="D865" t="s">
        <v>1293</v>
      </c>
      <c r="E865">
        <v>49.18247057</v>
      </c>
      <c r="F865">
        <v>-125.5381223</v>
      </c>
      <c r="G865" t="s">
        <v>1294</v>
      </c>
      <c r="H865" t="s">
        <v>1294</v>
      </c>
      <c r="I865" t="s">
        <v>1295</v>
      </c>
      <c r="J865" t="s">
        <v>1296</v>
      </c>
      <c r="K865" t="s">
        <v>1297</v>
      </c>
      <c r="L865">
        <v>49.026875990000001</v>
      </c>
      <c r="M865">
        <v>-125.14962509999999</v>
      </c>
      <c r="N865" t="s">
        <v>30</v>
      </c>
      <c r="O865">
        <v>31</v>
      </c>
      <c r="P865" t="s">
        <v>1298</v>
      </c>
      <c r="Q865">
        <v>5</v>
      </c>
      <c r="R865">
        <v>52153</v>
      </c>
      <c r="S865" t="s">
        <v>158</v>
      </c>
      <c r="T865">
        <v>24</v>
      </c>
      <c r="U865" t="s">
        <v>1132</v>
      </c>
      <c r="V865" t="s">
        <v>71</v>
      </c>
      <c r="W865" s="449">
        <v>24</v>
      </c>
      <c r="X865">
        <f>'Area 24'!FS28</f>
        <v>0</v>
      </c>
      <c r="Y865" s="449" t="e">
        <f>'Area 24'!FW28</f>
        <v>#N/A</v>
      </c>
      <c r="Z865" s="449" t="e">
        <f>'Area 24'!FU28</f>
        <v>#N/A</v>
      </c>
      <c r="AA865" s="449" t="e">
        <f>'Area 24'!GA28</f>
        <v>#N/A</v>
      </c>
      <c r="AB865" t="e">
        <f t="shared" si="55"/>
        <v>#N/A</v>
      </c>
      <c r="AC865" t="e">
        <f t="shared" si="56"/>
        <v>#N/A</v>
      </c>
      <c r="AD865" t="e">
        <f t="shared" si="57"/>
        <v>#N/A</v>
      </c>
    </row>
    <row r="866" spans="1:30">
      <c r="A866" t="s">
        <v>174</v>
      </c>
      <c r="B866" t="s">
        <v>1158</v>
      </c>
      <c r="C866" t="s">
        <v>1299</v>
      </c>
      <c r="D866" t="s">
        <v>1293</v>
      </c>
      <c r="E866">
        <v>49.18247057</v>
      </c>
      <c r="F866">
        <v>-125.5381223</v>
      </c>
      <c r="G866" t="s">
        <v>1294</v>
      </c>
      <c r="H866" t="s">
        <v>1294</v>
      </c>
      <c r="I866" t="s">
        <v>1295</v>
      </c>
      <c r="J866" t="s">
        <v>1296</v>
      </c>
      <c r="K866" t="s">
        <v>1297</v>
      </c>
      <c r="L866">
        <v>49.026875990000001</v>
      </c>
      <c r="M866">
        <v>-125.14962509999999</v>
      </c>
      <c r="N866" t="s">
        <v>30</v>
      </c>
      <c r="O866">
        <v>31</v>
      </c>
      <c r="P866" t="s">
        <v>1298</v>
      </c>
      <c r="Q866">
        <v>5</v>
      </c>
      <c r="R866">
        <v>52153</v>
      </c>
      <c r="S866" t="s">
        <v>158</v>
      </c>
      <c r="T866">
        <v>24</v>
      </c>
      <c r="U866" t="s">
        <v>1132</v>
      </c>
      <c r="V866" t="s">
        <v>72</v>
      </c>
      <c r="W866" s="449">
        <v>25</v>
      </c>
      <c r="X866">
        <f>'Area 24'!FS29</f>
        <v>2</v>
      </c>
      <c r="Y866" s="449" t="e">
        <f>'Area 24'!FW29</f>
        <v>#N/A</v>
      </c>
      <c r="Z866" s="449" t="e">
        <f>'Area 24'!FU29</f>
        <v>#N/A</v>
      </c>
      <c r="AA866" s="449" t="e">
        <f>'Area 24'!GA29</f>
        <v>#N/A</v>
      </c>
      <c r="AB866" t="e">
        <f t="shared" si="55"/>
        <v>#N/A</v>
      </c>
      <c r="AC866" t="e">
        <f t="shared" si="56"/>
        <v>#N/A</v>
      </c>
      <c r="AD866" t="e">
        <f t="shared" si="57"/>
        <v>#N/A</v>
      </c>
    </row>
    <row r="867" spans="1:30">
      <c r="A867" t="s">
        <v>174</v>
      </c>
      <c r="B867" t="s">
        <v>1158</v>
      </c>
      <c r="C867" t="s">
        <v>1299</v>
      </c>
      <c r="D867" t="s">
        <v>1293</v>
      </c>
      <c r="E867">
        <v>49.18247057</v>
      </c>
      <c r="F867">
        <v>-125.5381223</v>
      </c>
      <c r="G867" t="s">
        <v>1294</v>
      </c>
      <c r="H867" t="s">
        <v>1294</v>
      </c>
      <c r="I867" t="s">
        <v>1295</v>
      </c>
      <c r="J867" t="s">
        <v>1296</v>
      </c>
      <c r="K867" t="s">
        <v>1297</v>
      </c>
      <c r="L867">
        <v>49.026875990000001</v>
      </c>
      <c r="M867">
        <v>-125.14962509999999</v>
      </c>
      <c r="N867" t="s">
        <v>30</v>
      </c>
      <c r="O867">
        <v>31</v>
      </c>
      <c r="P867" t="s">
        <v>1298</v>
      </c>
      <c r="Q867">
        <v>5</v>
      </c>
      <c r="R867">
        <v>52153</v>
      </c>
      <c r="S867" t="s">
        <v>158</v>
      </c>
      <c r="T867">
        <v>24</v>
      </c>
      <c r="U867" t="s">
        <v>1132</v>
      </c>
      <c r="V867" t="s">
        <v>73</v>
      </c>
      <c r="W867" s="449">
        <v>26</v>
      </c>
      <c r="X867">
        <f>'Area 24'!FS30</f>
        <v>-1</v>
      </c>
      <c r="Y867" s="449" t="e">
        <f>'Area 24'!FW30</f>
        <v>#N/A</v>
      </c>
      <c r="Z867" s="449" t="e">
        <f>'Area 24'!FU30</f>
        <v>#N/A</v>
      </c>
      <c r="AA867" s="449" t="e">
        <f>'Area 24'!GA30</f>
        <v>#N/A</v>
      </c>
      <c r="AB867" t="e">
        <f t="shared" si="55"/>
        <v>#N/A</v>
      </c>
      <c r="AC867" t="e">
        <f t="shared" si="56"/>
        <v>#N/A</v>
      </c>
      <c r="AD867" t="e">
        <f t="shared" si="57"/>
        <v>#N/A</v>
      </c>
    </row>
    <row r="868" spans="1:30">
      <c r="A868" t="s">
        <v>174</v>
      </c>
      <c r="B868" t="s">
        <v>1158</v>
      </c>
      <c r="C868" t="s">
        <v>1299</v>
      </c>
      <c r="D868" t="s">
        <v>1293</v>
      </c>
      <c r="E868">
        <v>49.18247057</v>
      </c>
      <c r="F868">
        <v>-125.5381223</v>
      </c>
      <c r="G868" t="s">
        <v>1294</v>
      </c>
      <c r="H868" t="s">
        <v>1294</v>
      </c>
      <c r="I868" t="s">
        <v>1295</v>
      </c>
      <c r="J868" t="s">
        <v>1296</v>
      </c>
      <c r="K868" t="s">
        <v>1297</v>
      </c>
      <c r="L868">
        <v>49.026875990000001</v>
      </c>
      <c r="M868">
        <v>-125.14962509999999</v>
      </c>
      <c r="N868" t="s">
        <v>30</v>
      </c>
      <c r="O868">
        <v>31</v>
      </c>
      <c r="P868" t="s">
        <v>1298</v>
      </c>
      <c r="Q868">
        <v>5</v>
      </c>
      <c r="R868">
        <v>52153</v>
      </c>
      <c r="S868" t="s">
        <v>158</v>
      </c>
      <c r="T868">
        <v>24</v>
      </c>
      <c r="U868" t="s">
        <v>1132</v>
      </c>
      <c r="V868" t="s">
        <v>74</v>
      </c>
      <c r="W868" s="449">
        <v>27</v>
      </c>
      <c r="X868">
        <f>'Area 24'!FS31</f>
        <v>-1</v>
      </c>
      <c r="Y868" s="449" t="e">
        <f>'Area 24'!FW31</f>
        <v>#N/A</v>
      </c>
      <c r="Z868" s="449" t="e">
        <f>'Area 24'!FU31</f>
        <v>#N/A</v>
      </c>
      <c r="AA868" s="449" t="e">
        <f>'Area 24'!GA31</f>
        <v>#N/A</v>
      </c>
      <c r="AB868" t="e">
        <f t="shared" si="55"/>
        <v>#N/A</v>
      </c>
      <c r="AC868" t="e">
        <f t="shared" si="56"/>
        <v>#N/A</v>
      </c>
      <c r="AD868" t="e">
        <f t="shared" si="57"/>
        <v>#N/A</v>
      </c>
    </row>
    <row r="869" spans="1:30">
      <c r="A869" t="s">
        <v>174</v>
      </c>
      <c r="B869" t="s">
        <v>1158</v>
      </c>
      <c r="C869" t="s">
        <v>1299</v>
      </c>
      <c r="D869" t="s">
        <v>1293</v>
      </c>
      <c r="E869">
        <v>49.18247057</v>
      </c>
      <c r="F869">
        <v>-125.5381223</v>
      </c>
      <c r="G869" t="s">
        <v>1294</v>
      </c>
      <c r="H869" t="s">
        <v>1294</v>
      </c>
      <c r="I869" t="s">
        <v>1295</v>
      </c>
      <c r="J869" t="s">
        <v>1296</v>
      </c>
      <c r="K869" t="s">
        <v>1297</v>
      </c>
      <c r="L869">
        <v>49.026875990000001</v>
      </c>
      <c r="M869">
        <v>-125.14962509999999</v>
      </c>
      <c r="N869" t="s">
        <v>30</v>
      </c>
      <c r="O869">
        <v>31</v>
      </c>
      <c r="P869" t="s">
        <v>1298</v>
      </c>
      <c r="Q869">
        <v>5</v>
      </c>
      <c r="R869">
        <v>52153</v>
      </c>
      <c r="S869" t="s">
        <v>158</v>
      </c>
      <c r="T869">
        <v>24</v>
      </c>
      <c r="U869" t="s">
        <v>1132</v>
      </c>
      <c r="V869" t="s">
        <v>75</v>
      </c>
      <c r="W869" s="449">
        <v>28</v>
      </c>
      <c r="X869">
        <f>'Area 24'!FS32</f>
        <v>-1</v>
      </c>
      <c r="Y869" s="449" t="e">
        <f>'Area 24'!FW32</f>
        <v>#N/A</v>
      </c>
      <c r="Z869" s="449" t="e">
        <f>'Area 24'!FU32</f>
        <v>#N/A</v>
      </c>
      <c r="AA869" s="449" t="e">
        <f>'Area 24'!GA32</f>
        <v>#N/A</v>
      </c>
      <c r="AB869" t="e">
        <f t="shared" si="55"/>
        <v>#N/A</v>
      </c>
      <c r="AC869" t="e">
        <f t="shared" si="56"/>
        <v>#N/A</v>
      </c>
      <c r="AD869" t="e">
        <f t="shared" si="57"/>
        <v>#N/A</v>
      </c>
    </row>
    <row r="870" spans="1:30">
      <c r="A870" t="s">
        <v>174</v>
      </c>
      <c r="B870" t="s">
        <v>1158</v>
      </c>
      <c r="C870" t="s">
        <v>1299</v>
      </c>
      <c r="D870" t="s">
        <v>1293</v>
      </c>
      <c r="E870">
        <v>49.18247057</v>
      </c>
      <c r="F870">
        <v>-125.5381223</v>
      </c>
      <c r="G870" t="s">
        <v>1294</v>
      </c>
      <c r="H870" t="s">
        <v>1294</v>
      </c>
      <c r="I870" t="s">
        <v>1295</v>
      </c>
      <c r="J870" t="s">
        <v>1296</v>
      </c>
      <c r="K870" t="s">
        <v>1297</v>
      </c>
      <c r="L870">
        <v>49.026875990000001</v>
      </c>
      <c r="M870">
        <v>-125.14962509999999</v>
      </c>
      <c r="N870" t="s">
        <v>30</v>
      </c>
      <c r="O870">
        <v>31</v>
      </c>
      <c r="P870" t="s">
        <v>1298</v>
      </c>
      <c r="Q870">
        <v>5</v>
      </c>
      <c r="R870">
        <v>52153</v>
      </c>
      <c r="S870" t="s">
        <v>158</v>
      </c>
      <c r="T870">
        <v>24</v>
      </c>
      <c r="U870" t="s">
        <v>1132</v>
      </c>
      <c r="V870" t="s">
        <v>76</v>
      </c>
      <c r="W870" s="449">
        <v>29</v>
      </c>
      <c r="X870">
        <f>'Area 24'!FS33</f>
        <v>1</v>
      </c>
      <c r="Y870" s="449" t="e">
        <f>'Area 24'!FW33</f>
        <v>#N/A</v>
      </c>
      <c r="Z870" s="449" t="e">
        <f>'Area 24'!FU33</f>
        <v>#N/A</v>
      </c>
      <c r="AA870" s="449" t="e">
        <f>'Area 24'!GA33</f>
        <v>#N/A</v>
      </c>
      <c r="AB870" t="e">
        <f t="shared" si="55"/>
        <v>#N/A</v>
      </c>
      <c r="AC870" t="e">
        <f t="shared" si="56"/>
        <v>#N/A</v>
      </c>
      <c r="AD870" t="e">
        <f t="shared" si="57"/>
        <v>#N/A</v>
      </c>
    </row>
    <row r="871" spans="1:30">
      <c r="A871" t="s">
        <v>174</v>
      </c>
      <c r="B871" t="s">
        <v>1158</v>
      </c>
      <c r="C871" t="s">
        <v>1299</v>
      </c>
      <c r="D871" t="s">
        <v>1293</v>
      </c>
      <c r="E871">
        <v>49.18247057</v>
      </c>
      <c r="F871">
        <v>-125.5381223</v>
      </c>
      <c r="G871" t="s">
        <v>1294</v>
      </c>
      <c r="H871" t="s">
        <v>1294</v>
      </c>
      <c r="I871" t="s">
        <v>1295</v>
      </c>
      <c r="J871" t="s">
        <v>1296</v>
      </c>
      <c r="K871" t="s">
        <v>1297</v>
      </c>
      <c r="L871">
        <v>49.026875990000001</v>
      </c>
      <c r="M871">
        <v>-125.14962509999999</v>
      </c>
      <c r="N871" t="s">
        <v>30</v>
      </c>
      <c r="O871">
        <v>31</v>
      </c>
      <c r="P871" t="s">
        <v>1298</v>
      </c>
      <c r="Q871">
        <v>5</v>
      </c>
      <c r="R871">
        <v>52153</v>
      </c>
      <c r="S871" t="s">
        <v>158</v>
      </c>
      <c r="T871">
        <v>24</v>
      </c>
      <c r="U871" t="s">
        <v>1133</v>
      </c>
      <c r="V871" t="s">
        <v>78</v>
      </c>
      <c r="W871" s="449">
        <v>30</v>
      </c>
      <c r="X871">
        <f>'Area 24'!FS34</f>
        <v>0</v>
      </c>
      <c r="Y871" s="449" t="e">
        <f>'Area 24'!FW34</f>
        <v>#N/A</v>
      </c>
      <c r="Z871" s="449" t="e">
        <f>'Area 24'!FU34</f>
        <v>#N/A</v>
      </c>
      <c r="AA871" s="449" t="e">
        <f>'Area 24'!GA34</f>
        <v>#N/A</v>
      </c>
      <c r="AB871" t="e">
        <f t="shared" si="55"/>
        <v>#N/A</v>
      </c>
      <c r="AC871" t="e">
        <f t="shared" si="56"/>
        <v>#N/A</v>
      </c>
      <c r="AD871" t="e">
        <f t="shared" si="57"/>
        <v>#N/A</v>
      </c>
    </row>
    <row r="872" spans="1:30">
      <c r="A872" t="s">
        <v>174</v>
      </c>
      <c r="B872" t="s">
        <v>1158</v>
      </c>
      <c r="C872" t="s">
        <v>1299</v>
      </c>
      <c r="D872" t="s">
        <v>1293</v>
      </c>
      <c r="E872">
        <v>49.18247057</v>
      </c>
      <c r="F872">
        <v>-125.5381223</v>
      </c>
      <c r="G872" t="s">
        <v>1294</v>
      </c>
      <c r="H872" t="s">
        <v>1294</v>
      </c>
      <c r="I872" t="s">
        <v>1295</v>
      </c>
      <c r="J872" t="s">
        <v>1296</v>
      </c>
      <c r="K872" t="s">
        <v>1297</v>
      </c>
      <c r="L872">
        <v>49.026875990000001</v>
      </c>
      <c r="M872">
        <v>-125.14962509999999</v>
      </c>
      <c r="N872" t="s">
        <v>30</v>
      </c>
      <c r="O872">
        <v>31</v>
      </c>
      <c r="P872" t="s">
        <v>1298</v>
      </c>
      <c r="Q872">
        <v>5</v>
      </c>
      <c r="R872">
        <v>52153</v>
      </c>
      <c r="S872" t="s">
        <v>158</v>
      </c>
      <c r="T872">
        <v>24</v>
      </c>
      <c r="U872" t="s">
        <v>1133</v>
      </c>
      <c r="V872" t="s">
        <v>79</v>
      </c>
      <c r="W872" s="449">
        <v>31</v>
      </c>
      <c r="X872">
        <f>'Area 24'!FS35</f>
        <v>0</v>
      </c>
      <c r="Y872" s="449" t="e">
        <f>'Area 24'!FW35</f>
        <v>#N/A</v>
      </c>
      <c r="Z872" s="449" t="e">
        <f>'Area 24'!FU35</f>
        <v>#N/A</v>
      </c>
      <c r="AA872" s="449" t="e">
        <f>'Area 24'!GA35</f>
        <v>#N/A</v>
      </c>
      <c r="AB872" t="e">
        <f t="shared" si="55"/>
        <v>#N/A</v>
      </c>
      <c r="AC872" t="e">
        <f t="shared" si="56"/>
        <v>#N/A</v>
      </c>
      <c r="AD872" t="e">
        <f t="shared" si="57"/>
        <v>#N/A</v>
      </c>
    </row>
    <row r="873" spans="1:30">
      <c r="A873" t="s">
        <v>174</v>
      </c>
      <c r="B873" t="s">
        <v>1158</v>
      </c>
      <c r="C873" t="s">
        <v>1299</v>
      </c>
      <c r="D873" t="s">
        <v>1293</v>
      </c>
      <c r="E873">
        <v>49.18247057</v>
      </c>
      <c r="F873">
        <v>-125.5381223</v>
      </c>
      <c r="G873" t="s">
        <v>1294</v>
      </c>
      <c r="H873" t="s">
        <v>1294</v>
      </c>
      <c r="I873" t="s">
        <v>1295</v>
      </c>
      <c r="J873" t="s">
        <v>1296</v>
      </c>
      <c r="K873" t="s">
        <v>1297</v>
      </c>
      <c r="L873">
        <v>49.026875990000001</v>
      </c>
      <c r="M873">
        <v>-125.14962509999999</v>
      </c>
      <c r="N873" t="s">
        <v>30</v>
      </c>
      <c r="O873">
        <v>31</v>
      </c>
      <c r="P873" t="s">
        <v>1298</v>
      </c>
      <c r="Q873">
        <v>5</v>
      </c>
      <c r="R873">
        <v>52153</v>
      </c>
      <c r="S873" t="s">
        <v>158</v>
      </c>
      <c r="T873">
        <v>24</v>
      </c>
      <c r="U873" t="s">
        <v>1133</v>
      </c>
      <c r="V873" t="s">
        <v>80</v>
      </c>
      <c r="W873" s="449">
        <v>32</v>
      </c>
      <c r="X873">
        <f>'Area 24'!FS36</f>
        <v>1</v>
      </c>
      <c r="Y873" s="449" t="e">
        <f>'Area 24'!FW36</f>
        <v>#N/A</v>
      </c>
      <c r="Z873" s="449" t="e">
        <f>'Area 24'!FU36</f>
        <v>#N/A</v>
      </c>
      <c r="AA873" s="449" t="e">
        <f>'Area 24'!GA36</f>
        <v>#N/A</v>
      </c>
      <c r="AB873" t="e">
        <f t="shared" si="55"/>
        <v>#N/A</v>
      </c>
      <c r="AC873" t="e">
        <f t="shared" si="56"/>
        <v>#N/A</v>
      </c>
      <c r="AD873" t="e">
        <f t="shared" si="57"/>
        <v>#N/A</v>
      </c>
    </row>
    <row r="874" spans="1:30">
      <c r="A874" t="s">
        <v>174</v>
      </c>
      <c r="B874" t="s">
        <v>1158</v>
      </c>
      <c r="C874" t="s">
        <v>1299</v>
      </c>
      <c r="D874" t="s">
        <v>1293</v>
      </c>
      <c r="E874">
        <v>49.18247057</v>
      </c>
      <c r="F874">
        <v>-125.5381223</v>
      </c>
      <c r="G874" t="s">
        <v>1294</v>
      </c>
      <c r="H874" t="s">
        <v>1294</v>
      </c>
      <c r="I874" t="s">
        <v>1295</v>
      </c>
      <c r="J874" t="s">
        <v>1296</v>
      </c>
      <c r="K874" t="s">
        <v>1297</v>
      </c>
      <c r="L874">
        <v>49.026875990000001</v>
      </c>
      <c r="M874">
        <v>-125.14962509999999</v>
      </c>
      <c r="N874" t="s">
        <v>30</v>
      </c>
      <c r="O874">
        <v>31</v>
      </c>
      <c r="P874" t="s">
        <v>1298</v>
      </c>
      <c r="Q874">
        <v>5</v>
      </c>
      <c r="R874">
        <v>52153</v>
      </c>
      <c r="S874" t="s">
        <v>158</v>
      </c>
      <c r="T874">
        <v>24</v>
      </c>
      <c r="U874" t="s">
        <v>1133</v>
      </c>
      <c r="V874" t="s">
        <v>81</v>
      </c>
      <c r="W874" s="449">
        <v>33</v>
      </c>
      <c r="X874">
        <f>'Area 24'!FS37</f>
        <v>-1</v>
      </c>
      <c r="Y874" s="449" t="e">
        <f>'Area 24'!FW37</f>
        <v>#N/A</v>
      </c>
      <c r="Z874" s="449" t="e">
        <f>'Area 24'!FU37</f>
        <v>#N/A</v>
      </c>
      <c r="AA874" s="449" t="e">
        <f>'Area 24'!GA37</f>
        <v>#N/A</v>
      </c>
      <c r="AB874" t="e">
        <f t="shared" si="55"/>
        <v>#N/A</v>
      </c>
      <c r="AC874" t="e">
        <f t="shared" si="56"/>
        <v>#N/A</v>
      </c>
      <c r="AD874" t="e">
        <f t="shared" si="57"/>
        <v>#N/A</v>
      </c>
    </row>
    <row r="875" spans="1:30">
      <c r="A875" t="s">
        <v>174</v>
      </c>
      <c r="B875" t="s">
        <v>1158</v>
      </c>
      <c r="C875" t="s">
        <v>1299</v>
      </c>
      <c r="D875" t="s">
        <v>1293</v>
      </c>
      <c r="E875">
        <v>49.18247057</v>
      </c>
      <c r="F875">
        <v>-125.5381223</v>
      </c>
      <c r="G875" t="s">
        <v>1294</v>
      </c>
      <c r="H875" t="s">
        <v>1294</v>
      </c>
      <c r="I875" t="s">
        <v>1295</v>
      </c>
      <c r="J875" t="s">
        <v>1296</v>
      </c>
      <c r="K875" t="s">
        <v>1297</v>
      </c>
      <c r="L875">
        <v>49.026875990000001</v>
      </c>
      <c r="M875">
        <v>-125.14962509999999</v>
      </c>
      <c r="N875" t="s">
        <v>30</v>
      </c>
      <c r="O875">
        <v>31</v>
      </c>
      <c r="P875" t="s">
        <v>1298</v>
      </c>
      <c r="Q875">
        <v>5</v>
      </c>
      <c r="R875">
        <v>52153</v>
      </c>
      <c r="S875" t="s">
        <v>158</v>
      </c>
      <c r="T875">
        <v>24</v>
      </c>
      <c r="U875" t="s">
        <v>1133</v>
      </c>
      <c r="V875" t="s">
        <v>82</v>
      </c>
      <c r="W875" s="449">
        <v>34</v>
      </c>
      <c r="X875">
        <f>'Area 24'!FS38</f>
        <v>1</v>
      </c>
      <c r="Y875" s="449" t="e">
        <f>'Area 24'!FW38</f>
        <v>#N/A</v>
      </c>
      <c r="Z875" s="449" t="e">
        <f>'Area 24'!FU38</f>
        <v>#N/A</v>
      </c>
      <c r="AA875" s="449" t="e">
        <f>'Area 24'!GA38</f>
        <v>#N/A</v>
      </c>
      <c r="AB875" t="e">
        <f t="shared" si="55"/>
        <v>#N/A</v>
      </c>
      <c r="AC875" t="e">
        <f t="shared" si="56"/>
        <v>#N/A</v>
      </c>
      <c r="AD875" t="e">
        <f t="shared" si="57"/>
        <v>#N/A</v>
      </c>
    </row>
    <row r="876" spans="1:30">
      <c r="A876" t="s">
        <v>174</v>
      </c>
      <c r="B876" t="s">
        <v>1158</v>
      </c>
      <c r="C876" t="s">
        <v>1299</v>
      </c>
      <c r="D876" t="s">
        <v>1293</v>
      </c>
      <c r="E876">
        <v>49.18247057</v>
      </c>
      <c r="F876">
        <v>-125.5381223</v>
      </c>
      <c r="G876" t="s">
        <v>1294</v>
      </c>
      <c r="H876" t="s">
        <v>1294</v>
      </c>
      <c r="I876" t="s">
        <v>1295</v>
      </c>
      <c r="J876" t="s">
        <v>1296</v>
      </c>
      <c r="K876" t="s">
        <v>1297</v>
      </c>
      <c r="L876">
        <v>49.026875990000001</v>
      </c>
      <c r="M876">
        <v>-125.14962509999999</v>
      </c>
      <c r="N876" t="s">
        <v>30</v>
      </c>
      <c r="O876">
        <v>31</v>
      </c>
      <c r="P876" t="s">
        <v>1298</v>
      </c>
      <c r="Q876">
        <v>5</v>
      </c>
      <c r="R876">
        <v>52153</v>
      </c>
      <c r="S876" t="s">
        <v>158</v>
      </c>
      <c r="T876">
        <v>24</v>
      </c>
      <c r="U876" t="s">
        <v>1133</v>
      </c>
      <c r="V876" t="s">
        <v>83</v>
      </c>
      <c r="W876" s="449">
        <v>35</v>
      </c>
      <c r="X876">
        <f>'Area 24'!FS39</f>
        <v>-1</v>
      </c>
      <c r="Y876" s="449" t="e">
        <f>'Area 24'!FW39</f>
        <v>#N/A</v>
      </c>
      <c r="Z876" s="449" t="e">
        <f>'Area 24'!FU39</f>
        <v>#N/A</v>
      </c>
      <c r="AA876" s="449" t="e">
        <f>'Area 24'!GA39</f>
        <v>#N/A</v>
      </c>
      <c r="AB876" t="e">
        <f t="shared" si="55"/>
        <v>#N/A</v>
      </c>
      <c r="AC876" t="e">
        <f t="shared" si="56"/>
        <v>#N/A</v>
      </c>
      <c r="AD876" t="e">
        <f t="shared" si="57"/>
        <v>#N/A</v>
      </c>
    </row>
    <row r="877" spans="1:30">
      <c r="A877" t="s">
        <v>174</v>
      </c>
      <c r="B877" t="s">
        <v>1158</v>
      </c>
      <c r="C877" t="s">
        <v>1299</v>
      </c>
      <c r="D877" t="s">
        <v>1293</v>
      </c>
      <c r="E877">
        <v>49.18247057</v>
      </c>
      <c r="F877">
        <v>-125.5381223</v>
      </c>
      <c r="G877" t="s">
        <v>1294</v>
      </c>
      <c r="H877" t="s">
        <v>1294</v>
      </c>
      <c r="I877" t="s">
        <v>1295</v>
      </c>
      <c r="J877" t="s">
        <v>1296</v>
      </c>
      <c r="K877" t="s">
        <v>1297</v>
      </c>
      <c r="L877">
        <v>49.026875990000001</v>
      </c>
      <c r="M877">
        <v>-125.14962509999999</v>
      </c>
      <c r="N877" t="s">
        <v>30</v>
      </c>
      <c r="O877">
        <v>31</v>
      </c>
      <c r="P877" t="s">
        <v>1298</v>
      </c>
      <c r="Q877">
        <v>5</v>
      </c>
      <c r="R877">
        <v>52153</v>
      </c>
      <c r="S877" t="s">
        <v>158</v>
      </c>
      <c r="T877">
        <v>24</v>
      </c>
      <c r="U877" t="s">
        <v>1133</v>
      </c>
      <c r="V877" t="s">
        <v>84</v>
      </c>
      <c r="W877" s="449">
        <v>36</v>
      </c>
      <c r="X877">
        <f>'Area 24'!FS40</f>
        <v>-1</v>
      </c>
      <c r="Y877" s="449" t="e">
        <f>'Area 24'!FW40</f>
        <v>#N/A</v>
      </c>
      <c r="Z877" s="449" t="e">
        <f>'Area 24'!FU40</f>
        <v>#N/A</v>
      </c>
      <c r="AA877" s="449" t="e">
        <f>'Area 24'!GA40</f>
        <v>#N/A</v>
      </c>
      <c r="AB877" t="e">
        <f t="shared" si="55"/>
        <v>#N/A</v>
      </c>
      <c r="AC877" t="e">
        <f t="shared" si="56"/>
        <v>#N/A</v>
      </c>
      <c r="AD877" t="e">
        <f t="shared" si="57"/>
        <v>#N/A</v>
      </c>
    </row>
    <row r="878" spans="1:30">
      <c r="A878" t="s">
        <v>174</v>
      </c>
      <c r="B878" t="s">
        <v>1158</v>
      </c>
      <c r="C878" t="s">
        <v>1299</v>
      </c>
      <c r="D878" t="s">
        <v>1293</v>
      </c>
      <c r="E878">
        <v>49.18247057</v>
      </c>
      <c r="F878">
        <v>-125.5381223</v>
      </c>
      <c r="G878" t="s">
        <v>1294</v>
      </c>
      <c r="H878" t="s">
        <v>1294</v>
      </c>
      <c r="I878" t="s">
        <v>1295</v>
      </c>
      <c r="J878" t="s">
        <v>1296</v>
      </c>
      <c r="K878" t="s">
        <v>1297</v>
      </c>
      <c r="L878">
        <v>49.026875990000001</v>
      </c>
      <c r="M878">
        <v>-125.14962509999999</v>
      </c>
      <c r="N878" t="s">
        <v>30</v>
      </c>
      <c r="O878">
        <v>31</v>
      </c>
      <c r="P878" t="s">
        <v>1298</v>
      </c>
      <c r="Q878">
        <v>5</v>
      </c>
      <c r="R878">
        <v>52153</v>
      </c>
      <c r="S878" t="s">
        <v>158</v>
      </c>
      <c r="T878">
        <v>24</v>
      </c>
      <c r="U878" t="s">
        <v>1133</v>
      </c>
      <c r="V878" t="s">
        <v>85</v>
      </c>
      <c r="W878" s="449">
        <v>37</v>
      </c>
      <c r="X878">
        <f>'Area 24'!FS41</f>
        <v>-1</v>
      </c>
      <c r="Y878" s="449" t="e">
        <f>'Area 24'!FW41</f>
        <v>#N/A</v>
      </c>
      <c r="Z878" s="449" t="e">
        <f>'Area 24'!FU41</f>
        <v>#N/A</v>
      </c>
      <c r="AA878" s="449" t="e">
        <f>'Area 24'!GA41</f>
        <v>#N/A</v>
      </c>
      <c r="AB878" t="e">
        <f t="shared" si="55"/>
        <v>#N/A</v>
      </c>
      <c r="AC878" t="e">
        <f t="shared" si="56"/>
        <v>#N/A</v>
      </c>
      <c r="AD878" t="e">
        <f t="shared" si="57"/>
        <v>#N/A</v>
      </c>
    </row>
    <row r="879" spans="1:30">
      <c r="A879" t="s">
        <v>174</v>
      </c>
      <c r="B879" t="s">
        <v>1158</v>
      </c>
      <c r="C879" t="s">
        <v>1299</v>
      </c>
      <c r="D879" t="s">
        <v>1293</v>
      </c>
      <c r="E879">
        <v>49.18247057</v>
      </c>
      <c r="F879">
        <v>-125.5381223</v>
      </c>
      <c r="G879" t="s">
        <v>1294</v>
      </c>
      <c r="H879" t="s">
        <v>1294</v>
      </c>
      <c r="I879" t="s">
        <v>1295</v>
      </c>
      <c r="J879" t="s">
        <v>1296</v>
      </c>
      <c r="K879" t="s">
        <v>1297</v>
      </c>
      <c r="L879">
        <v>49.026875990000001</v>
      </c>
      <c r="M879">
        <v>-125.14962509999999</v>
      </c>
      <c r="N879" t="s">
        <v>30</v>
      </c>
      <c r="O879">
        <v>31</v>
      </c>
      <c r="P879" t="s">
        <v>1298</v>
      </c>
      <c r="Q879">
        <v>5</v>
      </c>
      <c r="R879">
        <v>52153</v>
      </c>
      <c r="S879" t="s">
        <v>158</v>
      </c>
      <c r="T879">
        <v>24</v>
      </c>
      <c r="U879" t="s">
        <v>1133</v>
      </c>
      <c r="V879" t="s">
        <v>86</v>
      </c>
      <c r="W879" s="449">
        <v>38</v>
      </c>
      <c r="X879">
        <f>'Area 24'!FS42</f>
        <v>1</v>
      </c>
      <c r="Y879" s="449" t="e">
        <f>'Area 24'!FW42</f>
        <v>#N/A</v>
      </c>
      <c r="Z879" s="449" t="e">
        <f>'Area 24'!FU42</f>
        <v>#N/A</v>
      </c>
      <c r="AA879" s="449" t="e">
        <f>'Area 24'!GA42</f>
        <v>#N/A</v>
      </c>
      <c r="AB879" t="e">
        <f t="shared" si="55"/>
        <v>#N/A</v>
      </c>
      <c r="AC879" t="e">
        <f t="shared" si="56"/>
        <v>#N/A</v>
      </c>
      <c r="AD879" t="e">
        <f t="shared" si="57"/>
        <v>#N/A</v>
      </c>
    </row>
    <row r="880" spans="1:30">
      <c r="A880" t="s">
        <v>174</v>
      </c>
      <c r="B880" t="s">
        <v>1158</v>
      </c>
      <c r="C880" t="s">
        <v>1299</v>
      </c>
      <c r="D880" t="s">
        <v>1293</v>
      </c>
      <c r="E880">
        <v>49.18247057</v>
      </c>
      <c r="F880">
        <v>-125.5381223</v>
      </c>
      <c r="G880" t="s">
        <v>1294</v>
      </c>
      <c r="H880" t="s">
        <v>1294</v>
      </c>
      <c r="I880" t="s">
        <v>1295</v>
      </c>
      <c r="J880" t="s">
        <v>1296</v>
      </c>
      <c r="K880" t="s">
        <v>1297</v>
      </c>
      <c r="L880">
        <v>49.026875990000001</v>
      </c>
      <c r="M880">
        <v>-125.14962509999999</v>
      </c>
      <c r="N880" t="s">
        <v>30</v>
      </c>
      <c r="O880">
        <v>31</v>
      </c>
      <c r="P880" t="s">
        <v>1298</v>
      </c>
      <c r="Q880">
        <v>5</v>
      </c>
      <c r="R880">
        <v>52153</v>
      </c>
      <c r="S880" t="s">
        <v>158</v>
      </c>
      <c r="T880">
        <v>24</v>
      </c>
      <c r="U880" t="s">
        <v>1133</v>
      </c>
      <c r="V880" t="s">
        <v>87</v>
      </c>
      <c r="W880" s="449">
        <v>39</v>
      </c>
      <c r="X880">
        <f>'Area 24'!FS43</f>
        <v>1</v>
      </c>
      <c r="Y880" s="449" t="e">
        <f>'Area 24'!FW43</f>
        <v>#N/A</v>
      </c>
      <c r="Z880" s="449" t="e">
        <f>'Area 24'!FU43</f>
        <v>#N/A</v>
      </c>
      <c r="AA880" s="449" t="e">
        <f>'Area 24'!GA43</f>
        <v>#N/A</v>
      </c>
      <c r="AB880" t="e">
        <f t="shared" si="55"/>
        <v>#N/A</v>
      </c>
      <c r="AC880" t="e">
        <f t="shared" si="56"/>
        <v>#N/A</v>
      </c>
      <c r="AD880" t="e">
        <f t="shared" si="57"/>
        <v>#N/A</v>
      </c>
    </row>
    <row r="881" spans="1:30">
      <c r="A881" t="s">
        <v>174</v>
      </c>
      <c r="B881" t="s">
        <v>1158</v>
      </c>
      <c r="C881" t="s">
        <v>1299</v>
      </c>
      <c r="D881" t="s">
        <v>1293</v>
      </c>
      <c r="E881">
        <v>49.18247057</v>
      </c>
      <c r="F881">
        <v>-125.5381223</v>
      </c>
      <c r="G881" t="s">
        <v>1294</v>
      </c>
      <c r="H881" t="s">
        <v>1294</v>
      </c>
      <c r="I881" t="s">
        <v>1295</v>
      </c>
      <c r="J881" t="s">
        <v>1296</v>
      </c>
      <c r="K881" t="s">
        <v>1297</v>
      </c>
      <c r="L881">
        <v>49.026875990000001</v>
      </c>
      <c r="M881">
        <v>-125.14962509999999</v>
      </c>
      <c r="N881" t="s">
        <v>30</v>
      </c>
      <c r="O881">
        <v>31</v>
      </c>
      <c r="P881" t="s">
        <v>1298</v>
      </c>
      <c r="Q881">
        <v>5</v>
      </c>
      <c r="R881">
        <v>52153</v>
      </c>
      <c r="S881" t="s">
        <v>158</v>
      </c>
      <c r="T881">
        <v>24</v>
      </c>
      <c r="U881" t="s">
        <v>1133</v>
      </c>
      <c r="V881" t="s">
        <v>88</v>
      </c>
      <c r="W881" s="449">
        <v>40</v>
      </c>
      <c r="X881">
        <f>'Area 24'!FS44</f>
        <v>1</v>
      </c>
      <c r="Y881" s="449" t="e">
        <f>'Area 24'!FW44</f>
        <v>#N/A</v>
      </c>
      <c r="Z881" s="449" t="e">
        <f>'Area 24'!FU44</f>
        <v>#N/A</v>
      </c>
      <c r="AA881" s="449" t="e">
        <f>'Area 24'!GA44</f>
        <v>#N/A</v>
      </c>
      <c r="AB881" t="e">
        <f t="shared" si="55"/>
        <v>#N/A</v>
      </c>
      <c r="AC881" t="e">
        <f t="shared" si="56"/>
        <v>#N/A</v>
      </c>
      <c r="AD881" t="e">
        <f t="shared" si="57"/>
        <v>#N/A</v>
      </c>
    </row>
    <row r="882" spans="1:30">
      <c r="A882" t="s">
        <v>174</v>
      </c>
      <c r="B882" t="s">
        <v>1158</v>
      </c>
      <c r="C882" t="s">
        <v>1299</v>
      </c>
      <c r="D882" t="s">
        <v>1293</v>
      </c>
      <c r="E882">
        <v>49.18247057</v>
      </c>
      <c r="F882">
        <v>-125.5381223</v>
      </c>
      <c r="G882" t="s">
        <v>1294</v>
      </c>
      <c r="H882" t="s">
        <v>1294</v>
      </c>
      <c r="I882" t="s">
        <v>1295</v>
      </c>
      <c r="J882" t="s">
        <v>1296</v>
      </c>
      <c r="K882" t="s">
        <v>1297</v>
      </c>
      <c r="L882">
        <v>49.026875990000001</v>
      </c>
      <c r="M882">
        <v>-125.14962509999999</v>
      </c>
      <c r="N882" t="s">
        <v>30</v>
      </c>
      <c r="O882">
        <v>31</v>
      </c>
      <c r="P882" t="s">
        <v>1298</v>
      </c>
      <c r="Q882">
        <v>5</v>
      </c>
      <c r="R882">
        <v>52153</v>
      </c>
      <c r="S882" t="s">
        <v>158</v>
      </c>
      <c r="T882">
        <v>24</v>
      </c>
      <c r="U882" t="s">
        <v>1133</v>
      </c>
      <c r="V882" t="s">
        <v>89</v>
      </c>
      <c r="W882" s="449">
        <v>41</v>
      </c>
      <c r="X882">
        <f>'Area 24'!FS45</f>
        <v>1</v>
      </c>
      <c r="Y882" s="449" t="e">
        <f>'Area 24'!FW45</f>
        <v>#N/A</v>
      </c>
      <c r="Z882" s="449" t="e">
        <f>'Area 24'!FU45</f>
        <v>#N/A</v>
      </c>
      <c r="AA882" s="449" t="e">
        <f>'Area 24'!GA45</f>
        <v>#N/A</v>
      </c>
      <c r="AB882" t="e">
        <f t="shared" si="55"/>
        <v>#N/A</v>
      </c>
      <c r="AC882" t="e">
        <f t="shared" si="56"/>
        <v>#N/A</v>
      </c>
      <c r="AD882" t="e">
        <f t="shared" si="57"/>
        <v>#N/A</v>
      </c>
    </row>
    <row r="883" spans="1:30">
      <c r="A883" t="s">
        <v>174</v>
      </c>
      <c r="B883" t="s">
        <v>1158</v>
      </c>
      <c r="C883" t="s">
        <v>1299</v>
      </c>
      <c r="D883" t="s">
        <v>1293</v>
      </c>
      <c r="E883">
        <v>49.18247057</v>
      </c>
      <c r="F883">
        <v>-125.5381223</v>
      </c>
      <c r="G883" t="s">
        <v>1294</v>
      </c>
      <c r="H883" t="s">
        <v>1294</v>
      </c>
      <c r="I883" t="s">
        <v>1295</v>
      </c>
      <c r="J883" t="s">
        <v>1296</v>
      </c>
      <c r="K883" t="s">
        <v>1297</v>
      </c>
      <c r="L883">
        <v>49.026875990000001</v>
      </c>
      <c r="M883">
        <v>-125.14962509999999</v>
      </c>
      <c r="N883" t="s">
        <v>30</v>
      </c>
      <c r="O883">
        <v>31</v>
      </c>
      <c r="P883" t="s">
        <v>1298</v>
      </c>
      <c r="Q883">
        <v>5</v>
      </c>
      <c r="R883">
        <v>52153</v>
      </c>
      <c r="S883" t="s">
        <v>158</v>
      </c>
      <c r="T883">
        <v>24</v>
      </c>
      <c r="U883" t="s">
        <v>1133</v>
      </c>
      <c r="V883" t="s">
        <v>90</v>
      </c>
      <c r="W883" s="449">
        <v>42</v>
      </c>
      <c r="X883">
        <f>'Area 24'!FS46</f>
        <v>-1</v>
      </c>
      <c r="Y883" s="449" t="e">
        <f>'Area 24'!FW46</f>
        <v>#N/A</v>
      </c>
      <c r="Z883" s="449" t="e">
        <f>'Area 24'!FU46</f>
        <v>#N/A</v>
      </c>
      <c r="AA883" s="449" t="e">
        <f>'Area 24'!GA46</f>
        <v>#N/A</v>
      </c>
      <c r="AB883" t="e">
        <f t="shared" si="55"/>
        <v>#N/A</v>
      </c>
      <c r="AC883" t="e">
        <f t="shared" si="56"/>
        <v>#N/A</v>
      </c>
      <c r="AD883" t="e">
        <f t="shared" si="57"/>
        <v>#N/A</v>
      </c>
    </row>
    <row r="884" spans="1:30">
      <c r="A884" t="s">
        <v>174</v>
      </c>
      <c r="B884" t="s">
        <v>1158</v>
      </c>
      <c r="C884" t="s">
        <v>1299</v>
      </c>
      <c r="D884" t="s">
        <v>1293</v>
      </c>
      <c r="E884">
        <v>49.18247057</v>
      </c>
      <c r="F884">
        <v>-125.5381223</v>
      </c>
      <c r="G884" t="s">
        <v>1294</v>
      </c>
      <c r="H884" t="s">
        <v>1294</v>
      </c>
      <c r="I884" t="s">
        <v>1295</v>
      </c>
      <c r="J884" t="s">
        <v>1296</v>
      </c>
      <c r="K884" t="s">
        <v>1297</v>
      </c>
      <c r="L884">
        <v>49.026875990000001</v>
      </c>
      <c r="M884">
        <v>-125.14962509999999</v>
      </c>
      <c r="N884" t="s">
        <v>30</v>
      </c>
      <c r="O884">
        <v>31</v>
      </c>
      <c r="P884" t="s">
        <v>1298</v>
      </c>
      <c r="Q884">
        <v>5</v>
      </c>
      <c r="R884">
        <v>52153</v>
      </c>
      <c r="S884" t="s">
        <v>158</v>
      </c>
      <c r="T884">
        <v>24</v>
      </c>
      <c r="U884" t="s">
        <v>1133</v>
      </c>
      <c r="V884" t="s">
        <v>92</v>
      </c>
      <c r="W884" s="449">
        <v>43</v>
      </c>
      <c r="X884">
        <f>'Area 24'!FS47</f>
        <v>-1</v>
      </c>
      <c r="Y884" s="449" t="e">
        <f>'Area 24'!FW47</f>
        <v>#N/A</v>
      </c>
      <c r="Z884" s="449" t="e">
        <f>'Area 24'!FU47</f>
        <v>#N/A</v>
      </c>
      <c r="AA884" s="449" t="e">
        <f>'Area 24'!GA47</f>
        <v>#N/A</v>
      </c>
      <c r="AB884" t="e">
        <f t="shared" si="55"/>
        <v>#N/A</v>
      </c>
      <c r="AC884" t="e">
        <f t="shared" si="56"/>
        <v>#N/A</v>
      </c>
      <c r="AD884" t="e">
        <f t="shared" si="57"/>
        <v>#N/A</v>
      </c>
    </row>
    <row r="885" spans="1:30">
      <c r="A885" t="s">
        <v>174</v>
      </c>
      <c r="B885" t="s">
        <v>1158</v>
      </c>
      <c r="C885" t="s">
        <v>1299</v>
      </c>
      <c r="D885" t="s">
        <v>1293</v>
      </c>
      <c r="E885">
        <v>49.18247057</v>
      </c>
      <c r="F885">
        <v>-125.5381223</v>
      </c>
      <c r="G885" t="s">
        <v>1294</v>
      </c>
      <c r="H885" t="s">
        <v>1294</v>
      </c>
      <c r="I885" t="s">
        <v>1295</v>
      </c>
      <c r="J885" t="s">
        <v>1296</v>
      </c>
      <c r="K885" t="s">
        <v>1297</v>
      </c>
      <c r="L885">
        <v>49.026875990000001</v>
      </c>
      <c r="M885">
        <v>-125.14962509999999</v>
      </c>
      <c r="N885" t="s">
        <v>30</v>
      </c>
      <c r="O885">
        <v>31</v>
      </c>
      <c r="P885" t="s">
        <v>1298</v>
      </c>
      <c r="Q885">
        <v>5</v>
      </c>
      <c r="R885">
        <v>52153</v>
      </c>
      <c r="S885" t="s">
        <v>158</v>
      </c>
      <c r="T885">
        <v>24</v>
      </c>
      <c r="U885" t="s">
        <v>1133</v>
      </c>
      <c r="V885" t="s">
        <v>93</v>
      </c>
      <c r="W885" s="449">
        <v>44</v>
      </c>
      <c r="X885">
        <f>'Area 24'!FS48</f>
        <v>-1</v>
      </c>
      <c r="Y885" s="449" t="e">
        <f>'Area 24'!FW48</f>
        <v>#N/A</v>
      </c>
      <c r="Z885" s="449" t="e">
        <f>'Area 24'!FU48</f>
        <v>#N/A</v>
      </c>
      <c r="AA885" s="449" t="e">
        <f>'Area 24'!GA48</f>
        <v>#N/A</v>
      </c>
      <c r="AB885" t="e">
        <f t="shared" si="55"/>
        <v>#N/A</v>
      </c>
      <c r="AC885" t="e">
        <f t="shared" si="56"/>
        <v>#N/A</v>
      </c>
      <c r="AD885" t="e">
        <f t="shared" si="57"/>
        <v>#N/A</v>
      </c>
    </row>
    <row r="886" spans="1:30">
      <c r="A886" t="s">
        <v>174</v>
      </c>
      <c r="B886" t="s">
        <v>1158</v>
      </c>
      <c r="C886" t="s">
        <v>1299</v>
      </c>
      <c r="D886" t="s">
        <v>1293</v>
      </c>
      <c r="E886">
        <v>49.18247057</v>
      </c>
      <c r="F886">
        <v>-125.5381223</v>
      </c>
      <c r="G886" t="s">
        <v>1294</v>
      </c>
      <c r="H886" t="s">
        <v>1294</v>
      </c>
      <c r="I886" t="s">
        <v>1295</v>
      </c>
      <c r="J886" t="s">
        <v>1296</v>
      </c>
      <c r="K886" t="s">
        <v>1297</v>
      </c>
      <c r="L886">
        <v>49.026875990000001</v>
      </c>
      <c r="M886">
        <v>-125.14962509999999</v>
      </c>
      <c r="N886" t="s">
        <v>30</v>
      </c>
      <c r="O886">
        <v>31</v>
      </c>
      <c r="P886" t="s">
        <v>1298</v>
      </c>
      <c r="Q886">
        <v>5</v>
      </c>
      <c r="R886">
        <v>52153</v>
      </c>
      <c r="S886" t="s">
        <v>158</v>
      </c>
      <c r="T886">
        <v>24</v>
      </c>
      <c r="U886" t="s">
        <v>1133</v>
      </c>
      <c r="V886" t="s">
        <v>94</v>
      </c>
      <c r="W886" s="449">
        <v>45</v>
      </c>
      <c r="X886">
        <f>'Area 24'!FS49</f>
        <v>0</v>
      </c>
      <c r="Y886" s="449" t="e">
        <f>'Area 24'!FW49</f>
        <v>#N/A</v>
      </c>
      <c r="Z886" s="449" t="e">
        <f>'Area 24'!FU49</f>
        <v>#N/A</v>
      </c>
      <c r="AA886" s="449" t="e">
        <f>'Area 24'!GA49</f>
        <v>#N/A</v>
      </c>
      <c r="AB886" t="e">
        <f t="shared" si="55"/>
        <v>#N/A</v>
      </c>
      <c r="AC886" t="e">
        <f t="shared" si="56"/>
        <v>#N/A</v>
      </c>
      <c r="AD886" t="e">
        <f t="shared" si="57"/>
        <v>#N/A</v>
      </c>
    </row>
    <row r="887" spans="1:30">
      <c r="A887" t="s">
        <v>174</v>
      </c>
      <c r="B887" t="s">
        <v>1158</v>
      </c>
      <c r="C887" t="s">
        <v>1299</v>
      </c>
      <c r="D887" t="s">
        <v>1293</v>
      </c>
      <c r="E887">
        <v>49.18247057</v>
      </c>
      <c r="F887">
        <v>-125.5381223</v>
      </c>
      <c r="G887" t="s">
        <v>1294</v>
      </c>
      <c r="H887" t="s">
        <v>1294</v>
      </c>
      <c r="I887" t="s">
        <v>1295</v>
      </c>
      <c r="J887" t="s">
        <v>1296</v>
      </c>
      <c r="K887" t="s">
        <v>1297</v>
      </c>
      <c r="L887">
        <v>49.026875990000001</v>
      </c>
      <c r="M887">
        <v>-125.14962509999999</v>
      </c>
      <c r="N887" t="s">
        <v>30</v>
      </c>
      <c r="O887">
        <v>31</v>
      </c>
      <c r="P887" t="s">
        <v>1298</v>
      </c>
      <c r="Q887">
        <v>5</v>
      </c>
      <c r="R887">
        <v>52153</v>
      </c>
      <c r="S887" t="s">
        <v>158</v>
      </c>
      <c r="T887">
        <v>24</v>
      </c>
      <c r="U887" t="s">
        <v>1133</v>
      </c>
      <c r="V887" t="s">
        <v>95</v>
      </c>
      <c r="W887" s="449">
        <v>46</v>
      </c>
      <c r="X887">
        <f>'Area 24'!FS50</f>
        <v>0</v>
      </c>
      <c r="Y887" s="449" t="e">
        <f>'Area 24'!FW50</f>
        <v>#N/A</v>
      </c>
      <c r="Z887" s="449" t="e">
        <f>'Area 24'!FU50</f>
        <v>#N/A</v>
      </c>
      <c r="AA887" s="449" t="e">
        <f>'Area 24'!GA50</f>
        <v>#N/A</v>
      </c>
      <c r="AB887" t="e">
        <f t="shared" si="55"/>
        <v>#N/A</v>
      </c>
      <c r="AC887" t="e">
        <f t="shared" si="56"/>
        <v>#N/A</v>
      </c>
      <c r="AD887" t="e">
        <f t="shared" si="57"/>
        <v>#N/A</v>
      </c>
    </row>
    <row r="888" spans="1:30">
      <c r="A888" t="s">
        <v>174</v>
      </c>
      <c r="B888" t="s">
        <v>1158</v>
      </c>
      <c r="C888" t="s">
        <v>1299</v>
      </c>
      <c r="D888" t="s">
        <v>1293</v>
      </c>
      <c r="E888">
        <v>49.18247057</v>
      </c>
      <c r="F888">
        <v>-125.5381223</v>
      </c>
      <c r="G888" t="s">
        <v>1294</v>
      </c>
      <c r="H888" t="s">
        <v>1294</v>
      </c>
      <c r="I888" t="s">
        <v>1295</v>
      </c>
      <c r="J888" t="s">
        <v>1296</v>
      </c>
      <c r="K888" t="s">
        <v>1297</v>
      </c>
      <c r="L888">
        <v>49.026875990000001</v>
      </c>
      <c r="M888">
        <v>-125.14962509999999</v>
      </c>
      <c r="N888" t="s">
        <v>30</v>
      </c>
      <c r="O888">
        <v>31</v>
      </c>
      <c r="P888" t="s">
        <v>1298</v>
      </c>
      <c r="Q888">
        <v>5</v>
      </c>
      <c r="R888">
        <v>52153</v>
      </c>
      <c r="S888" t="s">
        <v>158</v>
      </c>
      <c r="T888">
        <v>24</v>
      </c>
      <c r="U888" t="s">
        <v>1134</v>
      </c>
      <c r="V888" t="s">
        <v>97</v>
      </c>
      <c r="W888" s="449">
        <v>47</v>
      </c>
      <c r="X888">
        <f>'Area 24'!FS51</f>
        <v>1</v>
      </c>
      <c r="Y888" s="449" t="e">
        <f>'Area 24'!FW51</f>
        <v>#N/A</v>
      </c>
      <c r="Z888" s="449" t="e">
        <f>'Area 24'!FU51</f>
        <v>#N/A</v>
      </c>
      <c r="AA888" s="449" t="e">
        <f>'Area 24'!GA51</f>
        <v>#N/A</v>
      </c>
      <c r="AB888" t="e">
        <f t="shared" si="55"/>
        <v>#N/A</v>
      </c>
      <c r="AC888" t="e">
        <f t="shared" si="56"/>
        <v>#N/A</v>
      </c>
      <c r="AD888" t="e">
        <f t="shared" si="57"/>
        <v>#N/A</v>
      </c>
    </row>
    <row r="889" spans="1:30">
      <c r="A889" t="s">
        <v>174</v>
      </c>
      <c r="B889" t="s">
        <v>1158</v>
      </c>
      <c r="C889" t="s">
        <v>1299</v>
      </c>
      <c r="D889" t="s">
        <v>1293</v>
      </c>
      <c r="E889">
        <v>49.18247057</v>
      </c>
      <c r="F889">
        <v>-125.5381223</v>
      </c>
      <c r="G889" t="s">
        <v>1294</v>
      </c>
      <c r="H889" t="s">
        <v>1294</v>
      </c>
      <c r="I889" t="s">
        <v>1295</v>
      </c>
      <c r="J889" t="s">
        <v>1296</v>
      </c>
      <c r="K889" t="s">
        <v>1297</v>
      </c>
      <c r="L889">
        <v>49.026875990000001</v>
      </c>
      <c r="M889">
        <v>-125.14962509999999</v>
      </c>
      <c r="N889" t="s">
        <v>30</v>
      </c>
      <c r="O889">
        <v>31</v>
      </c>
      <c r="P889" t="s">
        <v>1298</v>
      </c>
      <c r="Q889">
        <v>5</v>
      </c>
      <c r="R889">
        <v>52153</v>
      </c>
      <c r="S889" t="s">
        <v>158</v>
      </c>
      <c r="T889">
        <v>24</v>
      </c>
      <c r="U889" t="s">
        <v>1134</v>
      </c>
      <c r="V889" t="s">
        <v>98</v>
      </c>
      <c r="W889" s="449">
        <v>48</v>
      </c>
      <c r="X889">
        <f>'Area 24'!FS52</f>
        <v>1</v>
      </c>
      <c r="Y889" s="449" t="e">
        <f>'Area 24'!FW52</f>
        <v>#N/A</v>
      </c>
      <c r="Z889" s="449" t="e">
        <f>'Area 24'!FU52</f>
        <v>#N/A</v>
      </c>
      <c r="AA889" s="449" t="e">
        <f>'Area 24'!GA52</f>
        <v>#N/A</v>
      </c>
      <c r="AB889" t="e">
        <f t="shared" si="55"/>
        <v>#N/A</v>
      </c>
      <c r="AC889" t="e">
        <f t="shared" si="56"/>
        <v>#N/A</v>
      </c>
      <c r="AD889" t="e">
        <f t="shared" si="57"/>
        <v>#N/A</v>
      </c>
    </row>
    <row r="890" spans="1:30">
      <c r="A890" t="s">
        <v>174</v>
      </c>
      <c r="B890" t="s">
        <v>1158</v>
      </c>
      <c r="C890" t="s">
        <v>1299</v>
      </c>
      <c r="D890" t="s">
        <v>1293</v>
      </c>
      <c r="E890">
        <v>49.18247057</v>
      </c>
      <c r="F890">
        <v>-125.5381223</v>
      </c>
      <c r="G890" t="s">
        <v>1294</v>
      </c>
      <c r="H890" t="s">
        <v>1294</v>
      </c>
      <c r="I890" t="s">
        <v>1295</v>
      </c>
      <c r="J890" t="s">
        <v>1296</v>
      </c>
      <c r="K890" t="s">
        <v>1297</v>
      </c>
      <c r="L890">
        <v>49.026875990000001</v>
      </c>
      <c r="M890">
        <v>-125.14962509999999</v>
      </c>
      <c r="N890" t="s">
        <v>30</v>
      </c>
      <c r="O890">
        <v>31</v>
      </c>
      <c r="P890" t="s">
        <v>1298</v>
      </c>
      <c r="Q890">
        <v>5</v>
      </c>
      <c r="R890">
        <v>52153</v>
      </c>
      <c r="S890" t="s">
        <v>158</v>
      </c>
      <c r="T890">
        <v>24</v>
      </c>
      <c r="U890" t="s">
        <v>1134</v>
      </c>
      <c r="V890" t="s">
        <v>99</v>
      </c>
      <c r="W890" s="449">
        <v>49</v>
      </c>
      <c r="X890">
        <f>'Area 24'!FS53</f>
        <v>-1</v>
      </c>
      <c r="Y890" s="449" t="e">
        <f>'Area 24'!FW53</f>
        <v>#N/A</v>
      </c>
      <c r="Z890" s="449" t="e">
        <f>'Area 24'!FU53</f>
        <v>#N/A</v>
      </c>
      <c r="AA890" s="449" t="e">
        <f>'Area 24'!GA53</f>
        <v>#N/A</v>
      </c>
      <c r="AB890" t="e">
        <f t="shared" si="55"/>
        <v>#N/A</v>
      </c>
      <c r="AC890" t="e">
        <f t="shared" si="56"/>
        <v>#N/A</v>
      </c>
      <c r="AD890" t="e">
        <f t="shared" si="57"/>
        <v>#N/A</v>
      </c>
    </row>
    <row r="891" spans="1:30">
      <c r="A891" t="s">
        <v>174</v>
      </c>
      <c r="B891" t="s">
        <v>1158</v>
      </c>
      <c r="C891" t="s">
        <v>1299</v>
      </c>
      <c r="D891" t="s">
        <v>1293</v>
      </c>
      <c r="E891">
        <v>49.18247057</v>
      </c>
      <c r="F891">
        <v>-125.5381223</v>
      </c>
      <c r="G891" t="s">
        <v>1294</v>
      </c>
      <c r="H891" t="s">
        <v>1294</v>
      </c>
      <c r="I891" t="s">
        <v>1295</v>
      </c>
      <c r="J891" t="s">
        <v>1296</v>
      </c>
      <c r="K891" t="s">
        <v>1297</v>
      </c>
      <c r="L891">
        <v>49.026875990000001</v>
      </c>
      <c r="M891">
        <v>-125.14962509999999</v>
      </c>
      <c r="N891" t="s">
        <v>30</v>
      </c>
      <c r="O891">
        <v>31</v>
      </c>
      <c r="P891" t="s">
        <v>1298</v>
      </c>
      <c r="Q891">
        <v>5</v>
      </c>
      <c r="R891">
        <v>52153</v>
      </c>
      <c r="S891" t="s">
        <v>158</v>
      </c>
      <c r="T891">
        <v>24</v>
      </c>
      <c r="U891" t="s">
        <v>1134</v>
      </c>
      <c r="V891" t="s">
        <v>100</v>
      </c>
      <c r="W891" s="449">
        <v>50</v>
      </c>
      <c r="X891">
        <f>'Area 24'!FS54</f>
        <v>1</v>
      </c>
      <c r="Y891" s="449" t="e">
        <f>'Area 24'!FW54</f>
        <v>#N/A</v>
      </c>
      <c r="Z891" s="449" t="e">
        <f>'Area 24'!FU54</f>
        <v>#N/A</v>
      </c>
      <c r="AA891" s="449" t="e">
        <f>'Area 24'!GA54</f>
        <v>#N/A</v>
      </c>
      <c r="AB891" t="e">
        <f t="shared" si="55"/>
        <v>#N/A</v>
      </c>
      <c r="AC891" t="e">
        <f t="shared" si="56"/>
        <v>#N/A</v>
      </c>
      <c r="AD891" t="e">
        <f t="shared" si="57"/>
        <v>#N/A</v>
      </c>
    </row>
    <row r="892" spans="1:30">
      <c r="A892" t="s">
        <v>174</v>
      </c>
      <c r="B892" t="s">
        <v>1158</v>
      </c>
      <c r="C892" t="s">
        <v>1299</v>
      </c>
      <c r="D892" t="s">
        <v>1293</v>
      </c>
      <c r="E892">
        <v>49.18247057</v>
      </c>
      <c r="F892">
        <v>-125.5381223</v>
      </c>
      <c r="G892" t="s">
        <v>1294</v>
      </c>
      <c r="H892" t="s">
        <v>1294</v>
      </c>
      <c r="I892" t="s">
        <v>1295</v>
      </c>
      <c r="J892" t="s">
        <v>1296</v>
      </c>
      <c r="K892" t="s">
        <v>1297</v>
      </c>
      <c r="L892">
        <v>49.026875990000001</v>
      </c>
      <c r="M892">
        <v>-125.14962509999999</v>
      </c>
      <c r="N892" t="s">
        <v>30</v>
      </c>
      <c r="O892">
        <v>31</v>
      </c>
      <c r="P892" t="s">
        <v>1298</v>
      </c>
      <c r="Q892">
        <v>5</v>
      </c>
      <c r="R892">
        <v>52153</v>
      </c>
      <c r="S892" t="s">
        <v>158</v>
      </c>
      <c r="T892">
        <v>24</v>
      </c>
      <c r="U892" t="s">
        <v>1134</v>
      </c>
      <c r="V892" t="s">
        <v>101</v>
      </c>
      <c r="W892" s="449">
        <v>51</v>
      </c>
      <c r="X892">
        <f>'Area 24'!FS55</f>
        <v>-1</v>
      </c>
      <c r="Y892" s="449" t="e">
        <f>'Area 24'!FW55</f>
        <v>#N/A</v>
      </c>
      <c r="Z892" s="449" t="e">
        <f>'Area 24'!FU55</f>
        <v>#N/A</v>
      </c>
      <c r="AA892" s="449" t="e">
        <f>'Area 24'!GA55</f>
        <v>#N/A</v>
      </c>
      <c r="AB892" t="e">
        <f t="shared" si="55"/>
        <v>#N/A</v>
      </c>
      <c r="AC892" t="e">
        <f t="shared" si="56"/>
        <v>#N/A</v>
      </c>
      <c r="AD892" t="e">
        <f t="shared" si="57"/>
        <v>#N/A</v>
      </c>
    </row>
    <row r="893" spans="1:30">
      <c r="A893" t="s">
        <v>174</v>
      </c>
      <c r="B893" t="s">
        <v>1158</v>
      </c>
      <c r="C893" t="s">
        <v>1299</v>
      </c>
      <c r="D893" t="s">
        <v>1293</v>
      </c>
      <c r="E893">
        <v>49.18247057</v>
      </c>
      <c r="F893">
        <v>-125.5381223</v>
      </c>
      <c r="G893" t="s">
        <v>1294</v>
      </c>
      <c r="H893" t="s">
        <v>1294</v>
      </c>
      <c r="I893" t="s">
        <v>1295</v>
      </c>
      <c r="J893" t="s">
        <v>1296</v>
      </c>
      <c r="K893" t="s">
        <v>1297</v>
      </c>
      <c r="L893">
        <v>49.026875990000001</v>
      </c>
      <c r="M893">
        <v>-125.14962509999999</v>
      </c>
      <c r="N893" t="s">
        <v>30</v>
      </c>
      <c r="O893">
        <v>31</v>
      </c>
      <c r="P893" t="s">
        <v>1298</v>
      </c>
      <c r="Q893">
        <v>5</v>
      </c>
      <c r="R893">
        <v>52153</v>
      </c>
      <c r="S893" t="s">
        <v>158</v>
      </c>
      <c r="T893">
        <v>24</v>
      </c>
      <c r="U893" t="s">
        <v>1134</v>
      </c>
      <c r="V893" t="s">
        <v>102</v>
      </c>
      <c r="W893" s="449">
        <v>52</v>
      </c>
      <c r="X893">
        <f>'Area 24'!FS56</f>
        <v>-1</v>
      </c>
      <c r="Y893" s="449" t="e">
        <f>'Area 24'!FW56</f>
        <v>#N/A</v>
      </c>
      <c r="Z893" s="449" t="e">
        <f>'Area 24'!FU56</f>
        <v>#N/A</v>
      </c>
      <c r="AA893" s="449" t="e">
        <f>'Area 24'!GA56</f>
        <v>#N/A</v>
      </c>
      <c r="AB893" t="e">
        <f t="shared" si="55"/>
        <v>#N/A</v>
      </c>
      <c r="AC893" t="e">
        <f t="shared" si="56"/>
        <v>#N/A</v>
      </c>
      <c r="AD893" t="e">
        <f t="shared" si="57"/>
        <v>#N/A</v>
      </c>
    </row>
    <row r="894" spans="1:30">
      <c r="A894" t="s">
        <v>174</v>
      </c>
      <c r="B894" t="s">
        <v>1158</v>
      </c>
      <c r="C894" t="s">
        <v>1299</v>
      </c>
      <c r="D894" t="s">
        <v>1293</v>
      </c>
      <c r="E894">
        <v>49.18247057</v>
      </c>
      <c r="F894">
        <v>-125.5381223</v>
      </c>
      <c r="G894" t="s">
        <v>1294</v>
      </c>
      <c r="H894" t="s">
        <v>1294</v>
      </c>
      <c r="I894" t="s">
        <v>1295</v>
      </c>
      <c r="J894" t="s">
        <v>1296</v>
      </c>
      <c r="K894" t="s">
        <v>1297</v>
      </c>
      <c r="L894">
        <v>49.026875990000001</v>
      </c>
      <c r="M894">
        <v>-125.14962509999999</v>
      </c>
      <c r="N894" t="s">
        <v>30</v>
      </c>
      <c r="O894">
        <v>31</v>
      </c>
      <c r="P894" t="s">
        <v>1298</v>
      </c>
      <c r="Q894">
        <v>5</v>
      </c>
      <c r="R894">
        <v>52153</v>
      </c>
      <c r="S894" t="s">
        <v>158</v>
      </c>
      <c r="T894">
        <v>24</v>
      </c>
      <c r="U894" t="s">
        <v>1134</v>
      </c>
      <c r="V894" t="s">
        <v>103</v>
      </c>
      <c r="W894" s="449">
        <v>53</v>
      </c>
      <c r="X894">
        <f>'Area 24'!FS57</f>
        <v>1</v>
      </c>
      <c r="Y894" s="449" t="e">
        <f>'Area 24'!FW57</f>
        <v>#N/A</v>
      </c>
      <c r="Z894" s="449" t="e">
        <f>'Area 24'!FU57</f>
        <v>#N/A</v>
      </c>
      <c r="AA894" s="449" t="e">
        <f>'Area 24'!GA57</f>
        <v>#N/A</v>
      </c>
      <c r="AB894" t="e">
        <f t="shared" si="55"/>
        <v>#N/A</v>
      </c>
      <c r="AC894" t="e">
        <f t="shared" si="56"/>
        <v>#N/A</v>
      </c>
      <c r="AD894" t="e">
        <f t="shared" si="57"/>
        <v>#N/A</v>
      </c>
    </row>
    <row r="895" spans="1:30">
      <c r="A895" t="s">
        <v>174</v>
      </c>
      <c r="B895" t="s">
        <v>1158</v>
      </c>
      <c r="C895" t="s">
        <v>1299</v>
      </c>
      <c r="D895" t="s">
        <v>1293</v>
      </c>
      <c r="E895">
        <v>49.18247057</v>
      </c>
      <c r="F895">
        <v>-125.5381223</v>
      </c>
      <c r="G895" t="s">
        <v>1294</v>
      </c>
      <c r="H895" t="s">
        <v>1294</v>
      </c>
      <c r="I895" t="s">
        <v>1295</v>
      </c>
      <c r="J895" t="s">
        <v>1296</v>
      </c>
      <c r="K895" t="s">
        <v>1297</v>
      </c>
      <c r="L895">
        <v>49.026875990000001</v>
      </c>
      <c r="M895">
        <v>-125.14962509999999</v>
      </c>
      <c r="N895" t="s">
        <v>30</v>
      </c>
      <c r="O895">
        <v>31</v>
      </c>
      <c r="P895" t="s">
        <v>1298</v>
      </c>
      <c r="Q895">
        <v>5</v>
      </c>
      <c r="R895">
        <v>52153</v>
      </c>
      <c r="S895" t="s">
        <v>158</v>
      </c>
      <c r="T895">
        <v>24</v>
      </c>
      <c r="U895" t="s">
        <v>1134</v>
      </c>
      <c r="V895" t="s">
        <v>104</v>
      </c>
      <c r="W895" s="449">
        <v>54</v>
      </c>
      <c r="X895">
        <f>'Area 24'!FS58</f>
        <v>-1</v>
      </c>
      <c r="Y895" s="449" t="e">
        <f>'Area 24'!FW58</f>
        <v>#N/A</v>
      </c>
      <c r="Z895" s="449" t="e">
        <f>'Area 24'!FU58</f>
        <v>#N/A</v>
      </c>
      <c r="AA895" s="449" t="e">
        <f>'Area 24'!GA58</f>
        <v>#N/A</v>
      </c>
      <c r="AB895" t="e">
        <f t="shared" si="55"/>
        <v>#N/A</v>
      </c>
      <c r="AC895" t="e">
        <f t="shared" si="56"/>
        <v>#N/A</v>
      </c>
      <c r="AD895" t="e">
        <f t="shared" si="57"/>
        <v>#N/A</v>
      </c>
    </row>
    <row r="896" spans="1:30">
      <c r="A896" t="s">
        <v>174</v>
      </c>
      <c r="B896" t="s">
        <v>1158</v>
      </c>
      <c r="C896" t="s">
        <v>1299</v>
      </c>
      <c r="D896" t="s">
        <v>1293</v>
      </c>
      <c r="E896">
        <v>49.18247057</v>
      </c>
      <c r="F896">
        <v>-125.5381223</v>
      </c>
      <c r="G896" t="s">
        <v>1294</v>
      </c>
      <c r="H896" t="s">
        <v>1294</v>
      </c>
      <c r="I896" t="s">
        <v>1295</v>
      </c>
      <c r="J896" t="s">
        <v>1296</v>
      </c>
      <c r="K896" t="s">
        <v>1297</v>
      </c>
      <c r="L896">
        <v>49.026875990000001</v>
      </c>
      <c r="M896">
        <v>-125.14962509999999</v>
      </c>
      <c r="N896" t="s">
        <v>30</v>
      </c>
      <c r="O896">
        <v>31</v>
      </c>
      <c r="P896" t="s">
        <v>1298</v>
      </c>
      <c r="Q896">
        <v>5</v>
      </c>
      <c r="R896">
        <v>52153</v>
      </c>
      <c r="S896" t="s">
        <v>158</v>
      </c>
      <c r="T896">
        <v>24</v>
      </c>
      <c r="U896" t="s">
        <v>1134</v>
      </c>
      <c r="V896" t="s">
        <v>105</v>
      </c>
      <c r="W896" s="449">
        <v>55</v>
      </c>
      <c r="X896">
        <f>'Area 24'!FS59</f>
        <v>-1</v>
      </c>
      <c r="Y896" s="449" t="e">
        <f>'Area 24'!FW59</f>
        <v>#N/A</v>
      </c>
      <c r="Z896" s="449" t="e">
        <f>'Area 24'!FU59</f>
        <v>#N/A</v>
      </c>
      <c r="AA896" s="449" t="e">
        <f>'Area 24'!GA59</f>
        <v>#N/A</v>
      </c>
      <c r="AB896" t="e">
        <f t="shared" si="55"/>
        <v>#N/A</v>
      </c>
      <c r="AC896" t="e">
        <f t="shared" si="56"/>
        <v>#N/A</v>
      </c>
      <c r="AD896" t="e">
        <f t="shared" si="57"/>
        <v>#N/A</v>
      </c>
    </row>
    <row r="897" spans="1:30">
      <c r="A897" t="s">
        <v>174</v>
      </c>
      <c r="B897" t="s">
        <v>1158</v>
      </c>
      <c r="C897" t="s">
        <v>1299</v>
      </c>
      <c r="D897" t="s">
        <v>1293</v>
      </c>
      <c r="E897">
        <v>49.18247057</v>
      </c>
      <c r="F897">
        <v>-125.5381223</v>
      </c>
      <c r="G897" t="s">
        <v>1294</v>
      </c>
      <c r="H897" t="s">
        <v>1294</v>
      </c>
      <c r="I897" t="s">
        <v>1295</v>
      </c>
      <c r="J897" t="s">
        <v>1296</v>
      </c>
      <c r="K897" t="s">
        <v>1297</v>
      </c>
      <c r="L897">
        <v>49.026875990000001</v>
      </c>
      <c r="M897">
        <v>-125.14962509999999</v>
      </c>
      <c r="N897" t="s">
        <v>30</v>
      </c>
      <c r="O897">
        <v>31</v>
      </c>
      <c r="P897" t="s">
        <v>1298</v>
      </c>
      <c r="Q897">
        <v>5</v>
      </c>
      <c r="R897">
        <v>52153</v>
      </c>
      <c r="S897" t="s">
        <v>158</v>
      </c>
      <c r="T897">
        <v>24</v>
      </c>
      <c r="U897" t="s">
        <v>1134</v>
      </c>
      <c r="V897" t="s">
        <v>106</v>
      </c>
      <c r="W897" s="449">
        <v>56</v>
      </c>
      <c r="X897">
        <f>'Area 24'!FS60</f>
        <v>-1</v>
      </c>
      <c r="Y897" s="449" t="e">
        <f>'Area 24'!FW60</f>
        <v>#N/A</v>
      </c>
      <c r="Z897" s="449" t="e">
        <f>'Area 24'!FU60</f>
        <v>#N/A</v>
      </c>
      <c r="AA897" s="449" t="e">
        <f>'Area 24'!GA60</f>
        <v>#N/A</v>
      </c>
      <c r="AB897" t="e">
        <f t="shared" si="55"/>
        <v>#N/A</v>
      </c>
      <c r="AC897" t="e">
        <f t="shared" si="56"/>
        <v>#N/A</v>
      </c>
      <c r="AD897" t="e">
        <f t="shared" si="57"/>
        <v>#N/A</v>
      </c>
    </row>
    <row r="898" spans="1:30">
      <c r="A898" t="s">
        <v>174</v>
      </c>
      <c r="B898" t="s">
        <v>1158</v>
      </c>
      <c r="C898" t="s">
        <v>1299</v>
      </c>
      <c r="D898" t="s">
        <v>1293</v>
      </c>
      <c r="E898">
        <v>49.18247057</v>
      </c>
      <c r="F898">
        <v>-125.5381223</v>
      </c>
      <c r="G898" t="s">
        <v>1294</v>
      </c>
      <c r="H898" t="s">
        <v>1294</v>
      </c>
      <c r="I898" t="s">
        <v>1295</v>
      </c>
      <c r="J898" t="s">
        <v>1296</v>
      </c>
      <c r="K898" t="s">
        <v>1297</v>
      </c>
      <c r="L898">
        <v>49.026875990000001</v>
      </c>
      <c r="M898">
        <v>-125.14962509999999</v>
      </c>
      <c r="N898" t="s">
        <v>30</v>
      </c>
      <c r="O898">
        <v>31</v>
      </c>
      <c r="P898" t="s">
        <v>1298</v>
      </c>
      <c r="Q898">
        <v>5</v>
      </c>
      <c r="R898">
        <v>52153</v>
      </c>
      <c r="S898" t="s">
        <v>158</v>
      </c>
      <c r="T898">
        <v>24</v>
      </c>
      <c r="U898" t="s">
        <v>1134</v>
      </c>
      <c r="V898" t="s">
        <v>107</v>
      </c>
      <c r="W898" s="449">
        <v>57</v>
      </c>
      <c r="X898">
        <f>'Area 24'!FS61</f>
        <v>-1</v>
      </c>
      <c r="Y898" s="449" t="e">
        <f>'Area 24'!FW61</f>
        <v>#N/A</v>
      </c>
      <c r="Z898" s="449" t="e">
        <f>'Area 24'!FU61</f>
        <v>#N/A</v>
      </c>
      <c r="AA898" s="449" t="e">
        <f>'Area 24'!GA61</f>
        <v>#N/A</v>
      </c>
      <c r="AB898" t="e">
        <f t="shared" si="55"/>
        <v>#N/A</v>
      </c>
      <c r="AC898" t="e">
        <f t="shared" si="56"/>
        <v>#N/A</v>
      </c>
      <c r="AD898" t="e">
        <f t="shared" si="57"/>
        <v>#N/A</v>
      </c>
    </row>
    <row r="899" spans="1:30">
      <c r="A899" t="s">
        <v>174</v>
      </c>
      <c r="B899" t="s">
        <v>1158</v>
      </c>
      <c r="C899" t="s">
        <v>1299</v>
      </c>
      <c r="D899" t="s">
        <v>1293</v>
      </c>
      <c r="E899">
        <v>49.18247057</v>
      </c>
      <c r="F899">
        <v>-125.5381223</v>
      </c>
      <c r="G899" t="s">
        <v>1294</v>
      </c>
      <c r="H899" t="s">
        <v>1294</v>
      </c>
      <c r="I899" t="s">
        <v>1295</v>
      </c>
      <c r="J899" t="s">
        <v>1296</v>
      </c>
      <c r="K899" t="s">
        <v>1297</v>
      </c>
      <c r="L899">
        <v>49.026875990000001</v>
      </c>
      <c r="M899">
        <v>-125.14962509999999</v>
      </c>
      <c r="N899" t="s">
        <v>30</v>
      </c>
      <c r="O899">
        <v>31</v>
      </c>
      <c r="P899" t="s">
        <v>1298</v>
      </c>
      <c r="Q899">
        <v>5</v>
      </c>
      <c r="R899">
        <v>52153</v>
      </c>
      <c r="S899" t="s">
        <v>158</v>
      </c>
      <c r="T899">
        <v>24</v>
      </c>
      <c r="U899" t="s">
        <v>1134</v>
      </c>
      <c r="V899" t="s">
        <v>108</v>
      </c>
      <c r="W899" s="449">
        <v>58</v>
      </c>
      <c r="X899">
        <f>'Area 24'!FS62</f>
        <v>-1</v>
      </c>
      <c r="Y899" s="449" t="e">
        <f>'Area 24'!FW62</f>
        <v>#N/A</v>
      </c>
      <c r="Z899" s="449" t="e">
        <f>'Area 24'!FU62</f>
        <v>#N/A</v>
      </c>
      <c r="AA899" s="449" t="e">
        <f>'Area 24'!GA62</f>
        <v>#N/A</v>
      </c>
      <c r="AB899" t="e">
        <f t="shared" si="55"/>
        <v>#N/A</v>
      </c>
      <c r="AC899" t="e">
        <f t="shared" si="56"/>
        <v>#N/A</v>
      </c>
      <c r="AD899" t="e">
        <f t="shared" si="57"/>
        <v>#N/A</v>
      </c>
    </row>
    <row r="900" spans="1:30">
      <c r="A900" t="s">
        <v>174</v>
      </c>
      <c r="B900" t="s">
        <v>1158</v>
      </c>
      <c r="C900" t="s">
        <v>1299</v>
      </c>
      <c r="D900" t="s">
        <v>1293</v>
      </c>
      <c r="E900">
        <v>49.18247057</v>
      </c>
      <c r="F900">
        <v>-125.5381223</v>
      </c>
      <c r="G900" t="s">
        <v>1294</v>
      </c>
      <c r="H900" t="s">
        <v>1294</v>
      </c>
      <c r="I900" t="s">
        <v>1295</v>
      </c>
      <c r="J900" t="s">
        <v>1296</v>
      </c>
      <c r="K900" t="s">
        <v>1297</v>
      </c>
      <c r="L900">
        <v>49.026875990000001</v>
      </c>
      <c r="M900">
        <v>-125.14962509999999</v>
      </c>
      <c r="N900" t="s">
        <v>30</v>
      </c>
      <c r="O900">
        <v>31</v>
      </c>
      <c r="P900" t="s">
        <v>1298</v>
      </c>
      <c r="Q900">
        <v>5</v>
      </c>
      <c r="R900">
        <v>52153</v>
      </c>
      <c r="S900" t="s">
        <v>158</v>
      </c>
      <c r="T900">
        <v>24</v>
      </c>
      <c r="U900" t="s">
        <v>1134</v>
      </c>
      <c r="V900" t="s">
        <v>109</v>
      </c>
      <c r="W900" s="449">
        <v>59</v>
      </c>
      <c r="X900">
        <f>'Area 24'!FS63</f>
        <v>-1</v>
      </c>
      <c r="Y900" s="449" t="e">
        <f>'Area 24'!FW63</f>
        <v>#N/A</v>
      </c>
      <c r="Z900" s="449" t="e">
        <f>'Area 24'!FU63</f>
        <v>#N/A</v>
      </c>
      <c r="AA900" s="449" t="e">
        <f>'Area 24'!GA63</f>
        <v>#N/A</v>
      </c>
      <c r="AB900" t="e">
        <f t="shared" si="55"/>
        <v>#N/A</v>
      </c>
      <c r="AC900" t="e">
        <f t="shared" si="56"/>
        <v>#N/A</v>
      </c>
      <c r="AD900" t="e">
        <f t="shared" si="57"/>
        <v>#N/A</v>
      </c>
    </row>
    <row r="901" spans="1:30">
      <c r="A901" t="s">
        <v>174</v>
      </c>
      <c r="B901" t="s">
        <v>1158</v>
      </c>
      <c r="C901" t="s">
        <v>1299</v>
      </c>
      <c r="D901" t="s">
        <v>1293</v>
      </c>
      <c r="E901">
        <v>49.18247057</v>
      </c>
      <c r="F901">
        <v>-125.5381223</v>
      </c>
      <c r="G901" t="s">
        <v>1294</v>
      </c>
      <c r="H901" t="s">
        <v>1294</v>
      </c>
      <c r="I901" t="s">
        <v>1295</v>
      </c>
      <c r="J901" t="s">
        <v>1296</v>
      </c>
      <c r="K901" t="s">
        <v>1297</v>
      </c>
      <c r="L901">
        <v>49.026875990000001</v>
      </c>
      <c r="M901">
        <v>-125.14962509999999</v>
      </c>
      <c r="N901" t="s">
        <v>30</v>
      </c>
      <c r="O901">
        <v>31</v>
      </c>
      <c r="P901" t="s">
        <v>1298</v>
      </c>
      <c r="Q901">
        <v>5</v>
      </c>
      <c r="R901">
        <v>52153</v>
      </c>
      <c r="S901" t="s">
        <v>158</v>
      </c>
      <c r="T901">
        <v>24</v>
      </c>
      <c r="U901" t="s">
        <v>1134</v>
      </c>
      <c r="V901" t="s">
        <v>110</v>
      </c>
      <c r="W901" s="449">
        <v>60</v>
      </c>
      <c r="X901">
        <f>'Area 24'!FS64</f>
        <v>-1</v>
      </c>
      <c r="Y901" s="449" t="e">
        <f>'Area 24'!FW64</f>
        <v>#N/A</v>
      </c>
      <c r="Z901" s="449" t="e">
        <f>'Area 24'!FU64</f>
        <v>#N/A</v>
      </c>
      <c r="AA901" s="449" t="e">
        <f>'Area 24'!GA64</f>
        <v>#N/A</v>
      </c>
      <c r="AB901" t="e">
        <f t="shared" si="55"/>
        <v>#N/A</v>
      </c>
      <c r="AC901" t="e">
        <f t="shared" si="56"/>
        <v>#N/A</v>
      </c>
      <c r="AD901" t="e">
        <f t="shared" si="57"/>
        <v>#N/A</v>
      </c>
    </row>
    <row r="902" spans="1:30">
      <c r="A902" t="s">
        <v>174</v>
      </c>
      <c r="B902" t="s">
        <v>1158</v>
      </c>
      <c r="C902" t="s">
        <v>1299</v>
      </c>
      <c r="D902" t="s">
        <v>1293</v>
      </c>
      <c r="E902">
        <v>49.18247057</v>
      </c>
      <c r="F902">
        <v>-125.5381223</v>
      </c>
      <c r="G902" t="s">
        <v>1294</v>
      </c>
      <c r="H902" t="s">
        <v>1294</v>
      </c>
      <c r="I902" t="s">
        <v>1295</v>
      </c>
      <c r="J902" t="s">
        <v>1296</v>
      </c>
      <c r="K902" t="s">
        <v>1297</v>
      </c>
      <c r="L902">
        <v>49.026875990000001</v>
      </c>
      <c r="M902">
        <v>-125.14962509999999</v>
      </c>
      <c r="N902" t="s">
        <v>30</v>
      </c>
      <c r="O902">
        <v>31</v>
      </c>
      <c r="P902" t="s">
        <v>1298</v>
      </c>
      <c r="Q902">
        <v>5</v>
      </c>
      <c r="R902">
        <v>52153</v>
      </c>
      <c r="S902" t="s">
        <v>158</v>
      </c>
      <c r="T902">
        <v>24</v>
      </c>
      <c r="U902" t="s">
        <v>1134</v>
      </c>
      <c r="V902" t="s">
        <v>111</v>
      </c>
      <c r="W902" s="449">
        <v>61</v>
      </c>
      <c r="X902">
        <f>'Area 24'!FS65</f>
        <v>-1</v>
      </c>
      <c r="Y902" s="449" t="e">
        <f>'Area 24'!FW65</f>
        <v>#N/A</v>
      </c>
      <c r="Z902" s="449" t="e">
        <f>'Area 24'!FU65</f>
        <v>#N/A</v>
      </c>
      <c r="AA902" s="449" t="e">
        <f>'Area 24'!GA65</f>
        <v>#N/A</v>
      </c>
      <c r="AB902" t="e">
        <f t="shared" si="55"/>
        <v>#N/A</v>
      </c>
      <c r="AC902" t="e">
        <f t="shared" si="56"/>
        <v>#N/A</v>
      </c>
      <c r="AD902" t="e">
        <f t="shared" si="57"/>
        <v>#N/A</v>
      </c>
    </row>
    <row r="903" spans="1:30">
      <c r="A903" t="s">
        <v>174</v>
      </c>
      <c r="B903" t="s">
        <v>1158</v>
      </c>
      <c r="C903" t="s">
        <v>1299</v>
      </c>
      <c r="D903" t="s">
        <v>1293</v>
      </c>
      <c r="E903">
        <v>49.18247057</v>
      </c>
      <c r="F903">
        <v>-125.5381223</v>
      </c>
      <c r="G903" t="s">
        <v>1294</v>
      </c>
      <c r="H903" t="s">
        <v>1294</v>
      </c>
      <c r="I903" t="s">
        <v>1295</v>
      </c>
      <c r="J903" t="s">
        <v>1296</v>
      </c>
      <c r="K903" t="s">
        <v>1297</v>
      </c>
      <c r="L903">
        <v>49.026875990000001</v>
      </c>
      <c r="M903">
        <v>-125.14962509999999</v>
      </c>
      <c r="N903" t="s">
        <v>30</v>
      </c>
      <c r="O903">
        <v>31</v>
      </c>
      <c r="P903" t="s">
        <v>1298</v>
      </c>
      <c r="Q903">
        <v>5</v>
      </c>
      <c r="R903">
        <v>52153</v>
      </c>
      <c r="S903" t="s">
        <v>158</v>
      </c>
      <c r="T903">
        <v>24</v>
      </c>
      <c r="U903" t="s">
        <v>1134</v>
      </c>
      <c r="V903" t="s">
        <v>112</v>
      </c>
      <c r="W903" s="449">
        <v>62</v>
      </c>
      <c r="X903">
        <f>'Area 24'!FS66</f>
        <v>-1</v>
      </c>
      <c r="Y903" s="449" t="e">
        <f>'Area 24'!FW66</f>
        <v>#N/A</v>
      </c>
      <c r="Z903" s="449" t="e">
        <f>'Area 24'!FU66</f>
        <v>#N/A</v>
      </c>
      <c r="AA903" s="449" t="e">
        <f>'Area 24'!GA66</f>
        <v>#N/A</v>
      </c>
      <c r="AB903" t="e">
        <f t="shared" si="55"/>
        <v>#N/A</v>
      </c>
      <c r="AC903" t="e">
        <f t="shared" si="56"/>
        <v>#N/A</v>
      </c>
      <c r="AD903" t="e">
        <f t="shared" si="57"/>
        <v>#N/A</v>
      </c>
    </row>
    <row r="904" spans="1:30">
      <c r="A904" t="s">
        <v>174</v>
      </c>
      <c r="B904" t="s">
        <v>1158</v>
      </c>
      <c r="C904" t="s">
        <v>1299</v>
      </c>
      <c r="D904" t="s">
        <v>1293</v>
      </c>
      <c r="E904">
        <v>49.18247057</v>
      </c>
      <c r="F904">
        <v>-125.5381223</v>
      </c>
      <c r="G904" t="s">
        <v>1294</v>
      </c>
      <c r="H904" t="s">
        <v>1294</v>
      </c>
      <c r="I904" t="s">
        <v>1295</v>
      </c>
      <c r="J904" t="s">
        <v>1296</v>
      </c>
      <c r="K904" t="s">
        <v>1297</v>
      </c>
      <c r="L904">
        <v>49.026875990000001</v>
      </c>
      <c r="M904">
        <v>-125.14962509999999</v>
      </c>
      <c r="N904" t="s">
        <v>30</v>
      </c>
      <c r="O904">
        <v>31</v>
      </c>
      <c r="P904" t="s">
        <v>1298</v>
      </c>
      <c r="Q904">
        <v>5</v>
      </c>
      <c r="R904">
        <v>52153</v>
      </c>
      <c r="S904" t="s">
        <v>158</v>
      </c>
      <c r="T904">
        <v>24</v>
      </c>
      <c r="U904" t="s">
        <v>1134</v>
      </c>
      <c r="V904" t="s">
        <v>113</v>
      </c>
      <c r="W904" s="449">
        <v>63</v>
      </c>
      <c r="X904">
        <f>'Area 24'!FS67</f>
        <v>-1</v>
      </c>
      <c r="Y904" s="449" t="e">
        <f>'Area 24'!FW67</f>
        <v>#N/A</v>
      </c>
      <c r="Z904" s="449" t="e">
        <f>'Area 24'!FU67</f>
        <v>#N/A</v>
      </c>
      <c r="AA904" s="449" t="e">
        <f>'Area 24'!GA67</f>
        <v>#N/A</v>
      </c>
      <c r="AB904" t="e">
        <f t="shared" si="55"/>
        <v>#N/A</v>
      </c>
      <c r="AC904" t="e">
        <f t="shared" si="56"/>
        <v>#N/A</v>
      </c>
      <c r="AD904" t="e">
        <f t="shared" si="57"/>
        <v>#N/A</v>
      </c>
    </row>
    <row r="905" spans="1:30">
      <c r="A905" t="s">
        <v>174</v>
      </c>
      <c r="B905" t="s">
        <v>1158</v>
      </c>
      <c r="C905" t="s">
        <v>1299</v>
      </c>
      <c r="D905" t="s">
        <v>1293</v>
      </c>
      <c r="E905">
        <v>49.18247057</v>
      </c>
      <c r="F905">
        <v>-125.5381223</v>
      </c>
      <c r="G905" t="s">
        <v>1294</v>
      </c>
      <c r="H905" t="s">
        <v>1294</v>
      </c>
      <c r="I905" t="s">
        <v>1295</v>
      </c>
      <c r="J905" t="s">
        <v>1296</v>
      </c>
      <c r="K905" t="s">
        <v>1297</v>
      </c>
      <c r="L905">
        <v>49.026875990000001</v>
      </c>
      <c r="M905">
        <v>-125.14962509999999</v>
      </c>
      <c r="N905" t="s">
        <v>30</v>
      </c>
      <c r="O905">
        <v>31</v>
      </c>
      <c r="P905" t="s">
        <v>1298</v>
      </c>
      <c r="Q905">
        <v>5</v>
      </c>
      <c r="R905">
        <v>52153</v>
      </c>
      <c r="S905" t="s">
        <v>158</v>
      </c>
      <c r="T905">
        <v>24</v>
      </c>
      <c r="U905" t="s">
        <v>1134</v>
      </c>
      <c r="V905" t="s">
        <v>114</v>
      </c>
      <c r="W905" s="449">
        <v>64</v>
      </c>
      <c r="X905">
        <f>'Area 24'!FS68</f>
        <v>-1</v>
      </c>
      <c r="Y905" s="449" t="e">
        <f>'Area 24'!FW68</f>
        <v>#N/A</v>
      </c>
      <c r="Z905" s="449" t="e">
        <f>'Area 24'!FU68</f>
        <v>#N/A</v>
      </c>
      <c r="AA905" s="449" t="e">
        <f>'Area 24'!GA68</f>
        <v>#N/A</v>
      </c>
      <c r="AB905" t="e">
        <f t="shared" si="55"/>
        <v>#N/A</v>
      </c>
      <c r="AC905" t="e">
        <f t="shared" si="56"/>
        <v>#N/A</v>
      </c>
      <c r="AD905" t="e">
        <f t="shared" si="57"/>
        <v>#N/A</v>
      </c>
    </row>
    <row r="906" spans="1:30">
      <c r="A906" t="s">
        <v>174</v>
      </c>
      <c r="B906" t="s">
        <v>1158</v>
      </c>
      <c r="C906" t="s">
        <v>1299</v>
      </c>
      <c r="D906" t="s">
        <v>1293</v>
      </c>
      <c r="E906">
        <v>49.18247057</v>
      </c>
      <c r="F906">
        <v>-125.5381223</v>
      </c>
      <c r="G906" t="s">
        <v>1294</v>
      </c>
      <c r="H906" t="s">
        <v>1294</v>
      </c>
      <c r="I906" t="s">
        <v>1295</v>
      </c>
      <c r="J906" t="s">
        <v>1296</v>
      </c>
      <c r="K906" t="s">
        <v>1297</v>
      </c>
      <c r="L906">
        <v>49.026875990000001</v>
      </c>
      <c r="M906">
        <v>-125.14962509999999</v>
      </c>
      <c r="N906" t="s">
        <v>30</v>
      </c>
      <c r="O906">
        <v>31</v>
      </c>
      <c r="P906" t="s">
        <v>1298</v>
      </c>
      <c r="Q906">
        <v>5</v>
      </c>
      <c r="R906">
        <v>52153</v>
      </c>
      <c r="S906" t="s">
        <v>158</v>
      </c>
      <c r="T906">
        <v>24</v>
      </c>
      <c r="U906" t="s">
        <v>1134</v>
      </c>
      <c r="V906" t="s">
        <v>115</v>
      </c>
      <c r="W906" s="449">
        <v>65</v>
      </c>
      <c r="X906">
        <f>'Area 24'!FS69</f>
        <v>1</v>
      </c>
      <c r="Y906" s="449" t="e">
        <f>'Area 24'!FW69</f>
        <v>#N/A</v>
      </c>
      <c r="Z906" s="449" t="e">
        <f>'Area 24'!FU69</f>
        <v>#N/A</v>
      </c>
      <c r="AA906" s="449" t="e">
        <f>'Area 24'!GA69</f>
        <v>#N/A</v>
      </c>
      <c r="AB906" t="e">
        <f t="shared" si="55"/>
        <v>#N/A</v>
      </c>
      <c r="AC906" t="e">
        <f t="shared" si="56"/>
        <v>#N/A</v>
      </c>
      <c r="AD906" t="e">
        <f t="shared" si="57"/>
        <v>#N/A</v>
      </c>
    </row>
    <row r="907" spans="1:30">
      <c r="A907" t="s">
        <v>174</v>
      </c>
      <c r="B907" t="s">
        <v>1158</v>
      </c>
      <c r="C907" t="s">
        <v>1299</v>
      </c>
      <c r="D907" t="s">
        <v>1293</v>
      </c>
      <c r="E907">
        <v>49.18247057</v>
      </c>
      <c r="F907">
        <v>-125.5381223</v>
      </c>
      <c r="G907" t="s">
        <v>1294</v>
      </c>
      <c r="H907" t="s">
        <v>1294</v>
      </c>
      <c r="I907" t="s">
        <v>1295</v>
      </c>
      <c r="J907" t="s">
        <v>1296</v>
      </c>
      <c r="K907" t="s">
        <v>1297</v>
      </c>
      <c r="L907">
        <v>49.026875990000001</v>
      </c>
      <c r="M907">
        <v>-125.14962509999999</v>
      </c>
      <c r="N907" t="s">
        <v>30</v>
      </c>
      <c r="O907">
        <v>31</v>
      </c>
      <c r="P907" t="s">
        <v>1298</v>
      </c>
      <c r="Q907">
        <v>5</v>
      </c>
      <c r="R907">
        <v>52153</v>
      </c>
      <c r="S907" t="s">
        <v>158</v>
      </c>
      <c r="T907">
        <v>24</v>
      </c>
      <c r="U907" t="s">
        <v>1134</v>
      </c>
      <c r="V907" t="s">
        <v>116</v>
      </c>
      <c r="W907" s="449">
        <v>66</v>
      </c>
      <c r="X907">
        <f>'Area 24'!FS70</f>
        <v>0</v>
      </c>
      <c r="Y907" s="449" t="e">
        <f>'Area 24'!FW70</f>
        <v>#N/A</v>
      </c>
      <c r="Z907" s="449" t="e">
        <f>'Area 24'!FU70</f>
        <v>#N/A</v>
      </c>
      <c r="AA907" s="449" t="e">
        <f>'Area 24'!GA70</f>
        <v>#N/A</v>
      </c>
      <c r="AB907" t="e">
        <f t="shared" si="55"/>
        <v>#N/A</v>
      </c>
      <c r="AC907" t="e">
        <f t="shared" si="56"/>
        <v>#N/A</v>
      </c>
      <c r="AD907" t="e">
        <f t="shared" si="57"/>
        <v>#N/A</v>
      </c>
    </row>
    <row r="908" spans="1:30">
      <c r="A908" t="s">
        <v>174</v>
      </c>
      <c r="B908" t="s">
        <v>1158</v>
      </c>
      <c r="C908" t="s">
        <v>1299</v>
      </c>
      <c r="D908" t="s">
        <v>1293</v>
      </c>
      <c r="E908">
        <v>49.18247057</v>
      </c>
      <c r="F908">
        <v>-125.5381223</v>
      </c>
      <c r="G908" t="s">
        <v>1294</v>
      </c>
      <c r="H908" t="s">
        <v>1294</v>
      </c>
      <c r="I908" t="s">
        <v>1295</v>
      </c>
      <c r="J908" t="s">
        <v>1296</v>
      </c>
      <c r="K908" t="s">
        <v>1297</v>
      </c>
      <c r="L908">
        <v>49.026875990000001</v>
      </c>
      <c r="M908">
        <v>-125.14962509999999</v>
      </c>
      <c r="N908" t="s">
        <v>30</v>
      </c>
      <c r="O908">
        <v>31</v>
      </c>
      <c r="P908" t="s">
        <v>1298</v>
      </c>
      <c r="Q908">
        <v>5</v>
      </c>
      <c r="R908">
        <v>52153</v>
      </c>
      <c r="S908" t="s">
        <v>158</v>
      </c>
      <c r="T908">
        <v>24</v>
      </c>
      <c r="U908" t="s">
        <v>1135</v>
      </c>
      <c r="V908" t="s">
        <v>118</v>
      </c>
      <c r="W908" s="449">
        <v>67</v>
      </c>
      <c r="X908">
        <f>'Area 24'!FS71</f>
        <v>-1</v>
      </c>
      <c r="Y908" s="449" t="e">
        <f>'Area 24'!FW71</f>
        <v>#N/A</v>
      </c>
      <c r="Z908" s="449" t="e">
        <f>'Area 24'!FU71</f>
        <v>#N/A</v>
      </c>
      <c r="AA908" s="449" t="e">
        <f>'Area 24'!GA71</f>
        <v>#N/A</v>
      </c>
      <c r="AB908" t="e">
        <f t="shared" si="55"/>
        <v>#N/A</v>
      </c>
      <c r="AC908" t="e">
        <f t="shared" si="56"/>
        <v>#N/A</v>
      </c>
      <c r="AD908" t="e">
        <f t="shared" si="57"/>
        <v>#N/A</v>
      </c>
    </row>
    <row r="909" spans="1:30">
      <c r="A909" t="s">
        <v>174</v>
      </c>
      <c r="B909" t="s">
        <v>1158</v>
      </c>
      <c r="C909" t="s">
        <v>1299</v>
      </c>
      <c r="D909" t="s">
        <v>1293</v>
      </c>
      <c r="E909">
        <v>49.18247057</v>
      </c>
      <c r="F909">
        <v>-125.5381223</v>
      </c>
      <c r="G909" t="s">
        <v>1294</v>
      </c>
      <c r="H909" t="s">
        <v>1294</v>
      </c>
      <c r="I909" t="s">
        <v>1295</v>
      </c>
      <c r="J909" t="s">
        <v>1296</v>
      </c>
      <c r="K909" t="s">
        <v>1297</v>
      </c>
      <c r="L909">
        <v>49.026875990000001</v>
      </c>
      <c r="M909">
        <v>-125.14962509999999</v>
      </c>
      <c r="N909" t="s">
        <v>30</v>
      </c>
      <c r="O909">
        <v>31</v>
      </c>
      <c r="P909" t="s">
        <v>1298</v>
      </c>
      <c r="Q909">
        <v>5</v>
      </c>
      <c r="R909">
        <v>52153</v>
      </c>
      <c r="S909" t="s">
        <v>158</v>
      </c>
      <c r="T909">
        <v>24</v>
      </c>
      <c r="U909" t="s">
        <v>1135</v>
      </c>
      <c r="V909" t="s">
        <v>119</v>
      </c>
      <c r="W909" s="449">
        <v>68</v>
      </c>
      <c r="X909">
        <f>'Area 24'!FS72</f>
        <v>-1</v>
      </c>
      <c r="Y909" s="449" t="e">
        <f>'Area 24'!FW72</f>
        <v>#N/A</v>
      </c>
      <c r="Z909" s="449" t="e">
        <f>'Area 24'!FU72</f>
        <v>#N/A</v>
      </c>
      <c r="AA909" s="449" t="e">
        <f>'Area 24'!GA72</f>
        <v>#N/A</v>
      </c>
      <c r="AB909" t="e">
        <f t="shared" si="55"/>
        <v>#N/A</v>
      </c>
      <c r="AC909" t="e">
        <f t="shared" si="56"/>
        <v>#N/A</v>
      </c>
      <c r="AD909" t="e">
        <f t="shared" si="57"/>
        <v>#N/A</v>
      </c>
    </row>
    <row r="910" spans="1:30">
      <c r="A910" t="s">
        <v>174</v>
      </c>
      <c r="B910" t="s">
        <v>1158</v>
      </c>
      <c r="C910" t="s">
        <v>1299</v>
      </c>
      <c r="D910" t="s">
        <v>1293</v>
      </c>
      <c r="E910">
        <v>49.18247057</v>
      </c>
      <c r="F910">
        <v>-125.5381223</v>
      </c>
      <c r="G910" t="s">
        <v>1294</v>
      </c>
      <c r="H910" t="s">
        <v>1294</v>
      </c>
      <c r="I910" t="s">
        <v>1295</v>
      </c>
      <c r="J910" t="s">
        <v>1296</v>
      </c>
      <c r="K910" t="s">
        <v>1297</v>
      </c>
      <c r="L910">
        <v>49.026875990000001</v>
      </c>
      <c r="M910">
        <v>-125.14962509999999</v>
      </c>
      <c r="N910" t="s">
        <v>30</v>
      </c>
      <c r="O910">
        <v>31</v>
      </c>
      <c r="P910" t="s">
        <v>1298</v>
      </c>
      <c r="Q910">
        <v>5</v>
      </c>
      <c r="R910">
        <v>52153</v>
      </c>
      <c r="S910" t="s">
        <v>158</v>
      </c>
      <c r="T910">
        <v>24</v>
      </c>
      <c r="U910" t="s">
        <v>1135</v>
      </c>
      <c r="V910" t="s">
        <v>120</v>
      </c>
      <c r="W910" s="449">
        <v>69</v>
      </c>
      <c r="X910">
        <f>'Area 24'!FS73</f>
        <v>-1</v>
      </c>
      <c r="Y910" s="449" t="e">
        <f>'Area 24'!FW73</f>
        <v>#N/A</v>
      </c>
      <c r="Z910" s="449" t="e">
        <f>'Area 24'!FU73</f>
        <v>#N/A</v>
      </c>
      <c r="AA910" s="449" t="e">
        <f>'Area 24'!GA73</f>
        <v>#N/A</v>
      </c>
      <c r="AB910" t="e">
        <f t="shared" si="55"/>
        <v>#N/A</v>
      </c>
      <c r="AC910" t="e">
        <f t="shared" si="56"/>
        <v>#N/A</v>
      </c>
      <c r="AD910" t="e">
        <f t="shared" si="57"/>
        <v>#N/A</v>
      </c>
    </row>
    <row r="911" spans="1:30">
      <c r="A911" t="s">
        <v>174</v>
      </c>
      <c r="B911" t="s">
        <v>1158</v>
      </c>
      <c r="C911" t="s">
        <v>1299</v>
      </c>
      <c r="D911" t="s">
        <v>1293</v>
      </c>
      <c r="E911">
        <v>49.18247057</v>
      </c>
      <c r="F911">
        <v>-125.5381223</v>
      </c>
      <c r="G911" t="s">
        <v>1294</v>
      </c>
      <c r="H911" t="s">
        <v>1294</v>
      </c>
      <c r="I911" t="s">
        <v>1295</v>
      </c>
      <c r="J911" t="s">
        <v>1296</v>
      </c>
      <c r="K911" t="s">
        <v>1297</v>
      </c>
      <c r="L911">
        <v>49.026875990000001</v>
      </c>
      <c r="M911">
        <v>-125.14962509999999</v>
      </c>
      <c r="N911" t="s">
        <v>30</v>
      </c>
      <c r="O911">
        <v>31</v>
      </c>
      <c r="P911" t="s">
        <v>1298</v>
      </c>
      <c r="Q911">
        <v>5</v>
      </c>
      <c r="R911">
        <v>52153</v>
      </c>
      <c r="S911" t="s">
        <v>158</v>
      </c>
      <c r="T911">
        <v>24</v>
      </c>
      <c r="U911" t="s">
        <v>1135</v>
      </c>
      <c r="V911" t="s">
        <v>121</v>
      </c>
      <c r="W911" s="449">
        <v>70</v>
      </c>
      <c r="X911">
        <f>'Area 24'!FS74</f>
        <v>-1</v>
      </c>
      <c r="Y911" s="449" t="e">
        <f>'Area 24'!FW74</f>
        <v>#N/A</v>
      </c>
      <c r="Z911" s="449" t="e">
        <f>'Area 24'!FU74</f>
        <v>#N/A</v>
      </c>
      <c r="AA911" s="449" t="e">
        <f>'Area 24'!GA74</f>
        <v>#N/A</v>
      </c>
      <c r="AB911" t="e">
        <f t="shared" si="55"/>
        <v>#N/A</v>
      </c>
      <c r="AC911" t="e">
        <f t="shared" si="56"/>
        <v>#N/A</v>
      </c>
      <c r="AD911" t="e">
        <f t="shared" si="57"/>
        <v>#N/A</v>
      </c>
    </row>
    <row r="912" spans="1:30">
      <c r="A912" t="s">
        <v>174</v>
      </c>
      <c r="B912" t="s">
        <v>1184</v>
      </c>
      <c r="C912" t="s">
        <v>1300</v>
      </c>
      <c r="D912" t="s">
        <v>1293</v>
      </c>
      <c r="E912">
        <v>49.124045680000002</v>
      </c>
      <c r="F912">
        <v>-125.61475900000001</v>
      </c>
      <c r="G912" t="s">
        <v>1294</v>
      </c>
      <c r="H912" t="s">
        <v>1294</v>
      </c>
      <c r="I912" t="s">
        <v>1295</v>
      </c>
      <c r="J912" t="s">
        <v>1296</v>
      </c>
      <c r="K912" t="s">
        <v>1297</v>
      </c>
      <c r="L912">
        <v>49.026875990000001</v>
      </c>
      <c r="M912">
        <v>-125.14962509999999</v>
      </c>
      <c r="N912" t="s">
        <v>30</v>
      </c>
      <c r="O912">
        <v>31</v>
      </c>
      <c r="P912" t="s">
        <v>1298</v>
      </c>
      <c r="Q912">
        <v>5</v>
      </c>
      <c r="R912">
        <v>52138</v>
      </c>
      <c r="S912" t="s">
        <v>158</v>
      </c>
      <c r="T912">
        <v>24</v>
      </c>
      <c r="U912" t="s">
        <v>1131</v>
      </c>
      <c r="V912" t="s">
        <v>40</v>
      </c>
      <c r="W912" s="449">
        <v>1</v>
      </c>
      <c r="X912">
        <f>'Area 24'!GN5</f>
        <v>4</v>
      </c>
      <c r="Y912" s="449" t="e">
        <f>'Area 24'!GR5</f>
        <v>#N/A</v>
      </c>
      <c r="Z912" s="449" t="e">
        <f>'Area 24'!GP5</f>
        <v>#N/A</v>
      </c>
      <c r="AA912" s="449" t="e">
        <f>'Area 24'!GV5</f>
        <v>#N/A</v>
      </c>
      <c r="AB912" t="e">
        <f t="shared" ref="AB912:AB973" si="58">VLOOKUP(Z912,biorisk,2,FALSE)</f>
        <v>#N/A</v>
      </c>
      <c r="AC912" t="e">
        <f t="shared" ref="AC912:AC973" si="59">VLOOKUP(AA912,futurerisk,2,FALSE)</f>
        <v>#N/A</v>
      </c>
      <c r="AD912" t="e">
        <f t="shared" ref="AD912:AD973" si="60">AB912*AC912</f>
        <v>#N/A</v>
      </c>
    </row>
    <row r="913" spans="1:30">
      <c r="A913" t="s">
        <v>174</v>
      </c>
      <c r="B913" t="s">
        <v>1184</v>
      </c>
      <c r="C913" t="s">
        <v>1300</v>
      </c>
      <c r="D913" t="s">
        <v>1293</v>
      </c>
      <c r="E913">
        <v>49.124045680000002</v>
      </c>
      <c r="F913">
        <v>-125.61475900000001</v>
      </c>
      <c r="G913" t="s">
        <v>1294</v>
      </c>
      <c r="H913" t="s">
        <v>1294</v>
      </c>
      <c r="I913" t="s">
        <v>1295</v>
      </c>
      <c r="J913" t="s">
        <v>1296</v>
      </c>
      <c r="K913" t="s">
        <v>1297</v>
      </c>
      <c r="L913">
        <v>49.026875990000001</v>
      </c>
      <c r="M913">
        <v>-125.14962509999999</v>
      </c>
      <c r="N913" t="s">
        <v>30</v>
      </c>
      <c r="O913">
        <v>31</v>
      </c>
      <c r="P913" t="s">
        <v>1298</v>
      </c>
      <c r="Q913">
        <v>5</v>
      </c>
      <c r="R913">
        <v>52138</v>
      </c>
      <c r="S913" t="s">
        <v>158</v>
      </c>
      <c r="T913">
        <v>24</v>
      </c>
      <c r="U913" t="s">
        <v>1131</v>
      </c>
      <c r="V913" t="s">
        <v>41</v>
      </c>
      <c r="W913" s="449">
        <v>2</v>
      </c>
      <c r="X913">
        <f>'Area 24'!GN6</f>
        <v>1</v>
      </c>
      <c r="Y913" s="449" t="e">
        <f>'Area 24'!GR6</f>
        <v>#N/A</v>
      </c>
      <c r="Z913" s="449" t="e">
        <f>'Area 24'!GP6</f>
        <v>#N/A</v>
      </c>
      <c r="AA913" s="449" t="str">
        <f>'Area 24'!GV6</f>
        <v>23</v>
      </c>
      <c r="AB913" t="e">
        <f t="shared" si="58"/>
        <v>#N/A</v>
      </c>
      <c r="AC913">
        <f t="shared" si="59"/>
        <v>2</v>
      </c>
      <c r="AD913" t="e">
        <f t="shared" si="60"/>
        <v>#N/A</v>
      </c>
    </row>
    <row r="914" spans="1:30">
      <c r="A914" t="s">
        <v>174</v>
      </c>
      <c r="B914" t="s">
        <v>1184</v>
      </c>
      <c r="C914" t="s">
        <v>1300</v>
      </c>
      <c r="D914" t="s">
        <v>1293</v>
      </c>
      <c r="E914">
        <v>49.124045680000002</v>
      </c>
      <c r="F914">
        <v>-125.61475900000001</v>
      </c>
      <c r="G914" t="s">
        <v>1294</v>
      </c>
      <c r="H914" t="s">
        <v>1294</v>
      </c>
      <c r="I914" t="s">
        <v>1295</v>
      </c>
      <c r="J914" t="s">
        <v>1296</v>
      </c>
      <c r="K914" t="s">
        <v>1297</v>
      </c>
      <c r="L914">
        <v>49.026875990000001</v>
      </c>
      <c r="M914">
        <v>-125.14962509999999</v>
      </c>
      <c r="N914" t="s">
        <v>30</v>
      </c>
      <c r="O914">
        <v>31</v>
      </c>
      <c r="P914" t="s">
        <v>1298</v>
      </c>
      <c r="Q914">
        <v>5</v>
      </c>
      <c r="R914">
        <v>52138</v>
      </c>
      <c r="S914" t="s">
        <v>158</v>
      </c>
      <c r="T914">
        <v>24</v>
      </c>
      <c r="U914" t="s">
        <v>1131</v>
      </c>
      <c r="V914" t="s">
        <v>44</v>
      </c>
      <c r="W914" s="449">
        <v>3</v>
      </c>
      <c r="X914">
        <f>'Area 24'!GN7</f>
        <v>1</v>
      </c>
      <c r="Y914" s="449" t="e">
        <f>'Area 24'!GR7</f>
        <v>#N/A</v>
      </c>
      <c r="Z914" s="449" t="e">
        <f>'Area 24'!GP7</f>
        <v>#N/A</v>
      </c>
      <c r="AA914" s="449" t="str">
        <f>'Area 24'!GV7</f>
        <v>23</v>
      </c>
      <c r="AB914" t="e">
        <f t="shared" si="58"/>
        <v>#N/A</v>
      </c>
      <c r="AC914">
        <f t="shared" si="59"/>
        <v>2</v>
      </c>
      <c r="AD914" t="e">
        <f t="shared" si="60"/>
        <v>#N/A</v>
      </c>
    </row>
    <row r="915" spans="1:30">
      <c r="A915" t="s">
        <v>174</v>
      </c>
      <c r="B915" t="s">
        <v>1184</v>
      </c>
      <c r="C915" t="s">
        <v>1300</v>
      </c>
      <c r="D915" t="s">
        <v>1293</v>
      </c>
      <c r="E915">
        <v>49.124045680000002</v>
      </c>
      <c r="F915">
        <v>-125.61475900000001</v>
      </c>
      <c r="G915" t="s">
        <v>1294</v>
      </c>
      <c r="H915" t="s">
        <v>1294</v>
      </c>
      <c r="I915" t="s">
        <v>1295</v>
      </c>
      <c r="J915" t="s">
        <v>1296</v>
      </c>
      <c r="K915" t="s">
        <v>1297</v>
      </c>
      <c r="L915">
        <v>49.026875990000001</v>
      </c>
      <c r="M915">
        <v>-125.14962509999999</v>
      </c>
      <c r="N915" t="s">
        <v>30</v>
      </c>
      <c r="O915">
        <v>31</v>
      </c>
      <c r="P915" t="s">
        <v>1298</v>
      </c>
      <c r="Q915">
        <v>5</v>
      </c>
      <c r="R915">
        <v>52138</v>
      </c>
      <c r="S915" t="s">
        <v>158</v>
      </c>
      <c r="T915">
        <v>24</v>
      </c>
      <c r="U915" t="s">
        <v>1131</v>
      </c>
      <c r="V915" t="s">
        <v>45</v>
      </c>
      <c r="W915" s="449">
        <v>4</v>
      </c>
      <c r="X915">
        <f>'Area 24'!GN8</f>
        <v>-1</v>
      </c>
      <c r="Y915" s="449" t="e">
        <f>'Area 24'!GR8</f>
        <v>#N/A</v>
      </c>
      <c r="Z915" s="449" t="e">
        <f>'Area 24'!GP8</f>
        <v>#N/A</v>
      </c>
      <c r="AA915" s="449" t="e">
        <f>'Area 24'!GV8</f>
        <v>#N/A</v>
      </c>
      <c r="AB915" t="e">
        <f t="shared" si="58"/>
        <v>#N/A</v>
      </c>
      <c r="AC915" t="e">
        <f t="shared" si="59"/>
        <v>#N/A</v>
      </c>
      <c r="AD915" t="e">
        <f t="shared" si="60"/>
        <v>#N/A</v>
      </c>
    </row>
    <row r="916" spans="1:30">
      <c r="A916" t="s">
        <v>174</v>
      </c>
      <c r="B916" t="s">
        <v>1184</v>
      </c>
      <c r="C916" t="s">
        <v>1300</v>
      </c>
      <c r="D916" t="s">
        <v>1293</v>
      </c>
      <c r="E916">
        <v>49.124045680000002</v>
      </c>
      <c r="F916">
        <v>-125.61475900000001</v>
      </c>
      <c r="G916" t="s">
        <v>1294</v>
      </c>
      <c r="H916" t="s">
        <v>1294</v>
      </c>
      <c r="I916" t="s">
        <v>1295</v>
      </c>
      <c r="J916" t="s">
        <v>1296</v>
      </c>
      <c r="K916" t="s">
        <v>1297</v>
      </c>
      <c r="L916">
        <v>49.026875990000001</v>
      </c>
      <c r="M916">
        <v>-125.14962509999999</v>
      </c>
      <c r="N916" t="s">
        <v>30</v>
      </c>
      <c r="O916">
        <v>31</v>
      </c>
      <c r="P916" t="s">
        <v>1298</v>
      </c>
      <c r="Q916">
        <v>5</v>
      </c>
      <c r="R916">
        <v>52138</v>
      </c>
      <c r="S916" t="s">
        <v>158</v>
      </c>
      <c r="T916">
        <v>24</v>
      </c>
      <c r="U916" t="s">
        <v>1131</v>
      </c>
      <c r="V916" t="s">
        <v>46</v>
      </c>
      <c r="W916" s="449">
        <v>5</v>
      </c>
      <c r="X916">
        <f>'Area 24'!GN9</f>
        <v>1</v>
      </c>
      <c r="Y916" s="449" t="e">
        <f>'Area 24'!GR9</f>
        <v>#N/A</v>
      </c>
      <c r="Z916" s="449" t="e">
        <f>'Area 24'!GP9</f>
        <v>#N/A</v>
      </c>
      <c r="AA916" s="449" t="str">
        <f>'Area 24'!GV9</f>
        <v>21</v>
      </c>
      <c r="AB916" t="e">
        <f t="shared" si="58"/>
        <v>#N/A</v>
      </c>
      <c r="AC916">
        <f t="shared" si="59"/>
        <v>1</v>
      </c>
      <c r="AD916" t="e">
        <f t="shared" si="60"/>
        <v>#N/A</v>
      </c>
    </row>
    <row r="917" spans="1:30">
      <c r="A917" t="s">
        <v>174</v>
      </c>
      <c r="B917" t="s">
        <v>1184</v>
      </c>
      <c r="C917" t="s">
        <v>1300</v>
      </c>
      <c r="D917" t="s">
        <v>1293</v>
      </c>
      <c r="E917">
        <v>49.124045680000002</v>
      </c>
      <c r="F917">
        <v>-125.61475900000001</v>
      </c>
      <c r="G917" t="s">
        <v>1294</v>
      </c>
      <c r="H917" t="s">
        <v>1294</v>
      </c>
      <c r="I917" t="s">
        <v>1295</v>
      </c>
      <c r="J917" t="s">
        <v>1296</v>
      </c>
      <c r="K917" t="s">
        <v>1297</v>
      </c>
      <c r="L917">
        <v>49.026875990000001</v>
      </c>
      <c r="M917">
        <v>-125.14962509999999</v>
      </c>
      <c r="N917" t="s">
        <v>30</v>
      </c>
      <c r="O917">
        <v>31</v>
      </c>
      <c r="P917" t="s">
        <v>1298</v>
      </c>
      <c r="Q917">
        <v>5</v>
      </c>
      <c r="R917">
        <v>52138</v>
      </c>
      <c r="S917" t="s">
        <v>158</v>
      </c>
      <c r="T917">
        <v>24</v>
      </c>
      <c r="U917" t="s">
        <v>1131</v>
      </c>
      <c r="V917" t="s">
        <v>48</v>
      </c>
      <c r="W917" s="449">
        <v>6</v>
      </c>
      <c r="X917">
        <f>'Area 24'!GN10</f>
        <v>5</v>
      </c>
      <c r="Y917" s="449" t="e">
        <f>'Area 24'!GR10</f>
        <v>#N/A</v>
      </c>
      <c r="Z917" s="449" t="e">
        <f>'Area 24'!GP10</f>
        <v>#N/A</v>
      </c>
      <c r="AA917" s="449" t="e">
        <f>'Area 24'!GV10</f>
        <v>#N/A</v>
      </c>
      <c r="AB917" t="e">
        <f t="shared" si="58"/>
        <v>#N/A</v>
      </c>
      <c r="AC917" t="e">
        <f t="shared" si="59"/>
        <v>#N/A</v>
      </c>
      <c r="AD917" t="e">
        <f t="shared" si="60"/>
        <v>#N/A</v>
      </c>
    </row>
    <row r="918" spans="1:30">
      <c r="A918" t="s">
        <v>174</v>
      </c>
      <c r="B918" t="s">
        <v>1184</v>
      </c>
      <c r="C918" t="s">
        <v>1300</v>
      </c>
      <c r="D918" t="s">
        <v>1293</v>
      </c>
      <c r="E918">
        <v>49.124045680000002</v>
      </c>
      <c r="F918">
        <v>-125.61475900000001</v>
      </c>
      <c r="G918" t="s">
        <v>1294</v>
      </c>
      <c r="H918" t="s">
        <v>1294</v>
      </c>
      <c r="I918" t="s">
        <v>1295</v>
      </c>
      <c r="J918" t="s">
        <v>1296</v>
      </c>
      <c r="K918" t="s">
        <v>1297</v>
      </c>
      <c r="L918">
        <v>49.026875990000001</v>
      </c>
      <c r="M918">
        <v>-125.14962509999999</v>
      </c>
      <c r="N918" t="s">
        <v>30</v>
      </c>
      <c r="O918">
        <v>31</v>
      </c>
      <c r="P918" t="s">
        <v>1298</v>
      </c>
      <c r="Q918">
        <v>5</v>
      </c>
      <c r="R918">
        <v>52138</v>
      </c>
      <c r="S918" t="s">
        <v>158</v>
      </c>
      <c r="T918">
        <v>24</v>
      </c>
      <c r="U918" t="s">
        <v>1131</v>
      </c>
      <c r="V918" t="s">
        <v>49</v>
      </c>
      <c r="W918" s="449">
        <v>7</v>
      </c>
      <c r="X918">
        <f>'Area 24'!GN11</f>
        <v>2</v>
      </c>
      <c r="Y918" s="449" t="e">
        <f>'Area 24'!GR11</f>
        <v>#N/A</v>
      </c>
      <c r="Z918" s="449" t="e">
        <f>'Area 24'!GP11</f>
        <v>#N/A</v>
      </c>
      <c r="AA918" s="449" t="e">
        <f>'Area 24'!GV11</f>
        <v>#N/A</v>
      </c>
      <c r="AB918" t="e">
        <f t="shared" si="58"/>
        <v>#N/A</v>
      </c>
      <c r="AC918" t="e">
        <f t="shared" si="59"/>
        <v>#N/A</v>
      </c>
      <c r="AD918" t="e">
        <f t="shared" si="60"/>
        <v>#N/A</v>
      </c>
    </row>
    <row r="919" spans="1:30">
      <c r="A919" t="s">
        <v>174</v>
      </c>
      <c r="B919" t="s">
        <v>1184</v>
      </c>
      <c r="C919" t="s">
        <v>1300</v>
      </c>
      <c r="D919" t="s">
        <v>1293</v>
      </c>
      <c r="E919">
        <v>49.124045680000002</v>
      </c>
      <c r="F919">
        <v>-125.61475900000001</v>
      </c>
      <c r="G919" t="s">
        <v>1294</v>
      </c>
      <c r="H919" t="s">
        <v>1294</v>
      </c>
      <c r="I919" t="s">
        <v>1295</v>
      </c>
      <c r="J919" t="s">
        <v>1296</v>
      </c>
      <c r="K919" t="s">
        <v>1297</v>
      </c>
      <c r="L919">
        <v>49.026875990000001</v>
      </c>
      <c r="M919">
        <v>-125.14962509999999</v>
      </c>
      <c r="N919" t="s">
        <v>30</v>
      </c>
      <c r="O919">
        <v>31</v>
      </c>
      <c r="P919" t="s">
        <v>1298</v>
      </c>
      <c r="Q919">
        <v>5</v>
      </c>
      <c r="R919">
        <v>52138</v>
      </c>
      <c r="S919" t="s">
        <v>158</v>
      </c>
      <c r="T919">
        <v>24</v>
      </c>
      <c r="U919" t="s">
        <v>1131</v>
      </c>
      <c r="V919" t="s">
        <v>50</v>
      </c>
      <c r="W919" s="449">
        <v>8</v>
      </c>
      <c r="X919">
        <f>'Area 24'!GN12</f>
        <v>2</v>
      </c>
      <c r="Y919" s="449" t="e">
        <f>'Area 24'!GR12</f>
        <v>#N/A</v>
      </c>
      <c r="Z919" s="449" t="e">
        <f>'Area 24'!GP12</f>
        <v>#N/A</v>
      </c>
      <c r="AA919" s="449" t="e">
        <f>'Area 24'!GV12</f>
        <v>#N/A</v>
      </c>
      <c r="AB919" t="e">
        <f t="shared" si="58"/>
        <v>#N/A</v>
      </c>
      <c r="AC919" t="e">
        <f t="shared" si="59"/>
        <v>#N/A</v>
      </c>
      <c r="AD919" t="e">
        <f t="shared" si="60"/>
        <v>#N/A</v>
      </c>
    </row>
    <row r="920" spans="1:30">
      <c r="A920" t="s">
        <v>174</v>
      </c>
      <c r="B920" t="s">
        <v>1184</v>
      </c>
      <c r="C920" t="s">
        <v>1300</v>
      </c>
      <c r="D920" t="s">
        <v>1293</v>
      </c>
      <c r="E920">
        <v>49.124045680000002</v>
      </c>
      <c r="F920">
        <v>-125.61475900000001</v>
      </c>
      <c r="G920" t="s">
        <v>1294</v>
      </c>
      <c r="H920" t="s">
        <v>1294</v>
      </c>
      <c r="I920" t="s">
        <v>1295</v>
      </c>
      <c r="J920" t="s">
        <v>1296</v>
      </c>
      <c r="K920" t="s">
        <v>1297</v>
      </c>
      <c r="L920">
        <v>49.026875990000001</v>
      </c>
      <c r="M920">
        <v>-125.14962509999999</v>
      </c>
      <c r="N920" t="s">
        <v>30</v>
      </c>
      <c r="O920">
        <v>31</v>
      </c>
      <c r="P920" t="s">
        <v>1298</v>
      </c>
      <c r="Q920">
        <v>5</v>
      </c>
      <c r="R920">
        <v>52138</v>
      </c>
      <c r="S920" t="s">
        <v>158</v>
      </c>
      <c r="T920">
        <v>24</v>
      </c>
      <c r="U920" t="s">
        <v>1131</v>
      </c>
      <c r="V920" t="s">
        <v>52</v>
      </c>
      <c r="W920" s="449">
        <v>9</v>
      </c>
      <c r="X920">
        <f>'Area 24'!GN13</f>
        <v>1</v>
      </c>
      <c r="Y920" s="449" t="e">
        <f>'Area 24'!GR13</f>
        <v>#N/A</v>
      </c>
      <c r="Z920" s="449" t="e">
        <f>'Area 24'!GP13</f>
        <v>#N/A</v>
      </c>
      <c r="AA920" s="449" t="e">
        <f>'Area 24'!GV13</f>
        <v>#N/A</v>
      </c>
      <c r="AB920" t="e">
        <f t="shared" si="58"/>
        <v>#N/A</v>
      </c>
      <c r="AC920" t="e">
        <f t="shared" si="59"/>
        <v>#N/A</v>
      </c>
      <c r="AD920" t="e">
        <f t="shared" si="60"/>
        <v>#N/A</v>
      </c>
    </row>
    <row r="921" spans="1:30">
      <c r="A921" t="s">
        <v>174</v>
      </c>
      <c r="B921" t="s">
        <v>1184</v>
      </c>
      <c r="C921" t="s">
        <v>1300</v>
      </c>
      <c r="D921" t="s">
        <v>1293</v>
      </c>
      <c r="E921">
        <v>49.124045680000002</v>
      </c>
      <c r="F921">
        <v>-125.61475900000001</v>
      </c>
      <c r="G921" t="s">
        <v>1294</v>
      </c>
      <c r="H921" t="s">
        <v>1294</v>
      </c>
      <c r="I921" t="s">
        <v>1295</v>
      </c>
      <c r="J921" t="s">
        <v>1296</v>
      </c>
      <c r="K921" t="s">
        <v>1297</v>
      </c>
      <c r="L921">
        <v>49.026875990000001</v>
      </c>
      <c r="M921">
        <v>-125.14962509999999</v>
      </c>
      <c r="N921" t="s">
        <v>30</v>
      </c>
      <c r="O921">
        <v>31</v>
      </c>
      <c r="P921" t="s">
        <v>1298</v>
      </c>
      <c r="Q921">
        <v>5</v>
      </c>
      <c r="R921">
        <v>52138</v>
      </c>
      <c r="S921" t="s">
        <v>158</v>
      </c>
      <c r="T921">
        <v>24</v>
      </c>
      <c r="U921" t="s">
        <v>1131</v>
      </c>
      <c r="V921" t="s">
        <v>53</v>
      </c>
      <c r="W921" s="449">
        <v>10</v>
      </c>
      <c r="X921">
        <f>'Area 24'!GN14</f>
        <v>-1</v>
      </c>
      <c r="Y921" s="449" t="e">
        <f>'Area 24'!GR14</f>
        <v>#N/A</v>
      </c>
      <c r="Z921" s="449" t="e">
        <f>'Area 24'!GP14</f>
        <v>#N/A</v>
      </c>
      <c r="AA921" s="449" t="e">
        <f>'Area 24'!GV14</f>
        <v>#N/A</v>
      </c>
      <c r="AB921" t="e">
        <f t="shared" si="58"/>
        <v>#N/A</v>
      </c>
      <c r="AC921" t="e">
        <f t="shared" si="59"/>
        <v>#N/A</v>
      </c>
      <c r="AD921" t="e">
        <f t="shared" si="60"/>
        <v>#N/A</v>
      </c>
    </row>
    <row r="922" spans="1:30">
      <c r="A922" t="s">
        <v>174</v>
      </c>
      <c r="B922" t="s">
        <v>1184</v>
      </c>
      <c r="C922" t="s">
        <v>1300</v>
      </c>
      <c r="D922" t="s">
        <v>1293</v>
      </c>
      <c r="E922">
        <v>49.124045680000002</v>
      </c>
      <c r="F922">
        <v>-125.61475900000001</v>
      </c>
      <c r="G922" t="s">
        <v>1294</v>
      </c>
      <c r="H922" t="s">
        <v>1294</v>
      </c>
      <c r="I922" t="s">
        <v>1295</v>
      </c>
      <c r="J922" t="s">
        <v>1296</v>
      </c>
      <c r="K922" t="s">
        <v>1297</v>
      </c>
      <c r="L922">
        <v>49.026875990000001</v>
      </c>
      <c r="M922">
        <v>-125.14962509999999</v>
      </c>
      <c r="N922" t="s">
        <v>30</v>
      </c>
      <c r="O922">
        <v>31</v>
      </c>
      <c r="P922" t="s">
        <v>1298</v>
      </c>
      <c r="Q922">
        <v>5</v>
      </c>
      <c r="R922">
        <v>52138</v>
      </c>
      <c r="S922" t="s">
        <v>158</v>
      </c>
      <c r="T922">
        <v>24</v>
      </c>
      <c r="U922" t="s">
        <v>1131</v>
      </c>
      <c r="V922" t="s">
        <v>55</v>
      </c>
      <c r="W922" s="449">
        <v>11</v>
      </c>
      <c r="X922">
        <f>'Area 24'!GN15</f>
        <v>1</v>
      </c>
      <c r="Y922" s="449" t="e">
        <f>'Area 24'!GR15</f>
        <v>#N/A</v>
      </c>
      <c r="Z922" s="449" t="e">
        <f>'Area 24'!GP15</f>
        <v>#N/A</v>
      </c>
      <c r="AA922" s="449" t="e">
        <f>'Area 24'!GV15</f>
        <v>#N/A</v>
      </c>
      <c r="AB922" t="e">
        <f t="shared" si="58"/>
        <v>#N/A</v>
      </c>
      <c r="AC922" t="e">
        <f t="shared" si="59"/>
        <v>#N/A</v>
      </c>
      <c r="AD922" t="e">
        <f t="shared" si="60"/>
        <v>#N/A</v>
      </c>
    </row>
    <row r="923" spans="1:30">
      <c r="A923" t="s">
        <v>174</v>
      </c>
      <c r="B923" t="s">
        <v>1184</v>
      </c>
      <c r="C923" t="s">
        <v>1300</v>
      </c>
      <c r="D923" t="s">
        <v>1293</v>
      </c>
      <c r="E923">
        <v>49.124045680000002</v>
      </c>
      <c r="F923">
        <v>-125.61475900000001</v>
      </c>
      <c r="G923" t="s">
        <v>1294</v>
      </c>
      <c r="H923" t="s">
        <v>1294</v>
      </c>
      <c r="I923" t="s">
        <v>1295</v>
      </c>
      <c r="J923" t="s">
        <v>1296</v>
      </c>
      <c r="K923" t="s">
        <v>1297</v>
      </c>
      <c r="L923">
        <v>49.026875990000001</v>
      </c>
      <c r="M923">
        <v>-125.14962509999999</v>
      </c>
      <c r="N923" t="s">
        <v>30</v>
      </c>
      <c r="O923">
        <v>31</v>
      </c>
      <c r="P923" t="s">
        <v>1298</v>
      </c>
      <c r="Q923">
        <v>5</v>
      </c>
      <c r="R923">
        <v>52138</v>
      </c>
      <c r="S923" t="s">
        <v>158</v>
      </c>
      <c r="T923">
        <v>24</v>
      </c>
      <c r="U923" t="s">
        <v>1131</v>
      </c>
      <c r="V923" t="s">
        <v>56</v>
      </c>
      <c r="W923" s="449">
        <v>12</v>
      </c>
      <c r="X923">
        <f>'Area 24'!GN16</f>
        <v>0</v>
      </c>
      <c r="Y923" s="449" t="e">
        <f>'Area 24'!GR16</f>
        <v>#N/A</v>
      </c>
      <c r="Z923" s="449" t="e">
        <f>'Area 24'!GP16</f>
        <v>#N/A</v>
      </c>
      <c r="AA923" s="449" t="e">
        <f>'Area 24'!GV16</f>
        <v>#N/A</v>
      </c>
      <c r="AB923" t="e">
        <f t="shared" si="58"/>
        <v>#N/A</v>
      </c>
      <c r="AC923" t="e">
        <f t="shared" si="59"/>
        <v>#N/A</v>
      </c>
      <c r="AD923" t="e">
        <f t="shared" si="60"/>
        <v>#N/A</v>
      </c>
    </row>
    <row r="924" spans="1:30">
      <c r="A924" t="s">
        <v>174</v>
      </c>
      <c r="B924" t="s">
        <v>1184</v>
      </c>
      <c r="C924" t="s">
        <v>1300</v>
      </c>
      <c r="D924" t="s">
        <v>1293</v>
      </c>
      <c r="E924">
        <v>49.124045680000002</v>
      </c>
      <c r="F924">
        <v>-125.61475900000001</v>
      </c>
      <c r="G924" t="s">
        <v>1294</v>
      </c>
      <c r="H924" t="s">
        <v>1294</v>
      </c>
      <c r="I924" t="s">
        <v>1295</v>
      </c>
      <c r="J924" t="s">
        <v>1296</v>
      </c>
      <c r="K924" t="s">
        <v>1297</v>
      </c>
      <c r="L924">
        <v>49.026875990000001</v>
      </c>
      <c r="M924">
        <v>-125.14962509999999</v>
      </c>
      <c r="N924" t="s">
        <v>30</v>
      </c>
      <c r="O924">
        <v>31</v>
      </c>
      <c r="P924" t="s">
        <v>1298</v>
      </c>
      <c r="Q924">
        <v>5</v>
      </c>
      <c r="R924">
        <v>52138</v>
      </c>
      <c r="S924" t="s">
        <v>158</v>
      </c>
      <c r="T924">
        <v>24</v>
      </c>
      <c r="U924" t="s">
        <v>1131</v>
      </c>
      <c r="V924" t="s">
        <v>57</v>
      </c>
      <c r="W924" s="449">
        <v>13</v>
      </c>
      <c r="X924">
        <f>'Area 24'!GN17</f>
        <v>-1</v>
      </c>
      <c r="Y924" s="449" t="e">
        <f>'Area 24'!GR17</f>
        <v>#N/A</v>
      </c>
      <c r="Z924" s="449" t="e">
        <f>'Area 24'!GP17</f>
        <v>#N/A</v>
      </c>
      <c r="AA924" s="449" t="e">
        <f>'Area 24'!GV17</f>
        <v>#N/A</v>
      </c>
      <c r="AB924" t="e">
        <f t="shared" si="58"/>
        <v>#N/A</v>
      </c>
      <c r="AC924" t="e">
        <f t="shared" si="59"/>
        <v>#N/A</v>
      </c>
      <c r="AD924" t="e">
        <f t="shared" si="60"/>
        <v>#N/A</v>
      </c>
    </row>
    <row r="925" spans="1:30">
      <c r="A925" t="s">
        <v>174</v>
      </c>
      <c r="B925" t="s">
        <v>1184</v>
      </c>
      <c r="C925" t="s">
        <v>1300</v>
      </c>
      <c r="D925" t="s">
        <v>1293</v>
      </c>
      <c r="E925">
        <v>49.124045680000002</v>
      </c>
      <c r="F925">
        <v>-125.61475900000001</v>
      </c>
      <c r="G925" t="s">
        <v>1294</v>
      </c>
      <c r="H925" t="s">
        <v>1294</v>
      </c>
      <c r="I925" t="s">
        <v>1295</v>
      </c>
      <c r="J925" t="s">
        <v>1296</v>
      </c>
      <c r="K925" t="s">
        <v>1297</v>
      </c>
      <c r="L925">
        <v>49.026875990000001</v>
      </c>
      <c r="M925">
        <v>-125.14962509999999</v>
      </c>
      <c r="N925" t="s">
        <v>30</v>
      </c>
      <c r="O925">
        <v>31</v>
      </c>
      <c r="P925" t="s">
        <v>1298</v>
      </c>
      <c r="Q925">
        <v>5</v>
      </c>
      <c r="R925">
        <v>52138</v>
      </c>
      <c r="S925" t="s">
        <v>158</v>
      </c>
      <c r="T925">
        <v>24</v>
      </c>
      <c r="U925" t="s">
        <v>1131</v>
      </c>
      <c r="V925" t="s">
        <v>58</v>
      </c>
      <c r="W925" s="449">
        <v>14</v>
      </c>
      <c r="X925">
        <f>'Area 24'!GN18</f>
        <v>-1</v>
      </c>
      <c r="Y925" s="449" t="e">
        <f>'Area 24'!GR18</f>
        <v>#N/A</v>
      </c>
      <c r="Z925" s="449" t="e">
        <f>'Area 24'!GP18</f>
        <v>#N/A</v>
      </c>
      <c r="AA925" s="449" t="e">
        <f>'Area 24'!GV18</f>
        <v>#N/A</v>
      </c>
      <c r="AB925" t="e">
        <f t="shared" si="58"/>
        <v>#N/A</v>
      </c>
      <c r="AC925" t="e">
        <f t="shared" si="59"/>
        <v>#N/A</v>
      </c>
      <c r="AD925" t="e">
        <f t="shared" si="60"/>
        <v>#N/A</v>
      </c>
    </row>
    <row r="926" spans="1:30">
      <c r="A926" t="s">
        <v>174</v>
      </c>
      <c r="B926" t="s">
        <v>1184</v>
      </c>
      <c r="C926" t="s">
        <v>1300</v>
      </c>
      <c r="D926" t="s">
        <v>1293</v>
      </c>
      <c r="E926">
        <v>49.124045680000002</v>
      </c>
      <c r="F926">
        <v>-125.61475900000001</v>
      </c>
      <c r="G926" t="s">
        <v>1294</v>
      </c>
      <c r="H926" t="s">
        <v>1294</v>
      </c>
      <c r="I926" t="s">
        <v>1295</v>
      </c>
      <c r="J926" t="s">
        <v>1296</v>
      </c>
      <c r="K926" t="s">
        <v>1297</v>
      </c>
      <c r="L926">
        <v>49.026875990000001</v>
      </c>
      <c r="M926">
        <v>-125.14962509999999</v>
      </c>
      <c r="N926" t="s">
        <v>30</v>
      </c>
      <c r="O926">
        <v>31</v>
      </c>
      <c r="P926" t="s">
        <v>1298</v>
      </c>
      <c r="Q926">
        <v>5</v>
      </c>
      <c r="R926">
        <v>52138</v>
      </c>
      <c r="S926" t="s">
        <v>158</v>
      </c>
      <c r="T926">
        <v>24</v>
      </c>
      <c r="U926" t="s">
        <v>1131</v>
      </c>
      <c r="V926" t="s">
        <v>59</v>
      </c>
      <c r="W926" s="449">
        <v>15</v>
      </c>
      <c r="X926">
        <f>'Area 24'!GN19</f>
        <v>-1</v>
      </c>
      <c r="Y926" s="449" t="e">
        <f>'Area 24'!GR19</f>
        <v>#N/A</v>
      </c>
      <c r="Z926" s="449" t="e">
        <f>'Area 24'!GP19</f>
        <v>#N/A</v>
      </c>
      <c r="AA926" s="449" t="e">
        <f>'Area 24'!GV19</f>
        <v>#N/A</v>
      </c>
      <c r="AB926" t="e">
        <f t="shared" si="58"/>
        <v>#N/A</v>
      </c>
      <c r="AC926" t="e">
        <f t="shared" si="59"/>
        <v>#N/A</v>
      </c>
      <c r="AD926" t="e">
        <f t="shared" si="60"/>
        <v>#N/A</v>
      </c>
    </row>
    <row r="927" spans="1:30">
      <c r="A927" t="s">
        <v>174</v>
      </c>
      <c r="B927" t="s">
        <v>1184</v>
      </c>
      <c r="C927" t="s">
        <v>1300</v>
      </c>
      <c r="D927" t="s">
        <v>1293</v>
      </c>
      <c r="E927">
        <v>49.124045680000002</v>
      </c>
      <c r="F927">
        <v>-125.61475900000001</v>
      </c>
      <c r="G927" t="s">
        <v>1294</v>
      </c>
      <c r="H927" t="s">
        <v>1294</v>
      </c>
      <c r="I927" t="s">
        <v>1295</v>
      </c>
      <c r="J927" t="s">
        <v>1296</v>
      </c>
      <c r="K927" t="s">
        <v>1297</v>
      </c>
      <c r="L927">
        <v>49.026875990000001</v>
      </c>
      <c r="M927">
        <v>-125.14962509999999</v>
      </c>
      <c r="N927" t="s">
        <v>30</v>
      </c>
      <c r="O927">
        <v>31</v>
      </c>
      <c r="P927" t="s">
        <v>1298</v>
      </c>
      <c r="Q927">
        <v>5</v>
      </c>
      <c r="R927">
        <v>52138</v>
      </c>
      <c r="S927" t="s">
        <v>158</v>
      </c>
      <c r="T927">
        <v>24</v>
      </c>
      <c r="U927" t="s">
        <v>1132</v>
      </c>
      <c r="V927" t="s">
        <v>61</v>
      </c>
      <c r="W927" s="449">
        <v>16</v>
      </c>
      <c r="X927">
        <f>'Area 24'!GN20</f>
        <v>1</v>
      </c>
      <c r="Y927" s="449" t="e">
        <f>'Area 24'!GR20</f>
        <v>#N/A</v>
      </c>
      <c r="Z927" s="449" t="e">
        <f>'Area 24'!GP20</f>
        <v>#N/A</v>
      </c>
      <c r="AA927" s="449" t="str">
        <f>'Area 24'!GV20</f>
        <v>23</v>
      </c>
      <c r="AB927" t="e">
        <f t="shared" si="58"/>
        <v>#N/A</v>
      </c>
      <c r="AC927">
        <f t="shared" si="59"/>
        <v>2</v>
      </c>
      <c r="AD927" t="e">
        <f t="shared" si="60"/>
        <v>#N/A</v>
      </c>
    </row>
    <row r="928" spans="1:30">
      <c r="A928" t="s">
        <v>174</v>
      </c>
      <c r="B928" t="s">
        <v>1184</v>
      </c>
      <c r="C928" t="s">
        <v>1300</v>
      </c>
      <c r="D928" t="s">
        <v>1293</v>
      </c>
      <c r="E928">
        <v>49.124045680000002</v>
      </c>
      <c r="F928">
        <v>-125.61475900000001</v>
      </c>
      <c r="G928" t="s">
        <v>1294</v>
      </c>
      <c r="H928" t="s">
        <v>1294</v>
      </c>
      <c r="I928" t="s">
        <v>1295</v>
      </c>
      <c r="J928" t="s">
        <v>1296</v>
      </c>
      <c r="K928" t="s">
        <v>1297</v>
      </c>
      <c r="L928">
        <v>49.026875990000001</v>
      </c>
      <c r="M928">
        <v>-125.14962509999999</v>
      </c>
      <c r="N928" t="s">
        <v>30</v>
      </c>
      <c r="O928">
        <v>31</v>
      </c>
      <c r="P928" t="s">
        <v>1298</v>
      </c>
      <c r="Q928">
        <v>5</v>
      </c>
      <c r="R928">
        <v>52138</v>
      </c>
      <c r="S928" t="s">
        <v>158</v>
      </c>
      <c r="T928">
        <v>24</v>
      </c>
      <c r="U928" t="s">
        <v>1132</v>
      </c>
      <c r="V928" t="s">
        <v>62</v>
      </c>
      <c r="W928" s="449">
        <v>17</v>
      </c>
      <c r="X928">
        <f>'Area 24'!GN21</f>
        <v>1</v>
      </c>
      <c r="Y928" s="449" t="e">
        <f>'Area 24'!GR21</f>
        <v>#N/A</v>
      </c>
      <c r="Z928" s="449" t="e">
        <f>'Area 24'!GP21</f>
        <v>#N/A</v>
      </c>
      <c r="AA928" s="449" t="str">
        <f>'Area 24'!GV21</f>
        <v>23</v>
      </c>
      <c r="AB928" t="e">
        <f t="shared" si="58"/>
        <v>#N/A</v>
      </c>
      <c r="AC928">
        <f t="shared" si="59"/>
        <v>2</v>
      </c>
      <c r="AD928" t="e">
        <f t="shared" si="60"/>
        <v>#N/A</v>
      </c>
    </row>
    <row r="929" spans="1:30">
      <c r="A929" t="s">
        <v>174</v>
      </c>
      <c r="B929" t="s">
        <v>1184</v>
      </c>
      <c r="C929" t="s">
        <v>1300</v>
      </c>
      <c r="D929" t="s">
        <v>1293</v>
      </c>
      <c r="E929">
        <v>49.124045680000002</v>
      </c>
      <c r="F929">
        <v>-125.61475900000001</v>
      </c>
      <c r="G929" t="s">
        <v>1294</v>
      </c>
      <c r="H929" t="s">
        <v>1294</v>
      </c>
      <c r="I929" t="s">
        <v>1295</v>
      </c>
      <c r="J929" t="s">
        <v>1296</v>
      </c>
      <c r="K929" t="s">
        <v>1297</v>
      </c>
      <c r="L929">
        <v>49.026875990000001</v>
      </c>
      <c r="M929">
        <v>-125.14962509999999</v>
      </c>
      <c r="N929" t="s">
        <v>30</v>
      </c>
      <c r="O929">
        <v>31</v>
      </c>
      <c r="P929" t="s">
        <v>1298</v>
      </c>
      <c r="Q929">
        <v>5</v>
      </c>
      <c r="R929">
        <v>52138</v>
      </c>
      <c r="S929" t="s">
        <v>158</v>
      </c>
      <c r="T929">
        <v>24</v>
      </c>
      <c r="U929" t="s">
        <v>1132</v>
      </c>
      <c r="V929" t="s">
        <v>284</v>
      </c>
      <c r="W929" s="449">
        <v>18</v>
      </c>
      <c r="X929">
        <f>'Area 24'!GN22</f>
        <v>1</v>
      </c>
      <c r="Y929" s="449" t="e">
        <f>'Area 24'!GR22</f>
        <v>#N/A</v>
      </c>
      <c r="Z929" s="449" t="e">
        <f>'Area 24'!GP22</f>
        <v>#N/A</v>
      </c>
      <c r="AA929" s="449" t="str">
        <f>'Area 24'!GV22</f>
        <v>23</v>
      </c>
      <c r="AB929" t="e">
        <f t="shared" si="58"/>
        <v>#N/A</v>
      </c>
      <c r="AC929">
        <f t="shared" si="59"/>
        <v>2</v>
      </c>
      <c r="AD929" t="e">
        <f t="shared" si="60"/>
        <v>#N/A</v>
      </c>
    </row>
    <row r="930" spans="1:30">
      <c r="A930" t="s">
        <v>174</v>
      </c>
      <c r="B930" t="s">
        <v>1184</v>
      </c>
      <c r="C930" t="s">
        <v>1300</v>
      </c>
      <c r="D930" t="s">
        <v>1293</v>
      </c>
      <c r="E930">
        <v>49.124045680000002</v>
      </c>
      <c r="F930">
        <v>-125.61475900000001</v>
      </c>
      <c r="G930" t="s">
        <v>1294</v>
      </c>
      <c r="H930" t="s">
        <v>1294</v>
      </c>
      <c r="I930" t="s">
        <v>1295</v>
      </c>
      <c r="J930" t="s">
        <v>1296</v>
      </c>
      <c r="K930" t="s">
        <v>1297</v>
      </c>
      <c r="L930">
        <v>49.026875990000001</v>
      </c>
      <c r="M930">
        <v>-125.14962509999999</v>
      </c>
      <c r="N930" t="s">
        <v>30</v>
      </c>
      <c r="O930">
        <v>31</v>
      </c>
      <c r="P930" t="s">
        <v>1298</v>
      </c>
      <c r="Q930">
        <v>5</v>
      </c>
      <c r="R930">
        <v>52138</v>
      </c>
      <c r="S930" t="s">
        <v>158</v>
      </c>
      <c r="T930">
        <v>24</v>
      </c>
      <c r="U930" t="s">
        <v>1132</v>
      </c>
      <c r="V930" t="s">
        <v>64</v>
      </c>
      <c r="W930" s="449">
        <v>19</v>
      </c>
      <c r="X930">
        <f>'Area 24'!GN23</f>
        <v>0</v>
      </c>
      <c r="Y930" s="449" t="e">
        <f>'Area 24'!GR23</f>
        <v>#N/A</v>
      </c>
      <c r="Z930" s="449" t="e">
        <f>'Area 24'!GP23</f>
        <v>#N/A</v>
      </c>
      <c r="AA930" s="449" t="e">
        <f>'Area 24'!GV23</f>
        <v>#N/A</v>
      </c>
      <c r="AB930" t="e">
        <f t="shared" si="58"/>
        <v>#N/A</v>
      </c>
      <c r="AC930" t="e">
        <f t="shared" si="59"/>
        <v>#N/A</v>
      </c>
      <c r="AD930" t="e">
        <f t="shared" si="60"/>
        <v>#N/A</v>
      </c>
    </row>
    <row r="931" spans="1:30">
      <c r="A931" t="s">
        <v>174</v>
      </c>
      <c r="B931" t="s">
        <v>1184</v>
      </c>
      <c r="C931" t="s">
        <v>1300</v>
      </c>
      <c r="D931" t="s">
        <v>1293</v>
      </c>
      <c r="E931">
        <v>49.124045680000002</v>
      </c>
      <c r="F931">
        <v>-125.61475900000001</v>
      </c>
      <c r="G931" t="s">
        <v>1294</v>
      </c>
      <c r="H931" t="s">
        <v>1294</v>
      </c>
      <c r="I931" t="s">
        <v>1295</v>
      </c>
      <c r="J931" t="s">
        <v>1296</v>
      </c>
      <c r="K931" t="s">
        <v>1297</v>
      </c>
      <c r="L931">
        <v>49.026875990000001</v>
      </c>
      <c r="M931">
        <v>-125.14962509999999</v>
      </c>
      <c r="N931" t="s">
        <v>30</v>
      </c>
      <c r="O931">
        <v>31</v>
      </c>
      <c r="P931" t="s">
        <v>1298</v>
      </c>
      <c r="Q931">
        <v>5</v>
      </c>
      <c r="R931">
        <v>52138</v>
      </c>
      <c r="S931" t="s">
        <v>158</v>
      </c>
      <c r="T931">
        <v>24</v>
      </c>
      <c r="U931" t="s">
        <v>1132</v>
      </c>
      <c r="V931" t="s">
        <v>65</v>
      </c>
      <c r="W931" s="449">
        <v>20</v>
      </c>
      <c r="X931">
        <f>'Area 24'!GN24</f>
        <v>1</v>
      </c>
      <c r="Y931" s="449" t="e">
        <f>'Area 24'!GR24</f>
        <v>#N/A</v>
      </c>
      <c r="Z931" s="449" t="e">
        <f>'Area 24'!GP24</f>
        <v>#N/A</v>
      </c>
      <c r="AA931" s="449" t="str">
        <f>'Area 24'!GV24</f>
        <v>21</v>
      </c>
      <c r="AB931" t="e">
        <f t="shared" si="58"/>
        <v>#N/A</v>
      </c>
      <c r="AC931">
        <f t="shared" si="59"/>
        <v>1</v>
      </c>
      <c r="AD931" t="e">
        <f t="shared" si="60"/>
        <v>#N/A</v>
      </c>
    </row>
    <row r="932" spans="1:30">
      <c r="A932" t="s">
        <v>174</v>
      </c>
      <c r="B932" t="s">
        <v>1184</v>
      </c>
      <c r="C932" t="s">
        <v>1300</v>
      </c>
      <c r="D932" t="s">
        <v>1293</v>
      </c>
      <c r="E932">
        <v>49.124045680000002</v>
      </c>
      <c r="F932">
        <v>-125.61475900000001</v>
      </c>
      <c r="G932" t="s">
        <v>1294</v>
      </c>
      <c r="H932" t="s">
        <v>1294</v>
      </c>
      <c r="I932" t="s">
        <v>1295</v>
      </c>
      <c r="J932" t="s">
        <v>1296</v>
      </c>
      <c r="K932" t="s">
        <v>1297</v>
      </c>
      <c r="L932">
        <v>49.026875990000001</v>
      </c>
      <c r="M932">
        <v>-125.14962509999999</v>
      </c>
      <c r="N932" t="s">
        <v>30</v>
      </c>
      <c r="O932">
        <v>31</v>
      </c>
      <c r="P932" t="s">
        <v>1298</v>
      </c>
      <c r="Q932">
        <v>5</v>
      </c>
      <c r="R932">
        <v>52138</v>
      </c>
      <c r="S932" t="s">
        <v>158</v>
      </c>
      <c r="T932">
        <v>24</v>
      </c>
      <c r="U932" t="s">
        <v>1132</v>
      </c>
      <c r="V932" t="s">
        <v>66</v>
      </c>
      <c r="W932" s="449">
        <v>21</v>
      </c>
      <c r="X932">
        <f>'Area 24'!GN25</f>
        <v>1</v>
      </c>
      <c r="Y932" s="449" t="e">
        <f>'Area 24'!GR25</f>
        <v>#N/A</v>
      </c>
      <c r="Z932" s="449" t="e">
        <f>'Area 24'!GP25</f>
        <v>#N/A</v>
      </c>
      <c r="AA932" s="449" t="e">
        <f>'Area 24'!GV25</f>
        <v>#N/A</v>
      </c>
      <c r="AB932" t="e">
        <f t="shared" si="58"/>
        <v>#N/A</v>
      </c>
      <c r="AC932" t="e">
        <f t="shared" si="59"/>
        <v>#N/A</v>
      </c>
      <c r="AD932" t="e">
        <f t="shared" si="60"/>
        <v>#N/A</v>
      </c>
    </row>
    <row r="933" spans="1:30">
      <c r="A933" t="s">
        <v>174</v>
      </c>
      <c r="B933" t="s">
        <v>1184</v>
      </c>
      <c r="C933" t="s">
        <v>1300</v>
      </c>
      <c r="D933" t="s">
        <v>1293</v>
      </c>
      <c r="E933">
        <v>49.124045680000002</v>
      </c>
      <c r="F933">
        <v>-125.61475900000001</v>
      </c>
      <c r="G933" t="s">
        <v>1294</v>
      </c>
      <c r="H933" t="s">
        <v>1294</v>
      </c>
      <c r="I933" t="s">
        <v>1295</v>
      </c>
      <c r="J933" t="s">
        <v>1296</v>
      </c>
      <c r="K933" t="s">
        <v>1297</v>
      </c>
      <c r="L933">
        <v>49.026875990000001</v>
      </c>
      <c r="M933">
        <v>-125.14962509999999</v>
      </c>
      <c r="N933" t="s">
        <v>30</v>
      </c>
      <c r="O933">
        <v>31</v>
      </c>
      <c r="P933" t="s">
        <v>1298</v>
      </c>
      <c r="Q933">
        <v>5</v>
      </c>
      <c r="R933">
        <v>52138</v>
      </c>
      <c r="S933" t="s">
        <v>158</v>
      </c>
      <c r="T933">
        <v>24</v>
      </c>
      <c r="U933" t="s">
        <v>1132</v>
      </c>
      <c r="V933" t="s">
        <v>67</v>
      </c>
      <c r="W933" s="449">
        <v>22</v>
      </c>
      <c r="X933">
        <f>'Area 24'!GN26</f>
        <v>-1</v>
      </c>
      <c r="Y933" s="449" t="e">
        <f>'Area 24'!GR26</f>
        <v>#N/A</v>
      </c>
      <c r="Z933" s="449" t="e">
        <f>'Area 24'!GP26</f>
        <v>#N/A</v>
      </c>
      <c r="AA933" s="449" t="e">
        <f>'Area 24'!GV26</f>
        <v>#N/A</v>
      </c>
      <c r="AB933" t="e">
        <f t="shared" si="58"/>
        <v>#N/A</v>
      </c>
      <c r="AC933" t="e">
        <f t="shared" si="59"/>
        <v>#N/A</v>
      </c>
      <c r="AD933" t="e">
        <f t="shared" si="60"/>
        <v>#N/A</v>
      </c>
    </row>
    <row r="934" spans="1:30">
      <c r="A934" t="s">
        <v>174</v>
      </c>
      <c r="B934" t="s">
        <v>1184</v>
      </c>
      <c r="C934" t="s">
        <v>1300</v>
      </c>
      <c r="D934" t="s">
        <v>1293</v>
      </c>
      <c r="E934">
        <v>49.124045680000002</v>
      </c>
      <c r="F934">
        <v>-125.61475900000001</v>
      </c>
      <c r="G934" t="s">
        <v>1294</v>
      </c>
      <c r="H934" t="s">
        <v>1294</v>
      </c>
      <c r="I934" t="s">
        <v>1295</v>
      </c>
      <c r="J934" t="s">
        <v>1296</v>
      </c>
      <c r="K934" t="s">
        <v>1297</v>
      </c>
      <c r="L934">
        <v>49.026875990000001</v>
      </c>
      <c r="M934">
        <v>-125.14962509999999</v>
      </c>
      <c r="N934" t="s">
        <v>30</v>
      </c>
      <c r="O934">
        <v>31</v>
      </c>
      <c r="P934" t="s">
        <v>1298</v>
      </c>
      <c r="Q934">
        <v>5</v>
      </c>
      <c r="R934">
        <v>52138</v>
      </c>
      <c r="S934" t="s">
        <v>158</v>
      </c>
      <c r="T934">
        <v>24</v>
      </c>
      <c r="U934" t="s">
        <v>1132</v>
      </c>
      <c r="V934" t="s">
        <v>69</v>
      </c>
      <c r="W934" s="449">
        <v>23</v>
      </c>
      <c r="X934">
        <f>'Area 24'!GN27</f>
        <v>0</v>
      </c>
      <c r="Y934" s="449" t="e">
        <f>'Area 24'!GR27</f>
        <v>#N/A</v>
      </c>
      <c r="Z934" s="449" t="e">
        <f>'Area 24'!GP27</f>
        <v>#N/A</v>
      </c>
      <c r="AA934" s="449" t="e">
        <f>'Area 24'!GV27</f>
        <v>#N/A</v>
      </c>
      <c r="AB934" t="e">
        <f t="shared" si="58"/>
        <v>#N/A</v>
      </c>
      <c r="AC934" t="e">
        <f t="shared" si="59"/>
        <v>#N/A</v>
      </c>
      <c r="AD934" t="e">
        <f t="shared" si="60"/>
        <v>#N/A</v>
      </c>
    </row>
    <row r="935" spans="1:30">
      <c r="A935" t="s">
        <v>174</v>
      </c>
      <c r="B935" t="s">
        <v>1184</v>
      </c>
      <c r="C935" t="s">
        <v>1300</v>
      </c>
      <c r="D935" t="s">
        <v>1293</v>
      </c>
      <c r="E935">
        <v>49.124045680000002</v>
      </c>
      <c r="F935">
        <v>-125.61475900000001</v>
      </c>
      <c r="G935" t="s">
        <v>1294</v>
      </c>
      <c r="H935" t="s">
        <v>1294</v>
      </c>
      <c r="I935" t="s">
        <v>1295</v>
      </c>
      <c r="J935" t="s">
        <v>1296</v>
      </c>
      <c r="K935" t="s">
        <v>1297</v>
      </c>
      <c r="L935">
        <v>49.026875990000001</v>
      </c>
      <c r="M935">
        <v>-125.14962509999999</v>
      </c>
      <c r="N935" t="s">
        <v>30</v>
      </c>
      <c r="O935">
        <v>31</v>
      </c>
      <c r="P935" t="s">
        <v>1298</v>
      </c>
      <c r="Q935">
        <v>5</v>
      </c>
      <c r="R935">
        <v>52138</v>
      </c>
      <c r="S935" t="s">
        <v>158</v>
      </c>
      <c r="T935">
        <v>24</v>
      </c>
      <c r="U935" t="s">
        <v>1132</v>
      </c>
      <c r="V935" t="s">
        <v>71</v>
      </c>
      <c r="W935" s="449">
        <v>24</v>
      </c>
      <c r="X935">
        <f>'Area 24'!GN28</f>
        <v>0</v>
      </c>
      <c r="Y935" s="449" t="e">
        <f>'Area 24'!GR28</f>
        <v>#N/A</v>
      </c>
      <c r="Z935" s="449" t="e">
        <f>'Area 24'!GP28</f>
        <v>#N/A</v>
      </c>
      <c r="AA935" s="449" t="e">
        <f>'Area 24'!GV28</f>
        <v>#N/A</v>
      </c>
      <c r="AB935" t="e">
        <f t="shared" si="58"/>
        <v>#N/A</v>
      </c>
      <c r="AC935" t="e">
        <f t="shared" si="59"/>
        <v>#N/A</v>
      </c>
      <c r="AD935" t="e">
        <f t="shared" si="60"/>
        <v>#N/A</v>
      </c>
    </row>
    <row r="936" spans="1:30">
      <c r="A936" t="s">
        <v>174</v>
      </c>
      <c r="B936" t="s">
        <v>1184</v>
      </c>
      <c r="C936" t="s">
        <v>1300</v>
      </c>
      <c r="D936" t="s">
        <v>1293</v>
      </c>
      <c r="E936">
        <v>49.124045680000002</v>
      </c>
      <c r="F936">
        <v>-125.61475900000001</v>
      </c>
      <c r="G936" t="s">
        <v>1294</v>
      </c>
      <c r="H936" t="s">
        <v>1294</v>
      </c>
      <c r="I936" t="s">
        <v>1295</v>
      </c>
      <c r="J936" t="s">
        <v>1296</v>
      </c>
      <c r="K936" t="s">
        <v>1297</v>
      </c>
      <c r="L936">
        <v>49.026875990000001</v>
      </c>
      <c r="M936">
        <v>-125.14962509999999</v>
      </c>
      <c r="N936" t="s">
        <v>30</v>
      </c>
      <c r="O936">
        <v>31</v>
      </c>
      <c r="P936" t="s">
        <v>1298</v>
      </c>
      <c r="Q936">
        <v>5</v>
      </c>
      <c r="R936">
        <v>52138</v>
      </c>
      <c r="S936" t="s">
        <v>158</v>
      </c>
      <c r="T936">
        <v>24</v>
      </c>
      <c r="U936" t="s">
        <v>1132</v>
      </c>
      <c r="V936" t="s">
        <v>72</v>
      </c>
      <c r="W936" s="449">
        <v>25</v>
      </c>
      <c r="X936">
        <f>'Area 24'!GN29</f>
        <v>-1</v>
      </c>
      <c r="Y936" s="449" t="e">
        <f>'Area 24'!GR29</f>
        <v>#N/A</v>
      </c>
      <c r="Z936" s="449" t="e">
        <f>'Area 24'!GP29</f>
        <v>#N/A</v>
      </c>
      <c r="AA936" s="449" t="e">
        <f>'Area 24'!GV29</f>
        <v>#N/A</v>
      </c>
      <c r="AB936" t="e">
        <f t="shared" si="58"/>
        <v>#N/A</v>
      </c>
      <c r="AC936" t="e">
        <f t="shared" si="59"/>
        <v>#N/A</v>
      </c>
      <c r="AD936" t="e">
        <f t="shared" si="60"/>
        <v>#N/A</v>
      </c>
    </row>
    <row r="937" spans="1:30">
      <c r="A937" t="s">
        <v>174</v>
      </c>
      <c r="B937" t="s">
        <v>1184</v>
      </c>
      <c r="C937" t="s">
        <v>1300</v>
      </c>
      <c r="D937" t="s">
        <v>1293</v>
      </c>
      <c r="E937">
        <v>49.124045680000002</v>
      </c>
      <c r="F937">
        <v>-125.61475900000001</v>
      </c>
      <c r="G937" t="s">
        <v>1294</v>
      </c>
      <c r="H937" t="s">
        <v>1294</v>
      </c>
      <c r="I937" t="s">
        <v>1295</v>
      </c>
      <c r="J937" t="s">
        <v>1296</v>
      </c>
      <c r="K937" t="s">
        <v>1297</v>
      </c>
      <c r="L937">
        <v>49.026875990000001</v>
      </c>
      <c r="M937">
        <v>-125.14962509999999</v>
      </c>
      <c r="N937" t="s">
        <v>30</v>
      </c>
      <c r="O937">
        <v>31</v>
      </c>
      <c r="P937" t="s">
        <v>1298</v>
      </c>
      <c r="Q937">
        <v>5</v>
      </c>
      <c r="R937">
        <v>52138</v>
      </c>
      <c r="S937" t="s">
        <v>158</v>
      </c>
      <c r="T937">
        <v>24</v>
      </c>
      <c r="U937" t="s">
        <v>1132</v>
      </c>
      <c r="V937" t="s">
        <v>73</v>
      </c>
      <c r="W937" s="449">
        <v>26</v>
      </c>
      <c r="X937">
        <f>'Area 24'!GN30</f>
        <v>-1</v>
      </c>
      <c r="Y937" s="449" t="e">
        <f>'Area 24'!GR30</f>
        <v>#N/A</v>
      </c>
      <c r="Z937" s="449" t="e">
        <f>'Area 24'!GP30</f>
        <v>#N/A</v>
      </c>
      <c r="AA937" s="449" t="e">
        <f>'Area 24'!GV30</f>
        <v>#N/A</v>
      </c>
      <c r="AB937" t="e">
        <f t="shared" si="58"/>
        <v>#N/A</v>
      </c>
      <c r="AC937" t="e">
        <f t="shared" si="59"/>
        <v>#N/A</v>
      </c>
      <c r="AD937" t="e">
        <f t="shared" si="60"/>
        <v>#N/A</v>
      </c>
    </row>
    <row r="938" spans="1:30">
      <c r="A938" t="s">
        <v>174</v>
      </c>
      <c r="B938" t="s">
        <v>1184</v>
      </c>
      <c r="C938" t="s">
        <v>1300</v>
      </c>
      <c r="D938" t="s">
        <v>1293</v>
      </c>
      <c r="E938">
        <v>49.124045680000002</v>
      </c>
      <c r="F938">
        <v>-125.61475900000001</v>
      </c>
      <c r="G938" t="s">
        <v>1294</v>
      </c>
      <c r="H938" t="s">
        <v>1294</v>
      </c>
      <c r="I938" t="s">
        <v>1295</v>
      </c>
      <c r="J938" t="s">
        <v>1296</v>
      </c>
      <c r="K938" t="s">
        <v>1297</v>
      </c>
      <c r="L938">
        <v>49.026875990000001</v>
      </c>
      <c r="M938">
        <v>-125.14962509999999</v>
      </c>
      <c r="N938" t="s">
        <v>30</v>
      </c>
      <c r="O938">
        <v>31</v>
      </c>
      <c r="P938" t="s">
        <v>1298</v>
      </c>
      <c r="Q938">
        <v>5</v>
      </c>
      <c r="R938">
        <v>52138</v>
      </c>
      <c r="S938" t="s">
        <v>158</v>
      </c>
      <c r="T938">
        <v>24</v>
      </c>
      <c r="U938" t="s">
        <v>1132</v>
      </c>
      <c r="V938" t="s">
        <v>74</v>
      </c>
      <c r="W938" s="449">
        <v>27</v>
      </c>
      <c r="X938">
        <f>'Area 24'!GN31</f>
        <v>-1</v>
      </c>
      <c r="Y938" s="449" t="e">
        <f>'Area 24'!GR31</f>
        <v>#N/A</v>
      </c>
      <c r="Z938" s="449" t="e">
        <f>'Area 24'!GP31</f>
        <v>#N/A</v>
      </c>
      <c r="AA938" s="449" t="e">
        <f>'Area 24'!GV31</f>
        <v>#N/A</v>
      </c>
      <c r="AB938" t="e">
        <f t="shared" si="58"/>
        <v>#N/A</v>
      </c>
      <c r="AC938" t="e">
        <f t="shared" si="59"/>
        <v>#N/A</v>
      </c>
      <c r="AD938" t="e">
        <f t="shared" si="60"/>
        <v>#N/A</v>
      </c>
    </row>
    <row r="939" spans="1:30">
      <c r="A939" t="s">
        <v>174</v>
      </c>
      <c r="B939" t="s">
        <v>1184</v>
      </c>
      <c r="C939" t="s">
        <v>1300</v>
      </c>
      <c r="D939" t="s">
        <v>1293</v>
      </c>
      <c r="E939">
        <v>49.124045680000002</v>
      </c>
      <c r="F939">
        <v>-125.61475900000001</v>
      </c>
      <c r="G939" t="s">
        <v>1294</v>
      </c>
      <c r="H939" t="s">
        <v>1294</v>
      </c>
      <c r="I939" t="s">
        <v>1295</v>
      </c>
      <c r="J939" t="s">
        <v>1296</v>
      </c>
      <c r="K939" t="s">
        <v>1297</v>
      </c>
      <c r="L939">
        <v>49.026875990000001</v>
      </c>
      <c r="M939">
        <v>-125.14962509999999</v>
      </c>
      <c r="N939" t="s">
        <v>30</v>
      </c>
      <c r="O939">
        <v>31</v>
      </c>
      <c r="P939" t="s">
        <v>1298</v>
      </c>
      <c r="Q939">
        <v>5</v>
      </c>
      <c r="R939">
        <v>52138</v>
      </c>
      <c r="S939" t="s">
        <v>158</v>
      </c>
      <c r="T939">
        <v>24</v>
      </c>
      <c r="U939" t="s">
        <v>1132</v>
      </c>
      <c r="V939" t="s">
        <v>75</v>
      </c>
      <c r="W939" s="449">
        <v>28</v>
      </c>
      <c r="X939">
        <f>'Area 24'!GN32</f>
        <v>-1</v>
      </c>
      <c r="Y939" s="449" t="e">
        <f>'Area 24'!GR32</f>
        <v>#N/A</v>
      </c>
      <c r="Z939" s="449" t="e">
        <f>'Area 24'!GP32</f>
        <v>#N/A</v>
      </c>
      <c r="AA939" s="449" t="e">
        <f>'Area 24'!GV32</f>
        <v>#N/A</v>
      </c>
      <c r="AB939" t="e">
        <f t="shared" si="58"/>
        <v>#N/A</v>
      </c>
      <c r="AC939" t="e">
        <f t="shared" si="59"/>
        <v>#N/A</v>
      </c>
      <c r="AD939" t="e">
        <f t="shared" si="60"/>
        <v>#N/A</v>
      </c>
    </row>
    <row r="940" spans="1:30">
      <c r="A940" t="s">
        <v>174</v>
      </c>
      <c r="B940" t="s">
        <v>1184</v>
      </c>
      <c r="C940" t="s">
        <v>1300</v>
      </c>
      <c r="D940" t="s">
        <v>1293</v>
      </c>
      <c r="E940">
        <v>49.124045680000002</v>
      </c>
      <c r="F940">
        <v>-125.61475900000001</v>
      </c>
      <c r="G940" t="s">
        <v>1294</v>
      </c>
      <c r="H940" t="s">
        <v>1294</v>
      </c>
      <c r="I940" t="s">
        <v>1295</v>
      </c>
      <c r="J940" t="s">
        <v>1296</v>
      </c>
      <c r="K940" t="s">
        <v>1297</v>
      </c>
      <c r="L940">
        <v>49.026875990000001</v>
      </c>
      <c r="M940">
        <v>-125.14962509999999</v>
      </c>
      <c r="N940" t="s">
        <v>30</v>
      </c>
      <c r="O940">
        <v>31</v>
      </c>
      <c r="P940" t="s">
        <v>1298</v>
      </c>
      <c r="Q940">
        <v>5</v>
      </c>
      <c r="R940">
        <v>52138</v>
      </c>
      <c r="S940" t="s">
        <v>158</v>
      </c>
      <c r="T940">
        <v>24</v>
      </c>
      <c r="U940" t="s">
        <v>1132</v>
      </c>
      <c r="V940" t="s">
        <v>76</v>
      </c>
      <c r="W940" s="449">
        <v>29</v>
      </c>
      <c r="X940">
        <f>'Area 24'!GN33</f>
        <v>0</v>
      </c>
      <c r="Y940" s="449" t="e">
        <f>'Area 24'!GR33</f>
        <v>#N/A</v>
      </c>
      <c r="Z940" s="449" t="e">
        <f>'Area 24'!GP33</f>
        <v>#N/A</v>
      </c>
      <c r="AA940" s="449" t="e">
        <f>'Area 24'!GV33</f>
        <v>#N/A</v>
      </c>
      <c r="AB940" t="e">
        <f t="shared" si="58"/>
        <v>#N/A</v>
      </c>
      <c r="AC940" t="e">
        <f t="shared" si="59"/>
        <v>#N/A</v>
      </c>
      <c r="AD940" t="e">
        <f t="shared" si="60"/>
        <v>#N/A</v>
      </c>
    </row>
    <row r="941" spans="1:30">
      <c r="A941" t="s">
        <v>174</v>
      </c>
      <c r="B941" t="s">
        <v>1184</v>
      </c>
      <c r="C941" t="s">
        <v>1300</v>
      </c>
      <c r="D941" t="s">
        <v>1293</v>
      </c>
      <c r="E941">
        <v>49.124045680000002</v>
      </c>
      <c r="F941">
        <v>-125.61475900000001</v>
      </c>
      <c r="G941" t="s">
        <v>1294</v>
      </c>
      <c r="H941" t="s">
        <v>1294</v>
      </c>
      <c r="I941" t="s">
        <v>1295</v>
      </c>
      <c r="J941" t="s">
        <v>1296</v>
      </c>
      <c r="K941" t="s">
        <v>1297</v>
      </c>
      <c r="L941">
        <v>49.026875990000001</v>
      </c>
      <c r="M941">
        <v>-125.14962509999999</v>
      </c>
      <c r="N941" t="s">
        <v>30</v>
      </c>
      <c r="O941">
        <v>31</v>
      </c>
      <c r="P941" t="s">
        <v>1298</v>
      </c>
      <c r="Q941">
        <v>5</v>
      </c>
      <c r="R941">
        <v>52138</v>
      </c>
      <c r="S941" t="s">
        <v>158</v>
      </c>
      <c r="T941">
        <v>24</v>
      </c>
      <c r="U941" t="s">
        <v>1133</v>
      </c>
      <c r="V941" t="s">
        <v>78</v>
      </c>
      <c r="W941" s="449">
        <v>30</v>
      </c>
      <c r="X941">
        <f>'Area 24'!GN34</f>
        <v>-1</v>
      </c>
      <c r="Y941" s="449" t="e">
        <f>'Area 24'!GR34</f>
        <v>#N/A</v>
      </c>
      <c r="Z941" s="449" t="e">
        <f>'Area 24'!GP34</f>
        <v>#N/A</v>
      </c>
      <c r="AA941" s="449" t="e">
        <f>'Area 24'!GV34</f>
        <v>#N/A</v>
      </c>
      <c r="AB941" t="e">
        <f t="shared" si="58"/>
        <v>#N/A</v>
      </c>
      <c r="AC941" t="e">
        <f t="shared" si="59"/>
        <v>#N/A</v>
      </c>
      <c r="AD941" t="e">
        <f t="shared" si="60"/>
        <v>#N/A</v>
      </c>
    </row>
    <row r="942" spans="1:30">
      <c r="A942" t="s">
        <v>174</v>
      </c>
      <c r="B942" t="s">
        <v>1184</v>
      </c>
      <c r="C942" t="s">
        <v>1300</v>
      </c>
      <c r="D942" t="s">
        <v>1293</v>
      </c>
      <c r="E942">
        <v>49.124045680000002</v>
      </c>
      <c r="F942">
        <v>-125.61475900000001</v>
      </c>
      <c r="G942" t="s">
        <v>1294</v>
      </c>
      <c r="H942" t="s">
        <v>1294</v>
      </c>
      <c r="I942" t="s">
        <v>1295</v>
      </c>
      <c r="J942" t="s">
        <v>1296</v>
      </c>
      <c r="K942" t="s">
        <v>1297</v>
      </c>
      <c r="L942">
        <v>49.026875990000001</v>
      </c>
      <c r="M942">
        <v>-125.14962509999999</v>
      </c>
      <c r="N942" t="s">
        <v>30</v>
      </c>
      <c r="O942">
        <v>31</v>
      </c>
      <c r="P942" t="s">
        <v>1298</v>
      </c>
      <c r="Q942">
        <v>5</v>
      </c>
      <c r="R942">
        <v>52138</v>
      </c>
      <c r="S942" t="s">
        <v>158</v>
      </c>
      <c r="T942">
        <v>24</v>
      </c>
      <c r="U942" t="s">
        <v>1133</v>
      </c>
      <c r="V942" t="s">
        <v>79</v>
      </c>
      <c r="W942" s="449">
        <v>31</v>
      </c>
      <c r="X942">
        <f>'Area 24'!GN35</f>
        <v>0</v>
      </c>
      <c r="Y942" s="449" t="e">
        <f>'Area 24'!GR35</f>
        <v>#N/A</v>
      </c>
      <c r="Z942" s="449" t="e">
        <f>'Area 24'!GP35</f>
        <v>#N/A</v>
      </c>
      <c r="AA942" s="449" t="e">
        <f>'Area 24'!GV35</f>
        <v>#N/A</v>
      </c>
      <c r="AB942" t="e">
        <f t="shared" si="58"/>
        <v>#N/A</v>
      </c>
      <c r="AC942" t="e">
        <f t="shared" si="59"/>
        <v>#N/A</v>
      </c>
      <c r="AD942" t="e">
        <f t="shared" si="60"/>
        <v>#N/A</v>
      </c>
    </row>
    <row r="943" spans="1:30">
      <c r="A943" t="s">
        <v>174</v>
      </c>
      <c r="B943" t="s">
        <v>1184</v>
      </c>
      <c r="C943" t="s">
        <v>1300</v>
      </c>
      <c r="D943" t="s">
        <v>1293</v>
      </c>
      <c r="E943">
        <v>49.124045680000002</v>
      </c>
      <c r="F943">
        <v>-125.61475900000001</v>
      </c>
      <c r="G943" t="s">
        <v>1294</v>
      </c>
      <c r="H943" t="s">
        <v>1294</v>
      </c>
      <c r="I943" t="s">
        <v>1295</v>
      </c>
      <c r="J943" t="s">
        <v>1296</v>
      </c>
      <c r="K943" t="s">
        <v>1297</v>
      </c>
      <c r="L943">
        <v>49.026875990000001</v>
      </c>
      <c r="M943">
        <v>-125.14962509999999</v>
      </c>
      <c r="N943" t="s">
        <v>30</v>
      </c>
      <c r="O943">
        <v>31</v>
      </c>
      <c r="P943" t="s">
        <v>1298</v>
      </c>
      <c r="Q943">
        <v>5</v>
      </c>
      <c r="R943">
        <v>52138</v>
      </c>
      <c r="S943" t="s">
        <v>158</v>
      </c>
      <c r="T943">
        <v>24</v>
      </c>
      <c r="U943" t="s">
        <v>1133</v>
      </c>
      <c r="V943" t="s">
        <v>80</v>
      </c>
      <c r="W943" s="449">
        <v>32</v>
      </c>
      <c r="X943">
        <f>'Area 24'!GN36</f>
        <v>1</v>
      </c>
      <c r="Y943" s="449" t="e">
        <f>'Area 24'!GR36</f>
        <v>#N/A</v>
      </c>
      <c r="Z943" s="449" t="e">
        <f>'Area 24'!GP36</f>
        <v>#N/A</v>
      </c>
      <c r="AA943" s="449" t="e">
        <f>'Area 24'!GV36</f>
        <v>#N/A</v>
      </c>
      <c r="AB943" t="e">
        <f t="shared" si="58"/>
        <v>#N/A</v>
      </c>
      <c r="AC943" t="e">
        <f t="shared" si="59"/>
        <v>#N/A</v>
      </c>
      <c r="AD943" t="e">
        <f t="shared" si="60"/>
        <v>#N/A</v>
      </c>
    </row>
    <row r="944" spans="1:30">
      <c r="A944" t="s">
        <v>174</v>
      </c>
      <c r="B944" t="s">
        <v>1184</v>
      </c>
      <c r="C944" t="s">
        <v>1300</v>
      </c>
      <c r="D944" t="s">
        <v>1293</v>
      </c>
      <c r="E944">
        <v>49.124045680000002</v>
      </c>
      <c r="F944">
        <v>-125.61475900000001</v>
      </c>
      <c r="G944" t="s">
        <v>1294</v>
      </c>
      <c r="H944" t="s">
        <v>1294</v>
      </c>
      <c r="I944" t="s">
        <v>1295</v>
      </c>
      <c r="J944" t="s">
        <v>1296</v>
      </c>
      <c r="K944" t="s">
        <v>1297</v>
      </c>
      <c r="L944">
        <v>49.026875990000001</v>
      </c>
      <c r="M944">
        <v>-125.14962509999999</v>
      </c>
      <c r="N944" t="s">
        <v>30</v>
      </c>
      <c r="O944">
        <v>31</v>
      </c>
      <c r="P944" t="s">
        <v>1298</v>
      </c>
      <c r="Q944">
        <v>5</v>
      </c>
      <c r="R944">
        <v>52138</v>
      </c>
      <c r="S944" t="s">
        <v>158</v>
      </c>
      <c r="T944">
        <v>24</v>
      </c>
      <c r="U944" t="s">
        <v>1133</v>
      </c>
      <c r="V944" t="s">
        <v>81</v>
      </c>
      <c r="W944" s="449">
        <v>33</v>
      </c>
      <c r="X944">
        <f>'Area 24'!GN37</f>
        <v>-1</v>
      </c>
      <c r="Y944" s="449" t="e">
        <f>'Area 24'!GR37</f>
        <v>#N/A</v>
      </c>
      <c r="Z944" s="449" t="e">
        <f>'Area 24'!GP37</f>
        <v>#N/A</v>
      </c>
      <c r="AA944" s="449" t="e">
        <f>'Area 24'!GV37</f>
        <v>#N/A</v>
      </c>
      <c r="AB944" t="e">
        <f t="shared" si="58"/>
        <v>#N/A</v>
      </c>
      <c r="AC944" t="e">
        <f t="shared" si="59"/>
        <v>#N/A</v>
      </c>
      <c r="AD944" t="e">
        <f t="shared" si="60"/>
        <v>#N/A</v>
      </c>
    </row>
    <row r="945" spans="1:30">
      <c r="A945" t="s">
        <v>174</v>
      </c>
      <c r="B945" t="s">
        <v>1184</v>
      </c>
      <c r="C945" t="s">
        <v>1300</v>
      </c>
      <c r="D945" t="s">
        <v>1293</v>
      </c>
      <c r="E945">
        <v>49.124045680000002</v>
      </c>
      <c r="F945">
        <v>-125.61475900000001</v>
      </c>
      <c r="G945" t="s">
        <v>1294</v>
      </c>
      <c r="H945" t="s">
        <v>1294</v>
      </c>
      <c r="I945" t="s">
        <v>1295</v>
      </c>
      <c r="J945" t="s">
        <v>1296</v>
      </c>
      <c r="K945" t="s">
        <v>1297</v>
      </c>
      <c r="L945">
        <v>49.026875990000001</v>
      </c>
      <c r="M945">
        <v>-125.14962509999999</v>
      </c>
      <c r="N945" t="s">
        <v>30</v>
      </c>
      <c r="O945">
        <v>31</v>
      </c>
      <c r="P945" t="s">
        <v>1298</v>
      </c>
      <c r="Q945">
        <v>5</v>
      </c>
      <c r="R945">
        <v>52138</v>
      </c>
      <c r="S945" t="s">
        <v>158</v>
      </c>
      <c r="T945">
        <v>24</v>
      </c>
      <c r="U945" t="s">
        <v>1133</v>
      </c>
      <c r="V945" t="s">
        <v>82</v>
      </c>
      <c r="W945" s="449">
        <v>34</v>
      </c>
      <c r="X945">
        <f>'Area 24'!GN38</f>
        <v>1</v>
      </c>
      <c r="Y945" s="449" t="e">
        <f>'Area 24'!GR38</f>
        <v>#N/A</v>
      </c>
      <c r="Z945" s="449" t="e">
        <f>'Area 24'!GP38</f>
        <v>#N/A</v>
      </c>
      <c r="AA945" s="449" t="e">
        <f>'Area 24'!GV38</f>
        <v>#N/A</v>
      </c>
      <c r="AB945" t="e">
        <f t="shared" si="58"/>
        <v>#N/A</v>
      </c>
      <c r="AC945" t="e">
        <f t="shared" si="59"/>
        <v>#N/A</v>
      </c>
      <c r="AD945" t="e">
        <f t="shared" si="60"/>
        <v>#N/A</v>
      </c>
    </row>
    <row r="946" spans="1:30">
      <c r="A946" t="s">
        <v>174</v>
      </c>
      <c r="B946" t="s">
        <v>1184</v>
      </c>
      <c r="C946" t="s">
        <v>1300</v>
      </c>
      <c r="D946" t="s">
        <v>1293</v>
      </c>
      <c r="E946">
        <v>49.124045680000002</v>
      </c>
      <c r="F946">
        <v>-125.61475900000001</v>
      </c>
      <c r="G946" t="s">
        <v>1294</v>
      </c>
      <c r="H946" t="s">
        <v>1294</v>
      </c>
      <c r="I946" t="s">
        <v>1295</v>
      </c>
      <c r="J946" t="s">
        <v>1296</v>
      </c>
      <c r="K946" t="s">
        <v>1297</v>
      </c>
      <c r="L946">
        <v>49.026875990000001</v>
      </c>
      <c r="M946">
        <v>-125.14962509999999</v>
      </c>
      <c r="N946" t="s">
        <v>30</v>
      </c>
      <c r="O946">
        <v>31</v>
      </c>
      <c r="P946" t="s">
        <v>1298</v>
      </c>
      <c r="Q946">
        <v>5</v>
      </c>
      <c r="R946">
        <v>52138</v>
      </c>
      <c r="S946" t="s">
        <v>158</v>
      </c>
      <c r="T946">
        <v>24</v>
      </c>
      <c r="U946" t="s">
        <v>1133</v>
      </c>
      <c r="V946" t="s">
        <v>83</v>
      </c>
      <c r="W946" s="449">
        <v>35</v>
      </c>
      <c r="X946">
        <f>'Area 24'!GN39</f>
        <v>-1</v>
      </c>
      <c r="Y946" s="449" t="e">
        <f>'Area 24'!GR39</f>
        <v>#N/A</v>
      </c>
      <c r="Z946" s="449" t="e">
        <f>'Area 24'!GP39</f>
        <v>#N/A</v>
      </c>
      <c r="AA946" s="449" t="e">
        <f>'Area 24'!GV39</f>
        <v>#N/A</v>
      </c>
      <c r="AB946" t="e">
        <f t="shared" si="58"/>
        <v>#N/A</v>
      </c>
      <c r="AC946" t="e">
        <f t="shared" si="59"/>
        <v>#N/A</v>
      </c>
      <c r="AD946" t="e">
        <f t="shared" si="60"/>
        <v>#N/A</v>
      </c>
    </row>
    <row r="947" spans="1:30">
      <c r="A947" t="s">
        <v>174</v>
      </c>
      <c r="B947" t="s">
        <v>1184</v>
      </c>
      <c r="C947" t="s">
        <v>1300</v>
      </c>
      <c r="D947" t="s">
        <v>1293</v>
      </c>
      <c r="E947">
        <v>49.124045680000002</v>
      </c>
      <c r="F947">
        <v>-125.61475900000001</v>
      </c>
      <c r="G947" t="s">
        <v>1294</v>
      </c>
      <c r="H947" t="s">
        <v>1294</v>
      </c>
      <c r="I947" t="s">
        <v>1295</v>
      </c>
      <c r="J947" t="s">
        <v>1296</v>
      </c>
      <c r="K947" t="s">
        <v>1297</v>
      </c>
      <c r="L947">
        <v>49.026875990000001</v>
      </c>
      <c r="M947">
        <v>-125.14962509999999</v>
      </c>
      <c r="N947" t="s">
        <v>30</v>
      </c>
      <c r="O947">
        <v>31</v>
      </c>
      <c r="P947" t="s">
        <v>1298</v>
      </c>
      <c r="Q947">
        <v>5</v>
      </c>
      <c r="R947">
        <v>52138</v>
      </c>
      <c r="S947" t="s">
        <v>158</v>
      </c>
      <c r="T947">
        <v>24</v>
      </c>
      <c r="U947" t="s">
        <v>1133</v>
      </c>
      <c r="V947" t="s">
        <v>84</v>
      </c>
      <c r="W947" s="449">
        <v>36</v>
      </c>
      <c r="X947">
        <f>'Area 24'!GN40</f>
        <v>-1</v>
      </c>
      <c r="Y947" s="449" t="e">
        <f>'Area 24'!GR40</f>
        <v>#N/A</v>
      </c>
      <c r="Z947" s="449" t="e">
        <f>'Area 24'!GP40</f>
        <v>#N/A</v>
      </c>
      <c r="AA947" s="449" t="e">
        <f>'Area 24'!GV40</f>
        <v>#N/A</v>
      </c>
      <c r="AB947" t="e">
        <f t="shared" si="58"/>
        <v>#N/A</v>
      </c>
      <c r="AC947" t="e">
        <f t="shared" si="59"/>
        <v>#N/A</v>
      </c>
      <c r="AD947" t="e">
        <f t="shared" si="60"/>
        <v>#N/A</v>
      </c>
    </row>
    <row r="948" spans="1:30">
      <c r="A948" t="s">
        <v>174</v>
      </c>
      <c r="B948" t="s">
        <v>1184</v>
      </c>
      <c r="C948" t="s">
        <v>1300</v>
      </c>
      <c r="D948" t="s">
        <v>1293</v>
      </c>
      <c r="E948">
        <v>49.124045680000002</v>
      </c>
      <c r="F948">
        <v>-125.61475900000001</v>
      </c>
      <c r="G948" t="s">
        <v>1294</v>
      </c>
      <c r="H948" t="s">
        <v>1294</v>
      </c>
      <c r="I948" t="s">
        <v>1295</v>
      </c>
      <c r="J948" t="s">
        <v>1296</v>
      </c>
      <c r="K948" t="s">
        <v>1297</v>
      </c>
      <c r="L948">
        <v>49.026875990000001</v>
      </c>
      <c r="M948">
        <v>-125.14962509999999</v>
      </c>
      <c r="N948" t="s">
        <v>30</v>
      </c>
      <c r="O948">
        <v>31</v>
      </c>
      <c r="P948" t="s">
        <v>1298</v>
      </c>
      <c r="Q948">
        <v>5</v>
      </c>
      <c r="R948">
        <v>52138</v>
      </c>
      <c r="S948" t="s">
        <v>158</v>
      </c>
      <c r="T948">
        <v>24</v>
      </c>
      <c r="U948" t="s">
        <v>1133</v>
      </c>
      <c r="V948" t="s">
        <v>85</v>
      </c>
      <c r="W948" s="449">
        <v>37</v>
      </c>
      <c r="X948">
        <f>'Area 24'!GN41</f>
        <v>-1</v>
      </c>
      <c r="Y948" s="449" t="e">
        <f>'Area 24'!GR41</f>
        <v>#N/A</v>
      </c>
      <c r="Z948" s="449" t="e">
        <f>'Area 24'!GP41</f>
        <v>#N/A</v>
      </c>
      <c r="AA948" s="449" t="e">
        <f>'Area 24'!GV41</f>
        <v>#N/A</v>
      </c>
      <c r="AB948" t="e">
        <f t="shared" si="58"/>
        <v>#N/A</v>
      </c>
      <c r="AC948" t="e">
        <f t="shared" si="59"/>
        <v>#N/A</v>
      </c>
      <c r="AD948" t="e">
        <f t="shared" si="60"/>
        <v>#N/A</v>
      </c>
    </row>
    <row r="949" spans="1:30">
      <c r="A949" t="s">
        <v>174</v>
      </c>
      <c r="B949" t="s">
        <v>1184</v>
      </c>
      <c r="C949" t="s">
        <v>1300</v>
      </c>
      <c r="D949" t="s">
        <v>1293</v>
      </c>
      <c r="E949">
        <v>49.124045680000002</v>
      </c>
      <c r="F949">
        <v>-125.61475900000001</v>
      </c>
      <c r="G949" t="s">
        <v>1294</v>
      </c>
      <c r="H949" t="s">
        <v>1294</v>
      </c>
      <c r="I949" t="s">
        <v>1295</v>
      </c>
      <c r="J949" t="s">
        <v>1296</v>
      </c>
      <c r="K949" t="s">
        <v>1297</v>
      </c>
      <c r="L949">
        <v>49.026875990000001</v>
      </c>
      <c r="M949">
        <v>-125.14962509999999</v>
      </c>
      <c r="N949" t="s">
        <v>30</v>
      </c>
      <c r="O949">
        <v>31</v>
      </c>
      <c r="P949" t="s">
        <v>1298</v>
      </c>
      <c r="Q949">
        <v>5</v>
      </c>
      <c r="R949">
        <v>52138</v>
      </c>
      <c r="S949" t="s">
        <v>158</v>
      </c>
      <c r="T949">
        <v>24</v>
      </c>
      <c r="U949" t="s">
        <v>1133</v>
      </c>
      <c r="V949" t="s">
        <v>86</v>
      </c>
      <c r="W949" s="449">
        <v>38</v>
      </c>
      <c r="X949">
        <f>'Area 24'!GN42</f>
        <v>-1</v>
      </c>
      <c r="Y949" s="449" t="e">
        <f>'Area 24'!GR42</f>
        <v>#N/A</v>
      </c>
      <c r="Z949" s="449" t="e">
        <f>'Area 24'!GP42</f>
        <v>#N/A</v>
      </c>
      <c r="AA949" s="449" t="e">
        <f>'Area 24'!GV42</f>
        <v>#N/A</v>
      </c>
      <c r="AB949" t="e">
        <f t="shared" si="58"/>
        <v>#N/A</v>
      </c>
      <c r="AC949" t="e">
        <f t="shared" si="59"/>
        <v>#N/A</v>
      </c>
      <c r="AD949" t="e">
        <f t="shared" si="60"/>
        <v>#N/A</v>
      </c>
    </row>
    <row r="950" spans="1:30">
      <c r="A950" t="s">
        <v>174</v>
      </c>
      <c r="B950" t="s">
        <v>1184</v>
      </c>
      <c r="C950" t="s">
        <v>1300</v>
      </c>
      <c r="D950" t="s">
        <v>1293</v>
      </c>
      <c r="E950">
        <v>49.124045680000002</v>
      </c>
      <c r="F950">
        <v>-125.61475900000001</v>
      </c>
      <c r="G950" t="s">
        <v>1294</v>
      </c>
      <c r="H950" t="s">
        <v>1294</v>
      </c>
      <c r="I950" t="s">
        <v>1295</v>
      </c>
      <c r="J950" t="s">
        <v>1296</v>
      </c>
      <c r="K950" t="s">
        <v>1297</v>
      </c>
      <c r="L950">
        <v>49.026875990000001</v>
      </c>
      <c r="M950">
        <v>-125.14962509999999</v>
      </c>
      <c r="N950" t="s">
        <v>30</v>
      </c>
      <c r="O950">
        <v>31</v>
      </c>
      <c r="P950" t="s">
        <v>1298</v>
      </c>
      <c r="Q950">
        <v>5</v>
      </c>
      <c r="R950">
        <v>52138</v>
      </c>
      <c r="S950" t="s">
        <v>158</v>
      </c>
      <c r="T950">
        <v>24</v>
      </c>
      <c r="U950" t="s">
        <v>1133</v>
      </c>
      <c r="V950" t="s">
        <v>87</v>
      </c>
      <c r="W950" s="449">
        <v>39</v>
      </c>
      <c r="X950">
        <f>'Area 24'!GN43</f>
        <v>2</v>
      </c>
      <c r="Y950" s="449" t="e">
        <f>'Area 24'!GR43</f>
        <v>#N/A</v>
      </c>
      <c r="Z950" s="449" t="e">
        <f>'Area 24'!GP43</f>
        <v>#N/A</v>
      </c>
      <c r="AA950" s="449" t="e">
        <f>'Area 24'!GV43</f>
        <v>#N/A</v>
      </c>
      <c r="AB950" t="e">
        <f t="shared" si="58"/>
        <v>#N/A</v>
      </c>
      <c r="AC950" t="e">
        <f t="shared" si="59"/>
        <v>#N/A</v>
      </c>
      <c r="AD950" t="e">
        <f t="shared" si="60"/>
        <v>#N/A</v>
      </c>
    </row>
    <row r="951" spans="1:30">
      <c r="A951" t="s">
        <v>174</v>
      </c>
      <c r="B951" t="s">
        <v>1184</v>
      </c>
      <c r="C951" t="s">
        <v>1300</v>
      </c>
      <c r="D951" t="s">
        <v>1293</v>
      </c>
      <c r="E951">
        <v>49.124045680000002</v>
      </c>
      <c r="F951">
        <v>-125.61475900000001</v>
      </c>
      <c r="G951" t="s">
        <v>1294</v>
      </c>
      <c r="H951" t="s">
        <v>1294</v>
      </c>
      <c r="I951" t="s">
        <v>1295</v>
      </c>
      <c r="J951" t="s">
        <v>1296</v>
      </c>
      <c r="K951" t="s">
        <v>1297</v>
      </c>
      <c r="L951">
        <v>49.026875990000001</v>
      </c>
      <c r="M951">
        <v>-125.14962509999999</v>
      </c>
      <c r="N951" t="s">
        <v>30</v>
      </c>
      <c r="O951">
        <v>31</v>
      </c>
      <c r="P951" t="s">
        <v>1298</v>
      </c>
      <c r="Q951">
        <v>5</v>
      </c>
      <c r="R951">
        <v>52138</v>
      </c>
      <c r="S951" t="s">
        <v>158</v>
      </c>
      <c r="T951">
        <v>24</v>
      </c>
      <c r="U951" t="s">
        <v>1133</v>
      </c>
      <c r="V951" t="s">
        <v>88</v>
      </c>
      <c r="W951" s="449">
        <v>40</v>
      </c>
      <c r="X951">
        <f>'Area 24'!GN44</f>
        <v>1</v>
      </c>
      <c r="Y951" s="449" t="e">
        <f>'Area 24'!GR44</f>
        <v>#N/A</v>
      </c>
      <c r="Z951" s="449" t="e">
        <f>'Area 24'!GP44</f>
        <v>#N/A</v>
      </c>
      <c r="AA951" s="449" t="e">
        <f>'Area 24'!GV44</f>
        <v>#N/A</v>
      </c>
      <c r="AB951" t="e">
        <f t="shared" si="58"/>
        <v>#N/A</v>
      </c>
      <c r="AC951" t="e">
        <f t="shared" si="59"/>
        <v>#N/A</v>
      </c>
      <c r="AD951" t="e">
        <f t="shared" si="60"/>
        <v>#N/A</v>
      </c>
    </row>
    <row r="952" spans="1:30">
      <c r="A952" t="s">
        <v>174</v>
      </c>
      <c r="B952" t="s">
        <v>1184</v>
      </c>
      <c r="C952" t="s">
        <v>1300</v>
      </c>
      <c r="D952" t="s">
        <v>1293</v>
      </c>
      <c r="E952">
        <v>49.124045680000002</v>
      </c>
      <c r="F952">
        <v>-125.61475900000001</v>
      </c>
      <c r="G952" t="s">
        <v>1294</v>
      </c>
      <c r="H952" t="s">
        <v>1294</v>
      </c>
      <c r="I952" t="s">
        <v>1295</v>
      </c>
      <c r="J952" t="s">
        <v>1296</v>
      </c>
      <c r="K952" t="s">
        <v>1297</v>
      </c>
      <c r="L952">
        <v>49.026875990000001</v>
      </c>
      <c r="M952">
        <v>-125.14962509999999</v>
      </c>
      <c r="N952" t="s">
        <v>30</v>
      </c>
      <c r="O952">
        <v>31</v>
      </c>
      <c r="P952" t="s">
        <v>1298</v>
      </c>
      <c r="Q952">
        <v>5</v>
      </c>
      <c r="R952">
        <v>52138</v>
      </c>
      <c r="S952" t="s">
        <v>158</v>
      </c>
      <c r="T952">
        <v>24</v>
      </c>
      <c r="U952" t="s">
        <v>1133</v>
      </c>
      <c r="V952" t="s">
        <v>89</v>
      </c>
      <c r="W952" s="449">
        <v>41</v>
      </c>
      <c r="X952">
        <f>'Area 24'!GN45</f>
        <v>-1</v>
      </c>
      <c r="Y952" s="449" t="e">
        <f>'Area 24'!GR45</f>
        <v>#N/A</v>
      </c>
      <c r="Z952" s="449" t="e">
        <f>'Area 24'!GP45</f>
        <v>#N/A</v>
      </c>
      <c r="AA952" s="449" t="e">
        <f>'Area 24'!GV45</f>
        <v>#N/A</v>
      </c>
      <c r="AB952" t="e">
        <f t="shared" si="58"/>
        <v>#N/A</v>
      </c>
      <c r="AC952" t="e">
        <f t="shared" si="59"/>
        <v>#N/A</v>
      </c>
      <c r="AD952" t="e">
        <f t="shared" si="60"/>
        <v>#N/A</v>
      </c>
    </row>
    <row r="953" spans="1:30">
      <c r="A953" t="s">
        <v>174</v>
      </c>
      <c r="B953" t="s">
        <v>1184</v>
      </c>
      <c r="C953" t="s">
        <v>1300</v>
      </c>
      <c r="D953" t="s">
        <v>1293</v>
      </c>
      <c r="E953">
        <v>49.124045680000002</v>
      </c>
      <c r="F953">
        <v>-125.61475900000001</v>
      </c>
      <c r="G953" t="s">
        <v>1294</v>
      </c>
      <c r="H953" t="s">
        <v>1294</v>
      </c>
      <c r="I953" t="s">
        <v>1295</v>
      </c>
      <c r="J953" t="s">
        <v>1296</v>
      </c>
      <c r="K953" t="s">
        <v>1297</v>
      </c>
      <c r="L953">
        <v>49.026875990000001</v>
      </c>
      <c r="M953">
        <v>-125.14962509999999</v>
      </c>
      <c r="N953" t="s">
        <v>30</v>
      </c>
      <c r="O953">
        <v>31</v>
      </c>
      <c r="P953" t="s">
        <v>1298</v>
      </c>
      <c r="Q953">
        <v>5</v>
      </c>
      <c r="R953">
        <v>52138</v>
      </c>
      <c r="S953" t="s">
        <v>158</v>
      </c>
      <c r="T953">
        <v>24</v>
      </c>
      <c r="U953" t="s">
        <v>1133</v>
      </c>
      <c r="V953" t="s">
        <v>90</v>
      </c>
      <c r="W953" s="449">
        <v>42</v>
      </c>
      <c r="X953">
        <f>'Area 24'!GN46</f>
        <v>-1</v>
      </c>
      <c r="Y953" s="449" t="e">
        <f>'Area 24'!GR46</f>
        <v>#N/A</v>
      </c>
      <c r="Z953" s="449" t="e">
        <f>'Area 24'!GP46</f>
        <v>#N/A</v>
      </c>
      <c r="AA953" s="449" t="e">
        <f>'Area 24'!GV46</f>
        <v>#N/A</v>
      </c>
      <c r="AB953" t="e">
        <f t="shared" si="58"/>
        <v>#N/A</v>
      </c>
      <c r="AC953" t="e">
        <f t="shared" si="59"/>
        <v>#N/A</v>
      </c>
      <c r="AD953" t="e">
        <f t="shared" si="60"/>
        <v>#N/A</v>
      </c>
    </row>
    <row r="954" spans="1:30">
      <c r="A954" t="s">
        <v>174</v>
      </c>
      <c r="B954" t="s">
        <v>1184</v>
      </c>
      <c r="C954" t="s">
        <v>1300</v>
      </c>
      <c r="D954" t="s">
        <v>1293</v>
      </c>
      <c r="E954">
        <v>49.124045680000002</v>
      </c>
      <c r="F954">
        <v>-125.61475900000001</v>
      </c>
      <c r="G954" t="s">
        <v>1294</v>
      </c>
      <c r="H954" t="s">
        <v>1294</v>
      </c>
      <c r="I954" t="s">
        <v>1295</v>
      </c>
      <c r="J954" t="s">
        <v>1296</v>
      </c>
      <c r="K954" t="s">
        <v>1297</v>
      </c>
      <c r="L954">
        <v>49.026875990000001</v>
      </c>
      <c r="M954">
        <v>-125.14962509999999</v>
      </c>
      <c r="N954" t="s">
        <v>30</v>
      </c>
      <c r="O954">
        <v>31</v>
      </c>
      <c r="P954" t="s">
        <v>1298</v>
      </c>
      <c r="Q954">
        <v>5</v>
      </c>
      <c r="R954">
        <v>52138</v>
      </c>
      <c r="S954" t="s">
        <v>158</v>
      </c>
      <c r="T954">
        <v>24</v>
      </c>
      <c r="U954" t="s">
        <v>1133</v>
      </c>
      <c r="V954" t="s">
        <v>92</v>
      </c>
      <c r="W954" s="449">
        <v>43</v>
      </c>
      <c r="X954">
        <f>'Area 24'!GN47</f>
        <v>-1</v>
      </c>
      <c r="Y954" s="449" t="e">
        <f>'Area 24'!GR47</f>
        <v>#N/A</v>
      </c>
      <c r="Z954" s="449" t="e">
        <f>'Area 24'!GP47</f>
        <v>#N/A</v>
      </c>
      <c r="AA954" s="449" t="e">
        <f>'Area 24'!GV47</f>
        <v>#N/A</v>
      </c>
      <c r="AB954" t="e">
        <f t="shared" si="58"/>
        <v>#N/A</v>
      </c>
      <c r="AC954" t="e">
        <f t="shared" si="59"/>
        <v>#N/A</v>
      </c>
      <c r="AD954" t="e">
        <f t="shared" si="60"/>
        <v>#N/A</v>
      </c>
    </row>
    <row r="955" spans="1:30">
      <c r="A955" t="s">
        <v>174</v>
      </c>
      <c r="B955" t="s">
        <v>1184</v>
      </c>
      <c r="C955" t="s">
        <v>1300</v>
      </c>
      <c r="D955" t="s">
        <v>1293</v>
      </c>
      <c r="E955">
        <v>49.124045680000002</v>
      </c>
      <c r="F955">
        <v>-125.61475900000001</v>
      </c>
      <c r="G955" t="s">
        <v>1294</v>
      </c>
      <c r="H955" t="s">
        <v>1294</v>
      </c>
      <c r="I955" t="s">
        <v>1295</v>
      </c>
      <c r="J955" t="s">
        <v>1296</v>
      </c>
      <c r="K955" t="s">
        <v>1297</v>
      </c>
      <c r="L955">
        <v>49.026875990000001</v>
      </c>
      <c r="M955">
        <v>-125.14962509999999</v>
      </c>
      <c r="N955" t="s">
        <v>30</v>
      </c>
      <c r="O955">
        <v>31</v>
      </c>
      <c r="P955" t="s">
        <v>1298</v>
      </c>
      <c r="Q955">
        <v>5</v>
      </c>
      <c r="R955">
        <v>52138</v>
      </c>
      <c r="S955" t="s">
        <v>158</v>
      </c>
      <c r="T955">
        <v>24</v>
      </c>
      <c r="U955" t="s">
        <v>1133</v>
      </c>
      <c r="V955" t="s">
        <v>93</v>
      </c>
      <c r="W955" s="449">
        <v>44</v>
      </c>
      <c r="X955">
        <f>'Area 24'!GN48</f>
        <v>-1</v>
      </c>
      <c r="Y955" s="449" t="e">
        <f>'Area 24'!GR48</f>
        <v>#N/A</v>
      </c>
      <c r="Z955" s="449" t="e">
        <f>'Area 24'!GP48</f>
        <v>#N/A</v>
      </c>
      <c r="AA955" s="449" t="e">
        <f>'Area 24'!GV48</f>
        <v>#N/A</v>
      </c>
      <c r="AB955" t="e">
        <f t="shared" si="58"/>
        <v>#N/A</v>
      </c>
      <c r="AC955" t="e">
        <f t="shared" si="59"/>
        <v>#N/A</v>
      </c>
      <c r="AD955" t="e">
        <f t="shared" si="60"/>
        <v>#N/A</v>
      </c>
    </row>
    <row r="956" spans="1:30">
      <c r="A956" t="s">
        <v>174</v>
      </c>
      <c r="B956" t="s">
        <v>1184</v>
      </c>
      <c r="C956" t="s">
        <v>1300</v>
      </c>
      <c r="D956" t="s">
        <v>1293</v>
      </c>
      <c r="E956">
        <v>49.124045680000002</v>
      </c>
      <c r="F956">
        <v>-125.61475900000001</v>
      </c>
      <c r="G956" t="s">
        <v>1294</v>
      </c>
      <c r="H956" t="s">
        <v>1294</v>
      </c>
      <c r="I956" t="s">
        <v>1295</v>
      </c>
      <c r="J956" t="s">
        <v>1296</v>
      </c>
      <c r="K956" t="s">
        <v>1297</v>
      </c>
      <c r="L956">
        <v>49.026875990000001</v>
      </c>
      <c r="M956">
        <v>-125.14962509999999</v>
      </c>
      <c r="N956" t="s">
        <v>30</v>
      </c>
      <c r="O956">
        <v>31</v>
      </c>
      <c r="P956" t="s">
        <v>1298</v>
      </c>
      <c r="Q956">
        <v>5</v>
      </c>
      <c r="R956">
        <v>52138</v>
      </c>
      <c r="S956" t="s">
        <v>158</v>
      </c>
      <c r="T956">
        <v>24</v>
      </c>
      <c r="U956" t="s">
        <v>1133</v>
      </c>
      <c r="V956" t="s">
        <v>94</v>
      </c>
      <c r="W956" s="449">
        <v>45</v>
      </c>
      <c r="X956">
        <f>'Area 24'!GN49</f>
        <v>0</v>
      </c>
      <c r="Y956" s="449" t="e">
        <f>'Area 24'!GR49</f>
        <v>#N/A</v>
      </c>
      <c r="Z956" s="449" t="e">
        <f>'Area 24'!GP49</f>
        <v>#N/A</v>
      </c>
      <c r="AA956" s="449" t="e">
        <f>'Area 24'!GV49</f>
        <v>#N/A</v>
      </c>
      <c r="AB956" t="e">
        <f t="shared" si="58"/>
        <v>#N/A</v>
      </c>
      <c r="AC956" t="e">
        <f t="shared" si="59"/>
        <v>#N/A</v>
      </c>
      <c r="AD956" t="e">
        <f t="shared" si="60"/>
        <v>#N/A</v>
      </c>
    </row>
    <row r="957" spans="1:30">
      <c r="A957" t="s">
        <v>174</v>
      </c>
      <c r="B957" t="s">
        <v>1184</v>
      </c>
      <c r="C957" t="s">
        <v>1300</v>
      </c>
      <c r="D957" t="s">
        <v>1293</v>
      </c>
      <c r="E957">
        <v>49.124045680000002</v>
      </c>
      <c r="F957">
        <v>-125.61475900000001</v>
      </c>
      <c r="G957" t="s">
        <v>1294</v>
      </c>
      <c r="H957" t="s">
        <v>1294</v>
      </c>
      <c r="I957" t="s">
        <v>1295</v>
      </c>
      <c r="J957" t="s">
        <v>1296</v>
      </c>
      <c r="K957" t="s">
        <v>1297</v>
      </c>
      <c r="L957">
        <v>49.026875990000001</v>
      </c>
      <c r="M957">
        <v>-125.14962509999999</v>
      </c>
      <c r="N957" t="s">
        <v>30</v>
      </c>
      <c r="O957">
        <v>31</v>
      </c>
      <c r="P957" t="s">
        <v>1298</v>
      </c>
      <c r="Q957">
        <v>5</v>
      </c>
      <c r="R957">
        <v>52138</v>
      </c>
      <c r="S957" t="s">
        <v>158</v>
      </c>
      <c r="T957">
        <v>24</v>
      </c>
      <c r="U957" t="s">
        <v>1133</v>
      </c>
      <c r="V957" t="s">
        <v>95</v>
      </c>
      <c r="W957" s="449">
        <v>46</v>
      </c>
      <c r="X957">
        <f>'Area 24'!GN50</f>
        <v>0</v>
      </c>
      <c r="Y957" s="449" t="e">
        <f>'Area 24'!GR50</f>
        <v>#N/A</v>
      </c>
      <c r="Z957" s="449" t="e">
        <f>'Area 24'!GP50</f>
        <v>#N/A</v>
      </c>
      <c r="AA957" s="449" t="e">
        <f>'Area 24'!GV50</f>
        <v>#N/A</v>
      </c>
      <c r="AB957" t="e">
        <f t="shared" si="58"/>
        <v>#N/A</v>
      </c>
      <c r="AC957" t="e">
        <f t="shared" si="59"/>
        <v>#N/A</v>
      </c>
      <c r="AD957" t="e">
        <f t="shared" si="60"/>
        <v>#N/A</v>
      </c>
    </row>
    <row r="958" spans="1:30">
      <c r="A958" t="s">
        <v>174</v>
      </c>
      <c r="B958" t="s">
        <v>1184</v>
      </c>
      <c r="C958" t="s">
        <v>1300</v>
      </c>
      <c r="D958" t="s">
        <v>1293</v>
      </c>
      <c r="E958">
        <v>49.124045680000002</v>
      </c>
      <c r="F958">
        <v>-125.61475900000001</v>
      </c>
      <c r="G958" t="s">
        <v>1294</v>
      </c>
      <c r="H958" t="s">
        <v>1294</v>
      </c>
      <c r="I958" t="s">
        <v>1295</v>
      </c>
      <c r="J958" t="s">
        <v>1296</v>
      </c>
      <c r="K958" t="s">
        <v>1297</v>
      </c>
      <c r="L958">
        <v>49.026875990000001</v>
      </c>
      <c r="M958">
        <v>-125.14962509999999</v>
      </c>
      <c r="N958" t="s">
        <v>30</v>
      </c>
      <c r="O958">
        <v>31</v>
      </c>
      <c r="P958" t="s">
        <v>1298</v>
      </c>
      <c r="Q958">
        <v>5</v>
      </c>
      <c r="R958">
        <v>52138</v>
      </c>
      <c r="S958" t="s">
        <v>158</v>
      </c>
      <c r="T958">
        <v>24</v>
      </c>
      <c r="U958" t="s">
        <v>1134</v>
      </c>
      <c r="V958" t="s">
        <v>97</v>
      </c>
      <c r="W958" s="449">
        <v>47</v>
      </c>
      <c r="X958">
        <f>'Area 24'!GN51</f>
        <v>1</v>
      </c>
      <c r="Y958" s="449" t="e">
        <f>'Area 24'!GR51</f>
        <v>#N/A</v>
      </c>
      <c r="Z958" s="449" t="e">
        <f>'Area 24'!GP51</f>
        <v>#N/A</v>
      </c>
      <c r="AA958" s="449" t="e">
        <f>'Area 24'!GV51</f>
        <v>#N/A</v>
      </c>
      <c r="AB958" t="e">
        <f t="shared" si="58"/>
        <v>#N/A</v>
      </c>
      <c r="AC958" t="e">
        <f t="shared" si="59"/>
        <v>#N/A</v>
      </c>
      <c r="AD958" t="e">
        <f t="shared" si="60"/>
        <v>#N/A</v>
      </c>
    </row>
    <row r="959" spans="1:30">
      <c r="A959" t="s">
        <v>174</v>
      </c>
      <c r="B959" t="s">
        <v>1184</v>
      </c>
      <c r="C959" t="s">
        <v>1300</v>
      </c>
      <c r="D959" t="s">
        <v>1293</v>
      </c>
      <c r="E959">
        <v>49.124045680000002</v>
      </c>
      <c r="F959">
        <v>-125.61475900000001</v>
      </c>
      <c r="G959" t="s">
        <v>1294</v>
      </c>
      <c r="H959" t="s">
        <v>1294</v>
      </c>
      <c r="I959" t="s">
        <v>1295</v>
      </c>
      <c r="J959" t="s">
        <v>1296</v>
      </c>
      <c r="K959" t="s">
        <v>1297</v>
      </c>
      <c r="L959">
        <v>49.026875990000001</v>
      </c>
      <c r="M959">
        <v>-125.14962509999999</v>
      </c>
      <c r="N959" t="s">
        <v>30</v>
      </c>
      <c r="O959">
        <v>31</v>
      </c>
      <c r="P959" t="s">
        <v>1298</v>
      </c>
      <c r="Q959">
        <v>5</v>
      </c>
      <c r="R959">
        <v>52138</v>
      </c>
      <c r="S959" t="s">
        <v>158</v>
      </c>
      <c r="T959">
        <v>24</v>
      </c>
      <c r="U959" t="s">
        <v>1134</v>
      </c>
      <c r="V959" t="s">
        <v>98</v>
      </c>
      <c r="W959" s="449">
        <v>48</v>
      </c>
      <c r="X959">
        <f>'Area 24'!GN52</f>
        <v>1</v>
      </c>
      <c r="Y959" s="449" t="e">
        <f>'Area 24'!GR52</f>
        <v>#N/A</v>
      </c>
      <c r="Z959" s="449" t="e">
        <f>'Area 24'!GP52</f>
        <v>#N/A</v>
      </c>
      <c r="AA959" s="449" t="e">
        <f>'Area 24'!GV52</f>
        <v>#N/A</v>
      </c>
      <c r="AB959" t="e">
        <f t="shared" si="58"/>
        <v>#N/A</v>
      </c>
      <c r="AC959" t="e">
        <f t="shared" si="59"/>
        <v>#N/A</v>
      </c>
      <c r="AD959" t="e">
        <f t="shared" si="60"/>
        <v>#N/A</v>
      </c>
    </row>
    <row r="960" spans="1:30">
      <c r="A960" t="s">
        <v>174</v>
      </c>
      <c r="B960" t="s">
        <v>1184</v>
      </c>
      <c r="C960" t="s">
        <v>1300</v>
      </c>
      <c r="D960" t="s">
        <v>1293</v>
      </c>
      <c r="E960">
        <v>49.124045680000002</v>
      </c>
      <c r="F960">
        <v>-125.61475900000001</v>
      </c>
      <c r="G960" t="s">
        <v>1294</v>
      </c>
      <c r="H960" t="s">
        <v>1294</v>
      </c>
      <c r="I960" t="s">
        <v>1295</v>
      </c>
      <c r="J960" t="s">
        <v>1296</v>
      </c>
      <c r="K960" t="s">
        <v>1297</v>
      </c>
      <c r="L960">
        <v>49.026875990000001</v>
      </c>
      <c r="M960">
        <v>-125.14962509999999</v>
      </c>
      <c r="N960" t="s">
        <v>30</v>
      </c>
      <c r="O960">
        <v>31</v>
      </c>
      <c r="P960" t="s">
        <v>1298</v>
      </c>
      <c r="Q960">
        <v>5</v>
      </c>
      <c r="R960">
        <v>52138</v>
      </c>
      <c r="S960" t="s">
        <v>158</v>
      </c>
      <c r="T960">
        <v>24</v>
      </c>
      <c r="U960" t="s">
        <v>1134</v>
      </c>
      <c r="V960" t="s">
        <v>99</v>
      </c>
      <c r="W960" s="449">
        <v>49</v>
      </c>
      <c r="X960">
        <f>'Area 24'!GN53</f>
        <v>-1</v>
      </c>
      <c r="Y960" s="449" t="e">
        <f>'Area 24'!GR53</f>
        <v>#N/A</v>
      </c>
      <c r="Z960" s="449" t="e">
        <f>'Area 24'!GP53</f>
        <v>#N/A</v>
      </c>
      <c r="AA960" s="449" t="e">
        <f>'Area 24'!GV53</f>
        <v>#N/A</v>
      </c>
      <c r="AB960" t="e">
        <f t="shared" si="58"/>
        <v>#N/A</v>
      </c>
      <c r="AC960" t="e">
        <f t="shared" si="59"/>
        <v>#N/A</v>
      </c>
      <c r="AD960" t="e">
        <f t="shared" si="60"/>
        <v>#N/A</v>
      </c>
    </row>
    <row r="961" spans="1:30">
      <c r="A961" t="s">
        <v>174</v>
      </c>
      <c r="B961" t="s">
        <v>1184</v>
      </c>
      <c r="C961" t="s">
        <v>1300</v>
      </c>
      <c r="D961" t="s">
        <v>1293</v>
      </c>
      <c r="E961">
        <v>49.124045680000002</v>
      </c>
      <c r="F961">
        <v>-125.61475900000001</v>
      </c>
      <c r="G961" t="s">
        <v>1294</v>
      </c>
      <c r="H961" t="s">
        <v>1294</v>
      </c>
      <c r="I961" t="s">
        <v>1295</v>
      </c>
      <c r="J961" t="s">
        <v>1296</v>
      </c>
      <c r="K961" t="s">
        <v>1297</v>
      </c>
      <c r="L961">
        <v>49.026875990000001</v>
      </c>
      <c r="M961">
        <v>-125.14962509999999</v>
      </c>
      <c r="N961" t="s">
        <v>30</v>
      </c>
      <c r="O961">
        <v>31</v>
      </c>
      <c r="P961" t="s">
        <v>1298</v>
      </c>
      <c r="Q961">
        <v>5</v>
      </c>
      <c r="R961">
        <v>52138</v>
      </c>
      <c r="S961" t="s">
        <v>158</v>
      </c>
      <c r="T961">
        <v>24</v>
      </c>
      <c r="U961" t="s">
        <v>1134</v>
      </c>
      <c r="V961" t="s">
        <v>100</v>
      </c>
      <c r="W961" s="449">
        <v>50</v>
      </c>
      <c r="X961">
        <f>'Area 24'!GN54</f>
        <v>1</v>
      </c>
      <c r="Y961" s="449" t="e">
        <f>'Area 24'!GR54</f>
        <v>#N/A</v>
      </c>
      <c r="Z961" s="449" t="e">
        <f>'Area 24'!GP54</f>
        <v>#N/A</v>
      </c>
      <c r="AA961" s="449" t="e">
        <f>'Area 24'!GV54</f>
        <v>#N/A</v>
      </c>
      <c r="AB961" t="e">
        <f t="shared" si="58"/>
        <v>#N/A</v>
      </c>
      <c r="AC961" t="e">
        <f t="shared" si="59"/>
        <v>#N/A</v>
      </c>
      <c r="AD961" t="e">
        <f t="shared" si="60"/>
        <v>#N/A</v>
      </c>
    </row>
    <row r="962" spans="1:30">
      <c r="A962" t="s">
        <v>174</v>
      </c>
      <c r="B962" t="s">
        <v>1184</v>
      </c>
      <c r="C962" t="s">
        <v>1300</v>
      </c>
      <c r="D962" t="s">
        <v>1293</v>
      </c>
      <c r="E962">
        <v>49.124045680000002</v>
      </c>
      <c r="F962">
        <v>-125.61475900000001</v>
      </c>
      <c r="G962" t="s">
        <v>1294</v>
      </c>
      <c r="H962" t="s">
        <v>1294</v>
      </c>
      <c r="I962" t="s">
        <v>1295</v>
      </c>
      <c r="J962" t="s">
        <v>1296</v>
      </c>
      <c r="K962" t="s">
        <v>1297</v>
      </c>
      <c r="L962">
        <v>49.026875990000001</v>
      </c>
      <c r="M962">
        <v>-125.14962509999999</v>
      </c>
      <c r="N962" t="s">
        <v>30</v>
      </c>
      <c r="O962">
        <v>31</v>
      </c>
      <c r="P962" t="s">
        <v>1298</v>
      </c>
      <c r="Q962">
        <v>5</v>
      </c>
      <c r="R962">
        <v>52138</v>
      </c>
      <c r="S962" t="s">
        <v>158</v>
      </c>
      <c r="T962">
        <v>24</v>
      </c>
      <c r="U962" t="s">
        <v>1134</v>
      </c>
      <c r="V962" t="s">
        <v>101</v>
      </c>
      <c r="W962" s="449">
        <v>51</v>
      </c>
      <c r="X962">
        <f>'Area 24'!GN55</f>
        <v>-1</v>
      </c>
      <c r="Y962" s="449" t="e">
        <f>'Area 24'!GR55</f>
        <v>#N/A</v>
      </c>
      <c r="Z962" s="449" t="e">
        <f>'Area 24'!GP55</f>
        <v>#N/A</v>
      </c>
      <c r="AA962" s="449" t="e">
        <f>'Area 24'!GV55</f>
        <v>#N/A</v>
      </c>
      <c r="AB962" t="e">
        <f t="shared" si="58"/>
        <v>#N/A</v>
      </c>
      <c r="AC962" t="e">
        <f t="shared" si="59"/>
        <v>#N/A</v>
      </c>
      <c r="AD962" t="e">
        <f t="shared" si="60"/>
        <v>#N/A</v>
      </c>
    </row>
    <row r="963" spans="1:30">
      <c r="A963" t="s">
        <v>174</v>
      </c>
      <c r="B963" t="s">
        <v>1184</v>
      </c>
      <c r="C963" t="s">
        <v>1300</v>
      </c>
      <c r="D963" t="s">
        <v>1293</v>
      </c>
      <c r="E963">
        <v>49.124045680000002</v>
      </c>
      <c r="F963">
        <v>-125.61475900000001</v>
      </c>
      <c r="G963" t="s">
        <v>1294</v>
      </c>
      <c r="H963" t="s">
        <v>1294</v>
      </c>
      <c r="I963" t="s">
        <v>1295</v>
      </c>
      <c r="J963" t="s">
        <v>1296</v>
      </c>
      <c r="K963" t="s">
        <v>1297</v>
      </c>
      <c r="L963">
        <v>49.026875990000001</v>
      </c>
      <c r="M963">
        <v>-125.14962509999999</v>
      </c>
      <c r="N963" t="s">
        <v>30</v>
      </c>
      <c r="O963">
        <v>31</v>
      </c>
      <c r="P963" t="s">
        <v>1298</v>
      </c>
      <c r="Q963">
        <v>5</v>
      </c>
      <c r="R963">
        <v>52138</v>
      </c>
      <c r="S963" t="s">
        <v>158</v>
      </c>
      <c r="T963">
        <v>24</v>
      </c>
      <c r="U963" t="s">
        <v>1134</v>
      </c>
      <c r="V963" t="s">
        <v>102</v>
      </c>
      <c r="W963" s="449">
        <v>52</v>
      </c>
      <c r="X963">
        <f>'Area 24'!GN56</f>
        <v>-1</v>
      </c>
      <c r="Y963" s="449" t="e">
        <f>'Area 24'!GR56</f>
        <v>#N/A</v>
      </c>
      <c r="Z963" s="449" t="e">
        <f>'Area 24'!GP56</f>
        <v>#N/A</v>
      </c>
      <c r="AA963" s="449" t="e">
        <f>'Area 24'!GV56</f>
        <v>#N/A</v>
      </c>
      <c r="AB963" t="e">
        <f t="shared" si="58"/>
        <v>#N/A</v>
      </c>
      <c r="AC963" t="e">
        <f t="shared" si="59"/>
        <v>#N/A</v>
      </c>
      <c r="AD963" t="e">
        <f t="shared" si="60"/>
        <v>#N/A</v>
      </c>
    </row>
    <row r="964" spans="1:30">
      <c r="A964" t="s">
        <v>174</v>
      </c>
      <c r="B964" t="s">
        <v>1184</v>
      </c>
      <c r="C964" t="s">
        <v>1300</v>
      </c>
      <c r="D964" t="s">
        <v>1293</v>
      </c>
      <c r="E964">
        <v>49.124045680000002</v>
      </c>
      <c r="F964">
        <v>-125.61475900000001</v>
      </c>
      <c r="G964" t="s">
        <v>1294</v>
      </c>
      <c r="H964" t="s">
        <v>1294</v>
      </c>
      <c r="I964" t="s">
        <v>1295</v>
      </c>
      <c r="J964" t="s">
        <v>1296</v>
      </c>
      <c r="K964" t="s">
        <v>1297</v>
      </c>
      <c r="L964">
        <v>49.026875990000001</v>
      </c>
      <c r="M964">
        <v>-125.14962509999999</v>
      </c>
      <c r="N964" t="s">
        <v>30</v>
      </c>
      <c r="O964">
        <v>31</v>
      </c>
      <c r="P964" t="s">
        <v>1298</v>
      </c>
      <c r="Q964">
        <v>5</v>
      </c>
      <c r="R964">
        <v>52138</v>
      </c>
      <c r="S964" t="s">
        <v>158</v>
      </c>
      <c r="T964">
        <v>24</v>
      </c>
      <c r="U964" t="s">
        <v>1134</v>
      </c>
      <c r="V964" t="s">
        <v>103</v>
      </c>
      <c r="W964" s="449">
        <v>53</v>
      </c>
      <c r="X964">
        <f>'Area 24'!GN57</f>
        <v>1</v>
      </c>
      <c r="Y964" s="449" t="e">
        <f>'Area 24'!GR57</f>
        <v>#N/A</v>
      </c>
      <c r="Z964" s="449" t="e">
        <f>'Area 24'!GP57</f>
        <v>#N/A</v>
      </c>
      <c r="AA964" s="449" t="e">
        <f>'Area 24'!GV57</f>
        <v>#N/A</v>
      </c>
      <c r="AB964" t="e">
        <f t="shared" si="58"/>
        <v>#N/A</v>
      </c>
      <c r="AC964" t="e">
        <f t="shared" si="59"/>
        <v>#N/A</v>
      </c>
      <c r="AD964" t="e">
        <f t="shared" si="60"/>
        <v>#N/A</v>
      </c>
    </row>
    <row r="965" spans="1:30">
      <c r="A965" t="s">
        <v>174</v>
      </c>
      <c r="B965" t="s">
        <v>1184</v>
      </c>
      <c r="C965" t="s">
        <v>1300</v>
      </c>
      <c r="D965" t="s">
        <v>1293</v>
      </c>
      <c r="E965">
        <v>49.124045680000002</v>
      </c>
      <c r="F965">
        <v>-125.61475900000001</v>
      </c>
      <c r="G965" t="s">
        <v>1294</v>
      </c>
      <c r="H965" t="s">
        <v>1294</v>
      </c>
      <c r="I965" t="s">
        <v>1295</v>
      </c>
      <c r="J965" t="s">
        <v>1296</v>
      </c>
      <c r="K965" t="s">
        <v>1297</v>
      </c>
      <c r="L965">
        <v>49.026875990000001</v>
      </c>
      <c r="M965">
        <v>-125.14962509999999</v>
      </c>
      <c r="N965" t="s">
        <v>30</v>
      </c>
      <c r="O965">
        <v>31</v>
      </c>
      <c r="P965" t="s">
        <v>1298</v>
      </c>
      <c r="Q965">
        <v>5</v>
      </c>
      <c r="R965">
        <v>52138</v>
      </c>
      <c r="S965" t="s">
        <v>158</v>
      </c>
      <c r="T965">
        <v>24</v>
      </c>
      <c r="U965" t="s">
        <v>1134</v>
      </c>
      <c r="V965" t="s">
        <v>104</v>
      </c>
      <c r="W965" s="449">
        <v>54</v>
      </c>
      <c r="X965">
        <f>'Area 24'!GN58</f>
        <v>-1</v>
      </c>
      <c r="Y965" s="449" t="e">
        <f>'Area 24'!GR58</f>
        <v>#N/A</v>
      </c>
      <c r="Z965" s="449" t="e">
        <f>'Area 24'!GP58</f>
        <v>#N/A</v>
      </c>
      <c r="AA965" s="449" t="e">
        <f>'Area 24'!GV58</f>
        <v>#N/A</v>
      </c>
      <c r="AB965" t="e">
        <f t="shared" si="58"/>
        <v>#N/A</v>
      </c>
      <c r="AC965" t="e">
        <f t="shared" si="59"/>
        <v>#N/A</v>
      </c>
      <c r="AD965" t="e">
        <f t="shared" si="60"/>
        <v>#N/A</v>
      </c>
    </row>
    <row r="966" spans="1:30">
      <c r="A966" t="s">
        <v>174</v>
      </c>
      <c r="B966" t="s">
        <v>1184</v>
      </c>
      <c r="C966" t="s">
        <v>1300</v>
      </c>
      <c r="D966" t="s">
        <v>1293</v>
      </c>
      <c r="E966">
        <v>49.124045680000002</v>
      </c>
      <c r="F966">
        <v>-125.61475900000001</v>
      </c>
      <c r="G966" t="s">
        <v>1294</v>
      </c>
      <c r="H966" t="s">
        <v>1294</v>
      </c>
      <c r="I966" t="s">
        <v>1295</v>
      </c>
      <c r="J966" t="s">
        <v>1296</v>
      </c>
      <c r="K966" t="s">
        <v>1297</v>
      </c>
      <c r="L966">
        <v>49.026875990000001</v>
      </c>
      <c r="M966">
        <v>-125.14962509999999</v>
      </c>
      <c r="N966" t="s">
        <v>30</v>
      </c>
      <c r="O966">
        <v>31</v>
      </c>
      <c r="P966" t="s">
        <v>1298</v>
      </c>
      <c r="Q966">
        <v>5</v>
      </c>
      <c r="R966">
        <v>52138</v>
      </c>
      <c r="S966" t="s">
        <v>158</v>
      </c>
      <c r="T966">
        <v>24</v>
      </c>
      <c r="U966" t="s">
        <v>1134</v>
      </c>
      <c r="V966" t="s">
        <v>105</v>
      </c>
      <c r="W966" s="449">
        <v>55</v>
      </c>
      <c r="X966">
        <f>'Area 24'!GN59</f>
        <v>-1</v>
      </c>
      <c r="Y966" s="449" t="e">
        <f>'Area 24'!GR59</f>
        <v>#N/A</v>
      </c>
      <c r="Z966" s="449" t="e">
        <f>'Area 24'!GP59</f>
        <v>#N/A</v>
      </c>
      <c r="AA966" s="449" t="e">
        <f>'Area 24'!GV59</f>
        <v>#N/A</v>
      </c>
      <c r="AB966" t="e">
        <f t="shared" si="58"/>
        <v>#N/A</v>
      </c>
      <c r="AC966" t="e">
        <f t="shared" si="59"/>
        <v>#N/A</v>
      </c>
      <c r="AD966" t="e">
        <f t="shared" si="60"/>
        <v>#N/A</v>
      </c>
    </row>
    <row r="967" spans="1:30">
      <c r="A967" t="s">
        <v>174</v>
      </c>
      <c r="B967" t="s">
        <v>1184</v>
      </c>
      <c r="C967" t="s">
        <v>1300</v>
      </c>
      <c r="D967" t="s">
        <v>1293</v>
      </c>
      <c r="E967">
        <v>49.124045680000002</v>
      </c>
      <c r="F967">
        <v>-125.61475900000001</v>
      </c>
      <c r="G967" t="s">
        <v>1294</v>
      </c>
      <c r="H967" t="s">
        <v>1294</v>
      </c>
      <c r="I967" t="s">
        <v>1295</v>
      </c>
      <c r="J967" t="s">
        <v>1296</v>
      </c>
      <c r="K967" t="s">
        <v>1297</v>
      </c>
      <c r="L967">
        <v>49.026875990000001</v>
      </c>
      <c r="M967">
        <v>-125.14962509999999</v>
      </c>
      <c r="N967" t="s">
        <v>30</v>
      </c>
      <c r="O967">
        <v>31</v>
      </c>
      <c r="P967" t="s">
        <v>1298</v>
      </c>
      <c r="Q967">
        <v>5</v>
      </c>
      <c r="R967">
        <v>52138</v>
      </c>
      <c r="S967" t="s">
        <v>158</v>
      </c>
      <c r="T967">
        <v>24</v>
      </c>
      <c r="U967" t="s">
        <v>1134</v>
      </c>
      <c r="V967" t="s">
        <v>106</v>
      </c>
      <c r="W967" s="449">
        <v>56</v>
      </c>
      <c r="X967">
        <f>'Area 24'!GN60</f>
        <v>-1</v>
      </c>
      <c r="Y967" s="449" t="e">
        <f>'Area 24'!GR60</f>
        <v>#N/A</v>
      </c>
      <c r="Z967" s="449" t="e">
        <f>'Area 24'!GP60</f>
        <v>#N/A</v>
      </c>
      <c r="AA967" s="449" t="e">
        <f>'Area 24'!GV60</f>
        <v>#N/A</v>
      </c>
      <c r="AB967" t="e">
        <f t="shared" si="58"/>
        <v>#N/A</v>
      </c>
      <c r="AC967" t="e">
        <f t="shared" si="59"/>
        <v>#N/A</v>
      </c>
      <c r="AD967" t="e">
        <f t="shared" si="60"/>
        <v>#N/A</v>
      </c>
    </row>
    <row r="968" spans="1:30">
      <c r="A968" t="s">
        <v>174</v>
      </c>
      <c r="B968" t="s">
        <v>1184</v>
      </c>
      <c r="C968" t="s">
        <v>1300</v>
      </c>
      <c r="D968" t="s">
        <v>1293</v>
      </c>
      <c r="E968">
        <v>49.124045680000002</v>
      </c>
      <c r="F968">
        <v>-125.61475900000001</v>
      </c>
      <c r="G968" t="s">
        <v>1294</v>
      </c>
      <c r="H968" t="s">
        <v>1294</v>
      </c>
      <c r="I968" t="s">
        <v>1295</v>
      </c>
      <c r="J968" t="s">
        <v>1296</v>
      </c>
      <c r="K968" t="s">
        <v>1297</v>
      </c>
      <c r="L968">
        <v>49.026875990000001</v>
      </c>
      <c r="M968">
        <v>-125.14962509999999</v>
      </c>
      <c r="N968" t="s">
        <v>30</v>
      </c>
      <c r="O968">
        <v>31</v>
      </c>
      <c r="P968" t="s">
        <v>1298</v>
      </c>
      <c r="Q968">
        <v>5</v>
      </c>
      <c r="R968">
        <v>52138</v>
      </c>
      <c r="S968" t="s">
        <v>158</v>
      </c>
      <c r="T968">
        <v>24</v>
      </c>
      <c r="U968" t="s">
        <v>1134</v>
      </c>
      <c r="V968" t="s">
        <v>107</v>
      </c>
      <c r="W968" s="449">
        <v>57</v>
      </c>
      <c r="X968">
        <f>'Area 24'!GN61</f>
        <v>-1</v>
      </c>
      <c r="Y968" s="449" t="e">
        <f>'Area 24'!GR61</f>
        <v>#N/A</v>
      </c>
      <c r="Z968" s="449" t="e">
        <f>'Area 24'!GP61</f>
        <v>#N/A</v>
      </c>
      <c r="AA968" s="449" t="e">
        <f>'Area 24'!GV61</f>
        <v>#N/A</v>
      </c>
      <c r="AB968" t="e">
        <f t="shared" si="58"/>
        <v>#N/A</v>
      </c>
      <c r="AC968" t="e">
        <f t="shared" si="59"/>
        <v>#N/A</v>
      </c>
      <c r="AD968" t="e">
        <f t="shared" si="60"/>
        <v>#N/A</v>
      </c>
    </row>
    <row r="969" spans="1:30">
      <c r="A969" t="s">
        <v>174</v>
      </c>
      <c r="B969" t="s">
        <v>1184</v>
      </c>
      <c r="C969" t="s">
        <v>1300</v>
      </c>
      <c r="D969" t="s">
        <v>1293</v>
      </c>
      <c r="E969">
        <v>49.124045680000002</v>
      </c>
      <c r="F969">
        <v>-125.61475900000001</v>
      </c>
      <c r="G969" t="s">
        <v>1294</v>
      </c>
      <c r="H969" t="s">
        <v>1294</v>
      </c>
      <c r="I969" t="s">
        <v>1295</v>
      </c>
      <c r="J969" t="s">
        <v>1296</v>
      </c>
      <c r="K969" t="s">
        <v>1297</v>
      </c>
      <c r="L969">
        <v>49.026875990000001</v>
      </c>
      <c r="M969">
        <v>-125.14962509999999</v>
      </c>
      <c r="N969" t="s">
        <v>30</v>
      </c>
      <c r="O969">
        <v>31</v>
      </c>
      <c r="P969" t="s">
        <v>1298</v>
      </c>
      <c r="Q969">
        <v>5</v>
      </c>
      <c r="R969">
        <v>52138</v>
      </c>
      <c r="S969" t="s">
        <v>158</v>
      </c>
      <c r="T969">
        <v>24</v>
      </c>
      <c r="U969" t="s">
        <v>1134</v>
      </c>
      <c r="V969" t="s">
        <v>108</v>
      </c>
      <c r="W969" s="449">
        <v>58</v>
      </c>
      <c r="X969">
        <f>'Area 24'!GN62</f>
        <v>-1</v>
      </c>
      <c r="Y969" s="449" t="e">
        <f>'Area 24'!GR62</f>
        <v>#N/A</v>
      </c>
      <c r="Z969" s="449" t="e">
        <f>'Area 24'!GP62</f>
        <v>#N/A</v>
      </c>
      <c r="AA969" s="449" t="e">
        <f>'Area 24'!GV62</f>
        <v>#N/A</v>
      </c>
      <c r="AB969" t="e">
        <f t="shared" si="58"/>
        <v>#N/A</v>
      </c>
      <c r="AC969" t="e">
        <f t="shared" si="59"/>
        <v>#N/A</v>
      </c>
      <c r="AD969" t="e">
        <f t="shared" si="60"/>
        <v>#N/A</v>
      </c>
    </row>
    <row r="970" spans="1:30">
      <c r="A970" t="s">
        <v>174</v>
      </c>
      <c r="B970" t="s">
        <v>1184</v>
      </c>
      <c r="C970" t="s">
        <v>1300</v>
      </c>
      <c r="D970" t="s">
        <v>1293</v>
      </c>
      <c r="E970">
        <v>49.124045680000002</v>
      </c>
      <c r="F970">
        <v>-125.61475900000001</v>
      </c>
      <c r="G970" t="s">
        <v>1294</v>
      </c>
      <c r="H970" t="s">
        <v>1294</v>
      </c>
      <c r="I970" t="s">
        <v>1295</v>
      </c>
      <c r="J970" t="s">
        <v>1296</v>
      </c>
      <c r="K970" t="s">
        <v>1297</v>
      </c>
      <c r="L970">
        <v>49.026875990000001</v>
      </c>
      <c r="M970">
        <v>-125.14962509999999</v>
      </c>
      <c r="N970" t="s">
        <v>30</v>
      </c>
      <c r="O970">
        <v>31</v>
      </c>
      <c r="P970" t="s">
        <v>1298</v>
      </c>
      <c r="Q970">
        <v>5</v>
      </c>
      <c r="R970">
        <v>52138</v>
      </c>
      <c r="S970" t="s">
        <v>158</v>
      </c>
      <c r="T970">
        <v>24</v>
      </c>
      <c r="U970" t="s">
        <v>1134</v>
      </c>
      <c r="V970" t="s">
        <v>109</v>
      </c>
      <c r="W970" s="449">
        <v>59</v>
      </c>
      <c r="X970">
        <f>'Area 24'!GN63</f>
        <v>-1</v>
      </c>
      <c r="Y970" s="449" t="e">
        <f>'Area 24'!GR63</f>
        <v>#N/A</v>
      </c>
      <c r="Z970" s="449" t="e">
        <f>'Area 24'!GP63</f>
        <v>#N/A</v>
      </c>
      <c r="AA970" s="449" t="e">
        <f>'Area 24'!GV63</f>
        <v>#N/A</v>
      </c>
      <c r="AB970" t="e">
        <f t="shared" si="58"/>
        <v>#N/A</v>
      </c>
      <c r="AC970" t="e">
        <f t="shared" si="59"/>
        <v>#N/A</v>
      </c>
      <c r="AD970" t="e">
        <f t="shared" si="60"/>
        <v>#N/A</v>
      </c>
    </row>
    <row r="971" spans="1:30">
      <c r="A971" t="s">
        <v>174</v>
      </c>
      <c r="B971" t="s">
        <v>1184</v>
      </c>
      <c r="C971" t="s">
        <v>1300</v>
      </c>
      <c r="D971" t="s">
        <v>1293</v>
      </c>
      <c r="E971">
        <v>49.124045680000002</v>
      </c>
      <c r="F971">
        <v>-125.61475900000001</v>
      </c>
      <c r="G971" t="s">
        <v>1294</v>
      </c>
      <c r="H971" t="s">
        <v>1294</v>
      </c>
      <c r="I971" t="s">
        <v>1295</v>
      </c>
      <c r="J971" t="s">
        <v>1296</v>
      </c>
      <c r="K971" t="s">
        <v>1297</v>
      </c>
      <c r="L971">
        <v>49.026875990000001</v>
      </c>
      <c r="M971">
        <v>-125.14962509999999</v>
      </c>
      <c r="N971" t="s">
        <v>30</v>
      </c>
      <c r="O971">
        <v>31</v>
      </c>
      <c r="P971" t="s">
        <v>1298</v>
      </c>
      <c r="Q971">
        <v>5</v>
      </c>
      <c r="R971">
        <v>52138</v>
      </c>
      <c r="S971" t="s">
        <v>158</v>
      </c>
      <c r="T971">
        <v>24</v>
      </c>
      <c r="U971" t="s">
        <v>1134</v>
      </c>
      <c r="V971" t="s">
        <v>110</v>
      </c>
      <c r="W971" s="449">
        <v>60</v>
      </c>
      <c r="X971">
        <f>'Area 24'!GN64</f>
        <v>-1</v>
      </c>
      <c r="Y971" s="449" t="e">
        <f>'Area 24'!GR64</f>
        <v>#N/A</v>
      </c>
      <c r="Z971" s="449" t="e">
        <f>'Area 24'!GP64</f>
        <v>#N/A</v>
      </c>
      <c r="AA971" s="449" t="e">
        <f>'Area 24'!GV64</f>
        <v>#N/A</v>
      </c>
      <c r="AB971" t="e">
        <f t="shared" si="58"/>
        <v>#N/A</v>
      </c>
      <c r="AC971" t="e">
        <f t="shared" si="59"/>
        <v>#N/A</v>
      </c>
      <c r="AD971" t="e">
        <f t="shared" si="60"/>
        <v>#N/A</v>
      </c>
    </row>
    <row r="972" spans="1:30">
      <c r="A972" t="s">
        <v>174</v>
      </c>
      <c r="B972" t="s">
        <v>1184</v>
      </c>
      <c r="C972" t="s">
        <v>1300</v>
      </c>
      <c r="D972" t="s">
        <v>1293</v>
      </c>
      <c r="E972">
        <v>49.124045680000002</v>
      </c>
      <c r="F972">
        <v>-125.61475900000001</v>
      </c>
      <c r="G972" t="s">
        <v>1294</v>
      </c>
      <c r="H972" t="s">
        <v>1294</v>
      </c>
      <c r="I972" t="s">
        <v>1295</v>
      </c>
      <c r="J972" t="s">
        <v>1296</v>
      </c>
      <c r="K972" t="s">
        <v>1297</v>
      </c>
      <c r="L972">
        <v>49.026875990000001</v>
      </c>
      <c r="M972">
        <v>-125.14962509999999</v>
      </c>
      <c r="N972" t="s">
        <v>30</v>
      </c>
      <c r="O972">
        <v>31</v>
      </c>
      <c r="P972" t="s">
        <v>1298</v>
      </c>
      <c r="Q972">
        <v>5</v>
      </c>
      <c r="R972">
        <v>52138</v>
      </c>
      <c r="S972" t="s">
        <v>158</v>
      </c>
      <c r="T972">
        <v>24</v>
      </c>
      <c r="U972" t="s">
        <v>1134</v>
      </c>
      <c r="V972" t="s">
        <v>111</v>
      </c>
      <c r="W972" s="449">
        <v>61</v>
      </c>
      <c r="X972">
        <f>'Area 24'!GN65</f>
        <v>-1</v>
      </c>
      <c r="Y972" s="449" t="e">
        <f>'Area 24'!GR65</f>
        <v>#N/A</v>
      </c>
      <c r="Z972" s="449" t="e">
        <f>'Area 24'!GP65</f>
        <v>#N/A</v>
      </c>
      <c r="AA972" s="449" t="e">
        <f>'Area 24'!GV65</f>
        <v>#N/A</v>
      </c>
      <c r="AB972" t="e">
        <f t="shared" si="58"/>
        <v>#N/A</v>
      </c>
      <c r="AC972" t="e">
        <f t="shared" si="59"/>
        <v>#N/A</v>
      </c>
      <c r="AD972" t="e">
        <f t="shared" si="60"/>
        <v>#N/A</v>
      </c>
    </row>
    <row r="973" spans="1:30">
      <c r="A973" t="s">
        <v>174</v>
      </c>
      <c r="B973" t="s">
        <v>1184</v>
      </c>
      <c r="C973" t="s">
        <v>1300</v>
      </c>
      <c r="D973" t="s">
        <v>1293</v>
      </c>
      <c r="E973">
        <v>49.124045680000002</v>
      </c>
      <c r="F973">
        <v>-125.61475900000001</v>
      </c>
      <c r="G973" t="s">
        <v>1294</v>
      </c>
      <c r="H973" t="s">
        <v>1294</v>
      </c>
      <c r="I973" t="s">
        <v>1295</v>
      </c>
      <c r="J973" t="s">
        <v>1296</v>
      </c>
      <c r="K973" t="s">
        <v>1297</v>
      </c>
      <c r="L973">
        <v>49.026875990000001</v>
      </c>
      <c r="M973">
        <v>-125.14962509999999</v>
      </c>
      <c r="N973" t="s">
        <v>30</v>
      </c>
      <c r="O973">
        <v>31</v>
      </c>
      <c r="P973" t="s">
        <v>1298</v>
      </c>
      <c r="Q973">
        <v>5</v>
      </c>
      <c r="R973">
        <v>52138</v>
      </c>
      <c r="S973" t="s">
        <v>158</v>
      </c>
      <c r="T973">
        <v>24</v>
      </c>
      <c r="U973" t="s">
        <v>1134</v>
      </c>
      <c r="V973" t="s">
        <v>112</v>
      </c>
      <c r="W973" s="449">
        <v>62</v>
      </c>
      <c r="X973">
        <f>'Area 24'!GN66</f>
        <v>-1</v>
      </c>
      <c r="Y973" s="449" t="e">
        <f>'Area 24'!GR66</f>
        <v>#N/A</v>
      </c>
      <c r="Z973" s="449" t="e">
        <f>'Area 24'!GP66</f>
        <v>#N/A</v>
      </c>
      <c r="AA973" s="449" t="e">
        <f>'Area 24'!GV66</f>
        <v>#N/A</v>
      </c>
      <c r="AB973" t="e">
        <f t="shared" si="58"/>
        <v>#N/A</v>
      </c>
      <c r="AC973" t="e">
        <f t="shared" si="59"/>
        <v>#N/A</v>
      </c>
      <c r="AD973" t="e">
        <f t="shared" si="60"/>
        <v>#N/A</v>
      </c>
    </row>
    <row r="974" spans="1:30">
      <c r="A974" t="s">
        <v>174</v>
      </c>
      <c r="B974" t="s">
        <v>1184</v>
      </c>
      <c r="C974" t="s">
        <v>1300</v>
      </c>
      <c r="D974" t="s">
        <v>1293</v>
      </c>
      <c r="E974">
        <v>49.124045680000002</v>
      </c>
      <c r="F974">
        <v>-125.61475900000001</v>
      </c>
      <c r="G974" t="s">
        <v>1294</v>
      </c>
      <c r="H974" t="s">
        <v>1294</v>
      </c>
      <c r="I974" t="s">
        <v>1295</v>
      </c>
      <c r="J974" t="s">
        <v>1296</v>
      </c>
      <c r="K974" t="s">
        <v>1297</v>
      </c>
      <c r="L974">
        <v>49.026875990000001</v>
      </c>
      <c r="M974">
        <v>-125.14962509999999</v>
      </c>
      <c r="N974" t="s">
        <v>30</v>
      </c>
      <c r="O974">
        <v>31</v>
      </c>
      <c r="P974" t="s">
        <v>1298</v>
      </c>
      <c r="Q974">
        <v>5</v>
      </c>
      <c r="R974">
        <v>52138</v>
      </c>
      <c r="S974" t="s">
        <v>158</v>
      </c>
      <c r="T974">
        <v>24</v>
      </c>
      <c r="U974" t="s">
        <v>1134</v>
      </c>
      <c r="V974" t="s">
        <v>113</v>
      </c>
      <c r="W974" s="449">
        <v>63</v>
      </c>
      <c r="X974">
        <f>'Area 24'!GN67</f>
        <v>-1</v>
      </c>
      <c r="Y974" s="449" t="e">
        <f>'Area 24'!GR67</f>
        <v>#N/A</v>
      </c>
      <c r="Z974" s="449" t="e">
        <f>'Area 24'!GP67</f>
        <v>#N/A</v>
      </c>
      <c r="AA974" s="449" t="e">
        <f>'Area 24'!GV67</f>
        <v>#N/A</v>
      </c>
      <c r="AB974" t="e">
        <f t="shared" ref="AB974:AB1037" si="61">VLOOKUP(Z974,biorisk,2,FALSE)</f>
        <v>#N/A</v>
      </c>
      <c r="AC974" t="e">
        <f t="shared" ref="AC974:AC1037" si="62">VLOOKUP(AA974,futurerisk,2,FALSE)</f>
        <v>#N/A</v>
      </c>
      <c r="AD974" t="e">
        <f t="shared" ref="AD974:AD1037" si="63">AB974*AC974</f>
        <v>#N/A</v>
      </c>
    </row>
    <row r="975" spans="1:30">
      <c r="A975" t="s">
        <v>174</v>
      </c>
      <c r="B975" t="s">
        <v>1184</v>
      </c>
      <c r="C975" t="s">
        <v>1300</v>
      </c>
      <c r="D975" t="s">
        <v>1293</v>
      </c>
      <c r="E975">
        <v>49.124045680000002</v>
      </c>
      <c r="F975">
        <v>-125.61475900000001</v>
      </c>
      <c r="G975" t="s">
        <v>1294</v>
      </c>
      <c r="H975" t="s">
        <v>1294</v>
      </c>
      <c r="I975" t="s">
        <v>1295</v>
      </c>
      <c r="J975" t="s">
        <v>1296</v>
      </c>
      <c r="K975" t="s">
        <v>1297</v>
      </c>
      <c r="L975">
        <v>49.026875990000001</v>
      </c>
      <c r="M975">
        <v>-125.14962509999999</v>
      </c>
      <c r="N975" t="s">
        <v>30</v>
      </c>
      <c r="O975">
        <v>31</v>
      </c>
      <c r="P975" t="s">
        <v>1298</v>
      </c>
      <c r="Q975">
        <v>5</v>
      </c>
      <c r="R975">
        <v>52138</v>
      </c>
      <c r="S975" t="s">
        <v>158</v>
      </c>
      <c r="T975">
        <v>24</v>
      </c>
      <c r="U975" t="s">
        <v>1134</v>
      </c>
      <c r="V975" t="s">
        <v>114</v>
      </c>
      <c r="W975" s="449">
        <v>64</v>
      </c>
      <c r="X975">
        <f>'Area 24'!GN68</f>
        <v>-1</v>
      </c>
      <c r="Y975" s="449" t="e">
        <f>'Area 24'!GR68</f>
        <v>#N/A</v>
      </c>
      <c r="Z975" s="449" t="e">
        <f>'Area 24'!GP68</f>
        <v>#N/A</v>
      </c>
      <c r="AA975" s="449" t="e">
        <f>'Area 24'!GV68</f>
        <v>#N/A</v>
      </c>
      <c r="AB975" t="e">
        <f t="shared" si="61"/>
        <v>#N/A</v>
      </c>
      <c r="AC975" t="e">
        <f t="shared" si="62"/>
        <v>#N/A</v>
      </c>
      <c r="AD975" t="e">
        <f t="shared" si="63"/>
        <v>#N/A</v>
      </c>
    </row>
    <row r="976" spans="1:30">
      <c r="A976" t="s">
        <v>174</v>
      </c>
      <c r="B976" t="s">
        <v>1184</v>
      </c>
      <c r="C976" t="s">
        <v>1300</v>
      </c>
      <c r="D976" t="s">
        <v>1293</v>
      </c>
      <c r="E976">
        <v>49.124045680000002</v>
      </c>
      <c r="F976">
        <v>-125.61475900000001</v>
      </c>
      <c r="G976" t="s">
        <v>1294</v>
      </c>
      <c r="H976" t="s">
        <v>1294</v>
      </c>
      <c r="I976" t="s">
        <v>1295</v>
      </c>
      <c r="J976" t="s">
        <v>1296</v>
      </c>
      <c r="K976" t="s">
        <v>1297</v>
      </c>
      <c r="L976">
        <v>49.026875990000001</v>
      </c>
      <c r="M976">
        <v>-125.14962509999999</v>
      </c>
      <c r="N976" t="s">
        <v>30</v>
      </c>
      <c r="O976">
        <v>31</v>
      </c>
      <c r="P976" t="s">
        <v>1298</v>
      </c>
      <c r="Q976">
        <v>5</v>
      </c>
      <c r="R976">
        <v>52138</v>
      </c>
      <c r="S976" t="s">
        <v>158</v>
      </c>
      <c r="T976">
        <v>24</v>
      </c>
      <c r="U976" t="s">
        <v>1134</v>
      </c>
      <c r="V976" t="s">
        <v>115</v>
      </c>
      <c r="W976" s="449">
        <v>65</v>
      </c>
      <c r="X976">
        <f>'Area 24'!GN69</f>
        <v>-1</v>
      </c>
      <c r="Y976" s="449" t="e">
        <f>'Area 24'!GR69</f>
        <v>#N/A</v>
      </c>
      <c r="Z976" s="449" t="e">
        <f>'Area 24'!GP69</f>
        <v>#N/A</v>
      </c>
      <c r="AA976" s="449" t="e">
        <f>'Area 24'!GV69</f>
        <v>#N/A</v>
      </c>
      <c r="AB976" t="e">
        <f t="shared" si="61"/>
        <v>#N/A</v>
      </c>
      <c r="AC976" t="e">
        <f t="shared" si="62"/>
        <v>#N/A</v>
      </c>
      <c r="AD976" t="e">
        <f t="shared" si="63"/>
        <v>#N/A</v>
      </c>
    </row>
    <row r="977" spans="1:30">
      <c r="A977" t="s">
        <v>174</v>
      </c>
      <c r="B977" t="s">
        <v>1184</v>
      </c>
      <c r="C977" t="s">
        <v>1300</v>
      </c>
      <c r="D977" t="s">
        <v>1293</v>
      </c>
      <c r="E977">
        <v>49.124045680000002</v>
      </c>
      <c r="F977">
        <v>-125.61475900000001</v>
      </c>
      <c r="G977" t="s">
        <v>1294</v>
      </c>
      <c r="H977" t="s">
        <v>1294</v>
      </c>
      <c r="I977" t="s">
        <v>1295</v>
      </c>
      <c r="J977" t="s">
        <v>1296</v>
      </c>
      <c r="K977" t="s">
        <v>1297</v>
      </c>
      <c r="L977">
        <v>49.026875990000001</v>
      </c>
      <c r="M977">
        <v>-125.14962509999999</v>
      </c>
      <c r="N977" t="s">
        <v>30</v>
      </c>
      <c r="O977">
        <v>31</v>
      </c>
      <c r="P977" t="s">
        <v>1298</v>
      </c>
      <c r="Q977">
        <v>5</v>
      </c>
      <c r="R977">
        <v>52138</v>
      </c>
      <c r="S977" t="s">
        <v>158</v>
      </c>
      <c r="T977">
        <v>24</v>
      </c>
      <c r="U977" t="s">
        <v>1134</v>
      </c>
      <c r="V977" t="s">
        <v>116</v>
      </c>
      <c r="W977" s="449">
        <v>66</v>
      </c>
      <c r="X977">
        <f>'Area 24'!GN70</f>
        <v>0</v>
      </c>
      <c r="Y977" s="449" t="e">
        <f>'Area 24'!GR70</f>
        <v>#N/A</v>
      </c>
      <c r="Z977" s="449" t="e">
        <f>'Area 24'!GP70</f>
        <v>#N/A</v>
      </c>
      <c r="AA977" s="449" t="e">
        <f>'Area 24'!GV70</f>
        <v>#N/A</v>
      </c>
      <c r="AB977" t="e">
        <f t="shared" si="61"/>
        <v>#N/A</v>
      </c>
      <c r="AC977" t="e">
        <f t="shared" si="62"/>
        <v>#N/A</v>
      </c>
      <c r="AD977" t="e">
        <f t="shared" si="63"/>
        <v>#N/A</v>
      </c>
    </row>
    <row r="978" spans="1:30">
      <c r="A978" t="s">
        <v>174</v>
      </c>
      <c r="B978" t="s">
        <v>1184</v>
      </c>
      <c r="C978" t="s">
        <v>1300</v>
      </c>
      <c r="D978" t="s">
        <v>1293</v>
      </c>
      <c r="E978">
        <v>49.124045680000002</v>
      </c>
      <c r="F978">
        <v>-125.61475900000001</v>
      </c>
      <c r="G978" t="s">
        <v>1294</v>
      </c>
      <c r="H978" t="s">
        <v>1294</v>
      </c>
      <c r="I978" t="s">
        <v>1295</v>
      </c>
      <c r="J978" t="s">
        <v>1296</v>
      </c>
      <c r="K978" t="s">
        <v>1297</v>
      </c>
      <c r="L978">
        <v>49.026875990000001</v>
      </c>
      <c r="M978">
        <v>-125.14962509999999</v>
      </c>
      <c r="N978" t="s">
        <v>30</v>
      </c>
      <c r="O978">
        <v>31</v>
      </c>
      <c r="P978" t="s">
        <v>1298</v>
      </c>
      <c r="Q978">
        <v>5</v>
      </c>
      <c r="R978">
        <v>52138</v>
      </c>
      <c r="S978" t="s">
        <v>158</v>
      </c>
      <c r="T978">
        <v>24</v>
      </c>
      <c r="U978" t="s">
        <v>1135</v>
      </c>
      <c r="V978" t="s">
        <v>118</v>
      </c>
      <c r="W978" s="449">
        <v>67</v>
      </c>
      <c r="X978">
        <f>'Area 24'!GN71</f>
        <v>-1</v>
      </c>
      <c r="Y978" s="449" t="e">
        <f>'Area 24'!GR71</f>
        <v>#N/A</v>
      </c>
      <c r="Z978" s="449" t="e">
        <f>'Area 24'!GP71</f>
        <v>#N/A</v>
      </c>
      <c r="AA978" s="449" t="e">
        <f>'Area 24'!GV71</f>
        <v>#N/A</v>
      </c>
      <c r="AB978" t="e">
        <f t="shared" si="61"/>
        <v>#N/A</v>
      </c>
      <c r="AC978" t="e">
        <f t="shared" si="62"/>
        <v>#N/A</v>
      </c>
      <c r="AD978" t="e">
        <f t="shared" si="63"/>
        <v>#N/A</v>
      </c>
    </row>
    <row r="979" spans="1:30">
      <c r="A979" t="s">
        <v>174</v>
      </c>
      <c r="B979" t="s">
        <v>1184</v>
      </c>
      <c r="C979" t="s">
        <v>1300</v>
      </c>
      <c r="D979" t="s">
        <v>1293</v>
      </c>
      <c r="E979">
        <v>49.124045680000002</v>
      </c>
      <c r="F979">
        <v>-125.61475900000001</v>
      </c>
      <c r="G979" t="s">
        <v>1294</v>
      </c>
      <c r="H979" t="s">
        <v>1294</v>
      </c>
      <c r="I979" t="s">
        <v>1295</v>
      </c>
      <c r="J979" t="s">
        <v>1296</v>
      </c>
      <c r="K979" t="s">
        <v>1297</v>
      </c>
      <c r="L979">
        <v>49.026875990000001</v>
      </c>
      <c r="M979">
        <v>-125.14962509999999</v>
      </c>
      <c r="N979" t="s">
        <v>30</v>
      </c>
      <c r="O979">
        <v>31</v>
      </c>
      <c r="P979" t="s">
        <v>1298</v>
      </c>
      <c r="Q979">
        <v>5</v>
      </c>
      <c r="R979">
        <v>52138</v>
      </c>
      <c r="S979" t="s">
        <v>158</v>
      </c>
      <c r="T979">
        <v>24</v>
      </c>
      <c r="U979" t="s">
        <v>1135</v>
      </c>
      <c r="V979" t="s">
        <v>119</v>
      </c>
      <c r="W979" s="449">
        <v>68</v>
      </c>
      <c r="X979">
        <f>'Area 24'!GN72</f>
        <v>-1</v>
      </c>
      <c r="Y979" s="449" t="e">
        <f>'Area 24'!GR72</f>
        <v>#N/A</v>
      </c>
      <c r="Z979" s="449" t="e">
        <f>'Area 24'!GP72</f>
        <v>#N/A</v>
      </c>
      <c r="AA979" s="449" t="e">
        <f>'Area 24'!GV72</f>
        <v>#N/A</v>
      </c>
      <c r="AB979" t="e">
        <f t="shared" si="61"/>
        <v>#N/A</v>
      </c>
      <c r="AC979" t="e">
        <f t="shared" si="62"/>
        <v>#N/A</v>
      </c>
      <c r="AD979" t="e">
        <f t="shared" si="63"/>
        <v>#N/A</v>
      </c>
    </row>
    <row r="980" spans="1:30">
      <c r="A980" t="s">
        <v>174</v>
      </c>
      <c r="B980" t="s">
        <v>1184</v>
      </c>
      <c r="C980" t="s">
        <v>1300</v>
      </c>
      <c r="D980" t="s">
        <v>1293</v>
      </c>
      <c r="E980">
        <v>49.124045680000002</v>
      </c>
      <c r="F980">
        <v>-125.61475900000001</v>
      </c>
      <c r="G980" t="s">
        <v>1294</v>
      </c>
      <c r="H980" t="s">
        <v>1294</v>
      </c>
      <c r="I980" t="s">
        <v>1295</v>
      </c>
      <c r="J980" t="s">
        <v>1296</v>
      </c>
      <c r="K980" t="s">
        <v>1297</v>
      </c>
      <c r="L980">
        <v>49.026875990000001</v>
      </c>
      <c r="M980">
        <v>-125.14962509999999</v>
      </c>
      <c r="N980" t="s">
        <v>30</v>
      </c>
      <c r="O980">
        <v>31</v>
      </c>
      <c r="P980" t="s">
        <v>1298</v>
      </c>
      <c r="Q980">
        <v>5</v>
      </c>
      <c r="R980">
        <v>52138</v>
      </c>
      <c r="S980" t="s">
        <v>158</v>
      </c>
      <c r="T980">
        <v>24</v>
      </c>
      <c r="U980" t="s">
        <v>1135</v>
      </c>
      <c r="V980" t="s">
        <v>120</v>
      </c>
      <c r="W980" s="449">
        <v>69</v>
      </c>
      <c r="X980">
        <f>'Area 24'!GN73</f>
        <v>-1</v>
      </c>
      <c r="Y980" s="449" t="e">
        <f>'Area 24'!GR73</f>
        <v>#N/A</v>
      </c>
      <c r="Z980" s="449" t="e">
        <f>'Area 24'!GP73</f>
        <v>#N/A</v>
      </c>
      <c r="AA980" s="449" t="e">
        <f>'Area 24'!GV73</f>
        <v>#N/A</v>
      </c>
      <c r="AB980" t="e">
        <f t="shared" si="61"/>
        <v>#N/A</v>
      </c>
      <c r="AC980" t="e">
        <f t="shared" si="62"/>
        <v>#N/A</v>
      </c>
      <c r="AD980" t="e">
        <f t="shared" si="63"/>
        <v>#N/A</v>
      </c>
    </row>
    <row r="981" spans="1:30">
      <c r="A981" t="s">
        <v>174</v>
      </c>
      <c r="B981" t="s">
        <v>1184</v>
      </c>
      <c r="C981" t="s">
        <v>1300</v>
      </c>
      <c r="D981" t="s">
        <v>1293</v>
      </c>
      <c r="E981">
        <v>49.124045680000002</v>
      </c>
      <c r="F981">
        <v>-125.61475900000001</v>
      </c>
      <c r="G981" t="s">
        <v>1294</v>
      </c>
      <c r="H981" t="s">
        <v>1294</v>
      </c>
      <c r="I981" t="s">
        <v>1295</v>
      </c>
      <c r="J981" t="s">
        <v>1296</v>
      </c>
      <c r="K981" t="s">
        <v>1297</v>
      </c>
      <c r="L981">
        <v>49.026875990000001</v>
      </c>
      <c r="M981">
        <v>-125.14962509999999</v>
      </c>
      <c r="N981" t="s">
        <v>30</v>
      </c>
      <c r="O981">
        <v>31</v>
      </c>
      <c r="P981" t="s">
        <v>1298</v>
      </c>
      <c r="Q981">
        <v>5</v>
      </c>
      <c r="R981">
        <v>52138</v>
      </c>
      <c r="S981" t="s">
        <v>158</v>
      </c>
      <c r="T981">
        <v>24</v>
      </c>
      <c r="U981" t="s">
        <v>1135</v>
      </c>
      <c r="V981" t="s">
        <v>121</v>
      </c>
      <c r="W981" s="449">
        <v>70</v>
      </c>
      <c r="X981">
        <f>'Area 24'!GN74</f>
        <v>-1</v>
      </c>
      <c r="Y981" s="449" t="e">
        <f>'Area 24'!GR74</f>
        <v>#N/A</v>
      </c>
      <c r="Z981" s="449" t="e">
        <f>'Area 24'!GP74</f>
        <v>#N/A</v>
      </c>
      <c r="AA981" s="449" t="e">
        <f>'Area 24'!GV74</f>
        <v>#N/A</v>
      </c>
      <c r="AB981" t="e">
        <f t="shared" si="61"/>
        <v>#N/A</v>
      </c>
      <c r="AC981" t="e">
        <f t="shared" si="62"/>
        <v>#N/A</v>
      </c>
      <c r="AD981" t="e">
        <f t="shared" si="63"/>
        <v>#N/A</v>
      </c>
    </row>
    <row r="982" spans="1:30">
      <c r="A982" t="s">
        <v>174</v>
      </c>
      <c r="B982" t="s">
        <v>766</v>
      </c>
      <c r="C982" t="s">
        <v>1292</v>
      </c>
      <c r="D982" t="s">
        <v>1293</v>
      </c>
      <c r="E982">
        <v>49.924492319999999</v>
      </c>
      <c r="F982">
        <v>-126.6582803</v>
      </c>
      <c r="G982" t="s">
        <v>1294</v>
      </c>
      <c r="H982" t="s">
        <v>1294</v>
      </c>
      <c r="I982" t="s">
        <v>1295</v>
      </c>
      <c r="J982" t="s">
        <v>1302</v>
      </c>
      <c r="K982" t="s">
        <v>1303</v>
      </c>
      <c r="L982">
        <v>49.911024390000001</v>
      </c>
      <c r="M982">
        <v>-126.8499923</v>
      </c>
      <c r="N982" t="s">
        <v>30</v>
      </c>
      <c r="O982">
        <v>32</v>
      </c>
      <c r="P982" t="s">
        <v>1304</v>
      </c>
      <c r="Q982">
        <v>5</v>
      </c>
      <c r="R982">
        <v>41518</v>
      </c>
      <c r="S982" t="s">
        <v>174</v>
      </c>
      <c r="T982">
        <v>25</v>
      </c>
      <c r="U982" t="s">
        <v>1131</v>
      </c>
      <c r="V982" t="s">
        <v>40</v>
      </c>
      <c r="W982" s="449">
        <v>1</v>
      </c>
      <c r="X982">
        <f>'Area 25'!I4</f>
        <v>1</v>
      </c>
      <c r="Y982" s="449" t="e">
        <f>'Area 25'!M4</f>
        <v>#N/A</v>
      </c>
      <c r="Z982" s="449" t="e">
        <f>'Area 25'!K4</f>
        <v>#N/A</v>
      </c>
      <c r="AA982" s="449" t="e">
        <f>'Area 25'!Q4</f>
        <v>#N/A</v>
      </c>
      <c r="AB982" t="e">
        <f t="shared" si="61"/>
        <v>#N/A</v>
      </c>
      <c r="AC982" t="e">
        <f t="shared" si="62"/>
        <v>#N/A</v>
      </c>
      <c r="AD982" t="e">
        <f t="shared" si="63"/>
        <v>#N/A</v>
      </c>
    </row>
    <row r="983" spans="1:30">
      <c r="A983" t="s">
        <v>174</v>
      </c>
      <c r="B983" t="s">
        <v>766</v>
      </c>
      <c r="C983" t="s">
        <v>1292</v>
      </c>
      <c r="D983" t="s">
        <v>1293</v>
      </c>
      <c r="E983">
        <v>49.924492319999999</v>
      </c>
      <c r="F983">
        <v>-126.6582803</v>
      </c>
      <c r="G983" t="s">
        <v>1294</v>
      </c>
      <c r="H983" t="s">
        <v>1294</v>
      </c>
      <c r="I983" t="s">
        <v>1295</v>
      </c>
      <c r="J983" t="s">
        <v>1302</v>
      </c>
      <c r="K983" t="s">
        <v>1303</v>
      </c>
      <c r="L983">
        <v>49.911024390000001</v>
      </c>
      <c r="M983">
        <v>-126.8499923</v>
      </c>
      <c r="N983" t="s">
        <v>30</v>
      </c>
      <c r="O983">
        <v>32</v>
      </c>
      <c r="P983" t="s">
        <v>1304</v>
      </c>
      <c r="Q983">
        <v>5</v>
      </c>
      <c r="R983">
        <v>41518</v>
      </c>
      <c r="S983" t="s">
        <v>174</v>
      </c>
      <c r="T983">
        <v>25</v>
      </c>
      <c r="U983" t="s">
        <v>1131</v>
      </c>
      <c r="V983" t="s">
        <v>41</v>
      </c>
      <c r="W983" s="449">
        <v>2</v>
      </c>
      <c r="X983">
        <f>'Area 25'!I5</f>
        <v>1</v>
      </c>
      <c r="Y983" s="449" t="e">
        <f>'Area 25'!M5</f>
        <v>#N/A</v>
      </c>
      <c r="Z983" s="449" t="e">
        <f>'Area 25'!K5</f>
        <v>#N/A</v>
      </c>
      <c r="AA983" s="449" t="e">
        <f>'Area 25'!Q5</f>
        <v>#N/A</v>
      </c>
      <c r="AB983" t="e">
        <f t="shared" si="61"/>
        <v>#N/A</v>
      </c>
      <c r="AC983" t="e">
        <f t="shared" si="62"/>
        <v>#N/A</v>
      </c>
      <c r="AD983" t="e">
        <f t="shared" si="63"/>
        <v>#N/A</v>
      </c>
    </row>
    <row r="984" spans="1:30">
      <c r="A984" t="s">
        <v>174</v>
      </c>
      <c r="B984" t="s">
        <v>766</v>
      </c>
      <c r="C984" t="s">
        <v>1292</v>
      </c>
      <c r="D984" t="s">
        <v>1293</v>
      </c>
      <c r="E984">
        <v>49.924492319999999</v>
      </c>
      <c r="F984">
        <v>-126.6582803</v>
      </c>
      <c r="G984" t="s">
        <v>1294</v>
      </c>
      <c r="H984" t="s">
        <v>1294</v>
      </c>
      <c r="I984" t="s">
        <v>1295</v>
      </c>
      <c r="J984" t="s">
        <v>1302</v>
      </c>
      <c r="K984" t="s">
        <v>1303</v>
      </c>
      <c r="L984">
        <v>49.911024390000001</v>
      </c>
      <c r="M984">
        <v>-126.8499923</v>
      </c>
      <c r="N984" t="s">
        <v>30</v>
      </c>
      <c r="O984">
        <v>32</v>
      </c>
      <c r="P984" t="s">
        <v>1304</v>
      </c>
      <c r="Q984">
        <v>5</v>
      </c>
      <c r="R984">
        <v>41518</v>
      </c>
      <c r="S984" t="s">
        <v>174</v>
      </c>
      <c r="T984">
        <v>25</v>
      </c>
      <c r="U984" t="s">
        <v>1131</v>
      </c>
      <c r="V984" t="s">
        <v>44</v>
      </c>
      <c r="W984" s="449">
        <v>3</v>
      </c>
      <c r="X984">
        <f>'Area 25'!I6</f>
        <v>1</v>
      </c>
      <c r="Y984" s="449" t="e">
        <f>'Area 25'!M6</f>
        <v>#N/A</v>
      </c>
      <c r="Z984" s="449" t="e">
        <f>'Area 25'!K6</f>
        <v>#N/A</v>
      </c>
      <c r="AA984" s="449" t="e">
        <f>'Area 25'!Q6</f>
        <v>#N/A</v>
      </c>
      <c r="AB984" t="e">
        <f t="shared" si="61"/>
        <v>#N/A</v>
      </c>
      <c r="AC984" t="e">
        <f t="shared" si="62"/>
        <v>#N/A</v>
      </c>
      <c r="AD984" t="e">
        <f t="shared" si="63"/>
        <v>#N/A</v>
      </c>
    </row>
    <row r="985" spans="1:30">
      <c r="A985" t="s">
        <v>174</v>
      </c>
      <c r="B985" t="s">
        <v>766</v>
      </c>
      <c r="C985" t="s">
        <v>1292</v>
      </c>
      <c r="D985" t="s">
        <v>1293</v>
      </c>
      <c r="E985">
        <v>49.924492319999999</v>
      </c>
      <c r="F985">
        <v>-126.6582803</v>
      </c>
      <c r="G985" t="s">
        <v>1294</v>
      </c>
      <c r="H985" t="s">
        <v>1294</v>
      </c>
      <c r="I985" t="s">
        <v>1295</v>
      </c>
      <c r="J985" t="s">
        <v>1302</v>
      </c>
      <c r="K985" t="s">
        <v>1303</v>
      </c>
      <c r="L985">
        <v>49.911024390000001</v>
      </c>
      <c r="M985">
        <v>-126.8499923</v>
      </c>
      <c r="N985" t="s">
        <v>30</v>
      </c>
      <c r="O985">
        <v>32</v>
      </c>
      <c r="P985" t="s">
        <v>1304</v>
      </c>
      <c r="Q985">
        <v>5</v>
      </c>
      <c r="R985">
        <v>41518</v>
      </c>
      <c r="S985" t="s">
        <v>174</v>
      </c>
      <c r="T985">
        <v>25</v>
      </c>
      <c r="U985" t="s">
        <v>1131</v>
      </c>
      <c r="V985" t="s">
        <v>45</v>
      </c>
      <c r="W985" s="449">
        <v>4</v>
      </c>
      <c r="X985">
        <f>'Area 25'!I7</f>
        <v>0</v>
      </c>
      <c r="Y985" s="449" t="e">
        <f>'Area 25'!M7</f>
        <v>#N/A</v>
      </c>
      <c r="Z985" s="449" t="e">
        <f>'Area 25'!K7</f>
        <v>#N/A</v>
      </c>
      <c r="AA985" s="449" t="e">
        <f>'Area 25'!Q7</f>
        <v>#N/A</v>
      </c>
      <c r="AB985" t="e">
        <f t="shared" si="61"/>
        <v>#N/A</v>
      </c>
      <c r="AC985" t="e">
        <f t="shared" si="62"/>
        <v>#N/A</v>
      </c>
      <c r="AD985" t="e">
        <f t="shared" si="63"/>
        <v>#N/A</v>
      </c>
    </row>
    <row r="986" spans="1:30">
      <c r="A986" t="s">
        <v>174</v>
      </c>
      <c r="B986" t="s">
        <v>766</v>
      </c>
      <c r="C986" t="s">
        <v>1292</v>
      </c>
      <c r="D986" t="s">
        <v>1293</v>
      </c>
      <c r="E986">
        <v>49.924492319999999</v>
      </c>
      <c r="F986">
        <v>-126.6582803</v>
      </c>
      <c r="G986" t="s">
        <v>1294</v>
      </c>
      <c r="H986" t="s">
        <v>1294</v>
      </c>
      <c r="I986" t="s">
        <v>1295</v>
      </c>
      <c r="J986" t="s">
        <v>1302</v>
      </c>
      <c r="K986" t="s">
        <v>1303</v>
      </c>
      <c r="L986">
        <v>49.911024390000001</v>
      </c>
      <c r="M986">
        <v>-126.8499923</v>
      </c>
      <c r="N986" t="s">
        <v>30</v>
      </c>
      <c r="O986">
        <v>32</v>
      </c>
      <c r="P986" t="s">
        <v>1304</v>
      </c>
      <c r="Q986">
        <v>5</v>
      </c>
      <c r="R986">
        <v>41518</v>
      </c>
      <c r="S986" t="s">
        <v>174</v>
      </c>
      <c r="T986">
        <v>25</v>
      </c>
      <c r="U986" t="s">
        <v>1131</v>
      </c>
      <c r="V986" t="s">
        <v>46</v>
      </c>
      <c r="W986" s="449">
        <v>5</v>
      </c>
      <c r="X986">
        <f>'Area 25'!I8</f>
        <v>1</v>
      </c>
      <c r="Y986" s="449" t="e">
        <f>'Area 25'!M8</f>
        <v>#N/A</v>
      </c>
      <c r="Z986" s="449" t="e">
        <f>'Area 25'!K8</f>
        <v>#N/A</v>
      </c>
      <c r="AA986" s="449" t="e">
        <f>'Area 25'!Q8</f>
        <v>#N/A</v>
      </c>
      <c r="AB986" t="e">
        <f t="shared" si="61"/>
        <v>#N/A</v>
      </c>
      <c r="AC986" t="e">
        <f t="shared" si="62"/>
        <v>#N/A</v>
      </c>
      <c r="AD986" t="e">
        <f t="shared" si="63"/>
        <v>#N/A</v>
      </c>
    </row>
    <row r="987" spans="1:30">
      <c r="A987" t="s">
        <v>174</v>
      </c>
      <c r="B987" t="s">
        <v>766</v>
      </c>
      <c r="C987" t="s">
        <v>1292</v>
      </c>
      <c r="D987" t="s">
        <v>1293</v>
      </c>
      <c r="E987">
        <v>49.924492319999999</v>
      </c>
      <c r="F987">
        <v>-126.6582803</v>
      </c>
      <c r="G987" t="s">
        <v>1294</v>
      </c>
      <c r="H987" t="s">
        <v>1294</v>
      </c>
      <c r="I987" t="s">
        <v>1295</v>
      </c>
      <c r="J987" t="s">
        <v>1302</v>
      </c>
      <c r="K987" t="s">
        <v>1303</v>
      </c>
      <c r="L987">
        <v>49.911024390000001</v>
      </c>
      <c r="M987">
        <v>-126.8499923</v>
      </c>
      <c r="N987" t="s">
        <v>30</v>
      </c>
      <c r="O987">
        <v>32</v>
      </c>
      <c r="P987" t="s">
        <v>1304</v>
      </c>
      <c r="Q987">
        <v>5</v>
      </c>
      <c r="R987">
        <v>41518</v>
      </c>
      <c r="S987" t="s">
        <v>174</v>
      </c>
      <c r="T987">
        <v>25</v>
      </c>
      <c r="U987" t="s">
        <v>1131</v>
      </c>
      <c r="V987" t="s">
        <v>48</v>
      </c>
      <c r="W987" s="449">
        <v>6</v>
      </c>
      <c r="X987">
        <f>'Area 25'!I9</f>
        <v>4</v>
      </c>
      <c r="Y987" s="449" t="e">
        <f>'Area 25'!M9</f>
        <v>#N/A</v>
      </c>
      <c r="Z987" s="449" t="e">
        <f>'Area 25'!K9</f>
        <v>#N/A</v>
      </c>
      <c r="AA987" s="449" t="e">
        <f>'Area 25'!Q9</f>
        <v>#N/A</v>
      </c>
      <c r="AB987" t="e">
        <f t="shared" si="61"/>
        <v>#N/A</v>
      </c>
      <c r="AC987" t="e">
        <f t="shared" si="62"/>
        <v>#N/A</v>
      </c>
      <c r="AD987" t="e">
        <f t="shared" si="63"/>
        <v>#N/A</v>
      </c>
    </row>
    <row r="988" spans="1:30">
      <c r="A988" t="s">
        <v>174</v>
      </c>
      <c r="B988" t="s">
        <v>766</v>
      </c>
      <c r="C988" t="s">
        <v>1292</v>
      </c>
      <c r="D988" t="s">
        <v>1293</v>
      </c>
      <c r="E988">
        <v>49.924492319999999</v>
      </c>
      <c r="F988">
        <v>-126.6582803</v>
      </c>
      <c r="G988" t="s">
        <v>1294</v>
      </c>
      <c r="H988" t="s">
        <v>1294</v>
      </c>
      <c r="I988" t="s">
        <v>1295</v>
      </c>
      <c r="J988" t="s">
        <v>1302</v>
      </c>
      <c r="K988" t="s">
        <v>1303</v>
      </c>
      <c r="L988">
        <v>49.911024390000001</v>
      </c>
      <c r="M988">
        <v>-126.8499923</v>
      </c>
      <c r="N988" t="s">
        <v>30</v>
      </c>
      <c r="O988">
        <v>32</v>
      </c>
      <c r="P988" t="s">
        <v>1304</v>
      </c>
      <c r="Q988">
        <v>5</v>
      </c>
      <c r="R988">
        <v>41518</v>
      </c>
      <c r="S988" t="s">
        <v>174</v>
      </c>
      <c r="T988">
        <v>25</v>
      </c>
      <c r="U988" t="s">
        <v>1131</v>
      </c>
      <c r="V988" t="s">
        <v>49</v>
      </c>
      <c r="W988" s="449">
        <v>7</v>
      </c>
      <c r="X988">
        <f>'Area 25'!I10</f>
        <v>1</v>
      </c>
      <c r="Y988" s="449">
        <f>'Area 25'!M10</f>
        <v>0</v>
      </c>
      <c r="Z988" s="449">
        <f>'Area 25'!K10</f>
        <v>0</v>
      </c>
      <c r="AA988" s="449" t="e">
        <f>'Area 25'!Q10</f>
        <v>#N/A</v>
      </c>
      <c r="AB988" t="e">
        <f t="shared" si="61"/>
        <v>#N/A</v>
      </c>
      <c r="AC988" t="e">
        <f t="shared" si="62"/>
        <v>#N/A</v>
      </c>
      <c r="AD988" t="e">
        <f t="shared" si="63"/>
        <v>#N/A</v>
      </c>
    </row>
    <row r="989" spans="1:30">
      <c r="A989" t="s">
        <v>174</v>
      </c>
      <c r="B989" t="s">
        <v>766</v>
      </c>
      <c r="C989" t="s">
        <v>1292</v>
      </c>
      <c r="D989" t="s">
        <v>1293</v>
      </c>
      <c r="E989">
        <v>49.924492319999999</v>
      </c>
      <c r="F989">
        <v>-126.6582803</v>
      </c>
      <c r="G989" t="s">
        <v>1294</v>
      </c>
      <c r="H989" t="s">
        <v>1294</v>
      </c>
      <c r="I989" t="s">
        <v>1295</v>
      </c>
      <c r="J989" t="s">
        <v>1302</v>
      </c>
      <c r="K989" t="s">
        <v>1303</v>
      </c>
      <c r="L989">
        <v>49.911024390000001</v>
      </c>
      <c r="M989">
        <v>-126.8499923</v>
      </c>
      <c r="N989" t="s">
        <v>30</v>
      </c>
      <c r="O989">
        <v>32</v>
      </c>
      <c r="P989" t="s">
        <v>1304</v>
      </c>
      <c r="Q989">
        <v>5</v>
      </c>
      <c r="R989">
        <v>41518</v>
      </c>
      <c r="S989" t="s">
        <v>174</v>
      </c>
      <c r="T989">
        <v>25</v>
      </c>
      <c r="U989" t="s">
        <v>1131</v>
      </c>
      <c r="V989" t="s">
        <v>50</v>
      </c>
      <c r="W989" s="449">
        <v>8</v>
      </c>
      <c r="X989">
        <f>'Area 25'!I11</f>
        <v>1</v>
      </c>
      <c r="Y989" s="449">
        <f>'Area 25'!M11</f>
        <v>0</v>
      </c>
      <c r="Z989" s="449">
        <f>'Area 25'!K11</f>
        <v>0</v>
      </c>
      <c r="AA989" s="449" t="e">
        <f>'Area 25'!Q11</f>
        <v>#N/A</v>
      </c>
      <c r="AB989" t="e">
        <f t="shared" si="61"/>
        <v>#N/A</v>
      </c>
      <c r="AC989" t="e">
        <f t="shared" si="62"/>
        <v>#N/A</v>
      </c>
      <c r="AD989" t="e">
        <f t="shared" si="63"/>
        <v>#N/A</v>
      </c>
    </row>
    <row r="990" spans="1:30">
      <c r="A990" t="s">
        <v>174</v>
      </c>
      <c r="B990" t="s">
        <v>766</v>
      </c>
      <c r="C990" t="s">
        <v>1292</v>
      </c>
      <c r="D990" t="s">
        <v>1293</v>
      </c>
      <c r="E990">
        <v>49.924492319999999</v>
      </c>
      <c r="F990">
        <v>-126.6582803</v>
      </c>
      <c r="G990" t="s">
        <v>1294</v>
      </c>
      <c r="H990" t="s">
        <v>1294</v>
      </c>
      <c r="I990" t="s">
        <v>1295</v>
      </c>
      <c r="J990" t="s">
        <v>1302</v>
      </c>
      <c r="K990" t="s">
        <v>1303</v>
      </c>
      <c r="L990">
        <v>49.911024390000001</v>
      </c>
      <c r="M990">
        <v>-126.8499923</v>
      </c>
      <c r="N990" t="s">
        <v>30</v>
      </c>
      <c r="O990">
        <v>32</v>
      </c>
      <c r="P990" t="s">
        <v>1304</v>
      </c>
      <c r="Q990">
        <v>5</v>
      </c>
      <c r="R990">
        <v>41518</v>
      </c>
      <c r="S990" t="s">
        <v>174</v>
      </c>
      <c r="T990">
        <v>25</v>
      </c>
      <c r="U990" t="s">
        <v>1131</v>
      </c>
      <c r="V990" t="s">
        <v>52</v>
      </c>
      <c r="W990" s="449">
        <v>9</v>
      </c>
      <c r="X990">
        <f>'Area 25'!I12</f>
        <v>1</v>
      </c>
      <c r="Y990" s="449" t="e">
        <f>'Area 25'!M12</f>
        <v>#N/A</v>
      </c>
      <c r="Z990" s="449" t="e">
        <f>'Area 25'!K12</f>
        <v>#N/A</v>
      </c>
      <c r="AA990" s="449" t="e">
        <f>'Area 25'!Q12</f>
        <v>#N/A</v>
      </c>
      <c r="AB990" t="e">
        <f t="shared" si="61"/>
        <v>#N/A</v>
      </c>
      <c r="AC990" t="e">
        <f t="shared" si="62"/>
        <v>#N/A</v>
      </c>
      <c r="AD990" t="e">
        <f t="shared" si="63"/>
        <v>#N/A</v>
      </c>
    </row>
    <row r="991" spans="1:30">
      <c r="A991" t="s">
        <v>174</v>
      </c>
      <c r="B991" t="s">
        <v>766</v>
      </c>
      <c r="C991" t="s">
        <v>1292</v>
      </c>
      <c r="D991" t="s">
        <v>1293</v>
      </c>
      <c r="E991">
        <v>49.924492319999999</v>
      </c>
      <c r="F991">
        <v>-126.6582803</v>
      </c>
      <c r="G991" t="s">
        <v>1294</v>
      </c>
      <c r="H991" t="s">
        <v>1294</v>
      </c>
      <c r="I991" t="s">
        <v>1295</v>
      </c>
      <c r="J991" t="s">
        <v>1302</v>
      </c>
      <c r="K991" t="s">
        <v>1303</v>
      </c>
      <c r="L991">
        <v>49.911024390000001</v>
      </c>
      <c r="M991">
        <v>-126.8499923</v>
      </c>
      <c r="N991" t="s">
        <v>30</v>
      </c>
      <c r="O991">
        <v>32</v>
      </c>
      <c r="P991" t="s">
        <v>1304</v>
      </c>
      <c r="Q991">
        <v>5</v>
      </c>
      <c r="R991">
        <v>41518</v>
      </c>
      <c r="S991" t="s">
        <v>174</v>
      </c>
      <c r="T991">
        <v>25</v>
      </c>
      <c r="U991" t="s">
        <v>1131</v>
      </c>
      <c r="V991" t="s">
        <v>53</v>
      </c>
      <c r="W991" s="449">
        <v>10</v>
      </c>
      <c r="X991">
        <f>'Area 25'!I13</f>
        <v>1</v>
      </c>
      <c r="Y991" s="449" t="e">
        <f>'Area 25'!M13</f>
        <v>#N/A</v>
      </c>
      <c r="Z991" s="449" t="e">
        <f>'Area 25'!K13</f>
        <v>#N/A</v>
      </c>
      <c r="AA991" s="449" t="e">
        <f>'Area 25'!Q13</f>
        <v>#N/A</v>
      </c>
      <c r="AB991" t="e">
        <f t="shared" si="61"/>
        <v>#N/A</v>
      </c>
      <c r="AC991" t="e">
        <f t="shared" si="62"/>
        <v>#N/A</v>
      </c>
      <c r="AD991" t="e">
        <f t="shared" si="63"/>
        <v>#N/A</v>
      </c>
    </row>
    <row r="992" spans="1:30">
      <c r="A992" t="s">
        <v>174</v>
      </c>
      <c r="B992" t="s">
        <v>766</v>
      </c>
      <c r="C992" t="s">
        <v>1292</v>
      </c>
      <c r="D992" t="s">
        <v>1293</v>
      </c>
      <c r="E992">
        <v>49.924492319999999</v>
      </c>
      <c r="F992">
        <v>-126.6582803</v>
      </c>
      <c r="G992" t="s">
        <v>1294</v>
      </c>
      <c r="H992" t="s">
        <v>1294</v>
      </c>
      <c r="I992" t="s">
        <v>1295</v>
      </c>
      <c r="J992" t="s">
        <v>1302</v>
      </c>
      <c r="K992" t="s">
        <v>1303</v>
      </c>
      <c r="L992">
        <v>49.911024390000001</v>
      </c>
      <c r="M992">
        <v>-126.8499923</v>
      </c>
      <c r="N992" t="s">
        <v>30</v>
      </c>
      <c r="O992">
        <v>32</v>
      </c>
      <c r="P992" t="s">
        <v>1304</v>
      </c>
      <c r="Q992">
        <v>5</v>
      </c>
      <c r="R992">
        <v>41518</v>
      </c>
      <c r="S992" t="s">
        <v>174</v>
      </c>
      <c r="T992">
        <v>25</v>
      </c>
      <c r="U992" t="s">
        <v>1131</v>
      </c>
      <c r="V992" t="s">
        <v>55</v>
      </c>
      <c r="W992" s="449">
        <v>11</v>
      </c>
      <c r="X992">
        <f>'Area 25'!I14</f>
        <v>-1</v>
      </c>
      <c r="Y992" s="449" t="e">
        <f>'Area 25'!M14</f>
        <v>#N/A</v>
      </c>
      <c r="Z992" s="449" t="e">
        <f>'Area 25'!K14</f>
        <v>#N/A</v>
      </c>
      <c r="AA992" s="449" t="e">
        <f>'Area 25'!Q14</f>
        <v>#N/A</v>
      </c>
      <c r="AB992" t="e">
        <f t="shared" si="61"/>
        <v>#N/A</v>
      </c>
      <c r="AC992" t="e">
        <f t="shared" si="62"/>
        <v>#N/A</v>
      </c>
      <c r="AD992" t="e">
        <f t="shared" si="63"/>
        <v>#N/A</v>
      </c>
    </row>
    <row r="993" spans="1:30">
      <c r="A993" t="s">
        <v>174</v>
      </c>
      <c r="B993" t="s">
        <v>766</v>
      </c>
      <c r="C993" t="s">
        <v>1292</v>
      </c>
      <c r="D993" t="s">
        <v>1293</v>
      </c>
      <c r="E993">
        <v>49.924492319999999</v>
      </c>
      <c r="F993">
        <v>-126.6582803</v>
      </c>
      <c r="G993" t="s">
        <v>1294</v>
      </c>
      <c r="H993" t="s">
        <v>1294</v>
      </c>
      <c r="I993" t="s">
        <v>1295</v>
      </c>
      <c r="J993" t="s">
        <v>1302</v>
      </c>
      <c r="K993" t="s">
        <v>1303</v>
      </c>
      <c r="L993">
        <v>49.911024390000001</v>
      </c>
      <c r="M993">
        <v>-126.8499923</v>
      </c>
      <c r="N993" t="s">
        <v>30</v>
      </c>
      <c r="O993">
        <v>32</v>
      </c>
      <c r="P993" t="s">
        <v>1304</v>
      </c>
      <c r="Q993">
        <v>5</v>
      </c>
      <c r="R993">
        <v>41518</v>
      </c>
      <c r="S993" t="s">
        <v>174</v>
      </c>
      <c r="T993">
        <v>25</v>
      </c>
      <c r="U993" t="s">
        <v>1131</v>
      </c>
      <c r="V993" t="s">
        <v>56</v>
      </c>
      <c r="W993" s="449">
        <v>12</v>
      </c>
      <c r="X993">
        <f>'Area 25'!I15</f>
        <v>0</v>
      </c>
      <c r="Y993" s="449" t="e">
        <f>'Area 25'!M15</f>
        <v>#N/A</v>
      </c>
      <c r="Z993" s="449" t="e">
        <f>'Area 25'!K15</f>
        <v>#N/A</v>
      </c>
      <c r="AA993" s="449" t="e">
        <f>'Area 25'!Q15</f>
        <v>#N/A</v>
      </c>
      <c r="AB993" t="e">
        <f t="shared" si="61"/>
        <v>#N/A</v>
      </c>
      <c r="AC993" t="e">
        <f t="shared" si="62"/>
        <v>#N/A</v>
      </c>
      <c r="AD993" t="e">
        <f t="shared" si="63"/>
        <v>#N/A</v>
      </c>
    </row>
    <row r="994" spans="1:30">
      <c r="A994" t="s">
        <v>174</v>
      </c>
      <c r="B994" t="s">
        <v>766</v>
      </c>
      <c r="C994" t="s">
        <v>1292</v>
      </c>
      <c r="D994" t="s">
        <v>1293</v>
      </c>
      <c r="E994">
        <v>49.924492319999999</v>
      </c>
      <c r="F994">
        <v>-126.6582803</v>
      </c>
      <c r="G994" t="s">
        <v>1294</v>
      </c>
      <c r="H994" t="s">
        <v>1294</v>
      </c>
      <c r="I994" t="s">
        <v>1295</v>
      </c>
      <c r="J994" t="s">
        <v>1302</v>
      </c>
      <c r="K994" t="s">
        <v>1303</v>
      </c>
      <c r="L994">
        <v>49.911024390000001</v>
      </c>
      <c r="M994">
        <v>-126.8499923</v>
      </c>
      <c r="N994" t="s">
        <v>30</v>
      </c>
      <c r="O994">
        <v>32</v>
      </c>
      <c r="P994" t="s">
        <v>1304</v>
      </c>
      <c r="Q994">
        <v>5</v>
      </c>
      <c r="R994">
        <v>41518</v>
      </c>
      <c r="S994" t="s">
        <v>174</v>
      </c>
      <c r="T994">
        <v>25</v>
      </c>
      <c r="U994" t="s">
        <v>1131</v>
      </c>
      <c r="V994" t="s">
        <v>57</v>
      </c>
      <c r="W994" s="449">
        <v>13</v>
      </c>
      <c r="X994">
        <f>'Area 25'!I16</f>
        <v>0</v>
      </c>
      <c r="Y994" s="449" t="e">
        <f>'Area 25'!M16</f>
        <v>#N/A</v>
      </c>
      <c r="Z994" s="449" t="e">
        <f>'Area 25'!K16</f>
        <v>#N/A</v>
      </c>
      <c r="AA994" s="449" t="e">
        <f>'Area 25'!Q16</f>
        <v>#N/A</v>
      </c>
      <c r="AB994" t="e">
        <f t="shared" si="61"/>
        <v>#N/A</v>
      </c>
      <c r="AC994" t="e">
        <f t="shared" si="62"/>
        <v>#N/A</v>
      </c>
      <c r="AD994" t="e">
        <f t="shared" si="63"/>
        <v>#N/A</v>
      </c>
    </row>
    <row r="995" spans="1:30">
      <c r="A995" t="s">
        <v>174</v>
      </c>
      <c r="B995" t="s">
        <v>766</v>
      </c>
      <c r="C995" t="s">
        <v>1292</v>
      </c>
      <c r="D995" t="s">
        <v>1293</v>
      </c>
      <c r="E995">
        <v>49.924492319999999</v>
      </c>
      <c r="F995">
        <v>-126.6582803</v>
      </c>
      <c r="G995" t="s">
        <v>1294</v>
      </c>
      <c r="H995" t="s">
        <v>1294</v>
      </c>
      <c r="I995" t="s">
        <v>1295</v>
      </c>
      <c r="J995" t="s">
        <v>1302</v>
      </c>
      <c r="K995" t="s">
        <v>1303</v>
      </c>
      <c r="L995">
        <v>49.911024390000001</v>
      </c>
      <c r="M995">
        <v>-126.8499923</v>
      </c>
      <c r="N995" t="s">
        <v>30</v>
      </c>
      <c r="O995">
        <v>32</v>
      </c>
      <c r="P995" t="s">
        <v>1304</v>
      </c>
      <c r="Q995">
        <v>5</v>
      </c>
      <c r="R995">
        <v>41518</v>
      </c>
      <c r="S995" t="s">
        <v>174</v>
      </c>
      <c r="T995">
        <v>25</v>
      </c>
      <c r="U995" t="s">
        <v>1131</v>
      </c>
      <c r="V995" t="s">
        <v>58</v>
      </c>
      <c r="W995" s="449">
        <v>14</v>
      </c>
      <c r="X995">
        <f>'Area 25'!I17</f>
        <v>0</v>
      </c>
      <c r="Y995" s="449" t="e">
        <f>'Area 25'!M17</f>
        <v>#N/A</v>
      </c>
      <c r="Z995" s="449" t="e">
        <f>'Area 25'!K17</f>
        <v>#N/A</v>
      </c>
      <c r="AA995" s="449" t="e">
        <f>'Area 25'!Q17</f>
        <v>#N/A</v>
      </c>
      <c r="AB995" t="e">
        <f t="shared" si="61"/>
        <v>#N/A</v>
      </c>
      <c r="AC995" t="e">
        <f t="shared" si="62"/>
        <v>#N/A</v>
      </c>
      <c r="AD995" t="e">
        <f t="shared" si="63"/>
        <v>#N/A</v>
      </c>
    </row>
    <row r="996" spans="1:30">
      <c r="A996" t="s">
        <v>174</v>
      </c>
      <c r="B996" t="s">
        <v>766</v>
      </c>
      <c r="C996" t="s">
        <v>1292</v>
      </c>
      <c r="D996" t="s">
        <v>1293</v>
      </c>
      <c r="E996">
        <v>49.924492319999999</v>
      </c>
      <c r="F996">
        <v>-126.6582803</v>
      </c>
      <c r="G996" t="s">
        <v>1294</v>
      </c>
      <c r="H996" t="s">
        <v>1294</v>
      </c>
      <c r="I996" t="s">
        <v>1295</v>
      </c>
      <c r="J996" t="s">
        <v>1302</v>
      </c>
      <c r="K996" t="s">
        <v>1303</v>
      </c>
      <c r="L996">
        <v>49.911024390000001</v>
      </c>
      <c r="M996">
        <v>-126.8499923</v>
      </c>
      <c r="N996" t="s">
        <v>30</v>
      </c>
      <c r="O996">
        <v>32</v>
      </c>
      <c r="P996" t="s">
        <v>1304</v>
      </c>
      <c r="Q996">
        <v>5</v>
      </c>
      <c r="R996">
        <v>41518</v>
      </c>
      <c r="S996" t="s">
        <v>174</v>
      </c>
      <c r="T996">
        <v>25</v>
      </c>
      <c r="U996" t="s">
        <v>1131</v>
      </c>
      <c r="V996" t="s">
        <v>59</v>
      </c>
      <c r="W996" s="449">
        <v>15</v>
      </c>
      <c r="X996">
        <f>'Area 25'!I18</f>
        <v>0</v>
      </c>
      <c r="Y996" s="449" t="e">
        <f>'Area 25'!M18</f>
        <v>#N/A</v>
      </c>
      <c r="Z996" s="449" t="e">
        <f>'Area 25'!K18</f>
        <v>#N/A</v>
      </c>
      <c r="AA996" s="449" t="e">
        <f>'Area 25'!Q18</f>
        <v>#N/A</v>
      </c>
      <c r="AB996" t="e">
        <f t="shared" si="61"/>
        <v>#N/A</v>
      </c>
      <c r="AC996" t="e">
        <f t="shared" si="62"/>
        <v>#N/A</v>
      </c>
      <c r="AD996" t="e">
        <f t="shared" si="63"/>
        <v>#N/A</v>
      </c>
    </row>
    <row r="997" spans="1:30">
      <c r="A997" t="s">
        <v>174</v>
      </c>
      <c r="B997" t="s">
        <v>766</v>
      </c>
      <c r="C997" t="s">
        <v>1292</v>
      </c>
      <c r="D997" t="s">
        <v>1293</v>
      </c>
      <c r="E997">
        <v>49.924492319999999</v>
      </c>
      <c r="F997">
        <v>-126.6582803</v>
      </c>
      <c r="G997" t="s">
        <v>1294</v>
      </c>
      <c r="H997" t="s">
        <v>1294</v>
      </c>
      <c r="I997" t="s">
        <v>1295</v>
      </c>
      <c r="J997" t="s">
        <v>1302</v>
      </c>
      <c r="K997" t="s">
        <v>1303</v>
      </c>
      <c r="L997">
        <v>49.911024390000001</v>
      </c>
      <c r="M997">
        <v>-126.8499923</v>
      </c>
      <c r="N997" t="s">
        <v>30</v>
      </c>
      <c r="O997">
        <v>32</v>
      </c>
      <c r="P997" t="s">
        <v>1304</v>
      </c>
      <c r="Q997">
        <v>5</v>
      </c>
      <c r="R997">
        <v>41518</v>
      </c>
      <c r="S997" t="s">
        <v>174</v>
      </c>
      <c r="T997">
        <v>25</v>
      </c>
      <c r="U997" t="s">
        <v>1132</v>
      </c>
      <c r="V997" t="s">
        <v>61</v>
      </c>
      <c r="W997" s="449">
        <v>16</v>
      </c>
      <c r="X997">
        <f>'Area 25'!I19</f>
        <v>1</v>
      </c>
      <c r="Y997" s="449" t="e">
        <f>'Area 25'!M19</f>
        <v>#N/A</v>
      </c>
      <c r="Z997" s="449" t="e">
        <f>'Area 25'!K19</f>
        <v>#N/A</v>
      </c>
      <c r="AA997" s="449" t="e">
        <f>'Area 25'!Q19</f>
        <v>#N/A</v>
      </c>
      <c r="AB997" t="e">
        <f t="shared" si="61"/>
        <v>#N/A</v>
      </c>
      <c r="AC997" t="e">
        <f t="shared" si="62"/>
        <v>#N/A</v>
      </c>
      <c r="AD997" t="e">
        <f t="shared" si="63"/>
        <v>#N/A</v>
      </c>
    </row>
    <row r="998" spans="1:30">
      <c r="A998" t="s">
        <v>174</v>
      </c>
      <c r="B998" t="s">
        <v>766</v>
      </c>
      <c r="C998" t="s">
        <v>1292</v>
      </c>
      <c r="D998" t="s">
        <v>1293</v>
      </c>
      <c r="E998">
        <v>49.924492319999999</v>
      </c>
      <c r="F998">
        <v>-126.6582803</v>
      </c>
      <c r="G998" t="s">
        <v>1294</v>
      </c>
      <c r="H998" t="s">
        <v>1294</v>
      </c>
      <c r="I998" t="s">
        <v>1295</v>
      </c>
      <c r="J998" t="s">
        <v>1302</v>
      </c>
      <c r="K998" t="s">
        <v>1303</v>
      </c>
      <c r="L998">
        <v>49.911024390000001</v>
      </c>
      <c r="M998">
        <v>-126.8499923</v>
      </c>
      <c r="N998" t="s">
        <v>30</v>
      </c>
      <c r="O998">
        <v>32</v>
      </c>
      <c r="P998" t="s">
        <v>1304</v>
      </c>
      <c r="Q998">
        <v>5</v>
      </c>
      <c r="R998">
        <v>41518</v>
      </c>
      <c r="S998" t="s">
        <v>174</v>
      </c>
      <c r="T998">
        <v>25</v>
      </c>
      <c r="U998" t="s">
        <v>1132</v>
      </c>
      <c r="V998" t="s">
        <v>62</v>
      </c>
      <c r="W998" s="449">
        <v>17</v>
      </c>
      <c r="X998">
        <f>'Area 25'!I20</f>
        <v>1</v>
      </c>
      <c r="Y998" s="449" t="e">
        <f>'Area 25'!M20</f>
        <v>#N/A</v>
      </c>
      <c r="Z998" s="449" t="e">
        <f>'Area 25'!K20</f>
        <v>#N/A</v>
      </c>
      <c r="AA998" s="449" t="e">
        <f>'Area 25'!Q20</f>
        <v>#N/A</v>
      </c>
      <c r="AB998" t="e">
        <f t="shared" si="61"/>
        <v>#N/A</v>
      </c>
      <c r="AC998" t="e">
        <f t="shared" si="62"/>
        <v>#N/A</v>
      </c>
      <c r="AD998" t="e">
        <f t="shared" si="63"/>
        <v>#N/A</v>
      </c>
    </row>
    <row r="999" spans="1:30">
      <c r="A999" t="s">
        <v>174</v>
      </c>
      <c r="B999" t="s">
        <v>766</v>
      </c>
      <c r="C999" t="s">
        <v>1292</v>
      </c>
      <c r="D999" t="s">
        <v>1293</v>
      </c>
      <c r="E999">
        <v>49.924492319999999</v>
      </c>
      <c r="F999">
        <v>-126.6582803</v>
      </c>
      <c r="G999" t="s">
        <v>1294</v>
      </c>
      <c r="H999" t="s">
        <v>1294</v>
      </c>
      <c r="I999" t="s">
        <v>1295</v>
      </c>
      <c r="J999" t="s">
        <v>1302</v>
      </c>
      <c r="K999" t="s">
        <v>1303</v>
      </c>
      <c r="L999">
        <v>49.911024390000001</v>
      </c>
      <c r="M999">
        <v>-126.8499923</v>
      </c>
      <c r="N999" t="s">
        <v>30</v>
      </c>
      <c r="O999">
        <v>32</v>
      </c>
      <c r="P999" t="s">
        <v>1304</v>
      </c>
      <c r="Q999">
        <v>5</v>
      </c>
      <c r="R999">
        <v>41518</v>
      </c>
      <c r="S999" t="s">
        <v>174</v>
      </c>
      <c r="T999">
        <v>25</v>
      </c>
      <c r="U999" t="s">
        <v>1132</v>
      </c>
      <c r="V999" t="s">
        <v>284</v>
      </c>
      <c r="W999" s="449">
        <v>18</v>
      </c>
      <c r="X999">
        <f>'Area 25'!I21</f>
        <v>1</v>
      </c>
      <c r="Y999" s="449" t="e">
        <f>'Area 25'!M21</f>
        <v>#N/A</v>
      </c>
      <c r="Z999" s="449" t="e">
        <f>'Area 25'!K21</f>
        <v>#N/A</v>
      </c>
      <c r="AA999" s="449" t="e">
        <f>'Area 25'!Q21</f>
        <v>#N/A</v>
      </c>
      <c r="AB999" t="e">
        <f t="shared" si="61"/>
        <v>#N/A</v>
      </c>
      <c r="AC999" t="e">
        <f t="shared" si="62"/>
        <v>#N/A</v>
      </c>
      <c r="AD999" t="e">
        <f t="shared" si="63"/>
        <v>#N/A</v>
      </c>
    </row>
    <row r="1000" spans="1:30">
      <c r="A1000" t="s">
        <v>174</v>
      </c>
      <c r="B1000" t="s">
        <v>766</v>
      </c>
      <c r="C1000" t="s">
        <v>1292</v>
      </c>
      <c r="D1000" t="s">
        <v>1293</v>
      </c>
      <c r="E1000">
        <v>49.924492319999999</v>
      </c>
      <c r="F1000">
        <v>-126.6582803</v>
      </c>
      <c r="G1000" t="s">
        <v>1294</v>
      </c>
      <c r="H1000" t="s">
        <v>1294</v>
      </c>
      <c r="I1000" t="s">
        <v>1295</v>
      </c>
      <c r="J1000" t="s">
        <v>1302</v>
      </c>
      <c r="K1000" t="s">
        <v>1303</v>
      </c>
      <c r="L1000">
        <v>49.911024390000001</v>
      </c>
      <c r="M1000">
        <v>-126.8499923</v>
      </c>
      <c r="N1000" t="s">
        <v>30</v>
      </c>
      <c r="O1000">
        <v>32</v>
      </c>
      <c r="P1000" t="s">
        <v>1304</v>
      </c>
      <c r="Q1000">
        <v>5</v>
      </c>
      <c r="R1000">
        <v>41518</v>
      </c>
      <c r="S1000" t="s">
        <v>174</v>
      </c>
      <c r="T1000">
        <v>25</v>
      </c>
      <c r="U1000" t="s">
        <v>1132</v>
      </c>
      <c r="V1000" t="s">
        <v>64</v>
      </c>
      <c r="W1000" s="449">
        <v>19</v>
      </c>
      <c r="X1000">
        <f>'Area 25'!I22</f>
        <v>-1</v>
      </c>
      <c r="Y1000" s="449" t="e">
        <f>'Area 25'!M22</f>
        <v>#N/A</v>
      </c>
      <c r="Z1000" s="449" t="e">
        <f>'Area 25'!K22</f>
        <v>#N/A</v>
      </c>
      <c r="AA1000" s="449" t="e">
        <f>'Area 25'!Q22</f>
        <v>#N/A</v>
      </c>
      <c r="AB1000" t="e">
        <f t="shared" si="61"/>
        <v>#N/A</v>
      </c>
      <c r="AC1000" t="e">
        <f t="shared" si="62"/>
        <v>#N/A</v>
      </c>
      <c r="AD1000" t="e">
        <f t="shared" si="63"/>
        <v>#N/A</v>
      </c>
    </row>
    <row r="1001" spans="1:30">
      <c r="A1001" t="s">
        <v>174</v>
      </c>
      <c r="B1001" t="s">
        <v>766</v>
      </c>
      <c r="C1001" t="s">
        <v>1292</v>
      </c>
      <c r="D1001" t="s">
        <v>1293</v>
      </c>
      <c r="E1001">
        <v>49.924492319999999</v>
      </c>
      <c r="F1001">
        <v>-126.6582803</v>
      </c>
      <c r="G1001" t="s">
        <v>1294</v>
      </c>
      <c r="H1001" t="s">
        <v>1294</v>
      </c>
      <c r="I1001" t="s">
        <v>1295</v>
      </c>
      <c r="J1001" t="s">
        <v>1302</v>
      </c>
      <c r="K1001" t="s">
        <v>1303</v>
      </c>
      <c r="L1001">
        <v>49.911024390000001</v>
      </c>
      <c r="M1001">
        <v>-126.8499923</v>
      </c>
      <c r="N1001" t="s">
        <v>30</v>
      </c>
      <c r="O1001">
        <v>32</v>
      </c>
      <c r="P1001" t="s">
        <v>1304</v>
      </c>
      <c r="Q1001">
        <v>5</v>
      </c>
      <c r="R1001">
        <v>41518</v>
      </c>
      <c r="S1001" t="s">
        <v>174</v>
      </c>
      <c r="T1001">
        <v>25</v>
      </c>
      <c r="U1001" t="s">
        <v>1132</v>
      </c>
      <c r="V1001" t="s">
        <v>65</v>
      </c>
      <c r="W1001" s="449">
        <v>20</v>
      </c>
      <c r="X1001">
        <f>'Area 25'!I23</f>
        <v>1</v>
      </c>
      <c r="Y1001" s="449" t="e">
        <f>'Area 25'!M23</f>
        <v>#N/A</v>
      </c>
      <c r="Z1001" s="449" t="e">
        <f>'Area 25'!K23</f>
        <v>#N/A</v>
      </c>
      <c r="AA1001" s="449" t="e">
        <f>'Area 25'!Q23</f>
        <v>#N/A</v>
      </c>
      <c r="AB1001" t="e">
        <f t="shared" si="61"/>
        <v>#N/A</v>
      </c>
      <c r="AC1001" t="e">
        <f t="shared" si="62"/>
        <v>#N/A</v>
      </c>
      <c r="AD1001" t="e">
        <f t="shared" si="63"/>
        <v>#N/A</v>
      </c>
    </row>
    <row r="1002" spans="1:30">
      <c r="A1002" t="s">
        <v>174</v>
      </c>
      <c r="B1002" t="s">
        <v>766</v>
      </c>
      <c r="C1002" t="s">
        <v>1292</v>
      </c>
      <c r="D1002" t="s">
        <v>1293</v>
      </c>
      <c r="E1002">
        <v>49.924492319999999</v>
      </c>
      <c r="F1002">
        <v>-126.6582803</v>
      </c>
      <c r="G1002" t="s">
        <v>1294</v>
      </c>
      <c r="H1002" t="s">
        <v>1294</v>
      </c>
      <c r="I1002" t="s">
        <v>1295</v>
      </c>
      <c r="J1002" t="s">
        <v>1302</v>
      </c>
      <c r="K1002" t="s">
        <v>1303</v>
      </c>
      <c r="L1002">
        <v>49.911024390000001</v>
      </c>
      <c r="M1002">
        <v>-126.8499923</v>
      </c>
      <c r="N1002" t="s">
        <v>30</v>
      </c>
      <c r="O1002">
        <v>32</v>
      </c>
      <c r="P1002" t="s">
        <v>1304</v>
      </c>
      <c r="Q1002">
        <v>5</v>
      </c>
      <c r="R1002">
        <v>41518</v>
      </c>
      <c r="S1002" t="s">
        <v>174</v>
      </c>
      <c r="T1002">
        <v>25</v>
      </c>
      <c r="U1002" t="s">
        <v>1132</v>
      </c>
      <c r="V1002" t="s">
        <v>66</v>
      </c>
      <c r="W1002" s="449">
        <v>21</v>
      </c>
      <c r="X1002">
        <f>'Area 25'!I24</f>
        <v>-1</v>
      </c>
      <c r="Y1002" s="449" t="e">
        <f>'Area 25'!M24</f>
        <v>#N/A</v>
      </c>
      <c r="Z1002" s="449" t="e">
        <f>'Area 25'!K24</f>
        <v>#N/A</v>
      </c>
      <c r="AA1002" s="449" t="e">
        <f>'Area 25'!Q24</f>
        <v>#N/A</v>
      </c>
      <c r="AB1002" t="e">
        <f t="shared" si="61"/>
        <v>#N/A</v>
      </c>
      <c r="AC1002" t="e">
        <f t="shared" si="62"/>
        <v>#N/A</v>
      </c>
      <c r="AD1002" t="e">
        <f t="shared" si="63"/>
        <v>#N/A</v>
      </c>
    </row>
    <row r="1003" spans="1:30">
      <c r="A1003" t="s">
        <v>174</v>
      </c>
      <c r="B1003" t="s">
        <v>766</v>
      </c>
      <c r="C1003" t="s">
        <v>1292</v>
      </c>
      <c r="D1003" t="s">
        <v>1293</v>
      </c>
      <c r="E1003">
        <v>49.924492319999999</v>
      </c>
      <c r="F1003">
        <v>-126.6582803</v>
      </c>
      <c r="G1003" t="s">
        <v>1294</v>
      </c>
      <c r="H1003" t="s">
        <v>1294</v>
      </c>
      <c r="I1003" t="s">
        <v>1295</v>
      </c>
      <c r="J1003" t="s">
        <v>1302</v>
      </c>
      <c r="K1003" t="s">
        <v>1303</v>
      </c>
      <c r="L1003">
        <v>49.911024390000001</v>
      </c>
      <c r="M1003">
        <v>-126.8499923</v>
      </c>
      <c r="N1003" t="s">
        <v>30</v>
      </c>
      <c r="O1003">
        <v>32</v>
      </c>
      <c r="P1003" t="s">
        <v>1304</v>
      </c>
      <c r="Q1003">
        <v>5</v>
      </c>
      <c r="R1003">
        <v>41518</v>
      </c>
      <c r="S1003" t="s">
        <v>174</v>
      </c>
      <c r="T1003">
        <v>25</v>
      </c>
      <c r="U1003" t="s">
        <v>1132</v>
      </c>
      <c r="V1003" t="s">
        <v>67</v>
      </c>
      <c r="W1003" s="449">
        <v>22</v>
      </c>
      <c r="X1003">
        <f>'Area 25'!I25</f>
        <v>-1</v>
      </c>
      <c r="Y1003" s="449" t="e">
        <f>'Area 25'!M25</f>
        <v>#N/A</v>
      </c>
      <c r="Z1003" s="449" t="e">
        <f>'Area 25'!K25</f>
        <v>#N/A</v>
      </c>
      <c r="AA1003" s="449" t="e">
        <f>'Area 25'!Q25</f>
        <v>#N/A</v>
      </c>
      <c r="AB1003" t="e">
        <f t="shared" si="61"/>
        <v>#N/A</v>
      </c>
      <c r="AC1003" t="e">
        <f t="shared" si="62"/>
        <v>#N/A</v>
      </c>
      <c r="AD1003" t="e">
        <f t="shared" si="63"/>
        <v>#N/A</v>
      </c>
    </row>
    <row r="1004" spans="1:30">
      <c r="A1004" t="s">
        <v>174</v>
      </c>
      <c r="B1004" t="s">
        <v>766</v>
      </c>
      <c r="C1004" t="s">
        <v>1292</v>
      </c>
      <c r="D1004" t="s">
        <v>1293</v>
      </c>
      <c r="E1004">
        <v>49.924492319999999</v>
      </c>
      <c r="F1004">
        <v>-126.6582803</v>
      </c>
      <c r="G1004" t="s">
        <v>1294</v>
      </c>
      <c r="H1004" t="s">
        <v>1294</v>
      </c>
      <c r="I1004" t="s">
        <v>1295</v>
      </c>
      <c r="J1004" t="s">
        <v>1302</v>
      </c>
      <c r="K1004" t="s">
        <v>1303</v>
      </c>
      <c r="L1004">
        <v>49.911024390000001</v>
      </c>
      <c r="M1004">
        <v>-126.8499923</v>
      </c>
      <c r="N1004" t="s">
        <v>30</v>
      </c>
      <c r="O1004">
        <v>32</v>
      </c>
      <c r="P1004" t="s">
        <v>1304</v>
      </c>
      <c r="Q1004">
        <v>5</v>
      </c>
      <c r="R1004">
        <v>41518</v>
      </c>
      <c r="S1004" t="s">
        <v>174</v>
      </c>
      <c r="T1004">
        <v>25</v>
      </c>
      <c r="U1004" t="s">
        <v>1132</v>
      </c>
      <c r="V1004" t="s">
        <v>69</v>
      </c>
      <c r="W1004" s="449">
        <v>23</v>
      </c>
      <c r="X1004">
        <f>'Area 25'!I26</f>
        <v>0</v>
      </c>
      <c r="Y1004" s="449" t="e">
        <f>'Area 25'!M26</f>
        <v>#N/A</v>
      </c>
      <c r="Z1004" s="449" t="e">
        <f>'Area 25'!K26</f>
        <v>#N/A</v>
      </c>
      <c r="AA1004" s="449" t="e">
        <f>'Area 25'!Q26</f>
        <v>#N/A</v>
      </c>
      <c r="AB1004" t="e">
        <f t="shared" si="61"/>
        <v>#N/A</v>
      </c>
      <c r="AC1004" t="e">
        <f t="shared" si="62"/>
        <v>#N/A</v>
      </c>
      <c r="AD1004" t="e">
        <f t="shared" si="63"/>
        <v>#N/A</v>
      </c>
    </row>
    <row r="1005" spans="1:30">
      <c r="A1005" t="s">
        <v>174</v>
      </c>
      <c r="B1005" t="s">
        <v>766</v>
      </c>
      <c r="C1005" t="s">
        <v>1292</v>
      </c>
      <c r="D1005" t="s">
        <v>1293</v>
      </c>
      <c r="E1005">
        <v>49.924492319999999</v>
      </c>
      <c r="F1005">
        <v>-126.6582803</v>
      </c>
      <c r="G1005" t="s">
        <v>1294</v>
      </c>
      <c r="H1005" t="s">
        <v>1294</v>
      </c>
      <c r="I1005" t="s">
        <v>1295</v>
      </c>
      <c r="J1005" t="s">
        <v>1302</v>
      </c>
      <c r="K1005" t="s">
        <v>1303</v>
      </c>
      <c r="L1005">
        <v>49.911024390000001</v>
      </c>
      <c r="M1005">
        <v>-126.8499923</v>
      </c>
      <c r="N1005" t="s">
        <v>30</v>
      </c>
      <c r="O1005">
        <v>32</v>
      </c>
      <c r="P1005" t="s">
        <v>1304</v>
      </c>
      <c r="Q1005">
        <v>5</v>
      </c>
      <c r="R1005">
        <v>41518</v>
      </c>
      <c r="S1005" t="s">
        <v>174</v>
      </c>
      <c r="T1005">
        <v>25</v>
      </c>
      <c r="U1005" t="s">
        <v>1132</v>
      </c>
      <c r="V1005" t="s">
        <v>71</v>
      </c>
      <c r="W1005" s="449">
        <v>24</v>
      </c>
      <c r="X1005">
        <f>'Area 25'!I27</f>
        <v>0</v>
      </c>
      <c r="Y1005" s="449" t="e">
        <f>'Area 25'!M27</f>
        <v>#N/A</v>
      </c>
      <c r="Z1005" s="449" t="e">
        <f>'Area 25'!K27</f>
        <v>#N/A</v>
      </c>
      <c r="AA1005" s="449" t="e">
        <f>'Area 25'!Q27</f>
        <v>#N/A</v>
      </c>
      <c r="AB1005" t="e">
        <f t="shared" si="61"/>
        <v>#N/A</v>
      </c>
      <c r="AC1005" t="e">
        <f t="shared" si="62"/>
        <v>#N/A</v>
      </c>
      <c r="AD1005" t="e">
        <f t="shared" si="63"/>
        <v>#N/A</v>
      </c>
    </row>
    <row r="1006" spans="1:30">
      <c r="A1006" t="s">
        <v>174</v>
      </c>
      <c r="B1006" t="s">
        <v>766</v>
      </c>
      <c r="C1006" t="s">
        <v>1292</v>
      </c>
      <c r="D1006" t="s">
        <v>1293</v>
      </c>
      <c r="E1006">
        <v>49.924492319999999</v>
      </c>
      <c r="F1006">
        <v>-126.6582803</v>
      </c>
      <c r="G1006" t="s">
        <v>1294</v>
      </c>
      <c r="H1006" t="s">
        <v>1294</v>
      </c>
      <c r="I1006" t="s">
        <v>1295</v>
      </c>
      <c r="J1006" t="s">
        <v>1302</v>
      </c>
      <c r="K1006" t="s">
        <v>1303</v>
      </c>
      <c r="L1006">
        <v>49.911024390000001</v>
      </c>
      <c r="M1006">
        <v>-126.8499923</v>
      </c>
      <c r="N1006" t="s">
        <v>30</v>
      </c>
      <c r="O1006">
        <v>32</v>
      </c>
      <c r="P1006" t="s">
        <v>1304</v>
      </c>
      <c r="Q1006">
        <v>5</v>
      </c>
      <c r="R1006">
        <v>41518</v>
      </c>
      <c r="S1006" t="s">
        <v>174</v>
      </c>
      <c r="T1006">
        <v>25</v>
      </c>
      <c r="U1006" t="s">
        <v>1132</v>
      </c>
      <c r="V1006" t="s">
        <v>72</v>
      </c>
      <c r="W1006" s="449">
        <v>25</v>
      </c>
      <c r="X1006">
        <f>'Area 25'!I28</f>
        <v>-1</v>
      </c>
      <c r="Y1006" s="449" t="e">
        <f>'Area 25'!M28</f>
        <v>#N/A</v>
      </c>
      <c r="Z1006" s="449" t="e">
        <f>'Area 25'!K28</f>
        <v>#N/A</v>
      </c>
      <c r="AA1006" s="449" t="e">
        <f>'Area 25'!Q28</f>
        <v>#N/A</v>
      </c>
      <c r="AB1006" t="e">
        <f t="shared" si="61"/>
        <v>#N/A</v>
      </c>
      <c r="AC1006" t="e">
        <f t="shared" si="62"/>
        <v>#N/A</v>
      </c>
      <c r="AD1006" t="e">
        <f t="shared" si="63"/>
        <v>#N/A</v>
      </c>
    </row>
    <row r="1007" spans="1:30">
      <c r="A1007" t="s">
        <v>174</v>
      </c>
      <c r="B1007" t="s">
        <v>766</v>
      </c>
      <c r="C1007" t="s">
        <v>1292</v>
      </c>
      <c r="D1007" t="s">
        <v>1293</v>
      </c>
      <c r="E1007">
        <v>49.924492319999999</v>
      </c>
      <c r="F1007">
        <v>-126.6582803</v>
      </c>
      <c r="G1007" t="s">
        <v>1294</v>
      </c>
      <c r="H1007" t="s">
        <v>1294</v>
      </c>
      <c r="I1007" t="s">
        <v>1295</v>
      </c>
      <c r="J1007" t="s">
        <v>1302</v>
      </c>
      <c r="K1007" t="s">
        <v>1303</v>
      </c>
      <c r="L1007">
        <v>49.911024390000001</v>
      </c>
      <c r="M1007">
        <v>-126.8499923</v>
      </c>
      <c r="N1007" t="s">
        <v>30</v>
      </c>
      <c r="O1007">
        <v>32</v>
      </c>
      <c r="P1007" t="s">
        <v>1304</v>
      </c>
      <c r="Q1007">
        <v>5</v>
      </c>
      <c r="R1007">
        <v>41518</v>
      </c>
      <c r="S1007" t="s">
        <v>174</v>
      </c>
      <c r="T1007">
        <v>25</v>
      </c>
      <c r="U1007" t="s">
        <v>1132</v>
      </c>
      <c r="V1007" t="s">
        <v>73</v>
      </c>
      <c r="W1007" s="449">
        <v>26</v>
      </c>
      <c r="X1007">
        <f>'Area 25'!I29</f>
        <v>0</v>
      </c>
      <c r="Y1007" s="449" t="e">
        <f>'Area 25'!M29</f>
        <v>#N/A</v>
      </c>
      <c r="Z1007" s="449" t="e">
        <f>'Area 25'!K29</f>
        <v>#N/A</v>
      </c>
      <c r="AA1007" s="449" t="e">
        <f>'Area 25'!Q29</f>
        <v>#N/A</v>
      </c>
      <c r="AB1007" t="e">
        <f t="shared" si="61"/>
        <v>#N/A</v>
      </c>
      <c r="AC1007" t="e">
        <f t="shared" si="62"/>
        <v>#N/A</v>
      </c>
      <c r="AD1007" t="e">
        <f t="shared" si="63"/>
        <v>#N/A</v>
      </c>
    </row>
    <row r="1008" spans="1:30">
      <c r="A1008" t="s">
        <v>174</v>
      </c>
      <c r="B1008" t="s">
        <v>766</v>
      </c>
      <c r="C1008" t="s">
        <v>1292</v>
      </c>
      <c r="D1008" t="s">
        <v>1293</v>
      </c>
      <c r="E1008">
        <v>49.924492319999999</v>
      </c>
      <c r="F1008">
        <v>-126.6582803</v>
      </c>
      <c r="G1008" t="s">
        <v>1294</v>
      </c>
      <c r="H1008" t="s">
        <v>1294</v>
      </c>
      <c r="I1008" t="s">
        <v>1295</v>
      </c>
      <c r="J1008" t="s">
        <v>1302</v>
      </c>
      <c r="K1008" t="s">
        <v>1303</v>
      </c>
      <c r="L1008">
        <v>49.911024390000001</v>
      </c>
      <c r="M1008">
        <v>-126.8499923</v>
      </c>
      <c r="N1008" t="s">
        <v>30</v>
      </c>
      <c r="O1008">
        <v>32</v>
      </c>
      <c r="P1008" t="s">
        <v>1304</v>
      </c>
      <c r="Q1008">
        <v>5</v>
      </c>
      <c r="R1008">
        <v>41518</v>
      </c>
      <c r="S1008" t="s">
        <v>174</v>
      </c>
      <c r="T1008">
        <v>25</v>
      </c>
      <c r="U1008" t="s">
        <v>1132</v>
      </c>
      <c r="V1008" t="s">
        <v>74</v>
      </c>
      <c r="W1008" s="449">
        <v>27</v>
      </c>
      <c r="X1008">
        <f>'Area 25'!I30</f>
        <v>0</v>
      </c>
      <c r="Y1008" s="449" t="e">
        <f>'Area 25'!M30</f>
        <v>#N/A</v>
      </c>
      <c r="Z1008" s="449" t="e">
        <f>'Area 25'!K30</f>
        <v>#N/A</v>
      </c>
      <c r="AA1008" s="449" t="e">
        <f>'Area 25'!Q30</f>
        <v>#N/A</v>
      </c>
      <c r="AB1008" t="e">
        <f t="shared" si="61"/>
        <v>#N/A</v>
      </c>
      <c r="AC1008" t="e">
        <f t="shared" si="62"/>
        <v>#N/A</v>
      </c>
      <c r="AD1008" t="e">
        <f t="shared" si="63"/>
        <v>#N/A</v>
      </c>
    </row>
    <row r="1009" spans="1:30">
      <c r="A1009" t="s">
        <v>174</v>
      </c>
      <c r="B1009" t="s">
        <v>766</v>
      </c>
      <c r="C1009" t="s">
        <v>1292</v>
      </c>
      <c r="D1009" t="s">
        <v>1293</v>
      </c>
      <c r="E1009">
        <v>49.924492319999999</v>
      </c>
      <c r="F1009">
        <v>-126.6582803</v>
      </c>
      <c r="G1009" t="s">
        <v>1294</v>
      </c>
      <c r="H1009" t="s">
        <v>1294</v>
      </c>
      <c r="I1009" t="s">
        <v>1295</v>
      </c>
      <c r="J1009" t="s">
        <v>1302</v>
      </c>
      <c r="K1009" t="s">
        <v>1303</v>
      </c>
      <c r="L1009">
        <v>49.911024390000001</v>
      </c>
      <c r="M1009">
        <v>-126.8499923</v>
      </c>
      <c r="N1009" t="s">
        <v>30</v>
      </c>
      <c r="O1009">
        <v>32</v>
      </c>
      <c r="P1009" t="s">
        <v>1304</v>
      </c>
      <c r="Q1009">
        <v>5</v>
      </c>
      <c r="R1009">
        <v>41518</v>
      </c>
      <c r="S1009" t="s">
        <v>174</v>
      </c>
      <c r="T1009">
        <v>25</v>
      </c>
      <c r="U1009" t="s">
        <v>1132</v>
      </c>
      <c r="V1009" t="s">
        <v>75</v>
      </c>
      <c r="W1009" s="449">
        <v>28</v>
      </c>
      <c r="X1009">
        <f>'Area 25'!I31</f>
        <v>0</v>
      </c>
      <c r="Y1009" s="449" t="e">
        <f>'Area 25'!M31</f>
        <v>#N/A</v>
      </c>
      <c r="Z1009" s="449" t="e">
        <f>'Area 25'!K31</f>
        <v>#N/A</v>
      </c>
      <c r="AA1009" s="449" t="e">
        <f>'Area 25'!Q31</f>
        <v>#N/A</v>
      </c>
      <c r="AB1009" t="e">
        <f t="shared" si="61"/>
        <v>#N/A</v>
      </c>
      <c r="AC1009" t="e">
        <f t="shared" si="62"/>
        <v>#N/A</v>
      </c>
      <c r="AD1009" t="e">
        <f t="shared" si="63"/>
        <v>#N/A</v>
      </c>
    </row>
    <row r="1010" spans="1:30">
      <c r="A1010" t="s">
        <v>174</v>
      </c>
      <c r="B1010" t="s">
        <v>766</v>
      </c>
      <c r="C1010" t="s">
        <v>1292</v>
      </c>
      <c r="D1010" t="s">
        <v>1293</v>
      </c>
      <c r="E1010">
        <v>49.924492319999999</v>
      </c>
      <c r="F1010">
        <v>-126.6582803</v>
      </c>
      <c r="G1010" t="s">
        <v>1294</v>
      </c>
      <c r="H1010" t="s">
        <v>1294</v>
      </c>
      <c r="I1010" t="s">
        <v>1295</v>
      </c>
      <c r="J1010" t="s">
        <v>1302</v>
      </c>
      <c r="K1010" t="s">
        <v>1303</v>
      </c>
      <c r="L1010">
        <v>49.911024390000001</v>
      </c>
      <c r="M1010">
        <v>-126.8499923</v>
      </c>
      <c r="N1010" t="s">
        <v>30</v>
      </c>
      <c r="O1010">
        <v>32</v>
      </c>
      <c r="P1010" t="s">
        <v>1304</v>
      </c>
      <c r="Q1010">
        <v>5</v>
      </c>
      <c r="R1010">
        <v>41518</v>
      </c>
      <c r="S1010" t="s">
        <v>174</v>
      </c>
      <c r="T1010">
        <v>25</v>
      </c>
      <c r="U1010" t="s">
        <v>1132</v>
      </c>
      <c r="V1010" t="s">
        <v>76</v>
      </c>
      <c r="W1010" s="449">
        <v>29</v>
      </c>
      <c r="X1010">
        <f>'Area 25'!I32</f>
        <v>0</v>
      </c>
      <c r="Y1010" s="449" t="e">
        <f>'Area 25'!M32</f>
        <v>#N/A</v>
      </c>
      <c r="Z1010" s="449" t="e">
        <f>'Area 25'!K32</f>
        <v>#N/A</v>
      </c>
      <c r="AA1010" s="449" t="e">
        <f>'Area 25'!Q32</f>
        <v>#N/A</v>
      </c>
      <c r="AB1010" t="e">
        <f t="shared" si="61"/>
        <v>#N/A</v>
      </c>
      <c r="AC1010" t="e">
        <f t="shared" si="62"/>
        <v>#N/A</v>
      </c>
      <c r="AD1010" t="e">
        <f t="shared" si="63"/>
        <v>#N/A</v>
      </c>
    </row>
    <row r="1011" spans="1:30">
      <c r="A1011" t="s">
        <v>174</v>
      </c>
      <c r="B1011" t="s">
        <v>766</v>
      </c>
      <c r="C1011" t="s">
        <v>1292</v>
      </c>
      <c r="D1011" t="s">
        <v>1293</v>
      </c>
      <c r="E1011">
        <v>49.924492319999999</v>
      </c>
      <c r="F1011">
        <v>-126.6582803</v>
      </c>
      <c r="G1011" t="s">
        <v>1294</v>
      </c>
      <c r="H1011" t="s">
        <v>1294</v>
      </c>
      <c r="I1011" t="s">
        <v>1295</v>
      </c>
      <c r="J1011" t="s">
        <v>1302</v>
      </c>
      <c r="K1011" t="s">
        <v>1303</v>
      </c>
      <c r="L1011">
        <v>49.911024390000001</v>
      </c>
      <c r="M1011">
        <v>-126.8499923</v>
      </c>
      <c r="N1011" t="s">
        <v>30</v>
      </c>
      <c r="O1011">
        <v>32</v>
      </c>
      <c r="P1011" t="s">
        <v>1304</v>
      </c>
      <c r="Q1011">
        <v>5</v>
      </c>
      <c r="R1011">
        <v>41518</v>
      </c>
      <c r="S1011" t="s">
        <v>174</v>
      </c>
      <c r="T1011">
        <v>25</v>
      </c>
      <c r="U1011" t="s">
        <v>1133</v>
      </c>
      <c r="V1011" t="s">
        <v>78</v>
      </c>
      <c r="W1011" s="449">
        <v>30</v>
      </c>
      <c r="X1011">
        <f>'Area 25'!I33</f>
        <v>0</v>
      </c>
      <c r="Y1011" s="449" t="e">
        <f>'Area 25'!M33</f>
        <v>#N/A</v>
      </c>
      <c r="Z1011" s="449" t="e">
        <f>'Area 25'!K33</f>
        <v>#N/A</v>
      </c>
      <c r="AA1011" s="449" t="e">
        <f>'Area 25'!Q33</f>
        <v>#N/A</v>
      </c>
      <c r="AB1011" t="e">
        <f t="shared" si="61"/>
        <v>#N/A</v>
      </c>
      <c r="AC1011" t="e">
        <f t="shared" si="62"/>
        <v>#N/A</v>
      </c>
      <c r="AD1011" t="e">
        <f t="shared" si="63"/>
        <v>#N/A</v>
      </c>
    </row>
    <row r="1012" spans="1:30">
      <c r="A1012" t="s">
        <v>174</v>
      </c>
      <c r="B1012" t="s">
        <v>766</v>
      </c>
      <c r="C1012" t="s">
        <v>1292</v>
      </c>
      <c r="D1012" t="s">
        <v>1293</v>
      </c>
      <c r="E1012">
        <v>49.924492319999999</v>
      </c>
      <c r="F1012">
        <v>-126.6582803</v>
      </c>
      <c r="G1012" t="s">
        <v>1294</v>
      </c>
      <c r="H1012" t="s">
        <v>1294</v>
      </c>
      <c r="I1012" t="s">
        <v>1295</v>
      </c>
      <c r="J1012" t="s">
        <v>1302</v>
      </c>
      <c r="K1012" t="s">
        <v>1303</v>
      </c>
      <c r="L1012">
        <v>49.911024390000001</v>
      </c>
      <c r="M1012">
        <v>-126.8499923</v>
      </c>
      <c r="N1012" t="s">
        <v>30</v>
      </c>
      <c r="O1012">
        <v>32</v>
      </c>
      <c r="P1012" t="s">
        <v>1304</v>
      </c>
      <c r="Q1012">
        <v>5</v>
      </c>
      <c r="R1012">
        <v>41518</v>
      </c>
      <c r="S1012" t="s">
        <v>174</v>
      </c>
      <c r="T1012">
        <v>25</v>
      </c>
      <c r="U1012" t="s">
        <v>1133</v>
      </c>
      <c r="V1012" t="s">
        <v>79</v>
      </c>
      <c r="W1012" s="449">
        <v>31</v>
      </c>
      <c r="X1012">
        <f>'Area 25'!I34</f>
        <v>0</v>
      </c>
      <c r="Y1012" s="449" t="e">
        <f>'Area 25'!M34</f>
        <v>#N/A</v>
      </c>
      <c r="Z1012" s="449" t="e">
        <f>'Area 25'!K34</f>
        <v>#N/A</v>
      </c>
      <c r="AA1012" s="449" t="e">
        <f>'Area 25'!Q34</f>
        <v>#N/A</v>
      </c>
      <c r="AB1012" t="e">
        <f t="shared" si="61"/>
        <v>#N/A</v>
      </c>
      <c r="AC1012" t="e">
        <f t="shared" si="62"/>
        <v>#N/A</v>
      </c>
      <c r="AD1012" t="e">
        <f t="shared" si="63"/>
        <v>#N/A</v>
      </c>
    </row>
    <row r="1013" spans="1:30">
      <c r="A1013" t="s">
        <v>174</v>
      </c>
      <c r="B1013" t="s">
        <v>766</v>
      </c>
      <c r="C1013" t="s">
        <v>1292</v>
      </c>
      <c r="D1013" t="s">
        <v>1293</v>
      </c>
      <c r="E1013">
        <v>49.924492319999999</v>
      </c>
      <c r="F1013">
        <v>-126.6582803</v>
      </c>
      <c r="G1013" t="s">
        <v>1294</v>
      </c>
      <c r="H1013" t="s">
        <v>1294</v>
      </c>
      <c r="I1013" t="s">
        <v>1295</v>
      </c>
      <c r="J1013" t="s">
        <v>1302</v>
      </c>
      <c r="K1013" t="s">
        <v>1303</v>
      </c>
      <c r="L1013">
        <v>49.911024390000001</v>
      </c>
      <c r="M1013">
        <v>-126.8499923</v>
      </c>
      <c r="N1013" t="s">
        <v>30</v>
      </c>
      <c r="O1013">
        <v>32</v>
      </c>
      <c r="P1013" t="s">
        <v>1304</v>
      </c>
      <c r="Q1013">
        <v>5</v>
      </c>
      <c r="R1013">
        <v>41518</v>
      </c>
      <c r="S1013" t="s">
        <v>174</v>
      </c>
      <c r="T1013">
        <v>25</v>
      </c>
      <c r="U1013" t="s">
        <v>1133</v>
      </c>
      <c r="V1013" t="s">
        <v>80</v>
      </c>
      <c r="W1013" s="449">
        <v>32</v>
      </c>
      <c r="X1013">
        <f>'Area 25'!I35</f>
        <v>1</v>
      </c>
      <c r="Y1013" s="449" t="e">
        <f>'Area 25'!M35</f>
        <v>#N/A</v>
      </c>
      <c r="Z1013" s="449" t="e">
        <f>'Area 25'!K35</f>
        <v>#N/A</v>
      </c>
      <c r="AA1013" s="449" t="e">
        <f>'Area 25'!Q35</f>
        <v>#N/A</v>
      </c>
      <c r="AB1013" t="e">
        <f t="shared" si="61"/>
        <v>#N/A</v>
      </c>
      <c r="AC1013" t="e">
        <f t="shared" si="62"/>
        <v>#N/A</v>
      </c>
      <c r="AD1013" t="e">
        <f t="shared" si="63"/>
        <v>#N/A</v>
      </c>
    </row>
    <row r="1014" spans="1:30">
      <c r="A1014" t="s">
        <v>174</v>
      </c>
      <c r="B1014" t="s">
        <v>766</v>
      </c>
      <c r="C1014" t="s">
        <v>1292</v>
      </c>
      <c r="D1014" t="s">
        <v>1293</v>
      </c>
      <c r="E1014">
        <v>49.924492319999999</v>
      </c>
      <c r="F1014">
        <v>-126.6582803</v>
      </c>
      <c r="G1014" t="s">
        <v>1294</v>
      </c>
      <c r="H1014" t="s">
        <v>1294</v>
      </c>
      <c r="I1014" t="s">
        <v>1295</v>
      </c>
      <c r="J1014" t="s">
        <v>1302</v>
      </c>
      <c r="K1014" t="s">
        <v>1303</v>
      </c>
      <c r="L1014">
        <v>49.911024390000001</v>
      </c>
      <c r="M1014">
        <v>-126.8499923</v>
      </c>
      <c r="N1014" t="s">
        <v>30</v>
      </c>
      <c r="O1014">
        <v>32</v>
      </c>
      <c r="P1014" t="s">
        <v>1304</v>
      </c>
      <c r="Q1014">
        <v>5</v>
      </c>
      <c r="R1014">
        <v>41518</v>
      </c>
      <c r="S1014" t="s">
        <v>174</v>
      </c>
      <c r="T1014">
        <v>25</v>
      </c>
      <c r="U1014" t="s">
        <v>1133</v>
      </c>
      <c r="V1014" t="s">
        <v>81</v>
      </c>
      <c r="W1014" s="449">
        <v>33</v>
      </c>
      <c r="X1014">
        <f>'Area 25'!I36</f>
        <v>0</v>
      </c>
      <c r="Y1014" s="449" t="e">
        <f>'Area 25'!M36</f>
        <v>#N/A</v>
      </c>
      <c r="Z1014" s="449" t="e">
        <f>'Area 25'!K36</f>
        <v>#N/A</v>
      </c>
      <c r="AA1014" s="449" t="e">
        <f>'Area 25'!Q36</f>
        <v>#N/A</v>
      </c>
      <c r="AB1014" t="e">
        <f t="shared" si="61"/>
        <v>#N/A</v>
      </c>
      <c r="AC1014" t="e">
        <f t="shared" si="62"/>
        <v>#N/A</v>
      </c>
      <c r="AD1014" t="e">
        <f t="shared" si="63"/>
        <v>#N/A</v>
      </c>
    </row>
    <row r="1015" spans="1:30">
      <c r="A1015" t="s">
        <v>174</v>
      </c>
      <c r="B1015" t="s">
        <v>766</v>
      </c>
      <c r="C1015" t="s">
        <v>1292</v>
      </c>
      <c r="D1015" t="s">
        <v>1293</v>
      </c>
      <c r="E1015">
        <v>49.924492319999999</v>
      </c>
      <c r="F1015">
        <v>-126.6582803</v>
      </c>
      <c r="G1015" t="s">
        <v>1294</v>
      </c>
      <c r="H1015" t="s">
        <v>1294</v>
      </c>
      <c r="I1015" t="s">
        <v>1295</v>
      </c>
      <c r="J1015" t="s">
        <v>1302</v>
      </c>
      <c r="K1015" t="s">
        <v>1303</v>
      </c>
      <c r="L1015">
        <v>49.911024390000001</v>
      </c>
      <c r="M1015">
        <v>-126.8499923</v>
      </c>
      <c r="N1015" t="s">
        <v>30</v>
      </c>
      <c r="O1015">
        <v>32</v>
      </c>
      <c r="P1015" t="s">
        <v>1304</v>
      </c>
      <c r="Q1015">
        <v>5</v>
      </c>
      <c r="R1015">
        <v>41518</v>
      </c>
      <c r="S1015" t="s">
        <v>174</v>
      </c>
      <c r="T1015">
        <v>25</v>
      </c>
      <c r="U1015" t="s">
        <v>1133</v>
      </c>
      <c r="V1015" t="s">
        <v>82</v>
      </c>
      <c r="W1015" s="449">
        <v>34</v>
      </c>
      <c r="X1015">
        <f>'Area 25'!I37</f>
        <v>1</v>
      </c>
      <c r="Y1015" s="449" t="e">
        <f>'Area 25'!M37</f>
        <v>#N/A</v>
      </c>
      <c r="Z1015" s="449" t="e">
        <f>'Area 25'!K37</f>
        <v>#N/A</v>
      </c>
      <c r="AA1015" s="449" t="e">
        <f>'Area 25'!Q37</f>
        <v>#N/A</v>
      </c>
      <c r="AB1015" t="e">
        <f t="shared" si="61"/>
        <v>#N/A</v>
      </c>
      <c r="AC1015" t="e">
        <f t="shared" si="62"/>
        <v>#N/A</v>
      </c>
      <c r="AD1015" t="e">
        <f t="shared" si="63"/>
        <v>#N/A</v>
      </c>
    </row>
    <row r="1016" spans="1:30">
      <c r="A1016" t="s">
        <v>174</v>
      </c>
      <c r="B1016" t="s">
        <v>766</v>
      </c>
      <c r="C1016" t="s">
        <v>1292</v>
      </c>
      <c r="D1016" t="s">
        <v>1293</v>
      </c>
      <c r="E1016">
        <v>49.924492319999999</v>
      </c>
      <c r="F1016">
        <v>-126.6582803</v>
      </c>
      <c r="G1016" t="s">
        <v>1294</v>
      </c>
      <c r="H1016" t="s">
        <v>1294</v>
      </c>
      <c r="I1016" t="s">
        <v>1295</v>
      </c>
      <c r="J1016" t="s">
        <v>1302</v>
      </c>
      <c r="K1016" t="s">
        <v>1303</v>
      </c>
      <c r="L1016">
        <v>49.911024390000001</v>
      </c>
      <c r="M1016">
        <v>-126.8499923</v>
      </c>
      <c r="N1016" t="s">
        <v>30</v>
      </c>
      <c r="O1016">
        <v>32</v>
      </c>
      <c r="P1016" t="s">
        <v>1304</v>
      </c>
      <c r="Q1016">
        <v>5</v>
      </c>
      <c r="R1016">
        <v>41518</v>
      </c>
      <c r="S1016" t="s">
        <v>174</v>
      </c>
      <c r="T1016">
        <v>25</v>
      </c>
      <c r="U1016" t="s">
        <v>1133</v>
      </c>
      <c r="V1016" t="s">
        <v>83</v>
      </c>
      <c r="W1016" s="449">
        <v>35</v>
      </c>
      <c r="X1016">
        <f>'Area 25'!I38</f>
        <v>-1</v>
      </c>
      <c r="Y1016" s="449" t="e">
        <f>'Area 25'!M38</f>
        <v>#N/A</v>
      </c>
      <c r="Z1016" s="449" t="e">
        <f>'Area 25'!K38</f>
        <v>#N/A</v>
      </c>
      <c r="AA1016" s="449" t="e">
        <f>'Area 25'!Q38</f>
        <v>#N/A</v>
      </c>
      <c r="AB1016" t="e">
        <f t="shared" si="61"/>
        <v>#N/A</v>
      </c>
      <c r="AC1016" t="e">
        <f t="shared" si="62"/>
        <v>#N/A</v>
      </c>
      <c r="AD1016" t="e">
        <f t="shared" si="63"/>
        <v>#N/A</v>
      </c>
    </row>
    <row r="1017" spans="1:30">
      <c r="A1017" t="s">
        <v>174</v>
      </c>
      <c r="B1017" t="s">
        <v>766</v>
      </c>
      <c r="C1017" t="s">
        <v>1292</v>
      </c>
      <c r="D1017" t="s">
        <v>1293</v>
      </c>
      <c r="E1017">
        <v>49.924492319999999</v>
      </c>
      <c r="F1017">
        <v>-126.6582803</v>
      </c>
      <c r="G1017" t="s">
        <v>1294</v>
      </c>
      <c r="H1017" t="s">
        <v>1294</v>
      </c>
      <c r="I1017" t="s">
        <v>1295</v>
      </c>
      <c r="J1017" t="s">
        <v>1302</v>
      </c>
      <c r="K1017" t="s">
        <v>1303</v>
      </c>
      <c r="L1017">
        <v>49.911024390000001</v>
      </c>
      <c r="M1017">
        <v>-126.8499923</v>
      </c>
      <c r="N1017" t="s">
        <v>30</v>
      </c>
      <c r="O1017">
        <v>32</v>
      </c>
      <c r="P1017" t="s">
        <v>1304</v>
      </c>
      <c r="Q1017">
        <v>5</v>
      </c>
      <c r="R1017">
        <v>41518</v>
      </c>
      <c r="S1017" t="s">
        <v>174</v>
      </c>
      <c r="T1017">
        <v>25</v>
      </c>
      <c r="U1017" t="s">
        <v>1133</v>
      </c>
      <c r="V1017" t="s">
        <v>84</v>
      </c>
      <c r="W1017" s="449">
        <v>36</v>
      </c>
      <c r="X1017">
        <f>'Area 25'!I39</f>
        <v>4</v>
      </c>
      <c r="Y1017" s="449" t="e">
        <f>'Area 25'!M39</f>
        <v>#N/A</v>
      </c>
      <c r="Z1017" s="449" t="e">
        <f>'Area 25'!K39</f>
        <v>#N/A</v>
      </c>
      <c r="AA1017" s="449" t="e">
        <f>'Area 25'!Q39</f>
        <v>#N/A</v>
      </c>
      <c r="AB1017" t="e">
        <f t="shared" si="61"/>
        <v>#N/A</v>
      </c>
      <c r="AC1017" t="e">
        <f t="shared" si="62"/>
        <v>#N/A</v>
      </c>
      <c r="AD1017" t="e">
        <f t="shared" si="63"/>
        <v>#N/A</v>
      </c>
    </row>
    <row r="1018" spans="1:30">
      <c r="A1018" t="s">
        <v>174</v>
      </c>
      <c r="B1018" t="s">
        <v>766</v>
      </c>
      <c r="C1018" t="s">
        <v>1292</v>
      </c>
      <c r="D1018" t="s">
        <v>1293</v>
      </c>
      <c r="E1018">
        <v>49.924492319999999</v>
      </c>
      <c r="F1018">
        <v>-126.6582803</v>
      </c>
      <c r="G1018" t="s">
        <v>1294</v>
      </c>
      <c r="H1018" t="s">
        <v>1294</v>
      </c>
      <c r="I1018" t="s">
        <v>1295</v>
      </c>
      <c r="J1018" t="s">
        <v>1302</v>
      </c>
      <c r="K1018" t="s">
        <v>1303</v>
      </c>
      <c r="L1018">
        <v>49.911024390000001</v>
      </c>
      <c r="M1018">
        <v>-126.8499923</v>
      </c>
      <c r="N1018" t="s">
        <v>30</v>
      </c>
      <c r="O1018">
        <v>32</v>
      </c>
      <c r="P1018" t="s">
        <v>1304</v>
      </c>
      <c r="Q1018">
        <v>5</v>
      </c>
      <c r="R1018">
        <v>41518</v>
      </c>
      <c r="S1018" t="s">
        <v>174</v>
      </c>
      <c r="T1018">
        <v>25</v>
      </c>
      <c r="U1018" t="s">
        <v>1133</v>
      </c>
      <c r="V1018" t="s">
        <v>85</v>
      </c>
      <c r="W1018" s="449">
        <v>37</v>
      </c>
      <c r="X1018">
        <f>'Area 25'!I40</f>
        <v>4</v>
      </c>
      <c r="Y1018" s="449" t="e">
        <f>'Area 25'!M40</f>
        <v>#N/A</v>
      </c>
      <c r="Z1018" s="449" t="e">
        <f>'Area 25'!K40</f>
        <v>#N/A</v>
      </c>
      <c r="AA1018" s="449" t="e">
        <f>'Area 25'!Q40</f>
        <v>#N/A</v>
      </c>
      <c r="AB1018" t="e">
        <f t="shared" si="61"/>
        <v>#N/A</v>
      </c>
      <c r="AC1018" t="e">
        <f t="shared" si="62"/>
        <v>#N/A</v>
      </c>
      <c r="AD1018" t="e">
        <f t="shared" si="63"/>
        <v>#N/A</v>
      </c>
    </row>
    <row r="1019" spans="1:30">
      <c r="A1019" t="s">
        <v>174</v>
      </c>
      <c r="B1019" t="s">
        <v>766</v>
      </c>
      <c r="C1019" t="s">
        <v>1292</v>
      </c>
      <c r="D1019" t="s">
        <v>1293</v>
      </c>
      <c r="E1019">
        <v>49.924492319999999</v>
      </c>
      <c r="F1019">
        <v>-126.6582803</v>
      </c>
      <c r="G1019" t="s">
        <v>1294</v>
      </c>
      <c r="H1019" t="s">
        <v>1294</v>
      </c>
      <c r="I1019" t="s">
        <v>1295</v>
      </c>
      <c r="J1019" t="s">
        <v>1302</v>
      </c>
      <c r="K1019" t="s">
        <v>1303</v>
      </c>
      <c r="L1019">
        <v>49.911024390000001</v>
      </c>
      <c r="M1019">
        <v>-126.8499923</v>
      </c>
      <c r="N1019" t="s">
        <v>30</v>
      </c>
      <c r="O1019">
        <v>32</v>
      </c>
      <c r="P1019" t="s">
        <v>1304</v>
      </c>
      <c r="Q1019">
        <v>5</v>
      </c>
      <c r="R1019">
        <v>41518</v>
      </c>
      <c r="S1019" t="s">
        <v>174</v>
      </c>
      <c r="T1019">
        <v>25</v>
      </c>
      <c r="U1019" t="s">
        <v>1133</v>
      </c>
      <c r="V1019" t="s">
        <v>86</v>
      </c>
      <c r="W1019" s="449">
        <v>38</v>
      </c>
      <c r="X1019">
        <f>'Area 25'!I41</f>
        <v>3</v>
      </c>
      <c r="Y1019" s="449" t="e">
        <f>'Area 25'!M41</f>
        <v>#N/A</v>
      </c>
      <c r="Z1019" s="449" t="e">
        <f>'Area 25'!K41</f>
        <v>#N/A</v>
      </c>
      <c r="AA1019" s="449" t="e">
        <f>'Area 25'!Q41</f>
        <v>#N/A</v>
      </c>
      <c r="AB1019" t="e">
        <f t="shared" si="61"/>
        <v>#N/A</v>
      </c>
      <c r="AC1019" t="e">
        <f t="shared" si="62"/>
        <v>#N/A</v>
      </c>
      <c r="AD1019" t="e">
        <f t="shared" si="63"/>
        <v>#N/A</v>
      </c>
    </row>
    <row r="1020" spans="1:30">
      <c r="A1020" t="s">
        <v>174</v>
      </c>
      <c r="B1020" t="s">
        <v>766</v>
      </c>
      <c r="C1020" t="s">
        <v>1292</v>
      </c>
      <c r="D1020" t="s">
        <v>1293</v>
      </c>
      <c r="E1020">
        <v>49.924492319999999</v>
      </c>
      <c r="F1020">
        <v>-126.6582803</v>
      </c>
      <c r="G1020" t="s">
        <v>1294</v>
      </c>
      <c r="H1020" t="s">
        <v>1294</v>
      </c>
      <c r="I1020" t="s">
        <v>1295</v>
      </c>
      <c r="J1020" t="s">
        <v>1302</v>
      </c>
      <c r="K1020" t="s">
        <v>1303</v>
      </c>
      <c r="L1020">
        <v>49.911024390000001</v>
      </c>
      <c r="M1020">
        <v>-126.8499923</v>
      </c>
      <c r="N1020" t="s">
        <v>30</v>
      </c>
      <c r="O1020">
        <v>32</v>
      </c>
      <c r="P1020" t="s">
        <v>1304</v>
      </c>
      <c r="Q1020">
        <v>5</v>
      </c>
      <c r="R1020">
        <v>41518</v>
      </c>
      <c r="S1020" t="s">
        <v>174</v>
      </c>
      <c r="T1020">
        <v>25</v>
      </c>
      <c r="U1020" t="s">
        <v>1133</v>
      </c>
      <c r="V1020" t="s">
        <v>87</v>
      </c>
      <c r="W1020" s="449">
        <v>39</v>
      </c>
      <c r="X1020">
        <f>'Area 25'!I42</f>
        <v>-1</v>
      </c>
      <c r="Y1020" s="449" t="e">
        <f>'Area 25'!M42</f>
        <v>#N/A</v>
      </c>
      <c r="Z1020" s="449" t="e">
        <f>'Area 25'!K42</f>
        <v>#N/A</v>
      </c>
      <c r="AA1020" s="449" t="e">
        <f>'Area 25'!Q42</f>
        <v>#N/A</v>
      </c>
      <c r="AB1020" t="e">
        <f t="shared" si="61"/>
        <v>#N/A</v>
      </c>
      <c r="AC1020" t="e">
        <f t="shared" si="62"/>
        <v>#N/A</v>
      </c>
      <c r="AD1020" t="e">
        <f t="shared" si="63"/>
        <v>#N/A</v>
      </c>
    </row>
    <row r="1021" spans="1:30">
      <c r="A1021" t="s">
        <v>174</v>
      </c>
      <c r="B1021" t="s">
        <v>766</v>
      </c>
      <c r="C1021" t="s">
        <v>1292</v>
      </c>
      <c r="D1021" t="s">
        <v>1293</v>
      </c>
      <c r="E1021">
        <v>49.924492319999999</v>
      </c>
      <c r="F1021">
        <v>-126.6582803</v>
      </c>
      <c r="G1021" t="s">
        <v>1294</v>
      </c>
      <c r="H1021" t="s">
        <v>1294</v>
      </c>
      <c r="I1021" t="s">
        <v>1295</v>
      </c>
      <c r="J1021" t="s">
        <v>1302</v>
      </c>
      <c r="K1021" t="s">
        <v>1303</v>
      </c>
      <c r="L1021">
        <v>49.911024390000001</v>
      </c>
      <c r="M1021">
        <v>-126.8499923</v>
      </c>
      <c r="N1021" t="s">
        <v>30</v>
      </c>
      <c r="O1021">
        <v>32</v>
      </c>
      <c r="P1021" t="s">
        <v>1304</v>
      </c>
      <c r="Q1021">
        <v>5</v>
      </c>
      <c r="R1021">
        <v>41518</v>
      </c>
      <c r="S1021" t="s">
        <v>174</v>
      </c>
      <c r="T1021">
        <v>25</v>
      </c>
      <c r="U1021" t="s">
        <v>1133</v>
      </c>
      <c r="V1021" t="s">
        <v>88</v>
      </c>
      <c r="W1021" s="449">
        <v>40</v>
      </c>
      <c r="X1021">
        <f>'Area 25'!I43</f>
        <v>0</v>
      </c>
      <c r="Y1021" s="449" t="e">
        <f>'Area 25'!M43</f>
        <v>#N/A</v>
      </c>
      <c r="Z1021" s="449" t="e">
        <f>'Area 25'!K43</f>
        <v>#N/A</v>
      </c>
      <c r="AA1021" s="449" t="e">
        <f>'Area 25'!Q43</f>
        <v>#N/A</v>
      </c>
      <c r="AB1021" t="e">
        <f t="shared" si="61"/>
        <v>#N/A</v>
      </c>
      <c r="AC1021" t="e">
        <f t="shared" si="62"/>
        <v>#N/A</v>
      </c>
      <c r="AD1021" t="e">
        <f t="shared" si="63"/>
        <v>#N/A</v>
      </c>
    </row>
    <row r="1022" spans="1:30">
      <c r="A1022" t="s">
        <v>174</v>
      </c>
      <c r="B1022" t="s">
        <v>766</v>
      </c>
      <c r="C1022" t="s">
        <v>1292</v>
      </c>
      <c r="D1022" t="s">
        <v>1293</v>
      </c>
      <c r="E1022">
        <v>49.924492319999999</v>
      </c>
      <c r="F1022">
        <v>-126.6582803</v>
      </c>
      <c r="G1022" t="s">
        <v>1294</v>
      </c>
      <c r="H1022" t="s">
        <v>1294</v>
      </c>
      <c r="I1022" t="s">
        <v>1295</v>
      </c>
      <c r="J1022" t="s">
        <v>1302</v>
      </c>
      <c r="K1022" t="s">
        <v>1303</v>
      </c>
      <c r="L1022">
        <v>49.911024390000001</v>
      </c>
      <c r="M1022">
        <v>-126.8499923</v>
      </c>
      <c r="N1022" t="s">
        <v>30</v>
      </c>
      <c r="O1022">
        <v>32</v>
      </c>
      <c r="P1022" t="s">
        <v>1304</v>
      </c>
      <c r="Q1022">
        <v>5</v>
      </c>
      <c r="R1022">
        <v>41518</v>
      </c>
      <c r="S1022" t="s">
        <v>174</v>
      </c>
      <c r="T1022">
        <v>25</v>
      </c>
      <c r="U1022" t="s">
        <v>1133</v>
      </c>
      <c r="V1022" t="s">
        <v>89</v>
      </c>
      <c r="W1022" s="449">
        <v>41</v>
      </c>
      <c r="X1022">
        <f>'Area 25'!I44</f>
        <v>1</v>
      </c>
      <c r="Y1022" s="449" t="e">
        <f>'Area 25'!M44</f>
        <v>#N/A</v>
      </c>
      <c r="Z1022" s="449" t="e">
        <f>'Area 25'!K44</f>
        <v>#N/A</v>
      </c>
      <c r="AA1022" s="449" t="e">
        <f>'Area 25'!Q44</f>
        <v>#N/A</v>
      </c>
      <c r="AB1022" t="e">
        <f t="shared" si="61"/>
        <v>#N/A</v>
      </c>
      <c r="AC1022" t="e">
        <f t="shared" si="62"/>
        <v>#N/A</v>
      </c>
      <c r="AD1022" t="e">
        <f t="shared" si="63"/>
        <v>#N/A</v>
      </c>
    </row>
    <row r="1023" spans="1:30">
      <c r="A1023" t="s">
        <v>174</v>
      </c>
      <c r="B1023" t="s">
        <v>766</v>
      </c>
      <c r="C1023" t="s">
        <v>1292</v>
      </c>
      <c r="D1023" t="s">
        <v>1293</v>
      </c>
      <c r="E1023">
        <v>49.924492319999999</v>
      </c>
      <c r="F1023">
        <v>-126.6582803</v>
      </c>
      <c r="G1023" t="s">
        <v>1294</v>
      </c>
      <c r="H1023" t="s">
        <v>1294</v>
      </c>
      <c r="I1023" t="s">
        <v>1295</v>
      </c>
      <c r="J1023" t="s">
        <v>1302</v>
      </c>
      <c r="K1023" t="s">
        <v>1303</v>
      </c>
      <c r="L1023">
        <v>49.911024390000001</v>
      </c>
      <c r="M1023">
        <v>-126.8499923</v>
      </c>
      <c r="N1023" t="s">
        <v>30</v>
      </c>
      <c r="O1023">
        <v>32</v>
      </c>
      <c r="P1023" t="s">
        <v>1304</v>
      </c>
      <c r="Q1023">
        <v>5</v>
      </c>
      <c r="R1023">
        <v>41518</v>
      </c>
      <c r="S1023" t="s">
        <v>174</v>
      </c>
      <c r="T1023">
        <v>25</v>
      </c>
      <c r="U1023" t="s">
        <v>1133</v>
      </c>
      <c r="V1023" t="s">
        <v>90</v>
      </c>
      <c r="W1023" s="449">
        <v>42</v>
      </c>
      <c r="X1023">
        <f>'Area 25'!I45</f>
        <v>1</v>
      </c>
      <c r="Y1023" s="449" t="e">
        <f>'Area 25'!M45</f>
        <v>#N/A</v>
      </c>
      <c r="Z1023" s="449" t="e">
        <f>'Area 25'!K45</f>
        <v>#N/A</v>
      </c>
      <c r="AA1023" s="449" t="e">
        <f>'Area 25'!Q45</f>
        <v>#N/A</v>
      </c>
      <c r="AB1023" t="e">
        <f t="shared" si="61"/>
        <v>#N/A</v>
      </c>
      <c r="AC1023" t="e">
        <f t="shared" si="62"/>
        <v>#N/A</v>
      </c>
      <c r="AD1023" t="e">
        <f t="shared" si="63"/>
        <v>#N/A</v>
      </c>
    </row>
    <row r="1024" spans="1:30">
      <c r="A1024" t="s">
        <v>174</v>
      </c>
      <c r="B1024" t="s">
        <v>766</v>
      </c>
      <c r="C1024" t="s">
        <v>1292</v>
      </c>
      <c r="D1024" t="s">
        <v>1293</v>
      </c>
      <c r="E1024">
        <v>49.924492319999999</v>
      </c>
      <c r="F1024">
        <v>-126.6582803</v>
      </c>
      <c r="G1024" t="s">
        <v>1294</v>
      </c>
      <c r="H1024" t="s">
        <v>1294</v>
      </c>
      <c r="I1024" t="s">
        <v>1295</v>
      </c>
      <c r="J1024" t="s">
        <v>1302</v>
      </c>
      <c r="K1024" t="s">
        <v>1303</v>
      </c>
      <c r="L1024">
        <v>49.911024390000001</v>
      </c>
      <c r="M1024">
        <v>-126.8499923</v>
      </c>
      <c r="N1024" t="s">
        <v>30</v>
      </c>
      <c r="O1024">
        <v>32</v>
      </c>
      <c r="P1024" t="s">
        <v>1304</v>
      </c>
      <c r="Q1024">
        <v>5</v>
      </c>
      <c r="R1024">
        <v>41518</v>
      </c>
      <c r="S1024" t="s">
        <v>174</v>
      </c>
      <c r="T1024">
        <v>25</v>
      </c>
      <c r="U1024" t="s">
        <v>1133</v>
      </c>
      <c r="V1024" t="s">
        <v>92</v>
      </c>
      <c r="W1024" s="449">
        <v>43</v>
      </c>
      <c r="X1024">
        <f>'Area 25'!I46</f>
        <v>0</v>
      </c>
      <c r="Y1024" s="449" t="e">
        <f>'Area 25'!M46</f>
        <v>#N/A</v>
      </c>
      <c r="Z1024" s="449" t="e">
        <f>'Area 25'!K46</f>
        <v>#N/A</v>
      </c>
      <c r="AA1024" s="449" t="e">
        <f>'Area 25'!Q46</f>
        <v>#N/A</v>
      </c>
      <c r="AB1024" t="e">
        <f t="shared" si="61"/>
        <v>#N/A</v>
      </c>
      <c r="AC1024" t="e">
        <f t="shared" si="62"/>
        <v>#N/A</v>
      </c>
      <c r="AD1024" t="e">
        <f t="shared" si="63"/>
        <v>#N/A</v>
      </c>
    </row>
    <row r="1025" spans="1:30">
      <c r="A1025" t="s">
        <v>174</v>
      </c>
      <c r="B1025" t="s">
        <v>766</v>
      </c>
      <c r="C1025" t="s">
        <v>1292</v>
      </c>
      <c r="D1025" t="s">
        <v>1293</v>
      </c>
      <c r="E1025">
        <v>49.924492319999999</v>
      </c>
      <c r="F1025">
        <v>-126.6582803</v>
      </c>
      <c r="G1025" t="s">
        <v>1294</v>
      </c>
      <c r="H1025" t="s">
        <v>1294</v>
      </c>
      <c r="I1025" t="s">
        <v>1295</v>
      </c>
      <c r="J1025" t="s">
        <v>1302</v>
      </c>
      <c r="K1025" t="s">
        <v>1303</v>
      </c>
      <c r="L1025">
        <v>49.911024390000001</v>
      </c>
      <c r="M1025">
        <v>-126.8499923</v>
      </c>
      <c r="N1025" t="s">
        <v>30</v>
      </c>
      <c r="O1025">
        <v>32</v>
      </c>
      <c r="P1025" t="s">
        <v>1304</v>
      </c>
      <c r="Q1025">
        <v>5</v>
      </c>
      <c r="R1025">
        <v>41518</v>
      </c>
      <c r="S1025" t="s">
        <v>174</v>
      </c>
      <c r="T1025">
        <v>25</v>
      </c>
      <c r="U1025" t="s">
        <v>1133</v>
      </c>
      <c r="V1025" t="s">
        <v>93</v>
      </c>
      <c r="W1025" s="449">
        <v>44</v>
      </c>
      <c r="X1025">
        <f>'Area 25'!I47</f>
        <v>0</v>
      </c>
      <c r="Y1025" s="449" t="e">
        <f>'Area 25'!M47</f>
        <v>#N/A</v>
      </c>
      <c r="Z1025" s="449" t="e">
        <f>'Area 25'!K47</f>
        <v>#N/A</v>
      </c>
      <c r="AA1025" s="449" t="e">
        <f>'Area 25'!Q47</f>
        <v>#N/A</v>
      </c>
      <c r="AB1025" t="e">
        <f t="shared" si="61"/>
        <v>#N/A</v>
      </c>
      <c r="AC1025" t="e">
        <f t="shared" si="62"/>
        <v>#N/A</v>
      </c>
      <c r="AD1025" t="e">
        <f t="shared" si="63"/>
        <v>#N/A</v>
      </c>
    </row>
    <row r="1026" spans="1:30">
      <c r="A1026" t="s">
        <v>174</v>
      </c>
      <c r="B1026" t="s">
        <v>766</v>
      </c>
      <c r="C1026" t="s">
        <v>1292</v>
      </c>
      <c r="D1026" t="s">
        <v>1293</v>
      </c>
      <c r="E1026">
        <v>49.924492319999999</v>
      </c>
      <c r="F1026">
        <v>-126.6582803</v>
      </c>
      <c r="G1026" t="s">
        <v>1294</v>
      </c>
      <c r="H1026" t="s">
        <v>1294</v>
      </c>
      <c r="I1026" t="s">
        <v>1295</v>
      </c>
      <c r="J1026" t="s">
        <v>1302</v>
      </c>
      <c r="K1026" t="s">
        <v>1303</v>
      </c>
      <c r="L1026">
        <v>49.911024390000001</v>
      </c>
      <c r="M1026">
        <v>-126.8499923</v>
      </c>
      <c r="N1026" t="s">
        <v>30</v>
      </c>
      <c r="O1026">
        <v>32</v>
      </c>
      <c r="P1026" t="s">
        <v>1304</v>
      </c>
      <c r="Q1026">
        <v>5</v>
      </c>
      <c r="R1026">
        <v>41518</v>
      </c>
      <c r="S1026" t="s">
        <v>174</v>
      </c>
      <c r="T1026">
        <v>25</v>
      </c>
      <c r="U1026" t="s">
        <v>1133</v>
      </c>
      <c r="V1026" t="s">
        <v>94</v>
      </c>
      <c r="W1026" s="449">
        <v>45</v>
      </c>
      <c r="X1026">
        <f>'Area 25'!I48</f>
        <v>0</v>
      </c>
      <c r="Y1026" s="449" t="e">
        <f>'Area 25'!M48</f>
        <v>#N/A</v>
      </c>
      <c r="Z1026" s="449" t="e">
        <f>'Area 25'!K48</f>
        <v>#N/A</v>
      </c>
      <c r="AA1026" s="449" t="e">
        <f>'Area 25'!Q48</f>
        <v>#N/A</v>
      </c>
      <c r="AB1026" t="e">
        <f t="shared" si="61"/>
        <v>#N/A</v>
      </c>
      <c r="AC1026" t="e">
        <f t="shared" si="62"/>
        <v>#N/A</v>
      </c>
      <c r="AD1026" t="e">
        <f t="shared" si="63"/>
        <v>#N/A</v>
      </c>
    </row>
    <row r="1027" spans="1:30">
      <c r="A1027" t="s">
        <v>174</v>
      </c>
      <c r="B1027" t="s">
        <v>766</v>
      </c>
      <c r="C1027" t="s">
        <v>1292</v>
      </c>
      <c r="D1027" t="s">
        <v>1293</v>
      </c>
      <c r="E1027">
        <v>49.924492319999999</v>
      </c>
      <c r="F1027">
        <v>-126.6582803</v>
      </c>
      <c r="G1027" t="s">
        <v>1294</v>
      </c>
      <c r="H1027" t="s">
        <v>1294</v>
      </c>
      <c r="I1027" t="s">
        <v>1295</v>
      </c>
      <c r="J1027" t="s">
        <v>1302</v>
      </c>
      <c r="K1027" t="s">
        <v>1303</v>
      </c>
      <c r="L1027">
        <v>49.911024390000001</v>
      </c>
      <c r="M1027">
        <v>-126.8499923</v>
      </c>
      <c r="N1027" t="s">
        <v>30</v>
      </c>
      <c r="O1027">
        <v>32</v>
      </c>
      <c r="P1027" t="s">
        <v>1304</v>
      </c>
      <c r="Q1027">
        <v>5</v>
      </c>
      <c r="R1027">
        <v>41518</v>
      </c>
      <c r="S1027" t="s">
        <v>174</v>
      </c>
      <c r="T1027">
        <v>25</v>
      </c>
      <c r="U1027" t="s">
        <v>1133</v>
      </c>
      <c r="V1027" t="s">
        <v>95</v>
      </c>
      <c r="W1027" s="449">
        <v>46</v>
      </c>
      <c r="X1027">
        <f>'Area 25'!I49</f>
        <v>0</v>
      </c>
      <c r="Y1027" s="449" t="e">
        <f>'Area 25'!M49</f>
        <v>#N/A</v>
      </c>
      <c r="Z1027" s="449" t="e">
        <f>'Area 25'!K49</f>
        <v>#N/A</v>
      </c>
      <c r="AA1027" s="449" t="e">
        <f>'Area 25'!Q49</f>
        <v>#N/A</v>
      </c>
      <c r="AB1027" t="e">
        <f t="shared" si="61"/>
        <v>#N/A</v>
      </c>
      <c r="AC1027" t="e">
        <f t="shared" si="62"/>
        <v>#N/A</v>
      </c>
      <c r="AD1027" t="e">
        <f t="shared" si="63"/>
        <v>#N/A</v>
      </c>
    </row>
    <row r="1028" spans="1:30">
      <c r="A1028" t="s">
        <v>174</v>
      </c>
      <c r="B1028" t="s">
        <v>766</v>
      </c>
      <c r="C1028" t="s">
        <v>1292</v>
      </c>
      <c r="D1028" t="s">
        <v>1293</v>
      </c>
      <c r="E1028">
        <v>49.924492319999999</v>
      </c>
      <c r="F1028">
        <v>-126.6582803</v>
      </c>
      <c r="G1028" t="s">
        <v>1294</v>
      </c>
      <c r="H1028" t="s">
        <v>1294</v>
      </c>
      <c r="I1028" t="s">
        <v>1295</v>
      </c>
      <c r="J1028" t="s">
        <v>1302</v>
      </c>
      <c r="K1028" t="s">
        <v>1303</v>
      </c>
      <c r="L1028">
        <v>49.911024390000001</v>
      </c>
      <c r="M1028">
        <v>-126.8499923</v>
      </c>
      <c r="N1028" t="s">
        <v>30</v>
      </c>
      <c r="O1028">
        <v>32</v>
      </c>
      <c r="P1028" t="s">
        <v>1304</v>
      </c>
      <c r="Q1028">
        <v>5</v>
      </c>
      <c r="R1028">
        <v>41518</v>
      </c>
      <c r="S1028" t="s">
        <v>174</v>
      </c>
      <c r="T1028">
        <v>25</v>
      </c>
      <c r="U1028" t="s">
        <v>1134</v>
      </c>
      <c r="V1028" t="s">
        <v>97</v>
      </c>
      <c r="W1028" s="449">
        <v>47</v>
      </c>
      <c r="X1028">
        <f>'Area 25'!I50</f>
        <v>1</v>
      </c>
      <c r="Y1028" s="449" t="e">
        <f>'Area 25'!M50</f>
        <v>#N/A</v>
      </c>
      <c r="Z1028" s="449" t="e">
        <f>'Area 25'!K50</f>
        <v>#N/A</v>
      </c>
      <c r="AA1028" s="449" t="e">
        <f>'Area 25'!Q50</f>
        <v>#N/A</v>
      </c>
      <c r="AB1028" t="e">
        <f t="shared" si="61"/>
        <v>#N/A</v>
      </c>
      <c r="AC1028" t="e">
        <f t="shared" si="62"/>
        <v>#N/A</v>
      </c>
      <c r="AD1028" t="e">
        <f t="shared" si="63"/>
        <v>#N/A</v>
      </c>
    </row>
    <row r="1029" spans="1:30">
      <c r="A1029" t="s">
        <v>174</v>
      </c>
      <c r="B1029" t="s">
        <v>766</v>
      </c>
      <c r="C1029" t="s">
        <v>1292</v>
      </c>
      <c r="D1029" t="s">
        <v>1293</v>
      </c>
      <c r="E1029">
        <v>49.924492319999999</v>
      </c>
      <c r="F1029">
        <v>-126.6582803</v>
      </c>
      <c r="G1029" t="s">
        <v>1294</v>
      </c>
      <c r="H1029" t="s">
        <v>1294</v>
      </c>
      <c r="I1029" t="s">
        <v>1295</v>
      </c>
      <c r="J1029" t="s">
        <v>1302</v>
      </c>
      <c r="K1029" t="s">
        <v>1303</v>
      </c>
      <c r="L1029">
        <v>49.911024390000001</v>
      </c>
      <c r="M1029">
        <v>-126.8499923</v>
      </c>
      <c r="N1029" t="s">
        <v>30</v>
      </c>
      <c r="O1029">
        <v>32</v>
      </c>
      <c r="P1029" t="s">
        <v>1304</v>
      </c>
      <c r="Q1029">
        <v>5</v>
      </c>
      <c r="R1029">
        <v>41518</v>
      </c>
      <c r="S1029" t="s">
        <v>174</v>
      </c>
      <c r="T1029">
        <v>25</v>
      </c>
      <c r="U1029" t="s">
        <v>1134</v>
      </c>
      <c r="V1029" t="s">
        <v>98</v>
      </c>
      <c r="W1029" s="449">
        <v>48</v>
      </c>
      <c r="X1029">
        <f>'Area 25'!I51</f>
        <v>1</v>
      </c>
      <c r="Y1029" s="449" t="e">
        <f>'Area 25'!M51</f>
        <v>#N/A</v>
      </c>
      <c r="Z1029" s="449" t="e">
        <f>'Area 25'!K51</f>
        <v>#N/A</v>
      </c>
      <c r="AA1029" s="449" t="e">
        <f>'Area 25'!Q51</f>
        <v>#N/A</v>
      </c>
      <c r="AB1029" t="e">
        <f t="shared" si="61"/>
        <v>#N/A</v>
      </c>
      <c r="AC1029" t="e">
        <f t="shared" si="62"/>
        <v>#N/A</v>
      </c>
      <c r="AD1029" t="e">
        <f t="shared" si="63"/>
        <v>#N/A</v>
      </c>
    </row>
    <row r="1030" spans="1:30">
      <c r="A1030" t="s">
        <v>174</v>
      </c>
      <c r="B1030" t="s">
        <v>766</v>
      </c>
      <c r="C1030" t="s">
        <v>1292</v>
      </c>
      <c r="D1030" t="s">
        <v>1293</v>
      </c>
      <c r="E1030">
        <v>49.924492319999999</v>
      </c>
      <c r="F1030">
        <v>-126.6582803</v>
      </c>
      <c r="G1030" t="s">
        <v>1294</v>
      </c>
      <c r="H1030" t="s">
        <v>1294</v>
      </c>
      <c r="I1030" t="s">
        <v>1295</v>
      </c>
      <c r="J1030" t="s">
        <v>1302</v>
      </c>
      <c r="K1030" t="s">
        <v>1303</v>
      </c>
      <c r="L1030">
        <v>49.911024390000001</v>
      </c>
      <c r="M1030">
        <v>-126.8499923</v>
      </c>
      <c r="N1030" t="s">
        <v>30</v>
      </c>
      <c r="O1030">
        <v>32</v>
      </c>
      <c r="P1030" t="s">
        <v>1304</v>
      </c>
      <c r="Q1030">
        <v>5</v>
      </c>
      <c r="R1030">
        <v>41518</v>
      </c>
      <c r="S1030" t="s">
        <v>174</v>
      </c>
      <c r="T1030">
        <v>25</v>
      </c>
      <c r="U1030" t="s">
        <v>1134</v>
      </c>
      <c r="V1030" t="s">
        <v>99</v>
      </c>
      <c r="W1030" s="449">
        <v>49</v>
      </c>
      <c r="X1030">
        <f>'Area 25'!I52</f>
        <v>0</v>
      </c>
      <c r="Y1030" s="449" t="e">
        <f>'Area 25'!M52</f>
        <v>#N/A</v>
      </c>
      <c r="Z1030" s="449" t="e">
        <f>'Area 25'!K52</f>
        <v>#N/A</v>
      </c>
      <c r="AA1030" s="449" t="e">
        <f>'Area 25'!Q52</f>
        <v>#N/A</v>
      </c>
      <c r="AB1030" t="e">
        <f t="shared" si="61"/>
        <v>#N/A</v>
      </c>
      <c r="AC1030" t="e">
        <f t="shared" si="62"/>
        <v>#N/A</v>
      </c>
      <c r="AD1030" t="e">
        <f t="shared" si="63"/>
        <v>#N/A</v>
      </c>
    </row>
    <row r="1031" spans="1:30">
      <c r="A1031" t="s">
        <v>174</v>
      </c>
      <c r="B1031" t="s">
        <v>766</v>
      </c>
      <c r="C1031" t="s">
        <v>1292</v>
      </c>
      <c r="D1031" t="s">
        <v>1293</v>
      </c>
      <c r="E1031">
        <v>49.924492319999999</v>
      </c>
      <c r="F1031">
        <v>-126.6582803</v>
      </c>
      <c r="G1031" t="s">
        <v>1294</v>
      </c>
      <c r="H1031" t="s">
        <v>1294</v>
      </c>
      <c r="I1031" t="s">
        <v>1295</v>
      </c>
      <c r="J1031" t="s">
        <v>1302</v>
      </c>
      <c r="K1031" t="s">
        <v>1303</v>
      </c>
      <c r="L1031">
        <v>49.911024390000001</v>
      </c>
      <c r="M1031">
        <v>-126.8499923</v>
      </c>
      <c r="N1031" t="s">
        <v>30</v>
      </c>
      <c r="O1031">
        <v>32</v>
      </c>
      <c r="P1031" t="s">
        <v>1304</v>
      </c>
      <c r="Q1031">
        <v>5</v>
      </c>
      <c r="R1031">
        <v>41518</v>
      </c>
      <c r="S1031" t="s">
        <v>174</v>
      </c>
      <c r="T1031">
        <v>25</v>
      </c>
      <c r="U1031" t="s">
        <v>1134</v>
      </c>
      <c r="V1031" t="s">
        <v>100</v>
      </c>
      <c r="W1031" s="449">
        <v>50</v>
      </c>
      <c r="X1031">
        <f>'Area 25'!I53</f>
        <v>3</v>
      </c>
      <c r="Y1031" s="449" t="e">
        <f>'Area 25'!M53</f>
        <v>#N/A</v>
      </c>
      <c r="Z1031" s="449" t="e">
        <f>'Area 25'!K53</f>
        <v>#N/A</v>
      </c>
      <c r="AA1031" s="449" t="e">
        <f>'Area 25'!Q53</f>
        <v>#N/A</v>
      </c>
      <c r="AB1031" t="e">
        <f t="shared" si="61"/>
        <v>#N/A</v>
      </c>
      <c r="AC1031" t="e">
        <f t="shared" si="62"/>
        <v>#N/A</v>
      </c>
      <c r="AD1031" t="e">
        <f t="shared" si="63"/>
        <v>#N/A</v>
      </c>
    </row>
    <row r="1032" spans="1:30">
      <c r="A1032" t="s">
        <v>174</v>
      </c>
      <c r="B1032" t="s">
        <v>766</v>
      </c>
      <c r="C1032" t="s">
        <v>1292</v>
      </c>
      <c r="D1032" t="s">
        <v>1293</v>
      </c>
      <c r="E1032">
        <v>49.924492319999999</v>
      </c>
      <c r="F1032">
        <v>-126.6582803</v>
      </c>
      <c r="G1032" t="s">
        <v>1294</v>
      </c>
      <c r="H1032" t="s">
        <v>1294</v>
      </c>
      <c r="I1032" t="s">
        <v>1295</v>
      </c>
      <c r="J1032" t="s">
        <v>1302</v>
      </c>
      <c r="K1032" t="s">
        <v>1303</v>
      </c>
      <c r="L1032">
        <v>49.911024390000001</v>
      </c>
      <c r="M1032">
        <v>-126.8499923</v>
      </c>
      <c r="N1032" t="s">
        <v>30</v>
      </c>
      <c r="O1032">
        <v>32</v>
      </c>
      <c r="P1032" t="s">
        <v>1304</v>
      </c>
      <c r="Q1032">
        <v>5</v>
      </c>
      <c r="R1032">
        <v>41518</v>
      </c>
      <c r="S1032" t="s">
        <v>174</v>
      </c>
      <c r="T1032">
        <v>25</v>
      </c>
      <c r="U1032" t="s">
        <v>1134</v>
      </c>
      <c r="V1032" t="s">
        <v>101</v>
      </c>
      <c r="W1032" s="449">
        <v>51</v>
      </c>
      <c r="X1032">
        <f>'Area 25'!I54</f>
        <v>-1</v>
      </c>
      <c r="Y1032" s="449" t="e">
        <f>'Area 25'!M54</f>
        <v>#N/A</v>
      </c>
      <c r="Z1032" s="449" t="e">
        <f>'Area 25'!K54</f>
        <v>#N/A</v>
      </c>
      <c r="AA1032" s="449" t="e">
        <f>'Area 25'!Q54</f>
        <v>#N/A</v>
      </c>
      <c r="AB1032" t="e">
        <f t="shared" si="61"/>
        <v>#N/A</v>
      </c>
      <c r="AC1032" t="e">
        <f t="shared" si="62"/>
        <v>#N/A</v>
      </c>
      <c r="AD1032" t="e">
        <f t="shared" si="63"/>
        <v>#N/A</v>
      </c>
    </row>
    <row r="1033" spans="1:30">
      <c r="A1033" t="s">
        <v>174</v>
      </c>
      <c r="B1033" t="s">
        <v>766</v>
      </c>
      <c r="C1033" t="s">
        <v>1292</v>
      </c>
      <c r="D1033" t="s">
        <v>1293</v>
      </c>
      <c r="E1033">
        <v>49.924492319999999</v>
      </c>
      <c r="F1033">
        <v>-126.6582803</v>
      </c>
      <c r="G1033" t="s">
        <v>1294</v>
      </c>
      <c r="H1033" t="s">
        <v>1294</v>
      </c>
      <c r="I1033" t="s">
        <v>1295</v>
      </c>
      <c r="J1033" t="s">
        <v>1302</v>
      </c>
      <c r="K1033" t="s">
        <v>1303</v>
      </c>
      <c r="L1033">
        <v>49.911024390000001</v>
      </c>
      <c r="M1033">
        <v>-126.8499923</v>
      </c>
      <c r="N1033" t="s">
        <v>30</v>
      </c>
      <c r="O1033">
        <v>32</v>
      </c>
      <c r="P1033" t="s">
        <v>1304</v>
      </c>
      <c r="Q1033">
        <v>5</v>
      </c>
      <c r="R1033">
        <v>41518</v>
      </c>
      <c r="S1033" t="s">
        <v>174</v>
      </c>
      <c r="T1033">
        <v>25</v>
      </c>
      <c r="U1033" t="s">
        <v>1134</v>
      </c>
      <c r="V1033" t="s">
        <v>102</v>
      </c>
      <c r="W1033" s="449">
        <v>52</v>
      </c>
      <c r="X1033">
        <f>'Area 25'!I55</f>
        <v>0</v>
      </c>
      <c r="Y1033" s="449" t="e">
        <f>'Area 25'!M55</f>
        <v>#N/A</v>
      </c>
      <c r="Z1033" s="449" t="e">
        <f>'Area 25'!K55</f>
        <v>#N/A</v>
      </c>
      <c r="AA1033" s="449" t="e">
        <f>'Area 25'!Q55</f>
        <v>#N/A</v>
      </c>
      <c r="AB1033" t="e">
        <f t="shared" si="61"/>
        <v>#N/A</v>
      </c>
      <c r="AC1033" t="e">
        <f t="shared" si="62"/>
        <v>#N/A</v>
      </c>
      <c r="AD1033" t="e">
        <f t="shared" si="63"/>
        <v>#N/A</v>
      </c>
    </row>
    <row r="1034" spans="1:30">
      <c r="A1034" t="s">
        <v>174</v>
      </c>
      <c r="B1034" t="s">
        <v>766</v>
      </c>
      <c r="C1034" t="s">
        <v>1292</v>
      </c>
      <c r="D1034" t="s">
        <v>1293</v>
      </c>
      <c r="E1034">
        <v>49.924492319999999</v>
      </c>
      <c r="F1034">
        <v>-126.6582803</v>
      </c>
      <c r="G1034" t="s">
        <v>1294</v>
      </c>
      <c r="H1034" t="s">
        <v>1294</v>
      </c>
      <c r="I1034" t="s">
        <v>1295</v>
      </c>
      <c r="J1034" t="s">
        <v>1302</v>
      </c>
      <c r="K1034" t="s">
        <v>1303</v>
      </c>
      <c r="L1034">
        <v>49.911024390000001</v>
      </c>
      <c r="M1034">
        <v>-126.8499923</v>
      </c>
      <c r="N1034" t="s">
        <v>30</v>
      </c>
      <c r="O1034">
        <v>32</v>
      </c>
      <c r="P1034" t="s">
        <v>1304</v>
      </c>
      <c r="Q1034">
        <v>5</v>
      </c>
      <c r="R1034">
        <v>41518</v>
      </c>
      <c r="S1034" t="s">
        <v>174</v>
      </c>
      <c r="T1034">
        <v>25</v>
      </c>
      <c r="U1034" t="s">
        <v>1134</v>
      </c>
      <c r="V1034" t="s">
        <v>103</v>
      </c>
      <c r="W1034" s="449">
        <v>53</v>
      </c>
      <c r="X1034">
        <f>'Area 25'!I56</f>
        <v>1</v>
      </c>
      <c r="Y1034" s="449" t="e">
        <f>'Area 25'!M56</f>
        <v>#N/A</v>
      </c>
      <c r="Z1034" s="449" t="e">
        <f>'Area 25'!K56</f>
        <v>#N/A</v>
      </c>
      <c r="AA1034" s="449" t="e">
        <f>'Area 25'!Q56</f>
        <v>#N/A</v>
      </c>
      <c r="AB1034" t="e">
        <f t="shared" si="61"/>
        <v>#N/A</v>
      </c>
      <c r="AC1034" t="e">
        <f t="shared" si="62"/>
        <v>#N/A</v>
      </c>
      <c r="AD1034" t="e">
        <f t="shared" si="63"/>
        <v>#N/A</v>
      </c>
    </row>
    <row r="1035" spans="1:30">
      <c r="A1035" t="s">
        <v>174</v>
      </c>
      <c r="B1035" t="s">
        <v>766</v>
      </c>
      <c r="C1035" t="s">
        <v>1292</v>
      </c>
      <c r="D1035" t="s">
        <v>1293</v>
      </c>
      <c r="E1035">
        <v>49.924492319999999</v>
      </c>
      <c r="F1035">
        <v>-126.6582803</v>
      </c>
      <c r="G1035" t="s">
        <v>1294</v>
      </c>
      <c r="H1035" t="s">
        <v>1294</v>
      </c>
      <c r="I1035" t="s">
        <v>1295</v>
      </c>
      <c r="J1035" t="s">
        <v>1302</v>
      </c>
      <c r="K1035" t="s">
        <v>1303</v>
      </c>
      <c r="L1035">
        <v>49.911024390000001</v>
      </c>
      <c r="M1035">
        <v>-126.8499923</v>
      </c>
      <c r="N1035" t="s">
        <v>30</v>
      </c>
      <c r="O1035">
        <v>32</v>
      </c>
      <c r="P1035" t="s">
        <v>1304</v>
      </c>
      <c r="Q1035">
        <v>5</v>
      </c>
      <c r="R1035">
        <v>41518</v>
      </c>
      <c r="S1035" t="s">
        <v>174</v>
      </c>
      <c r="T1035">
        <v>25</v>
      </c>
      <c r="U1035" t="s">
        <v>1134</v>
      </c>
      <c r="V1035" t="s">
        <v>104</v>
      </c>
      <c r="W1035" s="449">
        <v>54</v>
      </c>
      <c r="X1035">
        <f>'Area 25'!I57</f>
        <v>3</v>
      </c>
      <c r="Y1035" s="449" t="e">
        <f>'Area 25'!M57</f>
        <v>#N/A</v>
      </c>
      <c r="Z1035" s="449" t="e">
        <f>'Area 25'!K57</f>
        <v>#N/A</v>
      </c>
      <c r="AA1035" s="449" t="e">
        <f>'Area 25'!Q57</f>
        <v>#N/A</v>
      </c>
      <c r="AB1035" t="e">
        <f t="shared" si="61"/>
        <v>#N/A</v>
      </c>
      <c r="AC1035" t="e">
        <f t="shared" si="62"/>
        <v>#N/A</v>
      </c>
      <c r="AD1035" t="e">
        <f t="shared" si="63"/>
        <v>#N/A</v>
      </c>
    </row>
    <row r="1036" spans="1:30">
      <c r="A1036" t="s">
        <v>174</v>
      </c>
      <c r="B1036" t="s">
        <v>766</v>
      </c>
      <c r="C1036" t="s">
        <v>1292</v>
      </c>
      <c r="D1036" t="s">
        <v>1293</v>
      </c>
      <c r="E1036">
        <v>49.924492319999999</v>
      </c>
      <c r="F1036">
        <v>-126.6582803</v>
      </c>
      <c r="G1036" t="s">
        <v>1294</v>
      </c>
      <c r="H1036" t="s">
        <v>1294</v>
      </c>
      <c r="I1036" t="s">
        <v>1295</v>
      </c>
      <c r="J1036" t="s">
        <v>1302</v>
      </c>
      <c r="K1036" t="s">
        <v>1303</v>
      </c>
      <c r="L1036">
        <v>49.911024390000001</v>
      </c>
      <c r="M1036">
        <v>-126.8499923</v>
      </c>
      <c r="N1036" t="s">
        <v>30</v>
      </c>
      <c r="O1036">
        <v>32</v>
      </c>
      <c r="P1036" t="s">
        <v>1304</v>
      </c>
      <c r="Q1036">
        <v>5</v>
      </c>
      <c r="R1036">
        <v>41518</v>
      </c>
      <c r="S1036" t="s">
        <v>174</v>
      </c>
      <c r="T1036">
        <v>25</v>
      </c>
      <c r="U1036" t="s">
        <v>1134</v>
      </c>
      <c r="V1036" t="s">
        <v>105</v>
      </c>
      <c r="W1036" s="449">
        <v>55</v>
      </c>
      <c r="X1036">
        <f>'Area 25'!I58</f>
        <v>3</v>
      </c>
      <c r="Y1036" s="449" t="e">
        <f>'Area 25'!M58</f>
        <v>#N/A</v>
      </c>
      <c r="Z1036" s="449" t="e">
        <f>'Area 25'!K58</f>
        <v>#N/A</v>
      </c>
      <c r="AA1036" s="449" t="e">
        <f>'Area 25'!Q58</f>
        <v>#N/A</v>
      </c>
      <c r="AB1036" t="e">
        <f t="shared" si="61"/>
        <v>#N/A</v>
      </c>
      <c r="AC1036" t="e">
        <f t="shared" si="62"/>
        <v>#N/A</v>
      </c>
      <c r="AD1036" t="e">
        <f t="shared" si="63"/>
        <v>#N/A</v>
      </c>
    </row>
    <row r="1037" spans="1:30">
      <c r="A1037" t="s">
        <v>174</v>
      </c>
      <c r="B1037" t="s">
        <v>766</v>
      </c>
      <c r="C1037" t="s">
        <v>1292</v>
      </c>
      <c r="D1037" t="s">
        <v>1293</v>
      </c>
      <c r="E1037">
        <v>49.924492319999999</v>
      </c>
      <c r="F1037">
        <v>-126.6582803</v>
      </c>
      <c r="G1037" t="s">
        <v>1294</v>
      </c>
      <c r="H1037" t="s">
        <v>1294</v>
      </c>
      <c r="I1037" t="s">
        <v>1295</v>
      </c>
      <c r="J1037" t="s">
        <v>1302</v>
      </c>
      <c r="K1037" t="s">
        <v>1303</v>
      </c>
      <c r="L1037">
        <v>49.911024390000001</v>
      </c>
      <c r="M1037">
        <v>-126.8499923</v>
      </c>
      <c r="N1037" t="s">
        <v>30</v>
      </c>
      <c r="O1037">
        <v>32</v>
      </c>
      <c r="P1037" t="s">
        <v>1304</v>
      </c>
      <c r="Q1037">
        <v>5</v>
      </c>
      <c r="R1037">
        <v>41518</v>
      </c>
      <c r="S1037" t="s">
        <v>174</v>
      </c>
      <c r="T1037">
        <v>25</v>
      </c>
      <c r="U1037" t="s">
        <v>1134</v>
      </c>
      <c r="V1037" t="s">
        <v>106</v>
      </c>
      <c r="W1037" s="449">
        <v>56</v>
      </c>
      <c r="X1037">
        <f>'Area 25'!I59</f>
        <v>3</v>
      </c>
      <c r="Y1037" s="449" t="e">
        <f>'Area 25'!M59</f>
        <v>#N/A</v>
      </c>
      <c r="Z1037" s="449" t="e">
        <f>'Area 25'!K59</f>
        <v>#N/A</v>
      </c>
      <c r="AA1037" s="449" t="e">
        <f>'Area 25'!Q59</f>
        <v>#N/A</v>
      </c>
      <c r="AB1037" t="e">
        <f t="shared" si="61"/>
        <v>#N/A</v>
      </c>
      <c r="AC1037" t="e">
        <f t="shared" si="62"/>
        <v>#N/A</v>
      </c>
      <c r="AD1037" t="e">
        <f t="shared" si="63"/>
        <v>#N/A</v>
      </c>
    </row>
    <row r="1038" spans="1:30">
      <c r="A1038" t="s">
        <v>174</v>
      </c>
      <c r="B1038" t="s">
        <v>766</v>
      </c>
      <c r="C1038" t="s">
        <v>1292</v>
      </c>
      <c r="D1038" t="s">
        <v>1293</v>
      </c>
      <c r="E1038">
        <v>49.924492319999999</v>
      </c>
      <c r="F1038">
        <v>-126.6582803</v>
      </c>
      <c r="G1038" t="s">
        <v>1294</v>
      </c>
      <c r="H1038" t="s">
        <v>1294</v>
      </c>
      <c r="I1038" t="s">
        <v>1295</v>
      </c>
      <c r="J1038" t="s">
        <v>1302</v>
      </c>
      <c r="K1038" t="s">
        <v>1303</v>
      </c>
      <c r="L1038">
        <v>49.911024390000001</v>
      </c>
      <c r="M1038">
        <v>-126.8499923</v>
      </c>
      <c r="N1038" t="s">
        <v>30</v>
      </c>
      <c r="O1038">
        <v>32</v>
      </c>
      <c r="P1038" t="s">
        <v>1304</v>
      </c>
      <c r="Q1038">
        <v>5</v>
      </c>
      <c r="R1038">
        <v>41518</v>
      </c>
      <c r="S1038" t="s">
        <v>174</v>
      </c>
      <c r="T1038">
        <v>25</v>
      </c>
      <c r="U1038" t="s">
        <v>1134</v>
      </c>
      <c r="V1038" t="s">
        <v>107</v>
      </c>
      <c r="W1038" s="449">
        <v>57</v>
      </c>
      <c r="X1038">
        <f>'Area 25'!I60</f>
        <v>3</v>
      </c>
      <c r="Y1038" s="449" t="e">
        <f>'Area 25'!M60</f>
        <v>#N/A</v>
      </c>
      <c r="Z1038" s="449" t="e">
        <f>'Area 25'!K60</f>
        <v>#N/A</v>
      </c>
      <c r="AA1038" s="449" t="e">
        <f>'Area 25'!Q60</f>
        <v>#N/A</v>
      </c>
      <c r="AB1038" t="e">
        <f t="shared" ref="AB1038:AB1051" si="64">VLOOKUP(Z1038,biorisk,2,FALSE)</f>
        <v>#N/A</v>
      </c>
      <c r="AC1038" t="e">
        <f t="shared" ref="AC1038:AC1051" si="65">VLOOKUP(AA1038,futurerisk,2,FALSE)</f>
        <v>#N/A</v>
      </c>
      <c r="AD1038" t="e">
        <f t="shared" ref="AD1038:AD1051" si="66">AB1038*AC1038</f>
        <v>#N/A</v>
      </c>
    </row>
    <row r="1039" spans="1:30">
      <c r="A1039" t="s">
        <v>174</v>
      </c>
      <c r="B1039" t="s">
        <v>766</v>
      </c>
      <c r="C1039" t="s">
        <v>1292</v>
      </c>
      <c r="D1039" t="s">
        <v>1293</v>
      </c>
      <c r="E1039">
        <v>49.924492319999999</v>
      </c>
      <c r="F1039">
        <v>-126.6582803</v>
      </c>
      <c r="G1039" t="s">
        <v>1294</v>
      </c>
      <c r="H1039" t="s">
        <v>1294</v>
      </c>
      <c r="I1039" t="s">
        <v>1295</v>
      </c>
      <c r="J1039" t="s">
        <v>1302</v>
      </c>
      <c r="K1039" t="s">
        <v>1303</v>
      </c>
      <c r="L1039">
        <v>49.911024390000001</v>
      </c>
      <c r="M1039">
        <v>-126.8499923</v>
      </c>
      <c r="N1039" t="s">
        <v>30</v>
      </c>
      <c r="O1039">
        <v>32</v>
      </c>
      <c r="P1039" t="s">
        <v>1304</v>
      </c>
      <c r="Q1039">
        <v>5</v>
      </c>
      <c r="R1039">
        <v>41518</v>
      </c>
      <c r="S1039" t="s">
        <v>174</v>
      </c>
      <c r="T1039">
        <v>25</v>
      </c>
      <c r="U1039" t="s">
        <v>1134</v>
      </c>
      <c r="V1039" t="s">
        <v>108</v>
      </c>
      <c r="W1039" s="449">
        <v>58</v>
      </c>
      <c r="X1039">
        <f>'Area 25'!I61</f>
        <v>4</v>
      </c>
      <c r="Y1039" s="449" t="e">
        <f>'Area 25'!M61</f>
        <v>#N/A</v>
      </c>
      <c r="Z1039" s="449" t="e">
        <f>'Area 25'!K61</f>
        <v>#N/A</v>
      </c>
      <c r="AA1039" s="449" t="e">
        <f>'Area 25'!Q61</f>
        <v>#N/A</v>
      </c>
      <c r="AB1039" t="e">
        <f t="shared" si="64"/>
        <v>#N/A</v>
      </c>
      <c r="AC1039" t="e">
        <f t="shared" si="65"/>
        <v>#N/A</v>
      </c>
      <c r="AD1039" t="e">
        <f t="shared" si="66"/>
        <v>#N/A</v>
      </c>
    </row>
    <row r="1040" spans="1:30">
      <c r="A1040" t="s">
        <v>174</v>
      </c>
      <c r="B1040" t="s">
        <v>766</v>
      </c>
      <c r="C1040" t="s">
        <v>1292</v>
      </c>
      <c r="D1040" t="s">
        <v>1293</v>
      </c>
      <c r="E1040">
        <v>49.924492319999999</v>
      </c>
      <c r="F1040">
        <v>-126.6582803</v>
      </c>
      <c r="G1040" t="s">
        <v>1294</v>
      </c>
      <c r="H1040" t="s">
        <v>1294</v>
      </c>
      <c r="I1040" t="s">
        <v>1295</v>
      </c>
      <c r="J1040" t="s">
        <v>1302</v>
      </c>
      <c r="K1040" t="s">
        <v>1303</v>
      </c>
      <c r="L1040">
        <v>49.911024390000001</v>
      </c>
      <c r="M1040">
        <v>-126.8499923</v>
      </c>
      <c r="N1040" t="s">
        <v>30</v>
      </c>
      <c r="O1040">
        <v>32</v>
      </c>
      <c r="P1040" t="s">
        <v>1304</v>
      </c>
      <c r="Q1040">
        <v>5</v>
      </c>
      <c r="R1040">
        <v>41518</v>
      </c>
      <c r="S1040" t="s">
        <v>174</v>
      </c>
      <c r="T1040">
        <v>25</v>
      </c>
      <c r="U1040" t="s">
        <v>1134</v>
      </c>
      <c r="V1040" t="s">
        <v>109</v>
      </c>
      <c r="W1040" s="449">
        <v>59</v>
      </c>
      <c r="X1040">
        <f>'Area 25'!I62</f>
        <v>4</v>
      </c>
      <c r="Y1040" s="449" t="e">
        <f>'Area 25'!M62</f>
        <v>#N/A</v>
      </c>
      <c r="Z1040" s="449" t="e">
        <f>'Area 25'!K62</f>
        <v>#N/A</v>
      </c>
      <c r="AA1040" s="449" t="e">
        <f>'Area 25'!Q62</f>
        <v>#N/A</v>
      </c>
      <c r="AB1040" t="e">
        <f t="shared" si="64"/>
        <v>#N/A</v>
      </c>
      <c r="AC1040" t="e">
        <f t="shared" si="65"/>
        <v>#N/A</v>
      </c>
      <c r="AD1040" t="e">
        <f t="shared" si="66"/>
        <v>#N/A</v>
      </c>
    </row>
    <row r="1041" spans="1:30">
      <c r="A1041" t="s">
        <v>174</v>
      </c>
      <c r="B1041" t="s">
        <v>766</v>
      </c>
      <c r="C1041" t="s">
        <v>1292</v>
      </c>
      <c r="D1041" t="s">
        <v>1293</v>
      </c>
      <c r="E1041">
        <v>49.924492319999999</v>
      </c>
      <c r="F1041">
        <v>-126.6582803</v>
      </c>
      <c r="G1041" t="s">
        <v>1294</v>
      </c>
      <c r="H1041" t="s">
        <v>1294</v>
      </c>
      <c r="I1041" t="s">
        <v>1295</v>
      </c>
      <c r="J1041" t="s">
        <v>1302</v>
      </c>
      <c r="K1041" t="s">
        <v>1303</v>
      </c>
      <c r="L1041">
        <v>49.911024390000001</v>
      </c>
      <c r="M1041">
        <v>-126.8499923</v>
      </c>
      <c r="N1041" t="s">
        <v>30</v>
      </c>
      <c r="O1041">
        <v>32</v>
      </c>
      <c r="P1041" t="s">
        <v>1304</v>
      </c>
      <c r="Q1041">
        <v>5</v>
      </c>
      <c r="R1041">
        <v>41518</v>
      </c>
      <c r="S1041" t="s">
        <v>174</v>
      </c>
      <c r="T1041">
        <v>25</v>
      </c>
      <c r="U1041" t="s">
        <v>1134</v>
      </c>
      <c r="V1041" t="s">
        <v>110</v>
      </c>
      <c r="W1041" s="449">
        <v>60</v>
      </c>
      <c r="X1041">
        <f>'Area 25'!I63</f>
        <v>0</v>
      </c>
      <c r="Y1041" s="449" t="e">
        <f>'Area 25'!M63</f>
        <v>#N/A</v>
      </c>
      <c r="Z1041" s="449" t="e">
        <f>'Area 25'!K63</f>
        <v>#N/A</v>
      </c>
      <c r="AA1041" s="449" t="e">
        <f>'Area 25'!Q63</f>
        <v>#N/A</v>
      </c>
      <c r="AB1041" t="e">
        <f t="shared" si="64"/>
        <v>#N/A</v>
      </c>
      <c r="AC1041" t="e">
        <f t="shared" si="65"/>
        <v>#N/A</v>
      </c>
      <c r="AD1041" t="e">
        <f t="shared" si="66"/>
        <v>#N/A</v>
      </c>
    </row>
    <row r="1042" spans="1:30">
      <c r="A1042" t="s">
        <v>174</v>
      </c>
      <c r="B1042" t="s">
        <v>766</v>
      </c>
      <c r="C1042" t="s">
        <v>1292</v>
      </c>
      <c r="D1042" t="s">
        <v>1293</v>
      </c>
      <c r="E1042">
        <v>49.924492319999999</v>
      </c>
      <c r="F1042">
        <v>-126.6582803</v>
      </c>
      <c r="G1042" t="s">
        <v>1294</v>
      </c>
      <c r="H1042" t="s">
        <v>1294</v>
      </c>
      <c r="I1042" t="s">
        <v>1295</v>
      </c>
      <c r="J1042" t="s">
        <v>1302</v>
      </c>
      <c r="K1042" t="s">
        <v>1303</v>
      </c>
      <c r="L1042">
        <v>49.911024390000001</v>
      </c>
      <c r="M1042">
        <v>-126.8499923</v>
      </c>
      <c r="N1042" t="s">
        <v>30</v>
      </c>
      <c r="O1042">
        <v>32</v>
      </c>
      <c r="P1042" t="s">
        <v>1304</v>
      </c>
      <c r="Q1042">
        <v>5</v>
      </c>
      <c r="R1042">
        <v>41518</v>
      </c>
      <c r="S1042" t="s">
        <v>174</v>
      </c>
      <c r="T1042">
        <v>25</v>
      </c>
      <c r="U1042" t="s">
        <v>1134</v>
      </c>
      <c r="V1042" t="s">
        <v>111</v>
      </c>
      <c r="W1042" s="449">
        <v>61</v>
      </c>
      <c r="X1042">
        <f>'Area 25'!I64</f>
        <v>-1</v>
      </c>
      <c r="Y1042" s="449" t="e">
        <f>'Area 25'!M64</f>
        <v>#N/A</v>
      </c>
      <c r="Z1042" s="449" t="e">
        <f>'Area 25'!K64</f>
        <v>#N/A</v>
      </c>
      <c r="AA1042" s="449" t="e">
        <f>'Area 25'!Q64</f>
        <v>#N/A</v>
      </c>
      <c r="AB1042" t="e">
        <f t="shared" si="64"/>
        <v>#N/A</v>
      </c>
      <c r="AC1042" t="e">
        <f t="shared" si="65"/>
        <v>#N/A</v>
      </c>
      <c r="AD1042" t="e">
        <f t="shared" si="66"/>
        <v>#N/A</v>
      </c>
    </row>
    <row r="1043" spans="1:30">
      <c r="A1043" t="s">
        <v>174</v>
      </c>
      <c r="B1043" t="s">
        <v>766</v>
      </c>
      <c r="C1043" t="s">
        <v>1292</v>
      </c>
      <c r="D1043" t="s">
        <v>1293</v>
      </c>
      <c r="E1043">
        <v>49.924492319999999</v>
      </c>
      <c r="F1043">
        <v>-126.6582803</v>
      </c>
      <c r="G1043" t="s">
        <v>1294</v>
      </c>
      <c r="H1043" t="s">
        <v>1294</v>
      </c>
      <c r="I1043" t="s">
        <v>1295</v>
      </c>
      <c r="J1043" t="s">
        <v>1302</v>
      </c>
      <c r="K1043" t="s">
        <v>1303</v>
      </c>
      <c r="L1043">
        <v>49.911024390000001</v>
      </c>
      <c r="M1043">
        <v>-126.8499923</v>
      </c>
      <c r="N1043" t="s">
        <v>30</v>
      </c>
      <c r="O1043">
        <v>32</v>
      </c>
      <c r="P1043" t="s">
        <v>1304</v>
      </c>
      <c r="Q1043">
        <v>5</v>
      </c>
      <c r="R1043">
        <v>41518</v>
      </c>
      <c r="S1043" t="s">
        <v>174</v>
      </c>
      <c r="T1043">
        <v>25</v>
      </c>
      <c r="U1043" t="s">
        <v>1134</v>
      </c>
      <c r="V1043" t="s">
        <v>112</v>
      </c>
      <c r="W1043" s="449">
        <v>62</v>
      </c>
      <c r="X1043">
        <f>'Area 25'!I65</f>
        <v>0</v>
      </c>
      <c r="Y1043" s="449" t="e">
        <f>'Area 25'!M65</f>
        <v>#N/A</v>
      </c>
      <c r="Z1043" s="449" t="e">
        <f>'Area 25'!K65</f>
        <v>#N/A</v>
      </c>
      <c r="AA1043" s="449" t="e">
        <f>'Area 25'!Q65</f>
        <v>#N/A</v>
      </c>
      <c r="AB1043" t="e">
        <f t="shared" si="64"/>
        <v>#N/A</v>
      </c>
      <c r="AC1043" t="e">
        <f t="shared" si="65"/>
        <v>#N/A</v>
      </c>
      <c r="AD1043" t="e">
        <f t="shared" si="66"/>
        <v>#N/A</v>
      </c>
    </row>
    <row r="1044" spans="1:30">
      <c r="A1044" t="s">
        <v>174</v>
      </c>
      <c r="B1044" t="s">
        <v>766</v>
      </c>
      <c r="C1044" t="s">
        <v>1292</v>
      </c>
      <c r="D1044" t="s">
        <v>1293</v>
      </c>
      <c r="E1044">
        <v>49.924492319999999</v>
      </c>
      <c r="F1044">
        <v>-126.6582803</v>
      </c>
      <c r="G1044" t="s">
        <v>1294</v>
      </c>
      <c r="H1044" t="s">
        <v>1294</v>
      </c>
      <c r="I1044" t="s">
        <v>1295</v>
      </c>
      <c r="J1044" t="s">
        <v>1302</v>
      </c>
      <c r="K1044" t="s">
        <v>1303</v>
      </c>
      <c r="L1044">
        <v>49.911024390000001</v>
      </c>
      <c r="M1044">
        <v>-126.8499923</v>
      </c>
      <c r="N1044" t="s">
        <v>30</v>
      </c>
      <c r="O1044">
        <v>32</v>
      </c>
      <c r="P1044" t="s">
        <v>1304</v>
      </c>
      <c r="Q1044">
        <v>5</v>
      </c>
      <c r="R1044">
        <v>41518</v>
      </c>
      <c r="S1044" t="s">
        <v>174</v>
      </c>
      <c r="T1044">
        <v>25</v>
      </c>
      <c r="U1044" t="s">
        <v>1134</v>
      </c>
      <c r="V1044" t="s">
        <v>113</v>
      </c>
      <c r="W1044" s="449">
        <v>63</v>
      </c>
      <c r="X1044">
        <f>'Area 25'!I66</f>
        <v>0</v>
      </c>
      <c r="Y1044" s="449" t="e">
        <f>'Area 25'!M66</f>
        <v>#N/A</v>
      </c>
      <c r="Z1044" s="449" t="e">
        <f>'Area 25'!K66</f>
        <v>#N/A</v>
      </c>
      <c r="AA1044" s="449" t="e">
        <f>'Area 25'!Q66</f>
        <v>#N/A</v>
      </c>
      <c r="AB1044" t="e">
        <f t="shared" si="64"/>
        <v>#N/A</v>
      </c>
      <c r="AC1044" t="e">
        <f t="shared" si="65"/>
        <v>#N/A</v>
      </c>
      <c r="AD1044" t="e">
        <f t="shared" si="66"/>
        <v>#N/A</v>
      </c>
    </row>
    <row r="1045" spans="1:30">
      <c r="A1045" t="s">
        <v>174</v>
      </c>
      <c r="B1045" t="s">
        <v>766</v>
      </c>
      <c r="C1045" t="s">
        <v>1292</v>
      </c>
      <c r="D1045" t="s">
        <v>1293</v>
      </c>
      <c r="E1045">
        <v>49.924492319999999</v>
      </c>
      <c r="F1045">
        <v>-126.6582803</v>
      </c>
      <c r="G1045" t="s">
        <v>1294</v>
      </c>
      <c r="H1045" t="s">
        <v>1294</v>
      </c>
      <c r="I1045" t="s">
        <v>1295</v>
      </c>
      <c r="J1045" t="s">
        <v>1302</v>
      </c>
      <c r="K1045" t="s">
        <v>1303</v>
      </c>
      <c r="L1045">
        <v>49.911024390000001</v>
      </c>
      <c r="M1045">
        <v>-126.8499923</v>
      </c>
      <c r="N1045" t="s">
        <v>30</v>
      </c>
      <c r="O1045">
        <v>32</v>
      </c>
      <c r="P1045" t="s">
        <v>1304</v>
      </c>
      <c r="Q1045">
        <v>5</v>
      </c>
      <c r="R1045">
        <v>41518</v>
      </c>
      <c r="S1045" t="s">
        <v>174</v>
      </c>
      <c r="T1045">
        <v>25</v>
      </c>
      <c r="U1045" t="s">
        <v>1134</v>
      </c>
      <c r="V1045" t="s">
        <v>114</v>
      </c>
      <c r="W1045" s="449">
        <v>64</v>
      </c>
      <c r="X1045">
        <f>'Area 25'!I67</f>
        <v>0</v>
      </c>
      <c r="Y1045" s="449" t="e">
        <f>'Area 25'!M67</f>
        <v>#N/A</v>
      </c>
      <c r="Z1045" s="449" t="e">
        <f>'Area 25'!K67</f>
        <v>#N/A</v>
      </c>
      <c r="AA1045" s="449" t="e">
        <f>'Area 25'!Q67</f>
        <v>#N/A</v>
      </c>
      <c r="AB1045" t="e">
        <f t="shared" si="64"/>
        <v>#N/A</v>
      </c>
      <c r="AC1045" t="e">
        <f t="shared" si="65"/>
        <v>#N/A</v>
      </c>
      <c r="AD1045" t="e">
        <f t="shared" si="66"/>
        <v>#N/A</v>
      </c>
    </row>
    <row r="1046" spans="1:30">
      <c r="A1046" t="s">
        <v>174</v>
      </c>
      <c r="B1046" t="s">
        <v>766</v>
      </c>
      <c r="C1046" t="s">
        <v>1292</v>
      </c>
      <c r="D1046" t="s">
        <v>1293</v>
      </c>
      <c r="E1046">
        <v>49.924492319999999</v>
      </c>
      <c r="F1046">
        <v>-126.6582803</v>
      </c>
      <c r="G1046" t="s">
        <v>1294</v>
      </c>
      <c r="H1046" t="s">
        <v>1294</v>
      </c>
      <c r="I1046" t="s">
        <v>1295</v>
      </c>
      <c r="J1046" t="s">
        <v>1302</v>
      </c>
      <c r="K1046" t="s">
        <v>1303</v>
      </c>
      <c r="L1046">
        <v>49.911024390000001</v>
      </c>
      <c r="M1046">
        <v>-126.8499923</v>
      </c>
      <c r="N1046" t="s">
        <v>30</v>
      </c>
      <c r="O1046">
        <v>32</v>
      </c>
      <c r="P1046" t="s">
        <v>1304</v>
      </c>
      <c r="Q1046">
        <v>5</v>
      </c>
      <c r="R1046">
        <v>41518</v>
      </c>
      <c r="S1046" t="s">
        <v>174</v>
      </c>
      <c r="T1046">
        <v>25</v>
      </c>
      <c r="U1046" t="s">
        <v>1134</v>
      </c>
      <c r="V1046" t="s">
        <v>115</v>
      </c>
      <c r="W1046" s="449">
        <v>65</v>
      </c>
      <c r="X1046">
        <f>'Area 25'!I68</f>
        <v>0</v>
      </c>
      <c r="Y1046" s="449" t="e">
        <f>'Area 25'!M68</f>
        <v>#N/A</v>
      </c>
      <c r="Z1046" s="449" t="e">
        <f>'Area 25'!K68</f>
        <v>#N/A</v>
      </c>
      <c r="AA1046" s="449" t="e">
        <f>'Area 25'!Q68</f>
        <v>#N/A</v>
      </c>
      <c r="AB1046" t="e">
        <f t="shared" si="64"/>
        <v>#N/A</v>
      </c>
      <c r="AC1046" t="e">
        <f t="shared" si="65"/>
        <v>#N/A</v>
      </c>
      <c r="AD1046" t="e">
        <f t="shared" si="66"/>
        <v>#N/A</v>
      </c>
    </row>
    <row r="1047" spans="1:30">
      <c r="A1047" t="s">
        <v>174</v>
      </c>
      <c r="B1047" t="s">
        <v>766</v>
      </c>
      <c r="C1047" t="s">
        <v>1292</v>
      </c>
      <c r="D1047" t="s">
        <v>1293</v>
      </c>
      <c r="E1047">
        <v>49.924492319999999</v>
      </c>
      <c r="F1047">
        <v>-126.6582803</v>
      </c>
      <c r="G1047" t="s">
        <v>1294</v>
      </c>
      <c r="H1047" t="s">
        <v>1294</v>
      </c>
      <c r="I1047" t="s">
        <v>1295</v>
      </c>
      <c r="J1047" t="s">
        <v>1302</v>
      </c>
      <c r="K1047" t="s">
        <v>1303</v>
      </c>
      <c r="L1047">
        <v>49.911024390000001</v>
      </c>
      <c r="M1047">
        <v>-126.8499923</v>
      </c>
      <c r="N1047" t="s">
        <v>30</v>
      </c>
      <c r="O1047">
        <v>32</v>
      </c>
      <c r="P1047" t="s">
        <v>1304</v>
      </c>
      <c r="Q1047">
        <v>5</v>
      </c>
      <c r="R1047">
        <v>41518</v>
      </c>
      <c r="S1047" t="s">
        <v>174</v>
      </c>
      <c r="T1047">
        <v>25</v>
      </c>
      <c r="U1047" t="s">
        <v>1134</v>
      </c>
      <c r="V1047" t="s">
        <v>116</v>
      </c>
      <c r="W1047" s="449">
        <v>66</v>
      </c>
      <c r="X1047">
        <f>'Area 25'!I69</f>
        <v>0</v>
      </c>
      <c r="Y1047" s="449" t="e">
        <f>'Area 25'!M69</f>
        <v>#N/A</v>
      </c>
      <c r="Z1047" s="449" t="e">
        <f>'Area 25'!K69</f>
        <v>#N/A</v>
      </c>
      <c r="AA1047" s="449" t="e">
        <f>'Area 25'!Q69</f>
        <v>#N/A</v>
      </c>
      <c r="AB1047" t="e">
        <f t="shared" si="64"/>
        <v>#N/A</v>
      </c>
      <c r="AC1047" t="e">
        <f t="shared" si="65"/>
        <v>#N/A</v>
      </c>
      <c r="AD1047" t="e">
        <f t="shared" si="66"/>
        <v>#N/A</v>
      </c>
    </row>
    <row r="1048" spans="1:30">
      <c r="A1048" t="s">
        <v>174</v>
      </c>
      <c r="B1048" t="s">
        <v>766</v>
      </c>
      <c r="C1048" t="s">
        <v>1292</v>
      </c>
      <c r="D1048" t="s">
        <v>1293</v>
      </c>
      <c r="E1048">
        <v>49.924492319999999</v>
      </c>
      <c r="F1048">
        <v>-126.6582803</v>
      </c>
      <c r="G1048" t="s">
        <v>1294</v>
      </c>
      <c r="H1048" t="s">
        <v>1294</v>
      </c>
      <c r="I1048" t="s">
        <v>1295</v>
      </c>
      <c r="J1048" t="s">
        <v>1302</v>
      </c>
      <c r="K1048" t="s">
        <v>1303</v>
      </c>
      <c r="L1048">
        <v>49.911024390000001</v>
      </c>
      <c r="M1048">
        <v>-126.8499923</v>
      </c>
      <c r="N1048" t="s">
        <v>30</v>
      </c>
      <c r="O1048">
        <v>32</v>
      </c>
      <c r="P1048" t="s">
        <v>1304</v>
      </c>
      <c r="Q1048">
        <v>5</v>
      </c>
      <c r="R1048">
        <v>41518</v>
      </c>
      <c r="S1048" t="s">
        <v>174</v>
      </c>
      <c r="T1048">
        <v>25</v>
      </c>
      <c r="U1048" t="s">
        <v>1135</v>
      </c>
      <c r="V1048" t="s">
        <v>118</v>
      </c>
      <c r="W1048" s="449">
        <v>67</v>
      </c>
      <c r="X1048">
        <f>'Area 25'!I70</f>
        <v>-1</v>
      </c>
      <c r="Y1048" s="449" t="e">
        <f>'Area 25'!M70</f>
        <v>#N/A</v>
      </c>
      <c r="Z1048" s="449" t="e">
        <f>'Area 25'!K70</f>
        <v>#N/A</v>
      </c>
      <c r="AA1048" s="449" t="e">
        <f>'Area 25'!Q70</f>
        <v>#N/A</v>
      </c>
      <c r="AB1048" t="e">
        <f t="shared" si="64"/>
        <v>#N/A</v>
      </c>
      <c r="AC1048" t="e">
        <f t="shared" si="65"/>
        <v>#N/A</v>
      </c>
      <c r="AD1048" t="e">
        <f t="shared" si="66"/>
        <v>#N/A</v>
      </c>
    </row>
    <row r="1049" spans="1:30">
      <c r="A1049" t="s">
        <v>174</v>
      </c>
      <c r="B1049" t="s">
        <v>766</v>
      </c>
      <c r="C1049" t="s">
        <v>1292</v>
      </c>
      <c r="D1049" t="s">
        <v>1293</v>
      </c>
      <c r="E1049">
        <v>49.924492319999999</v>
      </c>
      <c r="F1049">
        <v>-126.6582803</v>
      </c>
      <c r="G1049" t="s">
        <v>1294</v>
      </c>
      <c r="H1049" t="s">
        <v>1294</v>
      </c>
      <c r="I1049" t="s">
        <v>1295</v>
      </c>
      <c r="J1049" t="s">
        <v>1302</v>
      </c>
      <c r="K1049" t="s">
        <v>1303</v>
      </c>
      <c r="L1049">
        <v>49.911024390000001</v>
      </c>
      <c r="M1049">
        <v>-126.8499923</v>
      </c>
      <c r="N1049" t="s">
        <v>30</v>
      </c>
      <c r="O1049">
        <v>32</v>
      </c>
      <c r="P1049" t="s">
        <v>1304</v>
      </c>
      <c r="Q1049">
        <v>5</v>
      </c>
      <c r="R1049">
        <v>41518</v>
      </c>
      <c r="S1049" t="s">
        <v>174</v>
      </c>
      <c r="T1049">
        <v>25</v>
      </c>
      <c r="U1049" t="s">
        <v>1135</v>
      </c>
      <c r="V1049" t="s">
        <v>119</v>
      </c>
      <c r="W1049" s="449">
        <v>68</v>
      </c>
      <c r="X1049">
        <f>'Area 25'!I71</f>
        <v>4</v>
      </c>
      <c r="Y1049" s="449" t="e">
        <f>'Area 25'!M71</f>
        <v>#N/A</v>
      </c>
      <c r="Z1049" s="449" t="e">
        <f>'Area 25'!K71</f>
        <v>#N/A</v>
      </c>
      <c r="AA1049" s="449" t="e">
        <f>'Area 25'!Q71</f>
        <v>#N/A</v>
      </c>
      <c r="AB1049" t="e">
        <f t="shared" si="64"/>
        <v>#N/A</v>
      </c>
      <c r="AC1049" t="e">
        <f t="shared" si="65"/>
        <v>#N/A</v>
      </c>
      <c r="AD1049" t="e">
        <f t="shared" si="66"/>
        <v>#N/A</v>
      </c>
    </row>
    <row r="1050" spans="1:30">
      <c r="A1050" t="s">
        <v>174</v>
      </c>
      <c r="B1050" t="s">
        <v>766</v>
      </c>
      <c r="C1050" t="s">
        <v>1292</v>
      </c>
      <c r="D1050" t="s">
        <v>1293</v>
      </c>
      <c r="E1050">
        <v>49.924492319999999</v>
      </c>
      <c r="F1050">
        <v>-126.6582803</v>
      </c>
      <c r="G1050" t="s">
        <v>1294</v>
      </c>
      <c r="H1050" t="s">
        <v>1294</v>
      </c>
      <c r="I1050" t="s">
        <v>1295</v>
      </c>
      <c r="J1050" t="s">
        <v>1302</v>
      </c>
      <c r="K1050" t="s">
        <v>1303</v>
      </c>
      <c r="L1050">
        <v>49.911024390000001</v>
      </c>
      <c r="M1050">
        <v>-126.8499923</v>
      </c>
      <c r="N1050" t="s">
        <v>30</v>
      </c>
      <c r="O1050">
        <v>32</v>
      </c>
      <c r="P1050" t="s">
        <v>1304</v>
      </c>
      <c r="Q1050">
        <v>5</v>
      </c>
      <c r="R1050">
        <v>41518</v>
      </c>
      <c r="S1050" t="s">
        <v>174</v>
      </c>
      <c r="T1050">
        <v>25</v>
      </c>
      <c r="U1050" t="s">
        <v>1135</v>
      </c>
      <c r="V1050" t="s">
        <v>120</v>
      </c>
      <c r="W1050" s="449">
        <v>69</v>
      </c>
      <c r="X1050">
        <f>'Area 25'!I72</f>
        <v>4</v>
      </c>
      <c r="Y1050" s="449" t="e">
        <f>'Area 25'!M72</f>
        <v>#N/A</v>
      </c>
      <c r="Z1050" s="449" t="e">
        <f>'Area 25'!K72</f>
        <v>#N/A</v>
      </c>
      <c r="AA1050" s="449" t="e">
        <f>'Area 25'!Q72</f>
        <v>#N/A</v>
      </c>
      <c r="AB1050" t="e">
        <f t="shared" si="64"/>
        <v>#N/A</v>
      </c>
      <c r="AC1050" t="e">
        <f t="shared" si="65"/>
        <v>#N/A</v>
      </c>
      <c r="AD1050" t="e">
        <f t="shared" si="66"/>
        <v>#N/A</v>
      </c>
    </row>
    <row r="1051" spans="1:30">
      <c r="A1051" t="s">
        <v>174</v>
      </c>
      <c r="B1051" t="s">
        <v>766</v>
      </c>
      <c r="C1051" t="s">
        <v>1292</v>
      </c>
      <c r="D1051" t="s">
        <v>1293</v>
      </c>
      <c r="E1051">
        <v>49.924492319999999</v>
      </c>
      <c r="F1051">
        <v>-126.6582803</v>
      </c>
      <c r="G1051" t="s">
        <v>1294</v>
      </c>
      <c r="H1051" t="s">
        <v>1294</v>
      </c>
      <c r="I1051" t="s">
        <v>1295</v>
      </c>
      <c r="J1051" t="s">
        <v>1302</v>
      </c>
      <c r="K1051" t="s">
        <v>1303</v>
      </c>
      <c r="L1051">
        <v>49.911024390000001</v>
      </c>
      <c r="M1051">
        <v>-126.8499923</v>
      </c>
      <c r="N1051" t="s">
        <v>30</v>
      </c>
      <c r="O1051">
        <v>32</v>
      </c>
      <c r="P1051" t="s">
        <v>1304</v>
      </c>
      <c r="Q1051">
        <v>5</v>
      </c>
      <c r="R1051">
        <v>41518</v>
      </c>
      <c r="S1051" t="s">
        <v>174</v>
      </c>
      <c r="T1051">
        <v>25</v>
      </c>
      <c r="U1051" t="s">
        <v>1135</v>
      </c>
      <c r="V1051" t="s">
        <v>121</v>
      </c>
      <c r="W1051" s="449">
        <v>70</v>
      </c>
      <c r="X1051">
        <f>'Area 25'!I73</f>
        <v>-1</v>
      </c>
      <c r="Y1051" s="449" t="e">
        <f>'Area 25'!M73</f>
        <v>#N/A</v>
      </c>
      <c r="Z1051" s="449" t="e">
        <f>'Area 25'!K73</f>
        <v>#N/A</v>
      </c>
      <c r="AA1051" s="449" t="e">
        <f>'Area 25'!Q73</f>
        <v>#N/A</v>
      </c>
      <c r="AB1051" t="e">
        <f t="shared" si="64"/>
        <v>#N/A</v>
      </c>
      <c r="AC1051" t="e">
        <f t="shared" si="65"/>
        <v>#N/A</v>
      </c>
      <c r="AD1051" t="e">
        <f t="shared" si="66"/>
        <v>#N/A</v>
      </c>
    </row>
    <row r="1052" spans="1:30">
      <c r="A1052" t="s">
        <v>174</v>
      </c>
      <c r="B1052" t="s">
        <v>767</v>
      </c>
      <c r="C1052" t="s">
        <v>1292</v>
      </c>
      <c r="D1052" t="s">
        <v>1293</v>
      </c>
      <c r="E1052">
        <v>49.912189419999997</v>
      </c>
      <c r="F1052">
        <v>-126.6432966</v>
      </c>
      <c r="G1052" t="s">
        <v>1294</v>
      </c>
      <c r="H1052" t="s">
        <v>1294</v>
      </c>
      <c r="I1052" t="s">
        <v>1295</v>
      </c>
      <c r="J1052" t="s">
        <v>1302</v>
      </c>
      <c r="K1052" t="s">
        <v>1303</v>
      </c>
      <c r="L1052">
        <v>49.911024390000001</v>
      </c>
      <c r="M1052">
        <v>-126.8499923</v>
      </c>
      <c r="N1052" t="s">
        <v>30</v>
      </c>
      <c r="O1052">
        <v>32</v>
      </c>
      <c r="P1052" t="s">
        <v>1304</v>
      </c>
      <c r="Q1052">
        <v>5</v>
      </c>
      <c r="R1052">
        <v>41498</v>
      </c>
      <c r="S1052" t="s">
        <v>174</v>
      </c>
      <c r="T1052">
        <v>25</v>
      </c>
      <c r="U1052" t="s">
        <v>1131</v>
      </c>
      <c r="V1052" t="s">
        <v>40</v>
      </c>
      <c r="W1052" s="449">
        <v>1</v>
      </c>
      <c r="X1052">
        <f>'Area 25'!AB4</f>
        <v>0</v>
      </c>
      <c r="Y1052" s="449" t="e">
        <f>'Area 25'!AF4</f>
        <v>#N/A</v>
      </c>
      <c r="Z1052" s="449" t="e">
        <f>'Area 25'!AD4</f>
        <v>#N/A</v>
      </c>
      <c r="AA1052" s="449" t="e">
        <f>'Area 25'!AJ4</f>
        <v>#N/A</v>
      </c>
      <c r="AB1052" t="e">
        <f t="shared" ref="AB1052:AB1115" si="67">VLOOKUP(Z1052,biorisk,2,FALSE)</f>
        <v>#N/A</v>
      </c>
      <c r="AC1052" t="e">
        <f t="shared" ref="AC1052:AC1115" si="68">VLOOKUP(AA1052,futurerisk,2,FALSE)</f>
        <v>#N/A</v>
      </c>
      <c r="AD1052" t="e">
        <f t="shared" ref="AD1052:AD1115" si="69">AB1052*AC1052</f>
        <v>#N/A</v>
      </c>
    </row>
    <row r="1053" spans="1:30">
      <c r="A1053" t="s">
        <v>174</v>
      </c>
      <c r="B1053" t="s">
        <v>767</v>
      </c>
      <c r="C1053" t="s">
        <v>1292</v>
      </c>
      <c r="D1053" t="s">
        <v>1293</v>
      </c>
      <c r="E1053">
        <v>49.912189419999997</v>
      </c>
      <c r="F1053">
        <v>-126.6432966</v>
      </c>
      <c r="G1053" t="s">
        <v>1294</v>
      </c>
      <c r="H1053" t="s">
        <v>1294</v>
      </c>
      <c r="I1053" t="s">
        <v>1295</v>
      </c>
      <c r="J1053" t="s">
        <v>1302</v>
      </c>
      <c r="K1053" t="s">
        <v>1303</v>
      </c>
      <c r="L1053">
        <v>49.911024390000001</v>
      </c>
      <c r="M1053">
        <v>-126.8499923</v>
      </c>
      <c r="N1053" t="s">
        <v>30</v>
      </c>
      <c r="O1053">
        <v>32</v>
      </c>
      <c r="P1053" t="s">
        <v>1304</v>
      </c>
      <c r="Q1053">
        <v>5</v>
      </c>
      <c r="R1053">
        <v>41498</v>
      </c>
      <c r="S1053" t="s">
        <v>174</v>
      </c>
      <c r="T1053">
        <v>25</v>
      </c>
      <c r="U1053" t="s">
        <v>1131</v>
      </c>
      <c r="V1053" t="s">
        <v>41</v>
      </c>
      <c r="W1053" s="449">
        <v>2</v>
      </c>
      <c r="X1053">
        <f>'Area 25'!AB5</f>
        <v>1</v>
      </c>
      <c r="Y1053" s="449" t="e">
        <f>'Area 25'!AF5</f>
        <v>#N/A</v>
      </c>
      <c r="Z1053" s="449" t="e">
        <f>'Area 25'!AD5</f>
        <v>#N/A</v>
      </c>
      <c r="AA1053" s="449" t="e">
        <f>'Area 25'!AJ5</f>
        <v>#N/A</v>
      </c>
      <c r="AB1053" t="e">
        <f t="shared" si="67"/>
        <v>#N/A</v>
      </c>
      <c r="AC1053" t="e">
        <f t="shared" si="68"/>
        <v>#N/A</v>
      </c>
      <c r="AD1053" t="e">
        <f t="shared" si="69"/>
        <v>#N/A</v>
      </c>
    </row>
    <row r="1054" spans="1:30">
      <c r="A1054" t="s">
        <v>174</v>
      </c>
      <c r="B1054" t="s">
        <v>767</v>
      </c>
      <c r="C1054" t="s">
        <v>1292</v>
      </c>
      <c r="D1054" t="s">
        <v>1293</v>
      </c>
      <c r="E1054">
        <v>49.912189419999997</v>
      </c>
      <c r="F1054">
        <v>-126.6432966</v>
      </c>
      <c r="G1054" t="s">
        <v>1294</v>
      </c>
      <c r="H1054" t="s">
        <v>1294</v>
      </c>
      <c r="I1054" t="s">
        <v>1295</v>
      </c>
      <c r="J1054" t="s">
        <v>1302</v>
      </c>
      <c r="K1054" t="s">
        <v>1303</v>
      </c>
      <c r="L1054">
        <v>49.911024390000001</v>
      </c>
      <c r="M1054">
        <v>-126.8499923</v>
      </c>
      <c r="N1054" t="s">
        <v>30</v>
      </c>
      <c r="O1054">
        <v>32</v>
      </c>
      <c r="P1054" t="s">
        <v>1304</v>
      </c>
      <c r="Q1054">
        <v>5</v>
      </c>
      <c r="R1054">
        <v>41498</v>
      </c>
      <c r="S1054" t="s">
        <v>174</v>
      </c>
      <c r="T1054">
        <v>25</v>
      </c>
      <c r="U1054" t="s">
        <v>1131</v>
      </c>
      <c r="V1054" t="s">
        <v>44</v>
      </c>
      <c r="W1054" s="449">
        <v>3</v>
      </c>
      <c r="X1054">
        <f>'Area 25'!AB6</f>
        <v>1</v>
      </c>
      <c r="Y1054" s="449" t="e">
        <f>'Area 25'!AF6</f>
        <v>#N/A</v>
      </c>
      <c r="Z1054" s="449" t="e">
        <f>'Area 25'!AD6</f>
        <v>#N/A</v>
      </c>
      <c r="AA1054" s="449" t="e">
        <f>'Area 25'!AJ6</f>
        <v>#N/A</v>
      </c>
      <c r="AB1054" t="e">
        <f t="shared" si="67"/>
        <v>#N/A</v>
      </c>
      <c r="AC1054" t="e">
        <f t="shared" si="68"/>
        <v>#N/A</v>
      </c>
      <c r="AD1054" t="e">
        <f t="shared" si="69"/>
        <v>#N/A</v>
      </c>
    </row>
    <row r="1055" spans="1:30">
      <c r="A1055" t="s">
        <v>174</v>
      </c>
      <c r="B1055" t="s">
        <v>767</v>
      </c>
      <c r="C1055" t="s">
        <v>1292</v>
      </c>
      <c r="D1055" t="s">
        <v>1293</v>
      </c>
      <c r="E1055">
        <v>49.912189419999997</v>
      </c>
      <c r="F1055">
        <v>-126.6432966</v>
      </c>
      <c r="G1055" t="s">
        <v>1294</v>
      </c>
      <c r="H1055" t="s">
        <v>1294</v>
      </c>
      <c r="I1055" t="s">
        <v>1295</v>
      </c>
      <c r="J1055" t="s">
        <v>1302</v>
      </c>
      <c r="K1055" t="s">
        <v>1303</v>
      </c>
      <c r="L1055">
        <v>49.911024390000001</v>
      </c>
      <c r="M1055">
        <v>-126.8499923</v>
      </c>
      <c r="N1055" t="s">
        <v>30</v>
      </c>
      <c r="O1055">
        <v>32</v>
      </c>
      <c r="P1055" t="s">
        <v>1304</v>
      </c>
      <c r="Q1055">
        <v>5</v>
      </c>
      <c r="R1055">
        <v>41498</v>
      </c>
      <c r="S1055" t="s">
        <v>174</v>
      </c>
      <c r="T1055">
        <v>25</v>
      </c>
      <c r="U1055" t="s">
        <v>1131</v>
      </c>
      <c r="V1055" t="s">
        <v>45</v>
      </c>
      <c r="W1055" s="449">
        <v>4</v>
      </c>
      <c r="X1055">
        <f>'Area 25'!AB7</f>
        <v>-1</v>
      </c>
      <c r="Y1055" s="449" t="e">
        <f>'Area 25'!AF7</f>
        <v>#N/A</v>
      </c>
      <c r="Z1055" s="449" t="e">
        <f>'Area 25'!AD7</f>
        <v>#N/A</v>
      </c>
      <c r="AA1055" s="449" t="e">
        <f>'Area 25'!AJ7</f>
        <v>#N/A</v>
      </c>
      <c r="AB1055" t="e">
        <f t="shared" si="67"/>
        <v>#N/A</v>
      </c>
      <c r="AC1055" t="e">
        <f t="shared" si="68"/>
        <v>#N/A</v>
      </c>
      <c r="AD1055" t="e">
        <f t="shared" si="69"/>
        <v>#N/A</v>
      </c>
    </row>
    <row r="1056" spans="1:30">
      <c r="A1056" t="s">
        <v>174</v>
      </c>
      <c r="B1056" t="s">
        <v>767</v>
      </c>
      <c r="C1056" t="s">
        <v>1292</v>
      </c>
      <c r="D1056" t="s">
        <v>1293</v>
      </c>
      <c r="E1056">
        <v>49.912189419999997</v>
      </c>
      <c r="F1056">
        <v>-126.6432966</v>
      </c>
      <c r="G1056" t="s">
        <v>1294</v>
      </c>
      <c r="H1056" t="s">
        <v>1294</v>
      </c>
      <c r="I1056" t="s">
        <v>1295</v>
      </c>
      <c r="J1056" t="s">
        <v>1302</v>
      </c>
      <c r="K1056" t="s">
        <v>1303</v>
      </c>
      <c r="L1056">
        <v>49.911024390000001</v>
      </c>
      <c r="M1056">
        <v>-126.8499923</v>
      </c>
      <c r="N1056" t="s">
        <v>30</v>
      </c>
      <c r="O1056">
        <v>32</v>
      </c>
      <c r="P1056" t="s">
        <v>1304</v>
      </c>
      <c r="Q1056">
        <v>5</v>
      </c>
      <c r="R1056">
        <v>41498</v>
      </c>
      <c r="S1056" t="s">
        <v>174</v>
      </c>
      <c r="T1056">
        <v>25</v>
      </c>
      <c r="U1056" t="s">
        <v>1131</v>
      </c>
      <c r="V1056" t="s">
        <v>46</v>
      </c>
      <c r="W1056" s="449">
        <v>5</v>
      </c>
      <c r="X1056">
        <f>'Area 25'!AB8</f>
        <v>1</v>
      </c>
      <c r="Y1056" s="449" t="e">
        <f>'Area 25'!AF8</f>
        <v>#N/A</v>
      </c>
      <c r="Z1056" s="449" t="e">
        <f>'Area 25'!AD8</f>
        <v>#N/A</v>
      </c>
      <c r="AA1056" s="449" t="e">
        <f>'Area 25'!AJ8</f>
        <v>#N/A</v>
      </c>
      <c r="AB1056" t="e">
        <f t="shared" si="67"/>
        <v>#N/A</v>
      </c>
      <c r="AC1056" t="e">
        <f t="shared" si="68"/>
        <v>#N/A</v>
      </c>
      <c r="AD1056" t="e">
        <f t="shared" si="69"/>
        <v>#N/A</v>
      </c>
    </row>
    <row r="1057" spans="1:30">
      <c r="A1057" t="s">
        <v>174</v>
      </c>
      <c r="B1057" t="s">
        <v>767</v>
      </c>
      <c r="C1057" t="s">
        <v>1292</v>
      </c>
      <c r="D1057" t="s">
        <v>1293</v>
      </c>
      <c r="E1057">
        <v>49.912189419999997</v>
      </c>
      <c r="F1057">
        <v>-126.6432966</v>
      </c>
      <c r="G1057" t="s">
        <v>1294</v>
      </c>
      <c r="H1057" t="s">
        <v>1294</v>
      </c>
      <c r="I1057" t="s">
        <v>1295</v>
      </c>
      <c r="J1057" t="s">
        <v>1302</v>
      </c>
      <c r="K1057" t="s">
        <v>1303</v>
      </c>
      <c r="L1057">
        <v>49.911024390000001</v>
      </c>
      <c r="M1057">
        <v>-126.8499923</v>
      </c>
      <c r="N1057" t="s">
        <v>30</v>
      </c>
      <c r="O1057">
        <v>32</v>
      </c>
      <c r="P1057" t="s">
        <v>1304</v>
      </c>
      <c r="Q1057">
        <v>5</v>
      </c>
      <c r="R1057">
        <v>41498</v>
      </c>
      <c r="S1057" t="s">
        <v>174</v>
      </c>
      <c r="T1057">
        <v>25</v>
      </c>
      <c r="U1057" t="s">
        <v>1131</v>
      </c>
      <c r="V1057" t="s">
        <v>48</v>
      </c>
      <c r="W1057" s="449">
        <v>6</v>
      </c>
      <c r="X1057">
        <f>'Area 25'!AB9</f>
        <v>1</v>
      </c>
      <c r="Y1057" s="449" t="e">
        <f>'Area 25'!AF9</f>
        <v>#N/A</v>
      </c>
      <c r="Z1057" s="449" t="e">
        <f>'Area 25'!AD9</f>
        <v>#N/A</v>
      </c>
      <c r="AA1057" s="449" t="e">
        <f>'Area 25'!AJ9</f>
        <v>#N/A</v>
      </c>
      <c r="AB1057" t="e">
        <f t="shared" si="67"/>
        <v>#N/A</v>
      </c>
      <c r="AC1057" t="e">
        <f t="shared" si="68"/>
        <v>#N/A</v>
      </c>
      <c r="AD1057" t="e">
        <f t="shared" si="69"/>
        <v>#N/A</v>
      </c>
    </row>
    <row r="1058" spans="1:30">
      <c r="A1058" t="s">
        <v>174</v>
      </c>
      <c r="B1058" t="s">
        <v>767</v>
      </c>
      <c r="C1058" t="s">
        <v>1292</v>
      </c>
      <c r="D1058" t="s">
        <v>1293</v>
      </c>
      <c r="E1058">
        <v>49.912189419999997</v>
      </c>
      <c r="F1058">
        <v>-126.6432966</v>
      </c>
      <c r="G1058" t="s">
        <v>1294</v>
      </c>
      <c r="H1058" t="s">
        <v>1294</v>
      </c>
      <c r="I1058" t="s">
        <v>1295</v>
      </c>
      <c r="J1058" t="s">
        <v>1302</v>
      </c>
      <c r="K1058" t="s">
        <v>1303</v>
      </c>
      <c r="L1058">
        <v>49.911024390000001</v>
      </c>
      <c r="M1058">
        <v>-126.8499923</v>
      </c>
      <c r="N1058" t="s">
        <v>30</v>
      </c>
      <c r="O1058">
        <v>32</v>
      </c>
      <c r="P1058" t="s">
        <v>1304</v>
      </c>
      <c r="Q1058">
        <v>5</v>
      </c>
      <c r="R1058">
        <v>41498</v>
      </c>
      <c r="S1058" t="s">
        <v>174</v>
      </c>
      <c r="T1058">
        <v>25</v>
      </c>
      <c r="U1058" t="s">
        <v>1131</v>
      </c>
      <c r="V1058" t="s">
        <v>49</v>
      </c>
      <c r="W1058" s="449">
        <v>7</v>
      </c>
      <c r="X1058">
        <f>'Area 25'!AB10</f>
        <v>1</v>
      </c>
      <c r="Y1058" s="449" t="e">
        <f>'Area 25'!AF10</f>
        <v>#N/A</v>
      </c>
      <c r="Z1058" s="449" t="e">
        <f>'Area 25'!AD10</f>
        <v>#N/A</v>
      </c>
      <c r="AA1058" s="449" t="e">
        <f>'Area 25'!AJ10</f>
        <v>#N/A</v>
      </c>
      <c r="AB1058" t="e">
        <f t="shared" si="67"/>
        <v>#N/A</v>
      </c>
      <c r="AC1058" t="e">
        <f t="shared" si="68"/>
        <v>#N/A</v>
      </c>
      <c r="AD1058" t="e">
        <f t="shared" si="69"/>
        <v>#N/A</v>
      </c>
    </row>
    <row r="1059" spans="1:30">
      <c r="A1059" t="s">
        <v>174</v>
      </c>
      <c r="B1059" t="s">
        <v>767</v>
      </c>
      <c r="C1059" t="s">
        <v>1292</v>
      </c>
      <c r="D1059" t="s">
        <v>1293</v>
      </c>
      <c r="E1059">
        <v>49.912189419999997</v>
      </c>
      <c r="F1059">
        <v>-126.6432966</v>
      </c>
      <c r="G1059" t="s">
        <v>1294</v>
      </c>
      <c r="H1059" t="s">
        <v>1294</v>
      </c>
      <c r="I1059" t="s">
        <v>1295</v>
      </c>
      <c r="J1059" t="s">
        <v>1302</v>
      </c>
      <c r="K1059" t="s">
        <v>1303</v>
      </c>
      <c r="L1059">
        <v>49.911024390000001</v>
      </c>
      <c r="M1059">
        <v>-126.8499923</v>
      </c>
      <c r="N1059" t="s">
        <v>30</v>
      </c>
      <c r="O1059">
        <v>32</v>
      </c>
      <c r="P1059" t="s">
        <v>1304</v>
      </c>
      <c r="Q1059">
        <v>5</v>
      </c>
      <c r="R1059">
        <v>41498</v>
      </c>
      <c r="S1059" t="s">
        <v>174</v>
      </c>
      <c r="T1059">
        <v>25</v>
      </c>
      <c r="U1059" t="s">
        <v>1131</v>
      </c>
      <c r="V1059" t="s">
        <v>50</v>
      </c>
      <c r="W1059" s="449">
        <v>8</v>
      </c>
      <c r="X1059">
        <f>'Area 25'!AB11</f>
        <v>1</v>
      </c>
      <c r="Y1059" s="449" t="e">
        <f>'Area 25'!AF11</f>
        <v>#N/A</v>
      </c>
      <c r="Z1059" s="449" t="e">
        <f>'Area 25'!AD11</f>
        <v>#N/A</v>
      </c>
      <c r="AA1059" s="449" t="e">
        <f>'Area 25'!AJ11</f>
        <v>#N/A</v>
      </c>
      <c r="AB1059" t="e">
        <f t="shared" si="67"/>
        <v>#N/A</v>
      </c>
      <c r="AC1059" t="e">
        <f t="shared" si="68"/>
        <v>#N/A</v>
      </c>
      <c r="AD1059" t="e">
        <f t="shared" si="69"/>
        <v>#N/A</v>
      </c>
    </row>
    <row r="1060" spans="1:30">
      <c r="A1060" t="s">
        <v>174</v>
      </c>
      <c r="B1060" t="s">
        <v>767</v>
      </c>
      <c r="C1060" t="s">
        <v>1292</v>
      </c>
      <c r="D1060" t="s">
        <v>1293</v>
      </c>
      <c r="E1060">
        <v>49.912189419999997</v>
      </c>
      <c r="F1060">
        <v>-126.6432966</v>
      </c>
      <c r="G1060" t="s">
        <v>1294</v>
      </c>
      <c r="H1060" t="s">
        <v>1294</v>
      </c>
      <c r="I1060" t="s">
        <v>1295</v>
      </c>
      <c r="J1060" t="s">
        <v>1302</v>
      </c>
      <c r="K1060" t="s">
        <v>1303</v>
      </c>
      <c r="L1060">
        <v>49.911024390000001</v>
      </c>
      <c r="M1060">
        <v>-126.8499923</v>
      </c>
      <c r="N1060" t="s">
        <v>30</v>
      </c>
      <c r="O1060">
        <v>32</v>
      </c>
      <c r="P1060" t="s">
        <v>1304</v>
      </c>
      <c r="Q1060">
        <v>5</v>
      </c>
      <c r="R1060">
        <v>41498</v>
      </c>
      <c r="S1060" t="s">
        <v>174</v>
      </c>
      <c r="T1060">
        <v>25</v>
      </c>
      <c r="U1060" t="s">
        <v>1131</v>
      </c>
      <c r="V1060" t="s">
        <v>52</v>
      </c>
      <c r="W1060" s="449">
        <v>9</v>
      </c>
      <c r="X1060">
        <f>'Area 25'!AB12</f>
        <v>1</v>
      </c>
      <c r="Y1060" s="449" t="e">
        <f>'Area 25'!AF12</f>
        <v>#N/A</v>
      </c>
      <c r="Z1060" s="449" t="e">
        <f>'Area 25'!AD12</f>
        <v>#N/A</v>
      </c>
      <c r="AA1060" s="449" t="e">
        <f>'Area 25'!AJ12</f>
        <v>#N/A</v>
      </c>
      <c r="AB1060" t="e">
        <f t="shared" si="67"/>
        <v>#N/A</v>
      </c>
      <c r="AC1060" t="e">
        <f t="shared" si="68"/>
        <v>#N/A</v>
      </c>
      <c r="AD1060" t="e">
        <f t="shared" si="69"/>
        <v>#N/A</v>
      </c>
    </row>
    <row r="1061" spans="1:30">
      <c r="A1061" t="s">
        <v>174</v>
      </c>
      <c r="B1061" t="s">
        <v>767</v>
      </c>
      <c r="C1061" t="s">
        <v>1292</v>
      </c>
      <c r="D1061" t="s">
        <v>1293</v>
      </c>
      <c r="E1061">
        <v>49.912189419999997</v>
      </c>
      <c r="F1061">
        <v>-126.6432966</v>
      </c>
      <c r="G1061" t="s">
        <v>1294</v>
      </c>
      <c r="H1061" t="s">
        <v>1294</v>
      </c>
      <c r="I1061" t="s">
        <v>1295</v>
      </c>
      <c r="J1061" t="s">
        <v>1302</v>
      </c>
      <c r="K1061" t="s">
        <v>1303</v>
      </c>
      <c r="L1061">
        <v>49.911024390000001</v>
      </c>
      <c r="M1061">
        <v>-126.8499923</v>
      </c>
      <c r="N1061" t="s">
        <v>30</v>
      </c>
      <c r="O1061">
        <v>32</v>
      </c>
      <c r="P1061" t="s">
        <v>1304</v>
      </c>
      <c r="Q1061">
        <v>5</v>
      </c>
      <c r="R1061">
        <v>41498</v>
      </c>
      <c r="S1061" t="s">
        <v>174</v>
      </c>
      <c r="T1061">
        <v>25</v>
      </c>
      <c r="U1061" t="s">
        <v>1131</v>
      </c>
      <c r="V1061" t="s">
        <v>53</v>
      </c>
      <c r="W1061" s="449">
        <v>10</v>
      </c>
      <c r="X1061">
        <f>'Area 25'!AB13</f>
        <v>1</v>
      </c>
      <c r="Y1061" s="449" t="e">
        <f>'Area 25'!AF13</f>
        <v>#N/A</v>
      </c>
      <c r="Z1061" s="449" t="e">
        <f>'Area 25'!AD13</f>
        <v>#N/A</v>
      </c>
      <c r="AA1061" s="449" t="e">
        <f>'Area 25'!AJ13</f>
        <v>#N/A</v>
      </c>
      <c r="AB1061" t="e">
        <f t="shared" si="67"/>
        <v>#N/A</v>
      </c>
      <c r="AC1061" t="e">
        <f t="shared" si="68"/>
        <v>#N/A</v>
      </c>
      <c r="AD1061" t="e">
        <f t="shared" si="69"/>
        <v>#N/A</v>
      </c>
    </row>
    <row r="1062" spans="1:30">
      <c r="A1062" t="s">
        <v>174</v>
      </c>
      <c r="B1062" t="s">
        <v>767</v>
      </c>
      <c r="C1062" t="s">
        <v>1292</v>
      </c>
      <c r="D1062" t="s">
        <v>1293</v>
      </c>
      <c r="E1062">
        <v>49.912189419999997</v>
      </c>
      <c r="F1062">
        <v>-126.6432966</v>
      </c>
      <c r="G1062" t="s">
        <v>1294</v>
      </c>
      <c r="H1062" t="s">
        <v>1294</v>
      </c>
      <c r="I1062" t="s">
        <v>1295</v>
      </c>
      <c r="J1062" t="s">
        <v>1302</v>
      </c>
      <c r="K1062" t="s">
        <v>1303</v>
      </c>
      <c r="L1062">
        <v>49.911024390000001</v>
      </c>
      <c r="M1062">
        <v>-126.8499923</v>
      </c>
      <c r="N1062" t="s">
        <v>30</v>
      </c>
      <c r="O1062">
        <v>32</v>
      </c>
      <c r="P1062" t="s">
        <v>1304</v>
      </c>
      <c r="Q1062">
        <v>5</v>
      </c>
      <c r="R1062">
        <v>41498</v>
      </c>
      <c r="S1062" t="s">
        <v>174</v>
      </c>
      <c r="T1062">
        <v>25</v>
      </c>
      <c r="U1062" t="s">
        <v>1131</v>
      </c>
      <c r="V1062" t="s">
        <v>55</v>
      </c>
      <c r="W1062" s="449">
        <v>11</v>
      </c>
      <c r="X1062">
        <f>'Area 25'!AB14</f>
        <v>1</v>
      </c>
      <c r="Y1062" s="449" t="e">
        <f>'Area 25'!AF14</f>
        <v>#N/A</v>
      </c>
      <c r="Z1062" s="449" t="e">
        <f>'Area 25'!AD14</f>
        <v>#N/A</v>
      </c>
      <c r="AA1062" s="449" t="e">
        <f>'Area 25'!AJ14</f>
        <v>#N/A</v>
      </c>
      <c r="AB1062" t="e">
        <f t="shared" si="67"/>
        <v>#N/A</v>
      </c>
      <c r="AC1062" t="e">
        <f t="shared" si="68"/>
        <v>#N/A</v>
      </c>
      <c r="AD1062" t="e">
        <f t="shared" si="69"/>
        <v>#N/A</v>
      </c>
    </row>
    <row r="1063" spans="1:30">
      <c r="A1063" t="s">
        <v>174</v>
      </c>
      <c r="B1063" t="s">
        <v>767</v>
      </c>
      <c r="C1063" t="s">
        <v>1292</v>
      </c>
      <c r="D1063" t="s">
        <v>1293</v>
      </c>
      <c r="E1063">
        <v>49.912189419999997</v>
      </c>
      <c r="F1063">
        <v>-126.6432966</v>
      </c>
      <c r="G1063" t="s">
        <v>1294</v>
      </c>
      <c r="H1063" t="s">
        <v>1294</v>
      </c>
      <c r="I1063" t="s">
        <v>1295</v>
      </c>
      <c r="J1063" t="s">
        <v>1302</v>
      </c>
      <c r="K1063" t="s">
        <v>1303</v>
      </c>
      <c r="L1063">
        <v>49.911024390000001</v>
      </c>
      <c r="M1063">
        <v>-126.8499923</v>
      </c>
      <c r="N1063" t="s">
        <v>30</v>
      </c>
      <c r="O1063">
        <v>32</v>
      </c>
      <c r="P1063" t="s">
        <v>1304</v>
      </c>
      <c r="Q1063">
        <v>5</v>
      </c>
      <c r="R1063">
        <v>41498</v>
      </c>
      <c r="S1063" t="s">
        <v>174</v>
      </c>
      <c r="T1063">
        <v>25</v>
      </c>
      <c r="U1063" t="s">
        <v>1131</v>
      </c>
      <c r="V1063" t="s">
        <v>56</v>
      </c>
      <c r="W1063" s="449">
        <v>12</v>
      </c>
      <c r="X1063">
        <f>'Area 25'!AB15</f>
        <v>0</v>
      </c>
      <c r="Y1063" s="449" t="e">
        <f>'Area 25'!AF15</f>
        <v>#N/A</v>
      </c>
      <c r="Z1063" s="449" t="e">
        <f>'Area 25'!AD15</f>
        <v>#N/A</v>
      </c>
      <c r="AA1063" s="449" t="e">
        <f>'Area 25'!AJ15</f>
        <v>#N/A</v>
      </c>
      <c r="AB1063" t="e">
        <f t="shared" si="67"/>
        <v>#N/A</v>
      </c>
      <c r="AC1063" t="e">
        <f t="shared" si="68"/>
        <v>#N/A</v>
      </c>
      <c r="AD1063" t="e">
        <f t="shared" si="69"/>
        <v>#N/A</v>
      </c>
    </row>
    <row r="1064" spans="1:30">
      <c r="A1064" t="s">
        <v>174</v>
      </c>
      <c r="B1064" t="s">
        <v>767</v>
      </c>
      <c r="C1064" t="s">
        <v>1292</v>
      </c>
      <c r="D1064" t="s">
        <v>1293</v>
      </c>
      <c r="E1064">
        <v>49.912189419999997</v>
      </c>
      <c r="F1064">
        <v>-126.6432966</v>
      </c>
      <c r="G1064" t="s">
        <v>1294</v>
      </c>
      <c r="H1064" t="s">
        <v>1294</v>
      </c>
      <c r="I1064" t="s">
        <v>1295</v>
      </c>
      <c r="J1064" t="s">
        <v>1302</v>
      </c>
      <c r="K1064" t="s">
        <v>1303</v>
      </c>
      <c r="L1064">
        <v>49.911024390000001</v>
      </c>
      <c r="M1064">
        <v>-126.8499923</v>
      </c>
      <c r="N1064" t="s">
        <v>30</v>
      </c>
      <c r="O1064">
        <v>32</v>
      </c>
      <c r="P1064" t="s">
        <v>1304</v>
      </c>
      <c r="Q1064">
        <v>5</v>
      </c>
      <c r="R1064">
        <v>41498</v>
      </c>
      <c r="S1064" t="s">
        <v>174</v>
      </c>
      <c r="T1064">
        <v>25</v>
      </c>
      <c r="U1064" t="s">
        <v>1131</v>
      </c>
      <c r="V1064" t="s">
        <v>57</v>
      </c>
      <c r="W1064" s="449">
        <v>13</v>
      </c>
      <c r="X1064">
        <f>'Area 25'!AB16</f>
        <v>0</v>
      </c>
      <c r="Y1064" s="449" t="e">
        <f>'Area 25'!AF16</f>
        <v>#N/A</v>
      </c>
      <c r="Z1064" s="449" t="e">
        <f>'Area 25'!AD16</f>
        <v>#N/A</v>
      </c>
      <c r="AA1064" s="449" t="e">
        <f>'Area 25'!AJ16</f>
        <v>#N/A</v>
      </c>
      <c r="AB1064" t="e">
        <f t="shared" si="67"/>
        <v>#N/A</v>
      </c>
      <c r="AC1064" t="e">
        <f t="shared" si="68"/>
        <v>#N/A</v>
      </c>
      <c r="AD1064" t="e">
        <f t="shared" si="69"/>
        <v>#N/A</v>
      </c>
    </row>
    <row r="1065" spans="1:30">
      <c r="A1065" t="s">
        <v>174</v>
      </c>
      <c r="B1065" t="s">
        <v>767</v>
      </c>
      <c r="C1065" t="s">
        <v>1292</v>
      </c>
      <c r="D1065" t="s">
        <v>1293</v>
      </c>
      <c r="E1065">
        <v>49.912189419999997</v>
      </c>
      <c r="F1065">
        <v>-126.6432966</v>
      </c>
      <c r="G1065" t="s">
        <v>1294</v>
      </c>
      <c r="H1065" t="s">
        <v>1294</v>
      </c>
      <c r="I1065" t="s">
        <v>1295</v>
      </c>
      <c r="J1065" t="s">
        <v>1302</v>
      </c>
      <c r="K1065" t="s">
        <v>1303</v>
      </c>
      <c r="L1065">
        <v>49.911024390000001</v>
      </c>
      <c r="M1065">
        <v>-126.8499923</v>
      </c>
      <c r="N1065" t="s">
        <v>30</v>
      </c>
      <c r="O1065">
        <v>32</v>
      </c>
      <c r="P1065" t="s">
        <v>1304</v>
      </c>
      <c r="Q1065">
        <v>5</v>
      </c>
      <c r="R1065">
        <v>41498</v>
      </c>
      <c r="S1065" t="s">
        <v>174</v>
      </c>
      <c r="T1065">
        <v>25</v>
      </c>
      <c r="U1065" t="s">
        <v>1131</v>
      </c>
      <c r="V1065" t="s">
        <v>58</v>
      </c>
      <c r="W1065" s="449">
        <v>14</v>
      </c>
      <c r="X1065">
        <f>'Area 25'!AB17</f>
        <v>0</v>
      </c>
      <c r="Y1065" s="449" t="e">
        <f>'Area 25'!AF17</f>
        <v>#N/A</v>
      </c>
      <c r="Z1065" s="449" t="e">
        <f>'Area 25'!AD17</f>
        <v>#N/A</v>
      </c>
      <c r="AA1065" s="449" t="e">
        <f>'Area 25'!AJ17</f>
        <v>#N/A</v>
      </c>
      <c r="AB1065" t="e">
        <f t="shared" si="67"/>
        <v>#N/A</v>
      </c>
      <c r="AC1065" t="e">
        <f t="shared" si="68"/>
        <v>#N/A</v>
      </c>
      <c r="AD1065" t="e">
        <f t="shared" si="69"/>
        <v>#N/A</v>
      </c>
    </row>
    <row r="1066" spans="1:30">
      <c r="A1066" t="s">
        <v>174</v>
      </c>
      <c r="B1066" t="s">
        <v>767</v>
      </c>
      <c r="C1066" t="s">
        <v>1292</v>
      </c>
      <c r="D1066" t="s">
        <v>1293</v>
      </c>
      <c r="E1066">
        <v>49.912189419999997</v>
      </c>
      <c r="F1066">
        <v>-126.6432966</v>
      </c>
      <c r="G1066" t="s">
        <v>1294</v>
      </c>
      <c r="H1066" t="s">
        <v>1294</v>
      </c>
      <c r="I1066" t="s">
        <v>1295</v>
      </c>
      <c r="J1066" t="s">
        <v>1302</v>
      </c>
      <c r="K1066" t="s">
        <v>1303</v>
      </c>
      <c r="L1066">
        <v>49.911024390000001</v>
      </c>
      <c r="M1066">
        <v>-126.8499923</v>
      </c>
      <c r="N1066" t="s">
        <v>30</v>
      </c>
      <c r="O1066">
        <v>32</v>
      </c>
      <c r="P1066" t="s">
        <v>1304</v>
      </c>
      <c r="Q1066">
        <v>5</v>
      </c>
      <c r="R1066">
        <v>41498</v>
      </c>
      <c r="S1066" t="s">
        <v>174</v>
      </c>
      <c r="T1066">
        <v>25</v>
      </c>
      <c r="U1066" t="s">
        <v>1131</v>
      </c>
      <c r="V1066" t="s">
        <v>59</v>
      </c>
      <c r="W1066" s="449">
        <v>15</v>
      </c>
      <c r="X1066">
        <f>'Area 25'!AB18</f>
        <v>0</v>
      </c>
      <c r="Y1066" s="449" t="e">
        <f>'Area 25'!AF18</f>
        <v>#N/A</v>
      </c>
      <c r="Z1066" s="449" t="e">
        <f>'Area 25'!AD18</f>
        <v>#N/A</v>
      </c>
      <c r="AA1066" s="449" t="e">
        <f>'Area 25'!AJ18</f>
        <v>#N/A</v>
      </c>
      <c r="AB1066" t="e">
        <f t="shared" si="67"/>
        <v>#N/A</v>
      </c>
      <c r="AC1066" t="e">
        <f t="shared" si="68"/>
        <v>#N/A</v>
      </c>
      <c r="AD1066" t="e">
        <f t="shared" si="69"/>
        <v>#N/A</v>
      </c>
    </row>
    <row r="1067" spans="1:30">
      <c r="A1067" t="s">
        <v>174</v>
      </c>
      <c r="B1067" t="s">
        <v>767</v>
      </c>
      <c r="C1067" t="s">
        <v>1292</v>
      </c>
      <c r="D1067" t="s">
        <v>1293</v>
      </c>
      <c r="E1067">
        <v>49.912189419999997</v>
      </c>
      <c r="F1067">
        <v>-126.6432966</v>
      </c>
      <c r="G1067" t="s">
        <v>1294</v>
      </c>
      <c r="H1067" t="s">
        <v>1294</v>
      </c>
      <c r="I1067" t="s">
        <v>1295</v>
      </c>
      <c r="J1067" t="s">
        <v>1302</v>
      </c>
      <c r="K1067" t="s">
        <v>1303</v>
      </c>
      <c r="L1067">
        <v>49.911024390000001</v>
      </c>
      <c r="M1067">
        <v>-126.8499923</v>
      </c>
      <c r="N1067" t="s">
        <v>30</v>
      </c>
      <c r="O1067">
        <v>32</v>
      </c>
      <c r="P1067" t="s">
        <v>1304</v>
      </c>
      <c r="Q1067">
        <v>5</v>
      </c>
      <c r="R1067">
        <v>41498</v>
      </c>
      <c r="S1067" t="s">
        <v>174</v>
      </c>
      <c r="T1067">
        <v>25</v>
      </c>
      <c r="U1067" t="s">
        <v>1132</v>
      </c>
      <c r="V1067" t="s">
        <v>61</v>
      </c>
      <c r="W1067" s="449">
        <v>16</v>
      </c>
      <c r="X1067">
        <f>'Area 25'!AB19</f>
        <v>1</v>
      </c>
      <c r="Y1067" s="449" t="e">
        <f>'Area 25'!AF19</f>
        <v>#N/A</v>
      </c>
      <c r="Z1067" s="449" t="e">
        <f>'Area 25'!AD19</f>
        <v>#N/A</v>
      </c>
      <c r="AA1067" s="449" t="e">
        <f>'Area 25'!AJ19</f>
        <v>#N/A</v>
      </c>
      <c r="AB1067" t="e">
        <f t="shared" si="67"/>
        <v>#N/A</v>
      </c>
      <c r="AC1067" t="e">
        <f t="shared" si="68"/>
        <v>#N/A</v>
      </c>
      <c r="AD1067" t="e">
        <f t="shared" si="69"/>
        <v>#N/A</v>
      </c>
    </row>
    <row r="1068" spans="1:30">
      <c r="A1068" t="s">
        <v>174</v>
      </c>
      <c r="B1068" t="s">
        <v>767</v>
      </c>
      <c r="C1068" t="s">
        <v>1292</v>
      </c>
      <c r="D1068" t="s">
        <v>1293</v>
      </c>
      <c r="E1068">
        <v>49.912189419999997</v>
      </c>
      <c r="F1068">
        <v>-126.6432966</v>
      </c>
      <c r="G1068" t="s">
        <v>1294</v>
      </c>
      <c r="H1068" t="s">
        <v>1294</v>
      </c>
      <c r="I1068" t="s">
        <v>1295</v>
      </c>
      <c r="J1068" t="s">
        <v>1302</v>
      </c>
      <c r="K1068" t="s">
        <v>1303</v>
      </c>
      <c r="L1068">
        <v>49.911024390000001</v>
      </c>
      <c r="M1068">
        <v>-126.8499923</v>
      </c>
      <c r="N1068" t="s">
        <v>30</v>
      </c>
      <c r="O1068">
        <v>32</v>
      </c>
      <c r="P1068" t="s">
        <v>1304</v>
      </c>
      <c r="Q1068">
        <v>5</v>
      </c>
      <c r="R1068">
        <v>41498</v>
      </c>
      <c r="S1068" t="s">
        <v>174</v>
      </c>
      <c r="T1068">
        <v>25</v>
      </c>
      <c r="U1068" t="s">
        <v>1132</v>
      </c>
      <c r="V1068" t="s">
        <v>62</v>
      </c>
      <c r="W1068" s="449">
        <v>17</v>
      </c>
      <c r="X1068">
        <f>'Area 25'!AB20</f>
        <v>1</v>
      </c>
      <c r="Y1068" s="449" t="e">
        <f>'Area 25'!AF20</f>
        <v>#N/A</v>
      </c>
      <c r="Z1068" s="449" t="e">
        <f>'Area 25'!AD20</f>
        <v>#N/A</v>
      </c>
      <c r="AA1068" s="449" t="e">
        <f>'Area 25'!AJ20</f>
        <v>#N/A</v>
      </c>
      <c r="AB1068" t="e">
        <f t="shared" si="67"/>
        <v>#N/A</v>
      </c>
      <c r="AC1068" t="e">
        <f t="shared" si="68"/>
        <v>#N/A</v>
      </c>
      <c r="AD1068" t="e">
        <f t="shared" si="69"/>
        <v>#N/A</v>
      </c>
    </row>
    <row r="1069" spans="1:30">
      <c r="A1069" t="s">
        <v>174</v>
      </c>
      <c r="B1069" t="s">
        <v>767</v>
      </c>
      <c r="C1069" t="s">
        <v>1292</v>
      </c>
      <c r="D1069" t="s">
        <v>1293</v>
      </c>
      <c r="E1069">
        <v>49.912189419999997</v>
      </c>
      <c r="F1069">
        <v>-126.6432966</v>
      </c>
      <c r="G1069" t="s">
        <v>1294</v>
      </c>
      <c r="H1069" t="s">
        <v>1294</v>
      </c>
      <c r="I1069" t="s">
        <v>1295</v>
      </c>
      <c r="J1069" t="s">
        <v>1302</v>
      </c>
      <c r="K1069" t="s">
        <v>1303</v>
      </c>
      <c r="L1069">
        <v>49.911024390000001</v>
      </c>
      <c r="M1069">
        <v>-126.8499923</v>
      </c>
      <c r="N1069" t="s">
        <v>30</v>
      </c>
      <c r="O1069">
        <v>32</v>
      </c>
      <c r="P1069" t="s">
        <v>1304</v>
      </c>
      <c r="Q1069">
        <v>5</v>
      </c>
      <c r="R1069">
        <v>41498</v>
      </c>
      <c r="S1069" t="s">
        <v>174</v>
      </c>
      <c r="T1069">
        <v>25</v>
      </c>
      <c r="U1069" t="s">
        <v>1132</v>
      </c>
      <c r="V1069" t="s">
        <v>284</v>
      </c>
      <c r="W1069" s="449">
        <v>18</v>
      </c>
      <c r="X1069">
        <f>'Area 25'!AB21</f>
        <v>1</v>
      </c>
      <c r="Y1069" s="449" t="e">
        <f>'Area 25'!AF21</f>
        <v>#N/A</v>
      </c>
      <c r="Z1069" s="449" t="e">
        <f>'Area 25'!AD21</f>
        <v>#N/A</v>
      </c>
      <c r="AA1069" s="449" t="e">
        <f>'Area 25'!AJ21</f>
        <v>#N/A</v>
      </c>
      <c r="AB1069" t="e">
        <f t="shared" si="67"/>
        <v>#N/A</v>
      </c>
      <c r="AC1069" t="e">
        <f t="shared" si="68"/>
        <v>#N/A</v>
      </c>
      <c r="AD1069" t="e">
        <f t="shared" si="69"/>
        <v>#N/A</v>
      </c>
    </row>
    <row r="1070" spans="1:30">
      <c r="A1070" t="s">
        <v>174</v>
      </c>
      <c r="B1070" t="s">
        <v>767</v>
      </c>
      <c r="C1070" t="s">
        <v>1292</v>
      </c>
      <c r="D1070" t="s">
        <v>1293</v>
      </c>
      <c r="E1070">
        <v>49.912189419999997</v>
      </c>
      <c r="F1070">
        <v>-126.6432966</v>
      </c>
      <c r="G1070" t="s">
        <v>1294</v>
      </c>
      <c r="H1070" t="s">
        <v>1294</v>
      </c>
      <c r="I1070" t="s">
        <v>1295</v>
      </c>
      <c r="J1070" t="s">
        <v>1302</v>
      </c>
      <c r="K1070" t="s">
        <v>1303</v>
      </c>
      <c r="L1070">
        <v>49.911024390000001</v>
      </c>
      <c r="M1070">
        <v>-126.8499923</v>
      </c>
      <c r="N1070" t="s">
        <v>30</v>
      </c>
      <c r="O1070">
        <v>32</v>
      </c>
      <c r="P1070" t="s">
        <v>1304</v>
      </c>
      <c r="Q1070">
        <v>5</v>
      </c>
      <c r="R1070">
        <v>41498</v>
      </c>
      <c r="S1070" t="s">
        <v>174</v>
      </c>
      <c r="T1070">
        <v>25</v>
      </c>
      <c r="U1070" t="s">
        <v>1132</v>
      </c>
      <c r="V1070" t="s">
        <v>64</v>
      </c>
      <c r="W1070" s="449">
        <v>19</v>
      </c>
      <c r="X1070">
        <f>'Area 25'!AB22</f>
        <v>-1</v>
      </c>
      <c r="Y1070" s="449" t="e">
        <f>'Area 25'!AF22</f>
        <v>#N/A</v>
      </c>
      <c r="Z1070" s="449" t="e">
        <f>'Area 25'!AD22</f>
        <v>#N/A</v>
      </c>
      <c r="AA1070" s="449" t="e">
        <f>'Area 25'!AJ22</f>
        <v>#N/A</v>
      </c>
      <c r="AB1070" t="e">
        <f t="shared" si="67"/>
        <v>#N/A</v>
      </c>
      <c r="AC1070" t="e">
        <f t="shared" si="68"/>
        <v>#N/A</v>
      </c>
      <c r="AD1070" t="e">
        <f t="shared" si="69"/>
        <v>#N/A</v>
      </c>
    </row>
    <row r="1071" spans="1:30">
      <c r="A1071" t="s">
        <v>174</v>
      </c>
      <c r="B1071" t="s">
        <v>767</v>
      </c>
      <c r="C1071" t="s">
        <v>1292</v>
      </c>
      <c r="D1071" t="s">
        <v>1293</v>
      </c>
      <c r="E1071">
        <v>49.912189419999997</v>
      </c>
      <c r="F1071">
        <v>-126.6432966</v>
      </c>
      <c r="G1071" t="s">
        <v>1294</v>
      </c>
      <c r="H1071" t="s">
        <v>1294</v>
      </c>
      <c r="I1071" t="s">
        <v>1295</v>
      </c>
      <c r="J1071" t="s">
        <v>1302</v>
      </c>
      <c r="K1071" t="s">
        <v>1303</v>
      </c>
      <c r="L1071">
        <v>49.911024390000001</v>
      </c>
      <c r="M1071">
        <v>-126.8499923</v>
      </c>
      <c r="N1071" t="s">
        <v>30</v>
      </c>
      <c r="O1071">
        <v>32</v>
      </c>
      <c r="P1071" t="s">
        <v>1304</v>
      </c>
      <c r="Q1071">
        <v>5</v>
      </c>
      <c r="R1071">
        <v>41498</v>
      </c>
      <c r="S1071" t="s">
        <v>174</v>
      </c>
      <c r="T1071">
        <v>25</v>
      </c>
      <c r="U1071" t="s">
        <v>1132</v>
      </c>
      <c r="V1071" t="s">
        <v>65</v>
      </c>
      <c r="W1071" s="449">
        <v>20</v>
      </c>
      <c r="X1071">
        <f>'Area 25'!AB23</f>
        <v>1</v>
      </c>
      <c r="Y1071" s="449" t="e">
        <f>'Area 25'!AF23</f>
        <v>#N/A</v>
      </c>
      <c r="Z1071" s="449" t="e">
        <f>'Area 25'!AD23</f>
        <v>#N/A</v>
      </c>
      <c r="AA1071" s="449" t="e">
        <f>'Area 25'!AJ23</f>
        <v>#N/A</v>
      </c>
      <c r="AB1071" t="e">
        <f t="shared" si="67"/>
        <v>#N/A</v>
      </c>
      <c r="AC1071" t="e">
        <f t="shared" si="68"/>
        <v>#N/A</v>
      </c>
      <c r="AD1071" t="e">
        <f t="shared" si="69"/>
        <v>#N/A</v>
      </c>
    </row>
    <row r="1072" spans="1:30">
      <c r="A1072" t="s">
        <v>174</v>
      </c>
      <c r="B1072" t="s">
        <v>767</v>
      </c>
      <c r="C1072" t="s">
        <v>1292</v>
      </c>
      <c r="D1072" t="s">
        <v>1293</v>
      </c>
      <c r="E1072">
        <v>49.912189419999997</v>
      </c>
      <c r="F1072">
        <v>-126.6432966</v>
      </c>
      <c r="G1072" t="s">
        <v>1294</v>
      </c>
      <c r="H1072" t="s">
        <v>1294</v>
      </c>
      <c r="I1072" t="s">
        <v>1295</v>
      </c>
      <c r="J1072" t="s">
        <v>1302</v>
      </c>
      <c r="K1072" t="s">
        <v>1303</v>
      </c>
      <c r="L1072">
        <v>49.911024390000001</v>
      </c>
      <c r="M1072">
        <v>-126.8499923</v>
      </c>
      <c r="N1072" t="s">
        <v>30</v>
      </c>
      <c r="O1072">
        <v>32</v>
      </c>
      <c r="P1072" t="s">
        <v>1304</v>
      </c>
      <c r="Q1072">
        <v>5</v>
      </c>
      <c r="R1072">
        <v>41498</v>
      </c>
      <c r="S1072" t="s">
        <v>174</v>
      </c>
      <c r="T1072">
        <v>25</v>
      </c>
      <c r="U1072" t="s">
        <v>1132</v>
      </c>
      <c r="V1072" t="s">
        <v>66</v>
      </c>
      <c r="W1072" s="449">
        <v>21</v>
      </c>
      <c r="X1072">
        <f>'Area 25'!AB24</f>
        <v>-1</v>
      </c>
      <c r="Y1072" s="449" t="e">
        <f>'Area 25'!AF24</f>
        <v>#N/A</v>
      </c>
      <c r="Z1072" s="449" t="e">
        <f>'Area 25'!AD24</f>
        <v>#N/A</v>
      </c>
      <c r="AA1072" s="449" t="e">
        <f>'Area 25'!AJ24</f>
        <v>#N/A</v>
      </c>
      <c r="AB1072" t="e">
        <f t="shared" si="67"/>
        <v>#N/A</v>
      </c>
      <c r="AC1072" t="e">
        <f t="shared" si="68"/>
        <v>#N/A</v>
      </c>
      <c r="AD1072" t="e">
        <f t="shared" si="69"/>
        <v>#N/A</v>
      </c>
    </row>
    <row r="1073" spans="1:30">
      <c r="A1073" t="s">
        <v>174</v>
      </c>
      <c r="B1073" t="s">
        <v>767</v>
      </c>
      <c r="C1073" t="s">
        <v>1292</v>
      </c>
      <c r="D1073" t="s">
        <v>1293</v>
      </c>
      <c r="E1073">
        <v>49.912189419999997</v>
      </c>
      <c r="F1073">
        <v>-126.6432966</v>
      </c>
      <c r="G1073" t="s">
        <v>1294</v>
      </c>
      <c r="H1073" t="s">
        <v>1294</v>
      </c>
      <c r="I1073" t="s">
        <v>1295</v>
      </c>
      <c r="J1073" t="s">
        <v>1302</v>
      </c>
      <c r="K1073" t="s">
        <v>1303</v>
      </c>
      <c r="L1073">
        <v>49.911024390000001</v>
      </c>
      <c r="M1073">
        <v>-126.8499923</v>
      </c>
      <c r="N1073" t="s">
        <v>30</v>
      </c>
      <c r="O1073">
        <v>32</v>
      </c>
      <c r="P1073" t="s">
        <v>1304</v>
      </c>
      <c r="Q1073">
        <v>5</v>
      </c>
      <c r="R1073">
        <v>41498</v>
      </c>
      <c r="S1073" t="s">
        <v>174</v>
      </c>
      <c r="T1073">
        <v>25</v>
      </c>
      <c r="U1073" t="s">
        <v>1132</v>
      </c>
      <c r="V1073" t="s">
        <v>67</v>
      </c>
      <c r="W1073" s="449">
        <v>22</v>
      </c>
      <c r="X1073">
        <f>'Area 25'!AB25</f>
        <v>-1</v>
      </c>
      <c r="Y1073" s="449" t="e">
        <f>'Area 25'!AF25</f>
        <v>#N/A</v>
      </c>
      <c r="Z1073" s="449" t="e">
        <f>'Area 25'!AD25</f>
        <v>#N/A</v>
      </c>
      <c r="AA1073" s="449" t="e">
        <f>'Area 25'!AJ25</f>
        <v>#N/A</v>
      </c>
      <c r="AB1073" t="e">
        <f t="shared" si="67"/>
        <v>#N/A</v>
      </c>
      <c r="AC1073" t="e">
        <f t="shared" si="68"/>
        <v>#N/A</v>
      </c>
      <c r="AD1073" t="e">
        <f t="shared" si="69"/>
        <v>#N/A</v>
      </c>
    </row>
    <row r="1074" spans="1:30">
      <c r="A1074" t="s">
        <v>174</v>
      </c>
      <c r="B1074" t="s">
        <v>767</v>
      </c>
      <c r="C1074" t="s">
        <v>1292</v>
      </c>
      <c r="D1074" t="s">
        <v>1293</v>
      </c>
      <c r="E1074">
        <v>49.912189419999997</v>
      </c>
      <c r="F1074">
        <v>-126.6432966</v>
      </c>
      <c r="G1074" t="s">
        <v>1294</v>
      </c>
      <c r="H1074" t="s">
        <v>1294</v>
      </c>
      <c r="I1074" t="s">
        <v>1295</v>
      </c>
      <c r="J1074" t="s">
        <v>1302</v>
      </c>
      <c r="K1074" t="s">
        <v>1303</v>
      </c>
      <c r="L1074">
        <v>49.911024390000001</v>
      </c>
      <c r="M1074">
        <v>-126.8499923</v>
      </c>
      <c r="N1074" t="s">
        <v>30</v>
      </c>
      <c r="O1074">
        <v>32</v>
      </c>
      <c r="P1074" t="s">
        <v>1304</v>
      </c>
      <c r="Q1074">
        <v>5</v>
      </c>
      <c r="R1074">
        <v>41498</v>
      </c>
      <c r="S1074" t="s">
        <v>174</v>
      </c>
      <c r="T1074">
        <v>25</v>
      </c>
      <c r="U1074" t="s">
        <v>1132</v>
      </c>
      <c r="V1074" t="s">
        <v>69</v>
      </c>
      <c r="W1074" s="449">
        <v>23</v>
      </c>
      <c r="X1074">
        <f>'Area 25'!AB26</f>
        <v>0</v>
      </c>
      <c r="Y1074" s="449" t="e">
        <f>'Area 25'!AF26</f>
        <v>#N/A</v>
      </c>
      <c r="Z1074" s="449" t="e">
        <f>'Area 25'!AD26</f>
        <v>#N/A</v>
      </c>
      <c r="AA1074" s="449" t="e">
        <f>'Area 25'!AJ26</f>
        <v>#N/A</v>
      </c>
      <c r="AB1074" t="e">
        <f t="shared" si="67"/>
        <v>#N/A</v>
      </c>
      <c r="AC1074" t="e">
        <f t="shared" si="68"/>
        <v>#N/A</v>
      </c>
      <c r="AD1074" t="e">
        <f t="shared" si="69"/>
        <v>#N/A</v>
      </c>
    </row>
    <row r="1075" spans="1:30">
      <c r="A1075" t="s">
        <v>174</v>
      </c>
      <c r="B1075" t="s">
        <v>767</v>
      </c>
      <c r="C1075" t="s">
        <v>1292</v>
      </c>
      <c r="D1075" t="s">
        <v>1293</v>
      </c>
      <c r="E1075">
        <v>49.912189419999997</v>
      </c>
      <c r="F1075">
        <v>-126.6432966</v>
      </c>
      <c r="G1075" t="s">
        <v>1294</v>
      </c>
      <c r="H1075" t="s">
        <v>1294</v>
      </c>
      <c r="I1075" t="s">
        <v>1295</v>
      </c>
      <c r="J1075" t="s">
        <v>1302</v>
      </c>
      <c r="K1075" t="s">
        <v>1303</v>
      </c>
      <c r="L1075">
        <v>49.911024390000001</v>
      </c>
      <c r="M1075">
        <v>-126.8499923</v>
      </c>
      <c r="N1075" t="s">
        <v>30</v>
      </c>
      <c r="O1075">
        <v>32</v>
      </c>
      <c r="P1075" t="s">
        <v>1304</v>
      </c>
      <c r="Q1075">
        <v>5</v>
      </c>
      <c r="R1075">
        <v>41498</v>
      </c>
      <c r="S1075" t="s">
        <v>174</v>
      </c>
      <c r="T1075">
        <v>25</v>
      </c>
      <c r="U1075" t="s">
        <v>1132</v>
      </c>
      <c r="V1075" t="s">
        <v>71</v>
      </c>
      <c r="W1075" s="449">
        <v>24</v>
      </c>
      <c r="X1075">
        <f>'Area 25'!AB27</f>
        <v>0</v>
      </c>
      <c r="Y1075" s="449" t="e">
        <f>'Area 25'!AF27</f>
        <v>#N/A</v>
      </c>
      <c r="Z1075" s="449" t="e">
        <f>'Area 25'!AD27</f>
        <v>#N/A</v>
      </c>
      <c r="AA1075" s="449" t="e">
        <f>'Area 25'!AJ27</f>
        <v>#N/A</v>
      </c>
      <c r="AB1075" t="e">
        <f t="shared" si="67"/>
        <v>#N/A</v>
      </c>
      <c r="AC1075" t="e">
        <f t="shared" si="68"/>
        <v>#N/A</v>
      </c>
      <c r="AD1075" t="e">
        <f t="shared" si="69"/>
        <v>#N/A</v>
      </c>
    </row>
    <row r="1076" spans="1:30">
      <c r="A1076" t="s">
        <v>174</v>
      </c>
      <c r="B1076" t="s">
        <v>767</v>
      </c>
      <c r="C1076" t="s">
        <v>1292</v>
      </c>
      <c r="D1076" t="s">
        <v>1293</v>
      </c>
      <c r="E1076">
        <v>49.912189419999997</v>
      </c>
      <c r="F1076">
        <v>-126.6432966</v>
      </c>
      <c r="G1076" t="s">
        <v>1294</v>
      </c>
      <c r="H1076" t="s">
        <v>1294</v>
      </c>
      <c r="I1076" t="s">
        <v>1295</v>
      </c>
      <c r="J1076" t="s">
        <v>1302</v>
      </c>
      <c r="K1076" t="s">
        <v>1303</v>
      </c>
      <c r="L1076">
        <v>49.911024390000001</v>
      </c>
      <c r="M1076">
        <v>-126.8499923</v>
      </c>
      <c r="N1076" t="s">
        <v>30</v>
      </c>
      <c r="O1076">
        <v>32</v>
      </c>
      <c r="P1076" t="s">
        <v>1304</v>
      </c>
      <c r="Q1076">
        <v>5</v>
      </c>
      <c r="R1076">
        <v>41498</v>
      </c>
      <c r="S1076" t="s">
        <v>174</v>
      </c>
      <c r="T1076">
        <v>25</v>
      </c>
      <c r="U1076" t="s">
        <v>1132</v>
      </c>
      <c r="V1076" t="s">
        <v>72</v>
      </c>
      <c r="W1076" s="449">
        <v>25</v>
      </c>
      <c r="X1076">
        <f>'Area 25'!AB28</f>
        <v>-1</v>
      </c>
      <c r="Y1076" s="449" t="e">
        <f>'Area 25'!AF28</f>
        <v>#N/A</v>
      </c>
      <c r="Z1076" s="449" t="e">
        <f>'Area 25'!AD28</f>
        <v>#N/A</v>
      </c>
      <c r="AA1076" s="449" t="e">
        <f>'Area 25'!AJ28</f>
        <v>#N/A</v>
      </c>
      <c r="AB1076" t="e">
        <f t="shared" si="67"/>
        <v>#N/A</v>
      </c>
      <c r="AC1076" t="e">
        <f t="shared" si="68"/>
        <v>#N/A</v>
      </c>
      <c r="AD1076" t="e">
        <f t="shared" si="69"/>
        <v>#N/A</v>
      </c>
    </row>
    <row r="1077" spans="1:30">
      <c r="A1077" t="s">
        <v>174</v>
      </c>
      <c r="B1077" t="s">
        <v>767</v>
      </c>
      <c r="C1077" t="s">
        <v>1292</v>
      </c>
      <c r="D1077" t="s">
        <v>1293</v>
      </c>
      <c r="E1077">
        <v>49.912189419999997</v>
      </c>
      <c r="F1077">
        <v>-126.6432966</v>
      </c>
      <c r="G1077" t="s">
        <v>1294</v>
      </c>
      <c r="H1077" t="s">
        <v>1294</v>
      </c>
      <c r="I1077" t="s">
        <v>1295</v>
      </c>
      <c r="J1077" t="s">
        <v>1302</v>
      </c>
      <c r="K1077" t="s">
        <v>1303</v>
      </c>
      <c r="L1077">
        <v>49.911024390000001</v>
      </c>
      <c r="M1077">
        <v>-126.8499923</v>
      </c>
      <c r="N1077" t="s">
        <v>30</v>
      </c>
      <c r="O1077">
        <v>32</v>
      </c>
      <c r="P1077" t="s">
        <v>1304</v>
      </c>
      <c r="Q1077">
        <v>5</v>
      </c>
      <c r="R1077">
        <v>41498</v>
      </c>
      <c r="S1077" t="s">
        <v>174</v>
      </c>
      <c r="T1077">
        <v>25</v>
      </c>
      <c r="U1077" t="s">
        <v>1132</v>
      </c>
      <c r="V1077" t="s">
        <v>73</v>
      </c>
      <c r="W1077" s="449">
        <v>26</v>
      </c>
      <c r="X1077">
        <f>'Area 25'!AB29</f>
        <v>0</v>
      </c>
      <c r="Y1077" s="449" t="e">
        <f>'Area 25'!AF29</f>
        <v>#N/A</v>
      </c>
      <c r="Z1077" s="449" t="e">
        <f>'Area 25'!AD29</f>
        <v>#N/A</v>
      </c>
      <c r="AA1077" s="449" t="e">
        <f>'Area 25'!AJ29</f>
        <v>#N/A</v>
      </c>
      <c r="AB1077" t="e">
        <f t="shared" si="67"/>
        <v>#N/A</v>
      </c>
      <c r="AC1077" t="e">
        <f t="shared" si="68"/>
        <v>#N/A</v>
      </c>
      <c r="AD1077" t="e">
        <f t="shared" si="69"/>
        <v>#N/A</v>
      </c>
    </row>
    <row r="1078" spans="1:30">
      <c r="A1078" t="s">
        <v>174</v>
      </c>
      <c r="B1078" t="s">
        <v>767</v>
      </c>
      <c r="C1078" t="s">
        <v>1292</v>
      </c>
      <c r="D1078" t="s">
        <v>1293</v>
      </c>
      <c r="E1078">
        <v>49.912189419999997</v>
      </c>
      <c r="F1078">
        <v>-126.6432966</v>
      </c>
      <c r="G1078" t="s">
        <v>1294</v>
      </c>
      <c r="H1078" t="s">
        <v>1294</v>
      </c>
      <c r="I1078" t="s">
        <v>1295</v>
      </c>
      <c r="J1078" t="s">
        <v>1302</v>
      </c>
      <c r="K1078" t="s">
        <v>1303</v>
      </c>
      <c r="L1078">
        <v>49.911024390000001</v>
      </c>
      <c r="M1078">
        <v>-126.8499923</v>
      </c>
      <c r="N1078" t="s">
        <v>30</v>
      </c>
      <c r="O1078">
        <v>32</v>
      </c>
      <c r="P1078" t="s">
        <v>1304</v>
      </c>
      <c r="Q1078">
        <v>5</v>
      </c>
      <c r="R1078">
        <v>41498</v>
      </c>
      <c r="S1078" t="s">
        <v>174</v>
      </c>
      <c r="T1078">
        <v>25</v>
      </c>
      <c r="U1078" t="s">
        <v>1132</v>
      </c>
      <c r="V1078" t="s">
        <v>74</v>
      </c>
      <c r="W1078" s="449">
        <v>27</v>
      </c>
      <c r="X1078">
        <f>'Area 25'!AB30</f>
        <v>0</v>
      </c>
      <c r="Y1078" s="449" t="e">
        <f>'Area 25'!AF30</f>
        <v>#N/A</v>
      </c>
      <c r="Z1078" s="449" t="e">
        <f>'Area 25'!AD30</f>
        <v>#N/A</v>
      </c>
      <c r="AA1078" s="449" t="e">
        <f>'Area 25'!AJ30</f>
        <v>#N/A</v>
      </c>
      <c r="AB1078" t="e">
        <f t="shared" si="67"/>
        <v>#N/A</v>
      </c>
      <c r="AC1078" t="e">
        <f t="shared" si="68"/>
        <v>#N/A</v>
      </c>
      <c r="AD1078" t="e">
        <f t="shared" si="69"/>
        <v>#N/A</v>
      </c>
    </row>
    <row r="1079" spans="1:30">
      <c r="A1079" t="s">
        <v>174</v>
      </c>
      <c r="B1079" t="s">
        <v>767</v>
      </c>
      <c r="C1079" t="s">
        <v>1292</v>
      </c>
      <c r="D1079" t="s">
        <v>1293</v>
      </c>
      <c r="E1079">
        <v>49.912189419999997</v>
      </c>
      <c r="F1079">
        <v>-126.6432966</v>
      </c>
      <c r="G1079" t="s">
        <v>1294</v>
      </c>
      <c r="H1079" t="s">
        <v>1294</v>
      </c>
      <c r="I1079" t="s">
        <v>1295</v>
      </c>
      <c r="J1079" t="s">
        <v>1302</v>
      </c>
      <c r="K1079" t="s">
        <v>1303</v>
      </c>
      <c r="L1079">
        <v>49.911024390000001</v>
      </c>
      <c r="M1079">
        <v>-126.8499923</v>
      </c>
      <c r="N1079" t="s">
        <v>30</v>
      </c>
      <c r="O1079">
        <v>32</v>
      </c>
      <c r="P1079" t="s">
        <v>1304</v>
      </c>
      <c r="Q1079">
        <v>5</v>
      </c>
      <c r="R1079">
        <v>41498</v>
      </c>
      <c r="S1079" t="s">
        <v>174</v>
      </c>
      <c r="T1079">
        <v>25</v>
      </c>
      <c r="U1079" t="s">
        <v>1132</v>
      </c>
      <c r="V1079" t="s">
        <v>75</v>
      </c>
      <c r="W1079" s="449">
        <v>28</v>
      </c>
      <c r="X1079">
        <f>'Area 25'!AB31</f>
        <v>0</v>
      </c>
      <c r="Y1079" s="449" t="e">
        <f>'Area 25'!AF31</f>
        <v>#N/A</v>
      </c>
      <c r="Z1079" s="449" t="e">
        <f>'Area 25'!AD31</f>
        <v>#N/A</v>
      </c>
      <c r="AA1079" s="449" t="e">
        <f>'Area 25'!AJ31</f>
        <v>#N/A</v>
      </c>
      <c r="AB1079" t="e">
        <f t="shared" si="67"/>
        <v>#N/A</v>
      </c>
      <c r="AC1079" t="e">
        <f t="shared" si="68"/>
        <v>#N/A</v>
      </c>
      <c r="AD1079" t="e">
        <f t="shared" si="69"/>
        <v>#N/A</v>
      </c>
    </row>
    <row r="1080" spans="1:30">
      <c r="A1080" t="s">
        <v>174</v>
      </c>
      <c r="B1080" t="s">
        <v>767</v>
      </c>
      <c r="C1080" t="s">
        <v>1292</v>
      </c>
      <c r="D1080" t="s">
        <v>1293</v>
      </c>
      <c r="E1080">
        <v>49.912189419999997</v>
      </c>
      <c r="F1080">
        <v>-126.6432966</v>
      </c>
      <c r="G1080" t="s">
        <v>1294</v>
      </c>
      <c r="H1080" t="s">
        <v>1294</v>
      </c>
      <c r="I1080" t="s">
        <v>1295</v>
      </c>
      <c r="J1080" t="s">
        <v>1302</v>
      </c>
      <c r="K1080" t="s">
        <v>1303</v>
      </c>
      <c r="L1080">
        <v>49.911024390000001</v>
      </c>
      <c r="M1080">
        <v>-126.8499923</v>
      </c>
      <c r="N1080" t="s">
        <v>30</v>
      </c>
      <c r="O1080">
        <v>32</v>
      </c>
      <c r="P1080" t="s">
        <v>1304</v>
      </c>
      <c r="Q1080">
        <v>5</v>
      </c>
      <c r="R1080">
        <v>41498</v>
      </c>
      <c r="S1080" t="s">
        <v>174</v>
      </c>
      <c r="T1080">
        <v>25</v>
      </c>
      <c r="U1080" t="s">
        <v>1132</v>
      </c>
      <c r="V1080" t="s">
        <v>76</v>
      </c>
      <c r="W1080" s="449">
        <v>29</v>
      </c>
      <c r="X1080">
        <f>'Area 25'!AB32</f>
        <v>0</v>
      </c>
      <c r="Y1080" s="449" t="e">
        <f>'Area 25'!AF32</f>
        <v>#N/A</v>
      </c>
      <c r="Z1080" s="449" t="e">
        <f>'Area 25'!AD32</f>
        <v>#N/A</v>
      </c>
      <c r="AA1080" s="449" t="e">
        <f>'Area 25'!AJ32</f>
        <v>#N/A</v>
      </c>
      <c r="AB1080" t="e">
        <f t="shared" si="67"/>
        <v>#N/A</v>
      </c>
      <c r="AC1080" t="e">
        <f t="shared" si="68"/>
        <v>#N/A</v>
      </c>
      <c r="AD1080" t="e">
        <f t="shared" si="69"/>
        <v>#N/A</v>
      </c>
    </row>
    <row r="1081" spans="1:30">
      <c r="A1081" t="s">
        <v>174</v>
      </c>
      <c r="B1081" t="s">
        <v>767</v>
      </c>
      <c r="C1081" t="s">
        <v>1292</v>
      </c>
      <c r="D1081" t="s">
        <v>1293</v>
      </c>
      <c r="E1081">
        <v>49.912189419999997</v>
      </c>
      <c r="F1081">
        <v>-126.6432966</v>
      </c>
      <c r="G1081" t="s">
        <v>1294</v>
      </c>
      <c r="H1081" t="s">
        <v>1294</v>
      </c>
      <c r="I1081" t="s">
        <v>1295</v>
      </c>
      <c r="J1081" t="s">
        <v>1302</v>
      </c>
      <c r="K1081" t="s">
        <v>1303</v>
      </c>
      <c r="L1081">
        <v>49.911024390000001</v>
      </c>
      <c r="M1081">
        <v>-126.8499923</v>
      </c>
      <c r="N1081" t="s">
        <v>30</v>
      </c>
      <c r="O1081">
        <v>32</v>
      </c>
      <c r="P1081" t="s">
        <v>1304</v>
      </c>
      <c r="Q1081">
        <v>5</v>
      </c>
      <c r="R1081">
        <v>41498</v>
      </c>
      <c r="S1081" t="s">
        <v>174</v>
      </c>
      <c r="T1081">
        <v>25</v>
      </c>
      <c r="U1081" t="s">
        <v>1133</v>
      </c>
      <c r="V1081" t="s">
        <v>78</v>
      </c>
      <c r="W1081" s="449">
        <v>30</v>
      </c>
      <c r="X1081">
        <f>'Area 25'!AB33</f>
        <v>0</v>
      </c>
      <c r="Y1081" s="449" t="e">
        <f>'Area 25'!AF33</f>
        <v>#N/A</v>
      </c>
      <c r="Z1081" s="449" t="e">
        <f>'Area 25'!AD33</f>
        <v>#N/A</v>
      </c>
      <c r="AA1081" s="449" t="e">
        <f>'Area 25'!AJ33</f>
        <v>#N/A</v>
      </c>
      <c r="AB1081" t="e">
        <f t="shared" si="67"/>
        <v>#N/A</v>
      </c>
      <c r="AC1081" t="e">
        <f t="shared" si="68"/>
        <v>#N/A</v>
      </c>
      <c r="AD1081" t="e">
        <f t="shared" si="69"/>
        <v>#N/A</v>
      </c>
    </row>
    <row r="1082" spans="1:30">
      <c r="A1082" t="s">
        <v>174</v>
      </c>
      <c r="B1082" t="s">
        <v>767</v>
      </c>
      <c r="C1082" t="s">
        <v>1292</v>
      </c>
      <c r="D1082" t="s">
        <v>1293</v>
      </c>
      <c r="E1082">
        <v>49.912189419999997</v>
      </c>
      <c r="F1082">
        <v>-126.6432966</v>
      </c>
      <c r="G1082" t="s">
        <v>1294</v>
      </c>
      <c r="H1082" t="s">
        <v>1294</v>
      </c>
      <c r="I1082" t="s">
        <v>1295</v>
      </c>
      <c r="J1082" t="s">
        <v>1302</v>
      </c>
      <c r="K1082" t="s">
        <v>1303</v>
      </c>
      <c r="L1082">
        <v>49.911024390000001</v>
      </c>
      <c r="M1082">
        <v>-126.8499923</v>
      </c>
      <c r="N1082" t="s">
        <v>30</v>
      </c>
      <c r="O1082">
        <v>32</v>
      </c>
      <c r="P1082" t="s">
        <v>1304</v>
      </c>
      <c r="Q1082">
        <v>5</v>
      </c>
      <c r="R1082">
        <v>41498</v>
      </c>
      <c r="S1082" t="s">
        <v>174</v>
      </c>
      <c r="T1082">
        <v>25</v>
      </c>
      <c r="U1082" t="s">
        <v>1133</v>
      </c>
      <c r="V1082" t="s">
        <v>79</v>
      </c>
      <c r="W1082" s="449">
        <v>31</v>
      </c>
      <c r="X1082">
        <f>'Area 25'!AB34</f>
        <v>0</v>
      </c>
      <c r="Y1082" s="449" t="e">
        <f>'Area 25'!AF34</f>
        <v>#N/A</v>
      </c>
      <c r="Z1082" s="449" t="e">
        <f>'Area 25'!AD34</f>
        <v>#N/A</v>
      </c>
      <c r="AA1082" s="449" t="e">
        <f>'Area 25'!AJ34</f>
        <v>#N/A</v>
      </c>
      <c r="AB1082" t="e">
        <f t="shared" si="67"/>
        <v>#N/A</v>
      </c>
      <c r="AC1082" t="e">
        <f t="shared" si="68"/>
        <v>#N/A</v>
      </c>
      <c r="AD1082" t="e">
        <f t="shared" si="69"/>
        <v>#N/A</v>
      </c>
    </row>
    <row r="1083" spans="1:30">
      <c r="A1083" t="s">
        <v>174</v>
      </c>
      <c r="B1083" t="s">
        <v>767</v>
      </c>
      <c r="C1083" t="s">
        <v>1292</v>
      </c>
      <c r="D1083" t="s">
        <v>1293</v>
      </c>
      <c r="E1083">
        <v>49.912189419999997</v>
      </c>
      <c r="F1083">
        <v>-126.6432966</v>
      </c>
      <c r="G1083" t="s">
        <v>1294</v>
      </c>
      <c r="H1083" t="s">
        <v>1294</v>
      </c>
      <c r="I1083" t="s">
        <v>1295</v>
      </c>
      <c r="J1083" t="s">
        <v>1302</v>
      </c>
      <c r="K1083" t="s">
        <v>1303</v>
      </c>
      <c r="L1083">
        <v>49.911024390000001</v>
      </c>
      <c r="M1083">
        <v>-126.8499923</v>
      </c>
      <c r="N1083" t="s">
        <v>30</v>
      </c>
      <c r="O1083">
        <v>32</v>
      </c>
      <c r="P1083" t="s">
        <v>1304</v>
      </c>
      <c r="Q1083">
        <v>5</v>
      </c>
      <c r="R1083">
        <v>41498</v>
      </c>
      <c r="S1083" t="s">
        <v>174</v>
      </c>
      <c r="T1083">
        <v>25</v>
      </c>
      <c r="U1083" t="s">
        <v>1133</v>
      </c>
      <c r="V1083" t="s">
        <v>80</v>
      </c>
      <c r="W1083" s="449">
        <v>32</v>
      </c>
      <c r="X1083">
        <f>'Area 25'!AB35</f>
        <v>1</v>
      </c>
      <c r="Y1083" s="449" t="e">
        <f>'Area 25'!AF35</f>
        <v>#N/A</v>
      </c>
      <c r="Z1083" s="449" t="e">
        <f>'Area 25'!AD35</f>
        <v>#N/A</v>
      </c>
      <c r="AA1083" s="449" t="e">
        <f>'Area 25'!AJ35</f>
        <v>#N/A</v>
      </c>
      <c r="AB1083" t="e">
        <f t="shared" si="67"/>
        <v>#N/A</v>
      </c>
      <c r="AC1083" t="e">
        <f t="shared" si="68"/>
        <v>#N/A</v>
      </c>
      <c r="AD1083" t="e">
        <f t="shared" si="69"/>
        <v>#N/A</v>
      </c>
    </row>
    <row r="1084" spans="1:30">
      <c r="A1084" t="s">
        <v>174</v>
      </c>
      <c r="B1084" t="s">
        <v>767</v>
      </c>
      <c r="C1084" t="s">
        <v>1292</v>
      </c>
      <c r="D1084" t="s">
        <v>1293</v>
      </c>
      <c r="E1084">
        <v>49.912189419999997</v>
      </c>
      <c r="F1084">
        <v>-126.6432966</v>
      </c>
      <c r="G1084" t="s">
        <v>1294</v>
      </c>
      <c r="H1084" t="s">
        <v>1294</v>
      </c>
      <c r="I1084" t="s">
        <v>1295</v>
      </c>
      <c r="J1084" t="s">
        <v>1302</v>
      </c>
      <c r="K1084" t="s">
        <v>1303</v>
      </c>
      <c r="L1084">
        <v>49.911024390000001</v>
      </c>
      <c r="M1084">
        <v>-126.8499923</v>
      </c>
      <c r="N1084" t="s">
        <v>30</v>
      </c>
      <c r="O1084">
        <v>32</v>
      </c>
      <c r="P1084" t="s">
        <v>1304</v>
      </c>
      <c r="Q1084">
        <v>5</v>
      </c>
      <c r="R1084">
        <v>41498</v>
      </c>
      <c r="S1084" t="s">
        <v>174</v>
      </c>
      <c r="T1084">
        <v>25</v>
      </c>
      <c r="U1084" t="s">
        <v>1133</v>
      </c>
      <c r="V1084" t="s">
        <v>81</v>
      </c>
      <c r="W1084" s="449">
        <v>33</v>
      </c>
      <c r="X1084">
        <f>'Area 25'!AB36</f>
        <v>0</v>
      </c>
      <c r="Y1084" s="449" t="e">
        <f>'Area 25'!AF36</f>
        <v>#N/A</v>
      </c>
      <c r="Z1084" s="449" t="e">
        <f>'Area 25'!AD36</f>
        <v>#N/A</v>
      </c>
      <c r="AA1084" s="449" t="e">
        <f>'Area 25'!AJ36</f>
        <v>#N/A</v>
      </c>
      <c r="AB1084" t="e">
        <f t="shared" si="67"/>
        <v>#N/A</v>
      </c>
      <c r="AC1084" t="e">
        <f t="shared" si="68"/>
        <v>#N/A</v>
      </c>
      <c r="AD1084" t="e">
        <f t="shared" si="69"/>
        <v>#N/A</v>
      </c>
    </row>
    <row r="1085" spans="1:30">
      <c r="A1085" t="s">
        <v>174</v>
      </c>
      <c r="B1085" t="s">
        <v>767</v>
      </c>
      <c r="C1085" t="s">
        <v>1292</v>
      </c>
      <c r="D1085" t="s">
        <v>1293</v>
      </c>
      <c r="E1085">
        <v>49.912189419999997</v>
      </c>
      <c r="F1085">
        <v>-126.6432966</v>
      </c>
      <c r="G1085" t="s">
        <v>1294</v>
      </c>
      <c r="H1085" t="s">
        <v>1294</v>
      </c>
      <c r="I1085" t="s">
        <v>1295</v>
      </c>
      <c r="J1085" t="s">
        <v>1302</v>
      </c>
      <c r="K1085" t="s">
        <v>1303</v>
      </c>
      <c r="L1085">
        <v>49.911024390000001</v>
      </c>
      <c r="M1085">
        <v>-126.8499923</v>
      </c>
      <c r="N1085" t="s">
        <v>30</v>
      </c>
      <c r="O1085">
        <v>32</v>
      </c>
      <c r="P1085" t="s">
        <v>1304</v>
      </c>
      <c r="Q1085">
        <v>5</v>
      </c>
      <c r="R1085">
        <v>41498</v>
      </c>
      <c r="S1085" t="s">
        <v>174</v>
      </c>
      <c r="T1085">
        <v>25</v>
      </c>
      <c r="U1085" t="s">
        <v>1133</v>
      </c>
      <c r="V1085" t="s">
        <v>82</v>
      </c>
      <c r="W1085" s="449">
        <v>34</v>
      </c>
      <c r="X1085">
        <f>'Area 25'!AB37</f>
        <v>1</v>
      </c>
      <c r="Y1085" s="449" t="e">
        <f>'Area 25'!AF37</f>
        <v>#N/A</v>
      </c>
      <c r="Z1085" s="449" t="e">
        <f>'Area 25'!AD37</f>
        <v>#N/A</v>
      </c>
      <c r="AA1085" s="449" t="e">
        <f>'Area 25'!AJ37</f>
        <v>#N/A</v>
      </c>
      <c r="AB1085" t="e">
        <f t="shared" si="67"/>
        <v>#N/A</v>
      </c>
      <c r="AC1085" t="e">
        <f t="shared" si="68"/>
        <v>#N/A</v>
      </c>
      <c r="AD1085" t="e">
        <f t="shared" si="69"/>
        <v>#N/A</v>
      </c>
    </row>
    <row r="1086" spans="1:30">
      <c r="A1086" t="s">
        <v>174</v>
      </c>
      <c r="B1086" t="s">
        <v>767</v>
      </c>
      <c r="C1086" t="s">
        <v>1292</v>
      </c>
      <c r="D1086" t="s">
        <v>1293</v>
      </c>
      <c r="E1086">
        <v>49.912189419999997</v>
      </c>
      <c r="F1086">
        <v>-126.6432966</v>
      </c>
      <c r="G1086" t="s">
        <v>1294</v>
      </c>
      <c r="H1086" t="s">
        <v>1294</v>
      </c>
      <c r="I1086" t="s">
        <v>1295</v>
      </c>
      <c r="J1086" t="s">
        <v>1302</v>
      </c>
      <c r="K1086" t="s">
        <v>1303</v>
      </c>
      <c r="L1086">
        <v>49.911024390000001</v>
      </c>
      <c r="M1086">
        <v>-126.8499923</v>
      </c>
      <c r="N1086" t="s">
        <v>30</v>
      </c>
      <c r="O1086">
        <v>32</v>
      </c>
      <c r="P1086" t="s">
        <v>1304</v>
      </c>
      <c r="Q1086">
        <v>5</v>
      </c>
      <c r="R1086">
        <v>41498</v>
      </c>
      <c r="S1086" t="s">
        <v>174</v>
      </c>
      <c r="T1086">
        <v>25</v>
      </c>
      <c r="U1086" t="s">
        <v>1133</v>
      </c>
      <c r="V1086" t="s">
        <v>83</v>
      </c>
      <c r="W1086" s="449">
        <v>35</v>
      </c>
      <c r="X1086">
        <f>'Area 25'!AB38</f>
        <v>-1</v>
      </c>
      <c r="Y1086" s="449" t="e">
        <f>'Area 25'!AF38</f>
        <v>#N/A</v>
      </c>
      <c r="Z1086" s="449" t="e">
        <f>'Area 25'!AD38</f>
        <v>#N/A</v>
      </c>
      <c r="AA1086" s="449" t="e">
        <f>'Area 25'!AJ38</f>
        <v>#N/A</v>
      </c>
      <c r="AB1086" t="e">
        <f t="shared" si="67"/>
        <v>#N/A</v>
      </c>
      <c r="AC1086" t="e">
        <f t="shared" si="68"/>
        <v>#N/A</v>
      </c>
      <c r="AD1086" t="e">
        <f t="shared" si="69"/>
        <v>#N/A</v>
      </c>
    </row>
    <row r="1087" spans="1:30">
      <c r="A1087" t="s">
        <v>174</v>
      </c>
      <c r="B1087" t="s">
        <v>767</v>
      </c>
      <c r="C1087" t="s">
        <v>1292</v>
      </c>
      <c r="D1087" t="s">
        <v>1293</v>
      </c>
      <c r="E1087">
        <v>49.912189419999997</v>
      </c>
      <c r="F1087">
        <v>-126.6432966</v>
      </c>
      <c r="G1087" t="s">
        <v>1294</v>
      </c>
      <c r="H1087" t="s">
        <v>1294</v>
      </c>
      <c r="I1087" t="s">
        <v>1295</v>
      </c>
      <c r="J1087" t="s">
        <v>1302</v>
      </c>
      <c r="K1087" t="s">
        <v>1303</v>
      </c>
      <c r="L1087">
        <v>49.911024390000001</v>
      </c>
      <c r="M1087">
        <v>-126.8499923</v>
      </c>
      <c r="N1087" t="s">
        <v>30</v>
      </c>
      <c r="O1087">
        <v>32</v>
      </c>
      <c r="P1087" t="s">
        <v>1304</v>
      </c>
      <c r="Q1087">
        <v>5</v>
      </c>
      <c r="R1087">
        <v>41498</v>
      </c>
      <c r="S1087" t="s">
        <v>174</v>
      </c>
      <c r="T1087">
        <v>25</v>
      </c>
      <c r="U1087" t="s">
        <v>1133</v>
      </c>
      <c r="V1087" t="s">
        <v>84</v>
      </c>
      <c r="W1087" s="449">
        <v>36</v>
      </c>
      <c r="X1087">
        <f>'Area 25'!AB39</f>
        <v>2</v>
      </c>
      <c r="Y1087" s="449">
        <f>'Area 25'!AF39</f>
        <v>0</v>
      </c>
      <c r="Z1087" s="449">
        <f>'Area 25'!AD39</f>
        <v>0</v>
      </c>
      <c r="AA1087" s="449" t="e">
        <f>'Area 25'!AJ39</f>
        <v>#N/A</v>
      </c>
      <c r="AB1087" t="e">
        <f t="shared" si="67"/>
        <v>#N/A</v>
      </c>
      <c r="AC1087" t="e">
        <f t="shared" si="68"/>
        <v>#N/A</v>
      </c>
      <c r="AD1087" t="e">
        <f t="shared" si="69"/>
        <v>#N/A</v>
      </c>
    </row>
    <row r="1088" spans="1:30">
      <c r="A1088" t="s">
        <v>174</v>
      </c>
      <c r="B1088" t="s">
        <v>767</v>
      </c>
      <c r="C1088" t="s">
        <v>1292</v>
      </c>
      <c r="D1088" t="s">
        <v>1293</v>
      </c>
      <c r="E1088">
        <v>49.912189419999997</v>
      </c>
      <c r="F1088">
        <v>-126.6432966</v>
      </c>
      <c r="G1088" t="s">
        <v>1294</v>
      </c>
      <c r="H1088" t="s">
        <v>1294</v>
      </c>
      <c r="I1088" t="s">
        <v>1295</v>
      </c>
      <c r="J1088" t="s">
        <v>1302</v>
      </c>
      <c r="K1088" t="s">
        <v>1303</v>
      </c>
      <c r="L1088">
        <v>49.911024390000001</v>
      </c>
      <c r="M1088">
        <v>-126.8499923</v>
      </c>
      <c r="N1088" t="s">
        <v>30</v>
      </c>
      <c r="O1088">
        <v>32</v>
      </c>
      <c r="P1088" t="s">
        <v>1304</v>
      </c>
      <c r="Q1088">
        <v>5</v>
      </c>
      <c r="R1088">
        <v>41498</v>
      </c>
      <c r="S1088" t="s">
        <v>174</v>
      </c>
      <c r="T1088">
        <v>25</v>
      </c>
      <c r="U1088" t="s">
        <v>1133</v>
      </c>
      <c r="V1088" t="s">
        <v>85</v>
      </c>
      <c r="W1088" s="449">
        <v>37</v>
      </c>
      <c r="X1088">
        <f>'Area 25'!AB40</f>
        <v>2</v>
      </c>
      <c r="Y1088" s="449">
        <f>'Area 25'!AF40</f>
        <v>0</v>
      </c>
      <c r="Z1088" s="449">
        <f>'Area 25'!AD40</f>
        <v>0</v>
      </c>
      <c r="AA1088" s="449" t="e">
        <f>'Area 25'!AJ40</f>
        <v>#N/A</v>
      </c>
      <c r="AB1088" t="e">
        <f t="shared" si="67"/>
        <v>#N/A</v>
      </c>
      <c r="AC1088" t="e">
        <f t="shared" si="68"/>
        <v>#N/A</v>
      </c>
      <c r="AD1088" t="e">
        <f t="shared" si="69"/>
        <v>#N/A</v>
      </c>
    </row>
    <row r="1089" spans="1:30">
      <c r="A1089" t="s">
        <v>174</v>
      </c>
      <c r="B1089" t="s">
        <v>767</v>
      </c>
      <c r="C1089" t="s">
        <v>1292</v>
      </c>
      <c r="D1089" t="s">
        <v>1293</v>
      </c>
      <c r="E1089">
        <v>49.912189419999997</v>
      </c>
      <c r="F1089">
        <v>-126.6432966</v>
      </c>
      <c r="G1089" t="s">
        <v>1294</v>
      </c>
      <c r="H1089" t="s">
        <v>1294</v>
      </c>
      <c r="I1089" t="s">
        <v>1295</v>
      </c>
      <c r="J1089" t="s">
        <v>1302</v>
      </c>
      <c r="K1089" t="s">
        <v>1303</v>
      </c>
      <c r="L1089">
        <v>49.911024390000001</v>
      </c>
      <c r="M1089">
        <v>-126.8499923</v>
      </c>
      <c r="N1089" t="s">
        <v>30</v>
      </c>
      <c r="O1089">
        <v>32</v>
      </c>
      <c r="P1089" t="s">
        <v>1304</v>
      </c>
      <c r="Q1089">
        <v>5</v>
      </c>
      <c r="R1089">
        <v>41498</v>
      </c>
      <c r="S1089" t="s">
        <v>174</v>
      </c>
      <c r="T1089">
        <v>25</v>
      </c>
      <c r="U1089" t="s">
        <v>1133</v>
      </c>
      <c r="V1089" t="s">
        <v>86</v>
      </c>
      <c r="W1089" s="449">
        <v>38</v>
      </c>
      <c r="X1089">
        <f>'Area 25'!AB41</f>
        <v>2</v>
      </c>
      <c r="Y1089" s="449">
        <f>'Area 25'!AF41</f>
        <v>0</v>
      </c>
      <c r="Z1089" s="449">
        <f>'Area 25'!AD41</f>
        <v>0</v>
      </c>
      <c r="AA1089" s="449" t="e">
        <f>'Area 25'!AJ41</f>
        <v>#N/A</v>
      </c>
      <c r="AB1089" t="e">
        <f t="shared" si="67"/>
        <v>#N/A</v>
      </c>
      <c r="AC1089" t="e">
        <f t="shared" si="68"/>
        <v>#N/A</v>
      </c>
      <c r="AD1089" t="e">
        <f t="shared" si="69"/>
        <v>#N/A</v>
      </c>
    </row>
    <row r="1090" spans="1:30">
      <c r="A1090" t="s">
        <v>174</v>
      </c>
      <c r="B1090" t="s">
        <v>767</v>
      </c>
      <c r="C1090" t="s">
        <v>1292</v>
      </c>
      <c r="D1090" t="s">
        <v>1293</v>
      </c>
      <c r="E1090">
        <v>49.912189419999997</v>
      </c>
      <c r="F1090">
        <v>-126.6432966</v>
      </c>
      <c r="G1090" t="s">
        <v>1294</v>
      </c>
      <c r="H1090" t="s">
        <v>1294</v>
      </c>
      <c r="I1090" t="s">
        <v>1295</v>
      </c>
      <c r="J1090" t="s">
        <v>1302</v>
      </c>
      <c r="K1090" t="s">
        <v>1303</v>
      </c>
      <c r="L1090">
        <v>49.911024390000001</v>
      </c>
      <c r="M1090">
        <v>-126.8499923</v>
      </c>
      <c r="N1090" t="s">
        <v>30</v>
      </c>
      <c r="O1090">
        <v>32</v>
      </c>
      <c r="P1090" t="s">
        <v>1304</v>
      </c>
      <c r="Q1090">
        <v>5</v>
      </c>
      <c r="R1090">
        <v>41498</v>
      </c>
      <c r="S1090" t="s">
        <v>174</v>
      </c>
      <c r="T1090">
        <v>25</v>
      </c>
      <c r="U1090" t="s">
        <v>1133</v>
      </c>
      <c r="V1090" t="s">
        <v>87</v>
      </c>
      <c r="W1090" s="449">
        <v>39</v>
      </c>
      <c r="X1090">
        <f>'Area 25'!AB42</f>
        <v>-1</v>
      </c>
      <c r="Y1090" s="449" t="e">
        <f>'Area 25'!AF42</f>
        <v>#N/A</v>
      </c>
      <c r="Z1090" s="449" t="e">
        <f>'Area 25'!AD42</f>
        <v>#N/A</v>
      </c>
      <c r="AA1090" s="449" t="e">
        <f>'Area 25'!AJ42</f>
        <v>#N/A</v>
      </c>
      <c r="AB1090" t="e">
        <f t="shared" si="67"/>
        <v>#N/A</v>
      </c>
      <c r="AC1090" t="e">
        <f t="shared" si="68"/>
        <v>#N/A</v>
      </c>
      <c r="AD1090" t="e">
        <f t="shared" si="69"/>
        <v>#N/A</v>
      </c>
    </row>
    <row r="1091" spans="1:30">
      <c r="A1091" t="s">
        <v>174</v>
      </c>
      <c r="B1091" t="s">
        <v>767</v>
      </c>
      <c r="C1091" t="s">
        <v>1292</v>
      </c>
      <c r="D1091" t="s">
        <v>1293</v>
      </c>
      <c r="E1091">
        <v>49.912189419999997</v>
      </c>
      <c r="F1091">
        <v>-126.6432966</v>
      </c>
      <c r="G1091" t="s">
        <v>1294</v>
      </c>
      <c r="H1091" t="s">
        <v>1294</v>
      </c>
      <c r="I1091" t="s">
        <v>1295</v>
      </c>
      <c r="J1091" t="s">
        <v>1302</v>
      </c>
      <c r="K1091" t="s">
        <v>1303</v>
      </c>
      <c r="L1091">
        <v>49.911024390000001</v>
      </c>
      <c r="M1091">
        <v>-126.8499923</v>
      </c>
      <c r="N1091" t="s">
        <v>30</v>
      </c>
      <c r="O1091">
        <v>32</v>
      </c>
      <c r="P1091" t="s">
        <v>1304</v>
      </c>
      <c r="Q1091">
        <v>5</v>
      </c>
      <c r="R1091">
        <v>41498</v>
      </c>
      <c r="S1091" t="s">
        <v>174</v>
      </c>
      <c r="T1091">
        <v>25</v>
      </c>
      <c r="U1091" t="s">
        <v>1133</v>
      </c>
      <c r="V1091" t="s">
        <v>88</v>
      </c>
      <c r="W1091" s="449">
        <v>40</v>
      </c>
      <c r="X1091">
        <f>'Area 25'!AB43</f>
        <v>-1</v>
      </c>
      <c r="Y1091" s="449" t="e">
        <f>'Area 25'!AF43</f>
        <v>#N/A</v>
      </c>
      <c r="Z1091" s="449" t="e">
        <f>'Area 25'!AD43</f>
        <v>#N/A</v>
      </c>
      <c r="AA1091" s="449" t="e">
        <f>'Area 25'!AJ43</f>
        <v>#N/A</v>
      </c>
      <c r="AB1091" t="e">
        <f t="shared" si="67"/>
        <v>#N/A</v>
      </c>
      <c r="AC1091" t="e">
        <f t="shared" si="68"/>
        <v>#N/A</v>
      </c>
      <c r="AD1091" t="e">
        <f t="shared" si="69"/>
        <v>#N/A</v>
      </c>
    </row>
    <row r="1092" spans="1:30">
      <c r="A1092" t="s">
        <v>174</v>
      </c>
      <c r="B1092" t="s">
        <v>767</v>
      </c>
      <c r="C1092" t="s">
        <v>1292</v>
      </c>
      <c r="D1092" t="s">
        <v>1293</v>
      </c>
      <c r="E1092">
        <v>49.912189419999997</v>
      </c>
      <c r="F1092">
        <v>-126.6432966</v>
      </c>
      <c r="G1092" t="s">
        <v>1294</v>
      </c>
      <c r="H1092" t="s">
        <v>1294</v>
      </c>
      <c r="I1092" t="s">
        <v>1295</v>
      </c>
      <c r="J1092" t="s">
        <v>1302</v>
      </c>
      <c r="K1092" t="s">
        <v>1303</v>
      </c>
      <c r="L1092">
        <v>49.911024390000001</v>
      </c>
      <c r="M1092">
        <v>-126.8499923</v>
      </c>
      <c r="N1092" t="s">
        <v>30</v>
      </c>
      <c r="O1092">
        <v>32</v>
      </c>
      <c r="P1092" t="s">
        <v>1304</v>
      </c>
      <c r="Q1092">
        <v>5</v>
      </c>
      <c r="R1092">
        <v>41498</v>
      </c>
      <c r="S1092" t="s">
        <v>174</v>
      </c>
      <c r="T1092">
        <v>25</v>
      </c>
      <c r="U1092" t="s">
        <v>1133</v>
      </c>
      <c r="V1092" t="s">
        <v>89</v>
      </c>
      <c r="W1092" s="449">
        <v>41</v>
      </c>
      <c r="X1092">
        <f>'Area 25'!AB44</f>
        <v>1</v>
      </c>
      <c r="Y1092" s="449" t="e">
        <f>'Area 25'!AF44</f>
        <v>#N/A</v>
      </c>
      <c r="Z1092" s="449" t="e">
        <f>'Area 25'!AD44</f>
        <v>#N/A</v>
      </c>
      <c r="AA1092" s="449" t="e">
        <f>'Area 25'!AJ44</f>
        <v>#N/A</v>
      </c>
      <c r="AB1092" t="e">
        <f t="shared" si="67"/>
        <v>#N/A</v>
      </c>
      <c r="AC1092" t="e">
        <f t="shared" si="68"/>
        <v>#N/A</v>
      </c>
      <c r="AD1092" t="e">
        <f t="shared" si="69"/>
        <v>#N/A</v>
      </c>
    </row>
    <row r="1093" spans="1:30">
      <c r="A1093" t="s">
        <v>174</v>
      </c>
      <c r="B1093" t="s">
        <v>767</v>
      </c>
      <c r="C1093" t="s">
        <v>1292</v>
      </c>
      <c r="D1093" t="s">
        <v>1293</v>
      </c>
      <c r="E1093">
        <v>49.912189419999997</v>
      </c>
      <c r="F1093">
        <v>-126.6432966</v>
      </c>
      <c r="G1093" t="s">
        <v>1294</v>
      </c>
      <c r="H1093" t="s">
        <v>1294</v>
      </c>
      <c r="I1093" t="s">
        <v>1295</v>
      </c>
      <c r="J1093" t="s">
        <v>1302</v>
      </c>
      <c r="K1093" t="s">
        <v>1303</v>
      </c>
      <c r="L1093">
        <v>49.911024390000001</v>
      </c>
      <c r="M1093">
        <v>-126.8499923</v>
      </c>
      <c r="N1093" t="s">
        <v>30</v>
      </c>
      <c r="O1093">
        <v>32</v>
      </c>
      <c r="P1093" t="s">
        <v>1304</v>
      </c>
      <c r="Q1093">
        <v>5</v>
      </c>
      <c r="R1093">
        <v>41498</v>
      </c>
      <c r="S1093" t="s">
        <v>174</v>
      </c>
      <c r="T1093">
        <v>25</v>
      </c>
      <c r="U1093" t="s">
        <v>1133</v>
      </c>
      <c r="V1093" t="s">
        <v>90</v>
      </c>
      <c r="W1093" s="449">
        <v>42</v>
      </c>
      <c r="X1093">
        <f>'Area 25'!AB45</f>
        <v>1</v>
      </c>
      <c r="Y1093" s="449" t="e">
        <f>'Area 25'!AF45</f>
        <v>#N/A</v>
      </c>
      <c r="Z1093" s="449" t="e">
        <f>'Area 25'!AD45</f>
        <v>#N/A</v>
      </c>
      <c r="AA1093" s="449" t="e">
        <f>'Area 25'!AJ45</f>
        <v>#N/A</v>
      </c>
      <c r="AB1093" t="e">
        <f t="shared" si="67"/>
        <v>#N/A</v>
      </c>
      <c r="AC1093" t="e">
        <f t="shared" si="68"/>
        <v>#N/A</v>
      </c>
      <c r="AD1093" t="e">
        <f t="shared" si="69"/>
        <v>#N/A</v>
      </c>
    </row>
    <row r="1094" spans="1:30">
      <c r="A1094" t="s">
        <v>174</v>
      </c>
      <c r="B1094" t="s">
        <v>767</v>
      </c>
      <c r="C1094" t="s">
        <v>1292</v>
      </c>
      <c r="D1094" t="s">
        <v>1293</v>
      </c>
      <c r="E1094">
        <v>49.912189419999997</v>
      </c>
      <c r="F1094">
        <v>-126.6432966</v>
      </c>
      <c r="G1094" t="s">
        <v>1294</v>
      </c>
      <c r="H1094" t="s">
        <v>1294</v>
      </c>
      <c r="I1094" t="s">
        <v>1295</v>
      </c>
      <c r="J1094" t="s">
        <v>1302</v>
      </c>
      <c r="K1094" t="s">
        <v>1303</v>
      </c>
      <c r="L1094">
        <v>49.911024390000001</v>
      </c>
      <c r="M1094">
        <v>-126.8499923</v>
      </c>
      <c r="N1094" t="s">
        <v>30</v>
      </c>
      <c r="O1094">
        <v>32</v>
      </c>
      <c r="P1094" t="s">
        <v>1304</v>
      </c>
      <c r="Q1094">
        <v>5</v>
      </c>
      <c r="R1094">
        <v>41498</v>
      </c>
      <c r="S1094" t="s">
        <v>174</v>
      </c>
      <c r="T1094">
        <v>25</v>
      </c>
      <c r="U1094" t="s">
        <v>1133</v>
      </c>
      <c r="V1094" t="s">
        <v>92</v>
      </c>
      <c r="W1094" s="449">
        <v>43</v>
      </c>
      <c r="X1094">
        <f>'Area 25'!AB46</f>
        <v>0</v>
      </c>
      <c r="Y1094" s="449" t="e">
        <f>'Area 25'!AF46</f>
        <v>#N/A</v>
      </c>
      <c r="Z1094" s="449" t="e">
        <f>'Area 25'!AD46</f>
        <v>#N/A</v>
      </c>
      <c r="AA1094" s="449" t="e">
        <f>'Area 25'!AJ46</f>
        <v>#N/A</v>
      </c>
      <c r="AB1094" t="e">
        <f t="shared" si="67"/>
        <v>#N/A</v>
      </c>
      <c r="AC1094" t="e">
        <f t="shared" si="68"/>
        <v>#N/A</v>
      </c>
      <c r="AD1094" t="e">
        <f t="shared" si="69"/>
        <v>#N/A</v>
      </c>
    </row>
    <row r="1095" spans="1:30">
      <c r="A1095" t="s">
        <v>174</v>
      </c>
      <c r="B1095" t="s">
        <v>767</v>
      </c>
      <c r="C1095" t="s">
        <v>1292</v>
      </c>
      <c r="D1095" t="s">
        <v>1293</v>
      </c>
      <c r="E1095">
        <v>49.912189419999997</v>
      </c>
      <c r="F1095">
        <v>-126.6432966</v>
      </c>
      <c r="G1095" t="s">
        <v>1294</v>
      </c>
      <c r="H1095" t="s">
        <v>1294</v>
      </c>
      <c r="I1095" t="s">
        <v>1295</v>
      </c>
      <c r="J1095" t="s">
        <v>1302</v>
      </c>
      <c r="K1095" t="s">
        <v>1303</v>
      </c>
      <c r="L1095">
        <v>49.911024390000001</v>
      </c>
      <c r="M1095">
        <v>-126.8499923</v>
      </c>
      <c r="N1095" t="s">
        <v>30</v>
      </c>
      <c r="O1095">
        <v>32</v>
      </c>
      <c r="P1095" t="s">
        <v>1304</v>
      </c>
      <c r="Q1095">
        <v>5</v>
      </c>
      <c r="R1095">
        <v>41498</v>
      </c>
      <c r="S1095" t="s">
        <v>174</v>
      </c>
      <c r="T1095">
        <v>25</v>
      </c>
      <c r="U1095" t="s">
        <v>1133</v>
      </c>
      <c r="V1095" t="s">
        <v>93</v>
      </c>
      <c r="W1095" s="449">
        <v>44</v>
      </c>
      <c r="X1095">
        <f>'Area 25'!AB47</f>
        <v>0</v>
      </c>
      <c r="Y1095" s="449" t="e">
        <f>'Area 25'!AF47</f>
        <v>#N/A</v>
      </c>
      <c r="Z1095" s="449" t="e">
        <f>'Area 25'!AD47</f>
        <v>#N/A</v>
      </c>
      <c r="AA1095" s="449" t="e">
        <f>'Area 25'!AJ47</f>
        <v>#N/A</v>
      </c>
      <c r="AB1095" t="e">
        <f t="shared" si="67"/>
        <v>#N/A</v>
      </c>
      <c r="AC1095" t="e">
        <f t="shared" si="68"/>
        <v>#N/A</v>
      </c>
      <c r="AD1095" t="e">
        <f t="shared" si="69"/>
        <v>#N/A</v>
      </c>
    </row>
    <row r="1096" spans="1:30">
      <c r="A1096" t="s">
        <v>174</v>
      </c>
      <c r="B1096" t="s">
        <v>767</v>
      </c>
      <c r="C1096" t="s">
        <v>1292</v>
      </c>
      <c r="D1096" t="s">
        <v>1293</v>
      </c>
      <c r="E1096">
        <v>49.912189419999997</v>
      </c>
      <c r="F1096">
        <v>-126.6432966</v>
      </c>
      <c r="G1096" t="s">
        <v>1294</v>
      </c>
      <c r="H1096" t="s">
        <v>1294</v>
      </c>
      <c r="I1096" t="s">
        <v>1295</v>
      </c>
      <c r="J1096" t="s">
        <v>1302</v>
      </c>
      <c r="K1096" t="s">
        <v>1303</v>
      </c>
      <c r="L1096">
        <v>49.911024390000001</v>
      </c>
      <c r="M1096">
        <v>-126.8499923</v>
      </c>
      <c r="N1096" t="s">
        <v>30</v>
      </c>
      <c r="O1096">
        <v>32</v>
      </c>
      <c r="P1096" t="s">
        <v>1304</v>
      </c>
      <c r="Q1096">
        <v>5</v>
      </c>
      <c r="R1096">
        <v>41498</v>
      </c>
      <c r="S1096" t="s">
        <v>174</v>
      </c>
      <c r="T1096">
        <v>25</v>
      </c>
      <c r="U1096" t="s">
        <v>1133</v>
      </c>
      <c r="V1096" t="s">
        <v>94</v>
      </c>
      <c r="W1096" s="449">
        <v>45</v>
      </c>
      <c r="X1096">
        <f>'Area 25'!AB48</f>
        <v>0</v>
      </c>
      <c r="Y1096" s="449" t="e">
        <f>'Area 25'!AF48</f>
        <v>#N/A</v>
      </c>
      <c r="Z1096" s="449" t="e">
        <f>'Area 25'!AD48</f>
        <v>#N/A</v>
      </c>
      <c r="AA1096" s="449" t="e">
        <f>'Area 25'!AJ48</f>
        <v>#N/A</v>
      </c>
      <c r="AB1096" t="e">
        <f t="shared" si="67"/>
        <v>#N/A</v>
      </c>
      <c r="AC1096" t="e">
        <f t="shared" si="68"/>
        <v>#N/A</v>
      </c>
      <c r="AD1096" t="e">
        <f t="shared" si="69"/>
        <v>#N/A</v>
      </c>
    </row>
    <row r="1097" spans="1:30">
      <c r="A1097" t="s">
        <v>174</v>
      </c>
      <c r="B1097" t="s">
        <v>767</v>
      </c>
      <c r="C1097" t="s">
        <v>1292</v>
      </c>
      <c r="D1097" t="s">
        <v>1293</v>
      </c>
      <c r="E1097">
        <v>49.912189419999997</v>
      </c>
      <c r="F1097">
        <v>-126.6432966</v>
      </c>
      <c r="G1097" t="s">
        <v>1294</v>
      </c>
      <c r="H1097" t="s">
        <v>1294</v>
      </c>
      <c r="I1097" t="s">
        <v>1295</v>
      </c>
      <c r="J1097" t="s">
        <v>1302</v>
      </c>
      <c r="K1097" t="s">
        <v>1303</v>
      </c>
      <c r="L1097">
        <v>49.911024390000001</v>
      </c>
      <c r="M1097">
        <v>-126.8499923</v>
      </c>
      <c r="N1097" t="s">
        <v>30</v>
      </c>
      <c r="O1097">
        <v>32</v>
      </c>
      <c r="P1097" t="s">
        <v>1304</v>
      </c>
      <c r="Q1097">
        <v>5</v>
      </c>
      <c r="R1097">
        <v>41498</v>
      </c>
      <c r="S1097" t="s">
        <v>174</v>
      </c>
      <c r="T1097">
        <v>25</v>
      </c>
      <c r="U1097" t="s">
        <v>1133</v>
      </c>
      <c r="V1097" t="s">
        <v>95</v>
      </c>
      <c r="W1097" s="449">
        <v>46</v>
      </c>
      <c r="X1097">
        <f>'Area 25'!AB49</f>
        <v>0</v>
      </c>
      <c r="Y1097" s="449" t="e">
        <f>'Area 25'!AF49</f>
        <v>#N/A</v>
      </c>
      <c r="Z1097" s="449" t="e">
        <f>'Area 25'!AD49</f>
        <v>#N/A</v>
      </c>
      <c r="AA1097" s="449" t="e">
        <f>'Area 25'!AJ49</f>
        <v>#N/A</v>
      </c>
      <c r="AB1097" t="e">
        <f t="shared" si="67"/>
        <v>#N/A</v>
      </c>
      <c r="AC1097" t="e">
        <f t="shared" si="68"/>
        <v>#N/A</v>
      </c>
      <c r="AD1097" t="e">
        <f t="shared" si="69"/>
        <v>#N/A</v>
      </c>
    </row>
    <row r="1098" spans="1:30">
      <c r="A1098" t="s">
        <v>174</v>
      </c>
      <c r="B1098" t="s">
        <v>767</v>
      </c>
      <c r="C1098" t="s">
        <v>1292</v>
      </c>
      <c r="D1098" t="s">
        <v>1293</v>
      </c>
      <c r="E1098">
        <v>49.912189419999997</v>
      </c>
      <c r="F1098">
        <v>-126.6432966</v>
      </c>
      <c r="G1098" t="s">
        <v>1294</v>
      </c>
      <c r="H1098" t="s">
        <v>1294</v>
      </c>
      <c r="I1098" t="s">
        <v>1295</v>
      </c>
      <c r="J1098" t="s">
        <v>1302</v>
      </c>
      <c r="K1098" t="s">
        <v>1303</v>
      </c>
      <c r="L1098">
        <v>49.911024390000001</v>
      </c>
      <c r="M1098">
        <v>-126.8499923</v>
      </c>
      <c r="N1098" t="s">
        <v>30</v>
      </c>
      <c r="O1098">
        <v>32</v>
      </c>
      <c r="P1098" t="s">
        <v>1304</v>
      </c>
      <c r="Q1098">
        <v>5</v>
      </c>
      <c r="R1098">
        <v>41498</v>
      </c>
      <c r="S1098" t="s">
        <v>174</v>
      </c>
      <c r="T1098">
        <v>25</v>
      </c>
      <c r="U1098" t="s">
        <v>1134</v>
      </c>
      <c r="V1098" t="s">
        <v>97</v>
      </c>
      <c r="W1098" s="449">
        <v>47</v>
      </c>
      <c r="X1098">
        <f>'Area 25'!AB50</f>
        <v>1</v>
      </c>
      <c r="Y1098" s="449" t="e">
        <f>'Area 25'!AF50</f>
        <v>#N/A</v>
      </c>
      <c r="Z1098" s="449" t="e">
        <f>'Area 25'!AD50</f>
        <v>#N/A</v>
      </c>
      <c r="AA1098" s="449" t="e">
        <f>'Area 25'!AJ50</f>
        <v>#N/A</v>
      </c>
      <c r="AB1098" t="e">
        <f t="shared" si="67"/>
        <v>#N/A</v>
      </c>
      <c r="AC1098" t="e">
        <f t="shared" si="68"/>
        <v>#N/A</v>
      </c>
      <c r="AD1098" t="e">
        <f t="shared" si="69"/>
        <v>#N/A</v>
      </c>
    </row>
    <row r="1099" spans="1:30">
      <c r="A1099" t="s">
        <v>174</v>
      </c>
      <c r="B1099" t="s">
        <v>767</v>
      </c>
      <c r="C1099" t="s">
        <v>1292</v>
      </c>
      <c r="D1099" t="s">
        <v>1293</v>
      </c>
      <c r="E1099">
        <v>49.912189419999997</v>
      </c>
      <c r="F1099">
        <v>-126.6432966</v>
      </c>
      <c r="G1099" t="s">
        <v>1294</v>
      </c>
      <c r="H1099" t="s">
        <v>1294</v>
      </c>
      <c r="I1099" t="s">
        <v>1295</v>
      </c>
      <c r="J1099" t="s">
        <v>1302</v>
      </c>
      <c r="K1099" t="s">
        <v>1303</v>
      </c>
      <c r="L1099">
        <v>49.911024390000001</v>
      </c>
      <c r="M1099">
        <v>-126.8499923</v>
      </c>
      <c r="N1099" t="s">
        <v>30</v>
      </c>
      <c r="O1099">
        <v>32</v>
      </c>
      <c r="P1099" t="s">
        <v>1304</v>
      </c>
      <c r="Q1099">
        <v>5</v>
      </c>
      <c r="R1099">
        <v>41498</v>
      </c>
      <c r="S1099" t="s">
        <v>174</v>
      </c>
      <c r="T1099">
        <v>25</v>
      </c>
      <c r="U1099" t="s">
        <v>1134</v>
      </c>
      <c r="V1099" t="s">
        <v>98</v>
      </c>
      <c r="W1099" s="449">
        <v>48</v>
      </c>
      <c r="X1099">
        <f>'Area 25'!AB51</f>
        <v>1</v>
      </c>
      <c r="Y1099" s="449" t="e">
        <f>'Area 25'!AF51</f>
        <v>#N/A</v>
      </c>
      <c r="Z1099" s="449" t="e">
        <f>'Area 25'!AD51</f>
        <v>#N/A</v>
      </c>
      <c r="AA1099" s="449" t="e">
        <f>'Area 25'!AJ51</f>
        <v>#N/A</v>
      </c>
      <c r="AB1099" t="e">
        <f t="shared" si="67"/>
        <v>#N/A</v>
      </c>
      <c r="AC1099" t="e">
        <f t="shared" si="68"/>
        <v>#N/A</v>
      </c>
      <c r="AD1099" t="e">
        <f t="shared" si="69"/>
        <v>#N/A</v>
      </c>
    </row>
    <row r="1100" spans="1:30">
      <c r="A1100" t="s">
        <v>174</v>
      </c>
      <c r="B1100" t="s">
        <v>767</v>
      </c>
      <c r="C1100" t="s">
        <v>1292</v>
      </c>
      <c r="D1100" t="s">
        <v>1293</v>
      </c>
      <c r="E1100">
        <v>49.912189419999997</v>
      </c>
      <c r="F1100">
        <v>-126.6432966</v>
      </c>
      <c r="G1100" t="s">
        <v>1294</v>
      </c>
      <c r="H1100" t="s">
        <v>1294</v>
      </c>
      <c r="I1100" t="s">
        <v>1295</v>
      </c>
      <c r="J1100" t="s">
        <v>1302</v>
      </c>
      <c r="K1100" t="s">
        <v>1303</v>
      </c>
      <c r="L1100">
        <v>49.911024390000001</v>
      </c>
      <c r="M1100">
        <v>-126.8499923</v>
      </c>
      <c r="N1100" t="s">
        <v>30</v>
      </c>
      <c r="O1100">
        <v>32</v>
      </c>
      <c r="P1100" t="s">
        <v>1304</v>
      </c>
      <c r="Q1100">
        <v>5</v>
      </c>
      <c r="R1100">
        <v>41498</v>
      </c>
      <c r="S1100" t="s">
        <v>174</v>
      </c>
      <c r="T1100">
        <v>25</v>
      </c>
      <c r="U1100" t="s">
        <v>1134</v>
      </c>
      <c r="V1100" t="s">
        <v>99</v>
      </c>
      <c r="W1100" s="449">
        <v>49</v>
      </c>
      <c r="X1100">
        <f>'Area 25'!AB52</f>
        <v>0</v>
      </c>
      <c r="Y1100" s="449" t="e">
        <f>'Area 25'!AF52</f>
        <v>#N/A</v>
      </c>
      <c r="Z1100" s="449" t="e">
        <f>'Area 25'!AD52</f>
        <v>#N/A</v>
      </c>
      <c r="AA1100" s="449" t="e">
        <f>'Area 25'!AJ52</f>
        <v>#N/A</v>
      </c>
      <c r="AB1100" t="e">
        <f t="shared" si="67"/>
        <v>#N/A</v>
      </c>
      <c r="AC1100" t="e">
        <f t="shared" si="68"/>
        <v>#N/A</v>
      </c>
      <c r="AD1100" t="e">
        <f t="shared" si="69"/>
        <v>#N/A</v>
      </c>
    </row>
    <row r="1101" spans="1:30">
      <c r="A1101" t="s">
        <v>174</v>
      </c>
      <c r="B1101" t="s">
        <v>767</v>
      </c>
      <c r="C1101" t="s">
        <v>1292</v>
      </c>
      <c r="D1101" t="s">
        <v>1293</v>
      </c>
      <c r="E1101">
        <v>49.912189419999997</v>
      </c>
      <c r="F1101">
        <v>-126.6432966</v>
      </c>
      <c r="G1101" t="s">
        <v>1294</v>
      </c>
      <c r="H1101" t="s">
        <v>1294</v>
      </c>
      <c r="I1101" t="s">
        <v>1295</v>
      </c>
      <c r="J1101" t="s">
        <v>1302</v>
      </c>
      <c r="K1101" t="s">
        <v>1303</v>
      </c>
      <c r="L1101">
        <v>49.911024390000001</v>
      </c>
      <c r="M1101">
        <v>-126.8499923</v>
      </c>
      <c r="N1101" t="s">
        <v>30</v>
      </c>
      <c r="O1101">
        <v>32</v>
      </c>
      <c r="P1101" t="s">
        <v>1304</v>
      </c>
      <c r="Q1101">
        <v>5</v>
      </c>
      <c r="R1101">
        <v>41498</v>
      </c>
      <c r="S1101" t="s">
        <v>174</v>
      </c>
      <c r="T1101">
        <v>25</v>
      </c>
      <c r="U1101" t="s">
        <v>1134</v>
      </c>
      <c r="V1101" t="s">
        <v>100</v>
      </c>
      <c r="W1101" s="449">
        <v>50</v>
      </c>
      <c r="X1101">
        <f>'Area 25'!AB53</f>
        <v>2</v>
      </c>
      <c r="Y1101" s="449" t="e">
        <f>'Area 25'!AF53</f>
        <v>#N/A</v>
      </c>
      <c r="Z1101" s="449" t="e">
        <f>'Area 25'!AD53</f>
        <v>#N/A</v>
      </c>
      <c r="AA1101" s="449" t="e">
        <f>'Area 25'!AJ53</f>
        <v>#N/A</v>
      </c>
      <c r="AB1101" t="e">
        <f t="shared" si="67"/>
        <v>#N/A</v>
      </c>
      <c r="AC1101" t="e">
        <f t="shared" si="68"/>
        <v>#N/A</v>
      </c>
      <c r="AD1101" t="e">
        <f t="shared" si="69"/>
        <v>#N/A</v>
      </c>
    </row>
    <row r="1102" spans="1:30">
      <c r="A1102" t="s">
        <v>174</v>
      </c>
      <c r="B1102" t="s">
        <v>767</v>
      </c>
      <c r="C1102" t="s">
        <v>1292</v>
      </c>
      <c r="D1102" t="s">
        <v>1293</v>
      </c>
      <c r="E1102">
        <v>49.912189419999997</v>
      </c>
      <c r="F1102">
        <v>-126.6432966</v>
      </c>
      <c r="G1102" t="s">
        <v>1294</v>
      </c>
      <c r="H1102" t="s">
        <v>1294</v>
      </c>
      <c r="I1102" t="s">
        <v>1295</v>
      </c>
      <c r="J1102" t="s">
        <v>1302</v>
      </c>
      <c r="K1102" t="s">
        <v>1303</v>
      </c>
      <c r="L1102">
        <v>49.911024390000001</v>
      </c>
      <c r="M1102">
        <v>-126.8499923</v>
      </c>
      <c r="N1102" t="s">
        <v>30</v>
      </c>
      <c r="O1102">
        <v>32</v>
      </c>
      <c r="P1102" t="s">
        <v>1304</v>
      </c>
      <c r="Q1102">
        <v>5</v>
      </c>
      <c r="R1102">
        <v>41498</v>
      </c>
      <c r="S1102" t="s">
        <v>174</v>
      </c>
      <c r="T1102">
        <v>25</v>
      </c>
      <c r="U1102" t="s">
        <v>1134</v>
      </c>
      <c r="V1102" t="s">
        <v>101</v>
      </c>
      <c r="W1102" s="449">
        <v>51</v>
      </c>
      <c r="X1102">
        <f>'Area 25'!AB54</f>
        <v>-1</v>
      </c>
      <c r="Y1102" s="449" t="e">
        <f>'Area 25'!AF54</f>
        <v>#N/A</v>
      </c>
      <c r="Z1102" s="449" t="e">
        <f>'Area 25'!AD54</f>
        <v>#N/A</v>
      </c>
      <c r="AA1102" s="449" t="e">
        <f>'Area 25'!AJ54</f>
        <v>#N/A</v>
      </c>
      <c r="AB1102" t="e">
        <f t="shared" si="67"/>
        <v>#N/A</v>
      </c>
      <c r="AC1102" t="e">
        <f t="shared" si="68"/>
        <v>#N/A</v>
      </c>
      <c r="AD1102" t="e">
        <f t="shared" si="69"/>
        <v>#N/A</v>
      </c>
    </row>
    <row r="1103" spans="1:30">
      <c r="A1103" t="s">
        <v>174</v>
      </c>
      <c r="B1103" t="s">
        <v>767</v>
      </c>
      <c r="C1103" t="s">
        <v>1292</v>
      </c>
      <c r="D1103" t="s">
        <v>1293</v>
      </c>
      <c r="E1103">
        <v>49.912189419999997</v>
      </c>
      <c r="F1103">
        <v>-126.6432966</v>
      </c>
      <c r="G1103" t="s">
        <v>1294</v>
      </c>
      <c r="H1103" t="s">
        <v>1294</v>
      </c>
      <c r="I1103" t="s">
        <v>1295</v>
      </c>
      <c r="J1103" t="s">
        <v>1302</v>
      </c>
      <c r="K1103" t="s">
        <v>1303</v>
      </c>
      <c r="L1103">
        <v>49.911024390000001</v>
      </c>
      <c r="M1103">
        <v>-126.8499923</v>
      </c>
      <c r="N1103" t="s">
        <v>30</v>
      </c>
      <c r="O1103">
        <v>32</v>
      </c>
      <c r="P1103" t="s">
        <v>1304</v>
      </c>
      <c r="Q1103">
        <v>5</v>
      </c>
      <c r="R1103">
        <v>41498</v>
      </c>
      <c r="S1103" t="s">
        <v>174</v>
      </c>
      <c r="T1103">
        <v>25</v>
      </c>
      <c r="U1103" t="s">
        <v>1134</v>
      </c>
      <c r="V1103" t="s">
        <v>102</v>
      </c>
      <c r="W1103" s="449">
        <v>52</v>
      </c>
      <c r="X1103">
        <f>'Area 25'!AB55</f>
        <v>0</v>
      </c>
      <c r="Y1103" s="449" t="e">
        <f>'Area 25'!AF55</f>
        <v>#N/A</v>
      </c>
      <c r="Z1103" s="449" t="e">
        <f>'Area 25'!AD55</f>
        <v>#N/A</v>
      </c>
      <c r="AA1103" s="449" t="e">
        <f>'Area 25'!AJ55</f>
        <v>#N/A</v>
      </c>
      <c r="AB1103" t="e">
        <f t="shared" si="67"/>
        <v>#N/A</v>
      </c>
      <c r="AC1103" t="e">
        <f t="shared" si="68"/>
        <v>#N/A</v>
      </c>
      <c r="AD1103" t="e">
        <f t="shared" si="69"/>
        <v>#N/A</v>
      </c>
    </row>
    <row r="1104" spans="1:30">
      <c r="A1104" t="s">
        <v>174</v>
      </c>
      <c r="B1104" t="s">
        <v>767</v>
      </c>
      <c r="C1104" t="s">
        <v>1292</v>
      </c>
      <c r="D1104" t="s">
        <v>1293</v>
      </c>
      <c r="E1104">
        <v>49.912189419999997</v>
      </c>
      <c r="F1104">
        <v>-126.6432966</v>
      </c>
      <c r="G1104" t="s">
        <v>1294</v>
      </c>
      <c r="H1104" t="s">
        <v>1294</v>
      </c>
      <c r="I1104" t="s">
        <v>1295</v>
      </c>
      <c r="J1104" t="s">
        <v>1302</v>
      </c>
      <c r="K1104" t="s">
        <v>1303</v>
      </c>
      <c r="L1104">
        <v>49.911024390000001</v>
      </c>
      <c r="M1104">
        <v>-126.8499923</v>
      </c>
      <c r="N1104" t="s">
        <v>30</v>
      </c>
      <c r="O1104">
        <v>32</v>
      </c>
      <c r="P1104" t="s">
        <v>1304</v>
      </c>
      <c r="Q1104">
        <v>5</v>
      </c>
      <c r="R1104">
        <v>41498</v>
      </c>
      <c r="S1104" t="s">
        <v>174</v>
      </c>
      <c r="T1104">
        <v>25</v>
      </c>
      <c r="U1104" t="s">
        <v>1134</v>
      </c>
      <c r="V1104" t="s">
        <v>103</v>
      </c>
      <c r="W1104" s="449">
        <v>53</v>
      </c>
      <c r="X1104">
        <f>'Area 25'!AB56</f>
        <v>1</v>
      </c>
      <c r="Y1104" s="449" t="e">
        <f>'Area 25'!AF56</f>
        <v>#N/A</v>
      </c>
      <c r="Z1104" s="449" t="e">
        <f>'Area 25'!AD56</f>
        <v>#N/A</v>
      </c>
      <c r="AA1104" s="449" t="e">
        <f>'Area 25'!AJ56</f>
        <v>#N/A</v>
      </c>
      <c r="AB1104" t="e">
        <f t="shared" si="67"/>
        <v>#N/A</v>
      </c>
      <c r="AC1104" t="e">
        <f t="shared" si="68"/>
        <v>#N/A</v>
      </c>
      <c r="AD1104" t="e">
        <f t="shared" si="69"/>
        <v>#N/A</v>
      </c>
    </row>
    <row r="1105" spans="1:30">
      <c r="A1105" t="s">
        <v>174</v>
      </c>
      <c r="B1105" t="s">
        <v>767</v>
      </c>
      <c r="C1105" t="s">
        <v>1292</v>
      </c>
      <c r="D1105" t="s">
        <v>1293</v>
      </c>
      <c r="E1105">
        <v>49.912189419999997</v>
      </c>
      <c r="F1105">
        <v>-126.6432966</v>
      </c>
      <c r="G1105" t="s">
        <v>1294</v>
      </c>
      <c r="H1105" t="s">
        <v>1294</v>
      </c>
      <c r="I1105" t="s">
        <v>1295</v>
      </c>
      <c r="J1105" t="s">
        <v>1302</v>
      </c>
      <c r="K1105" t="s">
        <v>1303</v>
      </c>
      <c r="L1105">
        <v>49.911024390000001</v>
      </c>
      <c r="M1105">
        <v>-126.8499923</v>
      </c>
      <c r="N1105" t="s">
        <v>30</v>
      </c>
      <c r="O1105">
        <v>32</v>
      </c>
      <c r="P1105" t="s">
        <v>1304</v>
      </c>
      <c r="Q1105">
        <v>5</v>
      </c>
      <c r="R1105">
        <v>41498</v>
      </c>
      <c r="S1105" t="s">
        <v>174</v>
      </c>
      <c r="T1105">
        <v>25</v>
      </c>
      <c r="U1105" t="s">
        <v>1134</v>
      </c>
      <c r="V1105" t="s">
        <v>104</v>
      </c>
      <c r="W1105" s="449">
        <v>54</v>
      </c>
      <c r="X1105">
        <f>'Area 25'!AB57</f>
        <v>2</v>
      </c>
      <c r="Y1105" s="449">
        <f>'Area 25'!AF57</f>
        <v>0</v>
      </c>
      <c r="Z1105" s="449">
        <f>'Area 25'!AD57</f>
        <v>0</v>
      </c>
      <c r="AA1105" s="449" t="e">
        <f>'Area 25'!AJ57</f>
        <v>#N/A</v>
      </c>
      <c r="AB1105" t="e">
        <f t="shared" si="67"/>
        <v>#N/A</v>
      </c>
      <c r="AC1105" t="e">
        <f t="shared" si="68"/>
        <v>#N/A</v>
      </c>
      <c r="AD1105" t="e">
        <f t="shared" si="69"/>
        <v>#N/A</v>
      </c>
    </row>
    <row r="1106" spans="1:30">
      <c r="A1106" t="s">
        <v>174</v>
      </c>
      <c r="B1106" t="s">
        <v>767</v>
      </c>
      <c r="C1106" t="s">
        <v>1292</v>
      </c>
      <c r="D1106" t="s">
        <v>1293</v>
      </c>
      <c r="E1106">
        <v>49.912189419999997</v>
      </c>
      <c r="F1106">
        <v>-126.6432966</v>
      </c>
      <c r="G1106" t="s">
        <v>1294</v>
      </c>
      <c r="H1106" t="s">
        <v>1294</v>
      </c>
      <c r="I1106" t="s">
        <v>1295</v>
      </c>
      <c r="J1106" t="s">
        <v>1302</v>
      </c>
      <c r="K1106" t="s">
        <v>1303</v>
      </c>
      <c r="L1106">
        <v>49.911024390000001</v>
      </c>
      <c r="M1106">
        <v>-126.8499923</v>
      </c>
      <c r="N1106" t="s">
        <v>30</v>
      </c>
      <c r="O1106">
        <v>32</v>
      </c>
      <c r="P1106" t="s">
        <v>1304</v>
      </c>
      <c r="Q1106">
        <v>5</v>
      </c>
      <c r="R1106">
        <v>41498</v>
      </c>
      <c r="S1106" t="s">
        <v>174</v>
      </c>
      <c r="T1106">
        <v>25</v>
      </c>
      <c r="U1106" t="s">
        <v>1134</v>
      </c>
      <c r="V1106" t="s">
        <v>105</v>
      </c>
      <c r="W1106" s="449">
        <v>55</v>
      </c>
      <c r="X1106">
        <f>'Area 25'!AB58</f>
        <v>2</v>
      </c>
      <c r="Y1106" s="449">
        <f>'Area 25'!AF58</f>
        <v>0</v>
      </c>
      <c r="Z1106" s="449">
        <f>'Area 25'!AD58</f>
        <v>0</v>
      </c>
      <c r="AA1106" s="449" t="e">
        <f>'Area 25'!AJ58</f>
        <v>#N/A</v>
      </c>
      <c r="AB1106" t="e">
        <f t="shared" si="67"/>
        <v>#N/A</v>
      </c>
      <c r="AC1106" t="e">
        <f t="shared" si="68"/>
        <v>#N/A</v>
      </c>
      <c r="AD1106" t="e">
        <f t="shared" si="69"/>
        <v>#N/A</v>
      </c>
    </row>
    <row r="1107" spans="1:30">
      <c r="A1107" t="s">
        <v>174</v>
      </c>
      <c r="B1107" t="s">
        <v>767</v>
      </c>
      <c r="C1107" t="s">
        <v>1292</v>
      </c>
      <c r="D1107" t="s">
        <v>1293</v>
      </c>
      <c r="E1107">
        <v>49.912189419999997</v>
      </c>
      <c r="F1107">
        <v>-126.6432966</v>
      </c>
      <c r="G1107" t="s">
        <v>1294</v>
      </c>
      <c r="H1107" t="s">
        <v>1294</v>
      </c>
      <c r="I1107" t="s">
        <v>1295</v>
      </c>
      <c r="J1107" t="s">
        <v>1302</v>
      </c>
      <c r="K1107" t="s">
        <v>1303</v>
      </c>
      <c r="L1107">
        <v>49.911024390000001</v>
      </c>
      <c r="M1107">
        <v>-126.8499923</v>
      </c>
      <c r="N1107" t="s">
        <v>30</v>
      </c>
      <c r="O1107">
        <v>32</v>
      </c>
      <c r="P1107" t="s">
        <v>1304</v>
      </c>
      <c r="Q1107">
        <v>5</v>
      </c>
      <c r="R1107">
        <v>41498</v>
      </c>
      <c r="S1107" t="s">
        <v>174</v>
      </c>
      <c r="T1107">
        <v>25</v>
      </c>
      <c r="U1107" t="s">
        <v>1134</v>
      </c>
      <c r="V1107" t="s">
        <v>106</v>
      </c>
      <c r="W1107" s="449">
        <v>56</v>
      </c>
      <c r="X1107">
        <f>'Area 25'!AB59</f>
        <v>2</v>
      </c>
      <c r="Y1107" s="449">
        <f>'Area 25'!AF59</f>
        <v>0</v>
      </c>
      <c r="Z1107" s="449">
        <f>'Area 25'!AD59</f>
        <v>0</v>
      </c>
      <c r="AA1107" s="449" t="e">
        <f>'Area 25'!AJ59</f>
        <v>#N/A</v>
      </c>
      <c r="AB1107" t="e">
        <f t="shared" si="67"/>
        <v>#N/A</v>
      </c>
      <c r="AC1107" t="e">
        <f t="shared" si="68"/>
        <v>#N/A</v>
      </c>
      <c r="AD1107" t="e">
        <f t="shared" si="69"/>
        <v>#N/A</v>
      </c>
    </row>
    <row r="1108" spans="1:30">
      <c r="A1108" t="s">
        <v>174</v>
      </c>
      <c r="B1108" t="s">
        <v>767</v>
      </c>
      <c r="C1108" t="s">
        <v>1292</v>
      </c>
      <c r="D1108" t="s">
        <v>1293</v>
      </c>
      <c r="E1108">
        <v>49.912189419999997</v>
      </c>
      <c r="F1108">
        <v>-126.6432966</v>
      </c>
      <c r="G1108" t="s">
        <v>1294</v>
      </c>
      <c r="H1108" t="s">
        <v>1294</v>
      </c>
      <c r="I1108" t="s">
        <v>1295</v>
      </c>
      <c r="J1108" t="s">
        <v>1302</v>
      </c>
      <c r="K1108" t="s">
        <v>1303</v>
      </c>
      <c r="L1108">
        <v>49.911024390000001</v>
      </c>
      <c r="M1108">
        <v>-126.8499923</v>
      </c>
      <c r="N1108" t="s">
        <v>30</v>
      </c>
      <c r="O1108">
        <v>32</v>
      </c>
      <c r="P1108" t="s">
        <v>1304</v>
      </c>
      <c r="Q1108">
        <v>5</v>
      </c>
      <c r="R1108">
        <v>41498</v>
      </c>
      <c r="S1108" t="s">
        <v>174</v>
      </c>
      <c r="T1108">
        <v>25</v>
      </c>
      <c r="U1108" t="s">
        <v>1134</v>
      </c>
      <c r="V1108" t="s">
        <v>107</v>
      </c>
      <c r="W1108" s="449">
        <v>57</v>
      </c>
      <c r="X1108">
        <f>'Area 25'!AB60</f>
        <v>2</v>
      </c>
      <c r="Y1108" s="449">
        <f>'Area 25'!AF60</f>
        <v>0</v>
      </c>
      <c r="Z1108" s="449">
        <f>'Area 25'!AD60</f>
        <v>0</v>
      </c>
      <c r="AA1108" s="449" t="e">
        <f>'Area 25'!AJ60</f>
        <v>#N/A</v>
      </c>
      <c r="AB1108" t="e">
        <f t="shared" si="67"/>
        <v>#N/A</v>
      </c>
      <c r="AC1108" t="e">
        <f t="shared" si="68"/>
        <v>#N/A</v>
      </c>
      <c r="AD1108" t="e">
        <f t="shared" si="69"/>
        <v>#N/A</v>
      </c>
    </row>
    <row r="1109" spans="1:30">
      <c r="A1109" t="s">
        <v>174</v>
      </c>
      <c r="B1109" t="s">
        <v>767</v>
      </c>
      <c r="C1109" t="s">
        <v>1292</v>
      </c>
      <c r="D1109" t="s">
        <v>1293</v>
      </c>
      <c r="E1109">
        <v>49.912189419999997</v>
      </c>
      <c r="F1109">
        <v>-126.6432966</v>
      </c>
      <c r="G1109" t="s">
        <v>1294</v>
      </c>
      <c r="H1109" t="s">
        <v>1294</v>
      </c>
      <c r="I1109" t="s">
        <v>1295</v>
      </c>
      <c r="J1109" t="s">
        <v>1302</v>
      </c>
      <c r="K1109" t="s">
        <v>1303</v>
      </c>
      <c r="L1109">
        <v>49.911024390000001</v>
      </c>
      <c r="M1109">
        <v>-126.8499923</v>
      </c>
      <c r="N1109" t="s">
        <v>30</v>
      </c>
      <c r="O1109">
        <v>32</v>
      </c>
      <c r="P1109" t="s">
        <v>1304</v>
      </c>
      <c r="Q1109">
        <v>5</v>
      </c>
      <c r="R1109">
        <v>41498</v>
      </c>
      <c r="S1109" t="s">
        <v>174</v>
      </c>
      <c r="T1109">
        <v>25</v>
      </c>
      <c r="U1109" t="s">
        <v>1134</v>
      </c>
      <c r="V1109" t="s">
        <v>108</v>
      </c>
      <c r="W1109" s="449">
        <v>58</v>
      </c>
      <c r="X1109">
        <f>'Area 25'!AB61</f>
        <v>3</v>
      </c>
      <c r="Y1109" s="449" t="e">
        <f>'Area 25'!AF61</f>
        <v>#N/A</v>
      </c>
      <c r="Z1109" s="449" t="e">
        <f>'Area 25'!AD61</f>
        <v>#N/A</v>
      </c>
      <c r="AA1109" s="449" t="e">
        <f>'Area 25'!AJ61</f>
        <v>#N/A</v>
      </c>
      <c r="AB1109" t="e">
        <f t="shared" si="67"/>
        <v>#N/A</v>
      </c>
      <c r="AC1109" t="e">
        <f t="shared" si="68"/>
        <v>#N/A</v>
      </c>
      <c r="AD1109" t="e">
        <f t="shared" si="69"/>
        <v>#N/A</v>
      </c>
    </row>
    <row r="1110" spans="1:30">
      <c r="A1110" t="s">
        <v>174</v>
      </c>
      <c r="B1110" t="s">
        <v>767</v>
      </c>
      <c r="C1110" t="s">
        <v>1292</v>
      </c>
      <c r="D1110" t="s">
        <v>1293</v>
      </c>
      <c r="E1110">
        <v>49.912189419999997</v>
      </c>
      <c r="F1110">
        <v>-126.6432966</v>
      </c>
      <c r="G1110" t="s">
        <v>1294</v>
      </c>
      <c r="H1110" t="s">
        <v>1294</v>
      </c>
      <c r="I1110" t="s">
        <v>1295</v>
      </c>
      <c r="J1110" t="s">
        <v>1302</v>
      </c>
      <c r="K1110" t="s">
        <v>1303</v>
      </c>
      <c r="L1110">
        <v>49.911024390000001</v>
      </c>
      <c r="M1110">
        <v>-126.8499923</v>
      </c>
      <c r="N1110" t="s">
        <v>30</v>
      </c>
      <c r="O1110">
        <v>32</v>
      </c>
      <c r="P1110" t="s">
        <v>1304</v>
      </c>
      <c r="Q1110">
        <v>5</v>
      </c>
      <c r="R1110">
        <v>41498</v>
      </c>
      <c r="S1110" t="s">
        <v>174</v>
      </c>
      <c r="T1110">
        <v>25</v>
      </c>
      <c r="U1110" t="s">
        <v>1134</v>
      </c>
      <c r="V1110" t="s">
        <v>109</v>
      </c>
      <c r="W1110" s="449">
        <v>59</v>
      </c>
      <c r="X1110">
        <f>'Area 25'!AB62</f>
        <v>3</v>
      </c>
      <c r="Y1110" s="449" t="e">
        <f>'Area 25'!AF62</f>
        <v>#N/A</v>
      </c>
      <c r="Z1110" s="449" t="e">
        <f>'Area 25'!AD62</f>
        <v>#N/A</v>
      </c>
      <c r="AA1110" s="449" t="e">
        <f>'Area 25'!AJ62</f>
        <v>#N/A</v>
      </c>
      <c r="AB1110" t="e">
        <f t="shared" si="67"/>
        <v>#N/A</v>
      </c>
      <c r="AC1110" t="e">
        <f t="shared" si="68"/>
        <v>#N/A</v>
      </c>
      <c r="AD1110" t="e">
        <f t="shared" si="69"/>
        <v>#N/A</v>
      </c>
    </row>
    <row r="1111" spans="1:30">
      <c r="A1111" t="s">
        <v>174</v>
      </c>
      <c r="B1111" t="s">
        <v>767</v>
      </c>
      <c r="C1111" t="s">
        <v>1292</v>
      </c>
      <c r="D1111" t="s">
        <v>1293</v>
      </c>
      <c r="E1111">
        <v>49.912189419999997</v>
      </c>
      <c r="F1111">
        <v>-126.6432966</v>
      </c>
      <c r="G1111" t="s">
        <v>1294</v>
      </c>
      <c r="H1111" t="s">
        <v>1294</v>
      </c>
      <c r="I1111" t="s">
        <v>1295</v>
      </c>
      <c r="J1111" t="s">
        <v>1302</v>
      </c>
      <c r="K1111" t="s">
        <v>1303</v>
      </c>
      <c r="L1111">
        <v>49.911024390000001</v>
      </c>
      <c r="M1111">
        <v>-126.8499923</v>
      </c>
      <c r="N1111" t="s">
        <v>30</v>
      </c>
      <c r="O1111">
        <v>32</v>
      </c>
      <c r="P1111" t="s">
        <v>1304</v>
      </c>
      <c r="Q1111">
        <v>5</v>
      </c>
      <c r="R1111">
        <v>41498</v>
      </c>
      <c r="S1111" t="s">
        <v>174</v>
      </c>
      <c r="T1111">
        <v>25</v>
      </c>
      <c r="U1111" t="s">
        <v>1134</v>
      </c>
      <c r="V1111" t="s">
        <v>110</v>
      </c>
      <c r="W1111" s="449">
        <v>60</v>
      </c>
      <c r="X1111">
        <f>'Area 25'!AB63</f>
        <v>0</v>
      </c>
      <c r="Y1111" s="449" t="e">
        <f>'Area 25'!AF63</f>
        <v>#N/A</v>
      </c>
      <c r="Z1111" s="449" t="e">
        <f>'Area 25'!AD63</f>
        <v>#N/A</v>
      </c>
      <c r="AA1111" s="449" t="e">
        <f>'Area 25'!AJ63</f>
        <v>#N/A</v>
      </c>
      <c r="AB1111" t="e">
        <f t="shared" si="67"/>
        <v>#N/A</v>
      </c>
      <c r="AC1111" t="e">
        <f t="shared" si="68"/>
        <v>#N/A</v>
      </c>
      <c r="AD1111" t="e">
        <f t="shared" si="69"/>
        <v>#N/A</v>
      </c>
    </row>
    <row r="1112" spans="1:30">
      <c r="A1112" t="s">
        <v>174</v>
      </c>
      <c r="B1112" t="s">
        <v>767</v>
      </c>
      <c r="C1112" t="s">
        <v>1292</v>
      </c>
      <c r="D1112" t="s">
        <v>1293</v>
      </c>
      <c r="E1112">
        <v>49.912189419999997</v>
      </c>
      <c r="F1112">
        <v>-126.6432966</v>
      </c>
      <c r="G1112" t="s">
        <v>1294</v>
      </c>
      <c r="H1112" t="s">
        <v>1294</v>
      </c>
      <c r="I1112" t="s">
        <v>1295</v>
      </c>
      <c r="J1112" t="s">
        <v>1302</v>
      </c>
      <c r="K1112" t="s">
        <v>1303</v>
      </c>
      <c r="L1112">
        <v>49.911024390000001</v>
      </c>
      <c r="M1112">
        <v>-126.8499923</v>
      </c>
      <c r="N1112" t="s">
        <v>30</v>
      </c>
      <c r="O1112">
        <v>32</v>
      </c>
      <c r="P1112" t="s">
        <v>1304</v>
      </c>
      <c r="Q1112">
        <v>5</v>
      </c>
      <c r="R1112">
        <v>41498</v>
      </c>
      <c r="S1112" t="s">
        <v>174</v>
      </c>
      <c r="T1112">
        <v>25</v>
      </c>
      <c r="U1112" t="s">
        <v>1134</v>
      </c>
      <c r="V1112" t="s">
        <v>111</v>
      </c>
      <c r="W1112" s="449">
        <v>61</v>
      </c>
      <c r="X1112">
        <f>'Area 25'!AB64</f>
        <v>-1</v>
      </c>
      <c r="Y1112" s="449" t="e">
        <f>'Area 25'!AF64</f>
        <v>#N/A</v>
      </c>
      <c r="Z1112" s="449" t="e">
        <f>'Area 25'!AD64</f>
        <v>#N/A</v>
      </c>
      <c r="AA1112" s="449" t="e">
        <f>'Area 25'!AJ64</f>
        <v>#N/A</v>
      </c>
      <c r="AB1112" t="e">
        <f t="shared" si="67"/>
        <v>#N/A</v>
      </c>
      <c r="AC1112" t="e">
        <f t="shared" si="68"/>
        <v>#N/A</v>
      </c>
      <c r="AD1112" t="e">
        <f t="shared" si="69"/>
        <v>#N/A</v>
      </c>
    </row>
    <row r="1113" spans="1:30">
      <c r="A1113" t="s">
        <v>174</v>
      </c>
      <c r="B1113" t="s">
        <v>767</v>
      </c>
      <c r="C1113" t="s">
        <v>1292</v>
      </c>
      <c r="D1113" t="s">
        <v>1293</v>
      </c>
      <c r="E1113">
        <v>49.912189419999997</v>
      </c>
      <c r="F1113">
        <v>-126.6432966</v>
      </c>
      <c r="G1113" t="s">
        <v>1294</v>
      </c>
      <c r="H1113" t="s">
        <v>1294</v>
      </c>
      <c r="I1113" t="s">
        <v>1295</v>
      </c>
      <c r="J1113" t="s">
        <v>1302</v>
      </c>
      <c r="K1113" t="s">
        <v>1303</v>
      </c>
      <c r="L1113">
        <v>49.911024390000001</v>
      </c>
      <c r="M1113">
        <v>-126.8499923</v>
      </c>
      <c r="N1113" t="s">
        <v>30</v>
      </c>
      <c r="O1113">
        <v>32</v>
      </c>
      <c r="P1113" t="s">
        <v>1304</v>
      </c>
      <c r="Q1113">
        <v>5</v>
      </c>
      <c r="R1113">
        <v>41498</v>
      </c>
      <c r="S1113" t="s">
        <v>174</v>
      </c>
      <c r="T1113">
        <v>25</v>
      </c>
      <c r="U1113" t="s">
        <v>1134</v>
      </c>
      <c r="V1113" t="s">
        <v>112</v>
      </c>
      <c r="W1113" s="449">
        <v>62</v>
      </c>
      <c r="X1113">
        <f>'Area 25'!AB65</f>
        <v>0</v>
      </c>
      <c r="Y1113" s="449" t="e">
        <f>'Area 25'!AF65</f>
        <v>#N/A</v>
      </c>
      <c r="Z1113" s="449" t="e">
        <f>'Area 25'!AD65</f>
        <v>#N/A</v>
      </c>
      <c r="AA1113" s="449" t="e">
        <f>'Area 25'!AJ65</f>
        <v>#N/A</v>
      </c>
      <c r="AB1113" t="e">
        <f t="shared" si="67"/>
        <v>#N/A</v>
      </c>
      <c r="AC1113" t="e">
        <f t="shared" si="68"/>
        <v>#N/A</v>
      </c>
      <c r="AD1113" t="e">
        <f t="shared" si="69"/>
        <v>#N/A</v>
      </c>
    </row>
    <row r="1114" spans="1:30">
      <c r="A1114" t="s">
        <v>174</v>
      </c>
      <c r="B1114" t="s">
        <v>767</v>
      </c>
      <c r="C1114" t="s">
        <v>1292</v>
      </c>
      <c r="D1114" t="s">
        <v>1293</v>
      </c>
      <c r="E1114">
        <v>49.912189419999997</v>
      </c>
      <c r="F1114">
        <v>-126.6432966</v>
      </c>
      <c r="G1114" t="s">
        <v>1294</v>
      </c>
      <c r="H1114" t="s">
        <v>1294</v>
      </c>
      <c r="I1114" t="s">
        <v>1295</v>
      </c>
      <c r="J1114" t="s">
        <v>1302</v>
      </c>
      <c r="K1114" t="s">
        <v>1303</v>
      </c>
      <c r="L1114">
        <v>49.911024390000001</v>
      </c>
      <c r="M1114">
        <v>-126.8499923</v>
      </c>
      <c r="N1114" t="s">
        <v>30</v>
      </c>
      <c r="O1114">
        <v>32</v>
      </c>
      <c r="P1114" t="s">
        <v>1304</v>
      </c>
      <c r="Q1114">
        <v>5</v>
      </c>
      <c r="R1114">
        <v>41498</v>
      </c>
      <c r="S1114" t="s">
        <v>174</v>
      </c>
      <c r="T1114">
        <v>25</v>
      </c>
      <c r="U1114" t="s">
        <v>1134</v>
      </c>
      <c r="V1114" t="s">
        <v>113</v>
      </c>
      <c r="W1114" s="449">
        <v>63</v>
      </c>
      <c r="X1114">
        <f>'Area 25'!AB66</f>
        <v>0</v>
      </c>
      <c r="Y1114" s="449" t="e">
        <f>'Area 25'!AF66</f>
        <v>#N/A</v>
      </c>
      <c r="Z1114" s="449" t="e">
        <f>'Area 25'!AD66</f>
        <v>#N/A</v>
      </c>
      <c r="AA1114" s="449" t="e">
        <f>'Area 25'!AJ66</f>
        <v>#N/A</v>
      </c>
      <c r="AB1114" t="e">
        <f t="shared" si="67"/>
        <v>#N/A</v>
      </c>
      <c r="AC1114" t="e">
        <f t="shared" si="68"/>
        <v>#N/A</v>
      </c>
      <c r="AD1114" t="e">
        <f t="shared" si="69"/>
        <v>#N/A</v>
      </c>
    </row>
    <row r="1115" spans="1:30">
      <c r="A1115" t="s">
        <v>174</v>
      </c>
      <c r="B1115" t="s">
        <v>767</v>
      </c>
      <c r="C1115" t="s">
        <v>1292</v>
      </c>
      <c r="D1115" t="s">
        <v>1293</v>
      </c>
      <c r="E1115">
        <v>49.912189419999997</v>
      </c>
      <c r="F1115">
        <v>-126.6432966</v>
      </c>
      <c r="G1115" t="s">
        <v>1294</v>
      </c>
      <c r="H1115" t="s">
        <v>1294</v>
      </c>
      <c r="I1115" t="s">
        <v>1295</v>
      </c>
      <c r="J1115" t="s">
        <v>1302</v>
      </c>
      <c r="K1115" t="s">
        <v>1303</v>
      </c>
      <c r="L1115">
        <v>49.911024390000001</v>
      </c>
      <c r="M1115">
        <v>-126.8499923</v>
      </c>
      <c r="N1115" t="s">
        <v>30</v>
      </c>
      <c r="O1115">
        <v>32</v>
      </c>
      <c r="P1115" t="s">
        <v>1304</v>
      </c>
      <c r="Q1115">
        <v>5</v>
      </c>
      <c r="R1115">
        <v>41498</v>
      </c>
      <c r="S1115" t="s">
        <v>174</v>
      </c>
      <c r="T1115">
        <v>25</v>
      </c>
      <c r="U1115" t="s">
        <v>1134</v>
      </c>
      <c r="V1115" t="s">
        <v>114</v>
      </c>
      <c r="W1115" s="449">
        <v>64</v>
      </c>
      <c r="X1115">
        <f>'Area 25'!AB67</f>
        <v>0</v>
      </c>
      <c r="Y1115" s="449" t="e">
        <f>'Area 25'!AF67</f>
        <v>#N/A</v>
      </c>
      <c r="Z1115" s="449" t="e">
        <f>'Area 25'!AD67</f>
        <v>#N/A</v>
      </c>
      <c r="AA1115" s="449" t="e">
        <f>'Area 25'!AJ67</f>
        <v>#N/A</v>
      </c>
      <c r="AB1115" t="e">
        <f t="shared" si="67"/>
        <v>#N/A</v>
      </c>
      <c r="AC1115" t="e">
        <f t="shared" si="68"/>
        <v>#N/A</v>
      </c>
      <c r="AD1115" t="e">
        <f t="shared" si="69"/>
        <v>#N/A</v>
      </c>
    </row>
    <row r="1116" spans="1:30">
      <c r="A1116" t="s">
        <v>174</v>
      </c>
      <c r="B1116" t="s">
        <v>767</v>
      </c>
      <c r="C1116" t="s">
        <v>1292</v>
      </c>
      <c r="D1116" t="s">
        <v>1293</v>
      </c>
      <c r="E1116">
        <v>49.912189419999997</v>
      </c>
      <c r="F1116">
        <v>-126.6432966</v>
      </c>
      <c r="G1116" t="s">
        <v>1294</v>
      </c>
      <c r="H1116" t="s">
        <v>1294</v>
      </c>
      <c r="I1116" t="s">
        <v>1295</v>
      </c>
      <c r="J1116" t="s">
        <v>1302</v>
      </c>
      <c r="K1116" t="s">
        <v>1303</v>
      </c>
      <c r="L1116">
        <v>49.911024390000001</v>
      </c>
      <c r="M1116">
        <v>-126.8499923</v>
      </c>
      <c r="N1116" t="s">
        <v>30</v>
      </c>
      <c r="O1116">
        <v>32</v>
      </c>
      <c r="P1116" t="s">
        <v>1304</v>
      </c>
      <c r="Q1116">
        <v>5</v>
      </c>
      <c r="R1116">
        <v>41498</v>
      </c>
      <c r="S1116" t="s">
        <v>174</v>
      </c>
      <c r="T1116">
        <v>25</v>
      </c>
      <c r="U1116" t="s">
        <v>1134</v>
      </c>
      <c r="V1116" t="s">
        <v>115</v>
      </c>
      <c r="W1116" s="449">
        <v>65</v>
      </c>
      <c r="X1116">
        <f>'Area 25'!AB68</f>
        <v>0</v>
      </c>
      <c r="Y1116" s="449" t="e">
        <f>'Area 25'!AF68</f>
        <v>#N/A</v>
      </c>
      <c r="Z1116" s="449" t="e">
        <f>'Area 25'!AD68</f>
        <v>#N/A</v>
      </c>
      <c r="AA1116" s="449" t="e">
        <f>'Area 25'!AJ68</f>
        <v>#N/A</v>
      </c>
      <c r="AB1116" t="e">
        <f t="shared" ref="AB1116:AB1179" si="70">VLOOKUP(Z1116,biorisk,2,FALSE)</f>
        <v>#N/A</v>
      </c>
      <c r="AC1116" t="e">
        <f t="shared" ref="AC1116:AC1179" si="71">VLOOKUP(AA1116,futurerisk,2,FALSE)</f>
        <v>#N/A</v>
      </c>
      <c r="AD1116" t="e">
        <f t="shared" ref="AD1116:AD1179" si="72">AB1116*AC1116</f>
        <v>#N/A</v>
      </c>
    </row>
    <row r="1117" spans="1:30">
      <c r="A1117" t="s">
        <v>174</v>
      </c>
      <c r="B1117" t="s">
        <v>767</v>
      </c>
      <c r="C1117" t="s">
        <v>1292</v>
      </c>
      <c r="D1117" t="s">
        <v>1293</v>
      </c>
      <c r="E1117">
        <v>49.912189419999997</v>
      </c>
      <c r="F1117">
        <v>-126.6432966</v>
      </c>
      <c r="G1117" t="s">
        <v>1294</v>
      </c>
      <c r="H1117" t="s">
        <v>1294</v>
      </c>
      <c r="I1117" t="s">
        <v>1295</v>
      </c>
      <c r="J1117" t="s">
        <v>1302</v>
      </c>
      <c r="K1117" t="s">
        <v>1303</v>
      </c>
      <c r="L1117">
        <v>49.911024390000001</v>
      </c>
      <c r="M1117">
        <v>-126.8499923</v>
      </c>
      <c r="N1117" t="s">
        <v>30</v>
      </c>
      <c r="O1117">
        <v>32</v>
      </c>
      <c r="P1117" t="s">
        <v>1304</v>
      </c>
      <c r="Q1117">
        <v>5</v>
      </c>
      <c r="R1117">
        <v>41498</v>
      </c>
      <c r="S1117" t="s">
        <v>174</v>
      </c>
      <c r="T1117">
        <v>25</v>
      </c>
      <c r="U1117" t="s">
        <v>1134</v>
      </c>
      <c r="V1117" t="s">
        <v>116</v>
      </c>
      <c r="W1117" s="449">
        <v>66</v>
      </c>
      <c r="X1117">
        <f>'Area 25'!AB69</f>
        <v>0</v>
      </c>
      <c r="Y1117" s="449" t="e">
        <f>'Area 25'!AF69</f>
        <v>#N/A</v>
      </c>
      <c r="Z1117" s="449" t="e">
        <f>'Area 25'!AD69</f>
        <v>#N/A</v>
      </c>
      <c r="AA1117" s="449" t="e">
        <f>'Area 25'!AJ69</f>
        <v>#N/A</v>
      </c>
      <c r="AB1117" t="e">
        <f t="shared" si="70"/>
        <v>#N/A</v>
      </c>
      <c r="AC1117" t="e">
        <f t="shared" si="71"/>
        <v>#N/A</v>
      </c>
      <c r="AD1117" t="e">
        <f t="shared" si="72"/>
        <v>#N/A</v>
      </c>
    </row>
    <row r="1118" spans="1:30">
      <c r="A1118" t="s">
        <v>174</v>
      </c>
      <c r="B1118" t="s">
        <v>767</v>
      </c>
      <c r="C1118" t="s">
        <v>1292</v>
      </c>
      <c r="D1118" t="s">
        <v>1293</v>
      </c>
      <c r="E1118">
        <v>49.912189419999997</v>
      </c>
      <c r="F1118">
        <v>-126.6432966</v>
      </c>
      <c r="G1118" t="s">
        <v>1294</v>
      </c>
      <c r="H1118" t="s">
        <v>1294</v>
      </c>
      <c r="I1118" t="s">
        <v>1295</v>
      </c>
      <c r="J1118" t="s">
        <v>1302</v>
      </c>
      <c r="K1118" t="s">
        <v>1303</v>
      </c>
      <c r="L1118">
        <v>49.911024390000001</v>
      </c>
      <c r="M1118">
        <v>-126.8499923</v>
      </c>
      <c r="N1118" t="s">
        <v>30</v>
      </c>
      <c r="O1118">
        <v>32</v>
      </c>
      <c r="P1118" t="s">
        <v>1304</v>
      </c>
      <c r="Q1118">
        <v>5</v>
      </c>
      <c r="R1118">
        <v>41498</v>
      </c>
      <c r="S1118" t="s">
        <v>174</v>
      </c>
      <c r="T1118">
        <v>25</v>
      </c>
      <c r="U1118" t="s">
        <v>1135</v>
      </c>
      <c r="V1118" t="s">
        <v>118</v>
      </c>
      <c r="W1118" s="449">
        <v>67</v>
      </c>
      <c r="X1118">
        <f>'Area 25'!AB70</f>
        <v>-1</v>
      </c>
      <c r="Y1118" s="449" t="e">
        <f>'Area 25'!AF70</f>
        <v>#N/A</v>
      </c>
      <c r="Z1118" s="449" t="e">
        <f>'Area 25'!AD70</f>
        <v>#N/A</v>
      </c>
      <c r="AA1118" s="449" t="e">
        <f>'Area 25'!AJ70</f>
        <v>#N/A</v>
      </c>
      <c r="AB1118" t="e">
        <f t="shared" si="70"/>
        <v>#N/A</v>
      </c>
      <c r="AC1118" t="e">
        <f t="shared" si="71"/>
        <v>#N/A</v>
      </c>
      <c r="AD1118" t="e">
        <f t="shared" si="72"/>
        <v>#N/A</v>
      </c>
    </row>
    <row r="1119" spans="1:30">
      <c r="A1119" t="s">
        <v>174</v>
      </c>
      <c r="B1119" t="s">
        <v>767</v>
      </c>
      <c r="C1119" t="s">
        <v>1292</v>
      </c>
      <c r="D1119" t="s">
        <v>1293</v>
      </c>
      <c r="E1119">
        <v>49.912189419999997</v>
      </c>
      <c r="F1119">
        <v>-126.6432966</v>
      </c>
      <c r="G1119" t="s">
        <v>1294</v>
      </c>
      <c r="H1119" t="s">
        <v>1294</v>
      </c>
      <c r="I1119" t="s">
        <v>1295</v>
      </c>
      <c r="J1119" t="s">
        <v>1302</v>
      </c>
      <c r="K1119" t="s">
        <v>1303</v>
      </c>
      <c r="L1119">
        <v>49.911024390000001</v>
      </c>
      <c r="M1119">
        <v>-126.8499923</v>
      </c>
      <c r="N1119" t="s">
        <v>30</v>
      </c>
      <c r="O1119">
        <v>32</v>
      </c>
      <c r="P1119" t="s">
        <v>1304</v>
      </c>
      <c r="Q1119">
        <v>5</v>
      </c>
      <c r="R1119">
        <v>41498</v>
      </c>
      <c r="S1119" t="s">
        <v>174</v>
      </c>
      <c r="T1119">
        <v>25</v>
      </c>
      <c r="U1119" t="s">
        <v>1135</v>
      </c>
      <c r="V1119" t="s">
        <v>119</v>
      </c>
      <c r="W1119" s="449">
        <v>68</v>
      </c>
      <c r="X1119">
        <f>'Area 25'!AB71</f>
        <v>5</v>
      </c>
      <c r="Y1119" s="449" t="e">
        <f>'Area 25'!AF71</f>
        <v>#N/A</v>
      </c>
      <c r="Z1119" s="449" t="e">
        <f>'Area 25'!AD71</f>
        <v>#N/A</v>
      </c>
      <c r="AA1119" s="449" t="e">
        <f>'Area 25'!AJ71</f>
        <v>#N/A</v>
      </c>
      <c r="AB1119" t="e">
        <f t="shared" si="70"/>
        <v>#N/A</v>
      </c>
      <c r="AC1119" t="e">
        <f t="shared" si="71"/>
        <v>#N/A</v>
      </c>
      <c r="AD1119" t="e">
        <f t="shared" si="72"/>
        <v>#N/A</v>
      </c>
    </row>
    <row r="1120" spans="1:30">
      <c r="A1120" t="s">
        <v>174</v>
      </c>
      <c r="B1120" t="s">
        <v>767</v>
      </c>
      <c r="C1120" t="s">
        <v>1292</v>
      </c>
      <c r="D1120" t="s">
        <v>1293</v>
      </c>
      <c r="E1120">
        <v>49.912189419999997</v>
      </c>
      <c r="F1120">
        <v>-126.6432966</v>
      </c>
      <c r="G1120" t="s">
        <v>1294</v>
      </c>
      <c r="H1120" t="s">
        <v>1294</v>
      </c>
      <c r="I1120" t="s">
        <v>1295</v>
      </c>
      <c r="J1120" t="s">
        <v>1302</v>
      </c>
      <c r="K1120" t="s">
        <v>1303</v>
      </c>
      <c r="L1120">
        <v>49.911024390000001</v>
      </c>
      <c r="M1120">
        <v>-126.8499923</v>
      </c>
      <c r="N1120" t="s">
        <v>30</v>
      </c>
      <c r="O1120">
        <v>32</v>
      </c>
      <c r="P1120" t="s">
        <v>1304</v>
      </c>
      <c r="Q1120">
        <v>5</v>
      </c>
      <c r="R1120">
        <v>41498</v>
      </c>
      <c r="S1120" t="s">
        <v>174</v>
      </c>
      <c r="T1120">
        <v>25</v>
      </c>
      <c r="U1120" t="s">
        <v>1135</v>
      </c>
      <c r="V1120" t="s">
        <v>120</v>
      </c>
      <c r="W1120" s="449">
        <v>69</v>
      </c>
      <c r="X1120">
        <f>'Area 25'!AB72</f>
        <v>4</v>
      </c>
      <c r="Y1120" s="449" t="e">
        <f>'Area 25'!AF72</f>
        <v>#N/A</v>
      </c>
      <c r="Z1120" s="449" t="e">
        <f>'Area 25'!AD72</f>
        <v>#N/A</v>
      </c>
      <c r="AA1120" s="449" t="e">
        <f>'Area 25'!AJ72</f>
        <v>#N/A</v>
      </c>
      <c r="AB1120" t="e">
        <f t="shared" si="70"/>
        <v>#N/A</v>
      </c>
      <c r="AC1120" t="e">
        <f t="shared" si="71"/>
        <v>#N/A</v>
      </c>
      <c r="AD1120" t="e">
        <f t="shared" si="72"/>
        <v>#N/A</v>
      </c>
    </row>
    <row r="1121" spans="1:30">
      <c r="A1121" t="s">
        <v>174</v>
      </c>
      <c r="B1121" t="s">
        <v>767</v>
      </c>
      <c r="C1121" t="s">
        <v>1292</v>
      </c>
      <c r="D1121" t="s">
        <v>1293</v>
      </c>
      <c r="E1121">
        <v>49.912189419999997</v>
      </c>
      <c r="F1121">
        <v>-126.6432966</v>
      </c>
      <c r="G1121" t="s">
        <v>1294</v>
      </c>
      <c r="H1121" t="s">
        <v>1294</v>
      </c>
      <c r="I1121" t="s">
        <v>1295</v>
      </c>
      <c r="J1121" t="s">
        <v>1302</v>
      </c>
      <c r="K1121" t="s">
        <v>1303</v>
      </c>
      <c r="L1121">
        <v>49.911024390000001</v>
      </c>
      <c r="M1121">
        <v>-126.8499923</v>
      </c>
      <c r="N1121" t="s">
        <v>30</v>
      </c>
      <c r="O1121">
        <v>32</v>
      </c>
      <c r="P1121" t="s">
        <v>1304</v>
      </c>
      <c r="Q1121">
        <v>5</v>
      </c>
      <c r="R1121">
        <v>41498</v>
      </c>
      <c r="S1121" t="s">
        <v>174</v>
      </c>
      <c r="T1121">
        <v>25</v>
      </c>
      <c r="U1121" t="s">
        <v>1135</v>
      </c>
      <c r="V1121" t="s">
        <v>121</v>
      </c>
      <c r="W1121" s="449">
        <v>70</v>
      </c>
      <c r="X1121">
        <f>'Area 25'!AB73</f>
        <v>-1</v>
      </c>
      <c r="Y1121" s="449" t="e">
        <f>'Area 25'!AF73</f>
        <v>#N/A</v>
      </c>
      <c r="Z1121" s="449" t="e">
        <f>'Area 25'!AD73</f>
        <v>#N/A</v>
      </c>
      <c r="AA1121" s="449" t="e">
        <f>'Area 25'!AJ73</f>
        <v>#N/A</v>
      </c>
      <c r="AB1121" t="e">
        <f t="shared" si="70"/>
        <v>#N/A</v>
      </c>
      <c r="AC1121" t="e">
        <f t="shared" si="71"/>
        <v>#N/A</v>
      </c>
      <c r="AD1121" t="e">
        <f t="shared" si="72"/>
        <v>#N/A</v>
      </c>
    </row>
    <row r="1122" spans="1:30">
      <c r="A1122" t="s">
        <v>174</v>
      </c>
      <c r="B1122" t="s">
        <v>768</v>
      </c>
      <c r="C1122" t="s">
        <v>1292</v>
      </c>
      <c r="D1122" t="s">
        <v>1293</v>
      </c>
      <c r="E1122">
        <v>49.77804871</v>
      </c>
      <c r="F1122">
        <v>-126.6378502</v>
      </c>
      <c r="G1122" t="s">
        <v>1294</v>
      </c>
      <c r="H1122" t="s">
        <v>1294</v>
      </c>
      <c r="I1122" t="s">
        <v>1295</v>
      </c>
      <c r="J1122" t="s">
        <v>1302</v>
      </c>
      <c r="K1122" t="s">
        <v>1303</v>
      </c>
      <c r="L1122">
        <v>49.911024390000001</v>
      </c>
      <c r="M1122">
        <v>-126.8499923</v>
      </c>
      <c r="N1122" t="s">
        <v>30</v>
      </c>
      <c r="O1122">
        <v>32</v>
      </c>
      <c r="P1122" t="s">
        <v>1304</v>
      </c>
      <c r="Q1122">
        <v>5</v>
      </c>
      <c r="R1122">
        <v>41488</v>
      </c>
      <c r="S1122" t="s">
        <v>174</v>
      </c>
      <c r="T1122">
        <v>25</v>
      </c>
      <c r="U1122" t="s">
        <v>1131</v>
      </c>
      <c r="V1122" t="s">
        <v>40</v>
      </c>
      <c r="W1122" s="449">
        <v>1</v>
      </c>
      <c r="X1122">
        <f>'Area 25'!AU4</f>
        <v>-1</v>
      </c>
      <c r="Y1122" s="449" t="e">
        <f>'Area 25'!AY4</f>
        <v>#N/A</v>
      </c>
      <c r="Z1122" s="449" t="e">
        <f>'Area 25'!AW4</f>
        <v>#N/A</v>
      </c>
      <c r="AA1122" s="449" t="e">
        <f>'Area 25'!BC4</f>
        <v>#N/A</v>
      </c>
      <c r="AB1122" t="e">
        <f t="shared" si="70"/>
        <v>#N/A</v>
      </c>
      <c r="AC1122" t="e">
        <f t="shared" si="71"/>
        <v>#N/A</v>
      </c>
      <c r="AD1122" t="e">
        <f t="shared" si="72"/>
        <v>#N/A</v>
      </c>
    </row>
    <row r="1123" spans="1:30">
      <c r="A1123" t="s">
        <v>174</v>
      </c>
      <c r="B1123" t="s">
        <v>768</v>
      </c>
      <c r="C1123" t="s">
        <v>1292</v>
      </c>
      <c r="D1123" t="s">
        <v>1293</v>
      </c>
      <c r="E1123">
        <v>49.77804871</v>
      </c>
      <c r="F1123">
        <v>-126.6378502</v>
      </c>
      <c r="G1123" t="s">
        <v>1294</v>
      </c>
      <c r="H1123" t="s">
        <v>1294</v>
      </c>
      <c r="I1123" t="s">
        <v>1295</v>
      </c>
      <c r="J1123" t="s">
        <v>1302</v>
      </c>
      <c r="K1123" t="s">
        <v>1303</v>
      </c>
      <c r="L1123">
        <v>49.911024390000001</v>
      </c>
      <c r="M1123">
        <v>-126.8499923</v>
      </c>
      <c r="N1123" t="s">
        <v>30</v>
      </c>
      <c r="O1123">
        <v>32</v>
      </c>
      <c r="P1123" t="s">
        <v>1304</v>
      </c>
      <c r="Q1123">
        <v>5</v>
      </c>
      <c r="R1123">
        <v>41488</v>
      </c>
      <c r="S1123" t="s">
        <v>174</v>
      </c>
      <c r="T1123">
        <v>25</v>
      </c>
      <c r="U1123" t="s">
        <v>1131</v>
      </c>
      <c r="V1123" t="s">
        <v>41</v>
      </c>
      <c r="W1123" s="449">
        <v>2</v>
      </c>
      <c r="X1123">
        <f>'Area 25'!AU5</f>
        <v>1</v>
      </c>
      <c r="Y1123" s="449" t="e">
        <f>'Area 25'!AY5</f>
        <v>#N/A</v>
      </c>
      <c r="Z1123" s="449" t="e">
        <f>'Area 25'!AW5</f>
        <v>#N/A</v>
      </c>
      <c r="AA1123" s="449" t="e">
        <f>'Area 25'!BC5</f>
        <v>#N/A</v>
      </c>
      <c r="AB1123" t="e">
        <f t="shared" si="70"/>
        <v>#N/A</v>
      </c>
      <c r="AC1123" t="e">
        <f t="shared" si="71"/>
        <v>#N/A</v>
      </c>
      <c r="AD1123" t="e">
        <f t="shared" si="72"/>
        <v>#N/A</v>
      </c>
    </row>
    <row r="1124" spans="1:30">
      <c r="A1124" t="s">
        <v>174</v>
      </c>
      <c r="B1124" t="s">
        <v>768</v>
      </c>
      <c r="C1124" t="s">
        <v>1292</v>
      </c>
      <c r="D1124" t="s">
        <v>1293</v>
      </c>
      <c r="E1124">
        <v>49.77804871</v>
      </c>
      <c r="F1124">
        <v>-126.6378502</v>
      </c>
      <c r="G1124" t="s">
        <v>1294</v>
      </c>
      <c r="H1124" t="s">
        <v>1294</v>
      </c>
      <c r="I1124" t="s">
        <v>1295</v>
      </c>
      <c r="J1124" t="s">
        <v>1302</v>
      </c>
      <c r="K1124" t="s">
        <v>1303</v>
      </c>
      <c r="L1124">
        <v>49.911024390000001</v>
      </c>
      <c r="M1124">
        <v>-126.8499923</v>
      </c>
      <c r="N1124" t="s">
        <v>30</v>
      </c>
      <c r="O1124">
        <v>32</v>
      </c>
      <c r="P1124" t="s">
        <v>1304</v>
      </c>
      <c r="Q1124">
        <v>5</v>
      </c>
      <c r="R1124">
        <v>41488</v>
      </c>
      <c r="S1124" t="s">
        <v>174</v>
      </c>
      <c r="T1124">
        <v>25</v>
      </c>
      <c r="U1124" t="s">
        <v>1131</v>
      </c>
      <c r="V1124" t="s">
        <v>44</v>
      </c>
      <c r="W1124" s="449">
        <v>3</v>
      </c>
      <c r="X1124">
        <f>'Area 25'!AU6</f>
        <v>1</v>
      </c>
      <c r="Y1124" s="449" t="e">
        <f>'Area 25'!AY6</f>
        <v>#N/A</v>
      </c>
      <c r="Z1124" s="449" t="e">
        <f>'Area 25'!AW6</f>
        <v>#N/A</v>
      </c>
      <c r="AA1124" s="449" t="e">
        <f>'Area 25'!BC6</f>
        <v>#N/A</v>
      </c>
      <c r="AB1124" t="e">
        <f t="shared" si="70"/>
        <v>#N/A</v>
      </c>
      <c r="AC1124" t="e">
        <f t="shared" si="71"/>
        <v>#N/A</v>
      </c>
      <c r="AD1124" t="e">
        <f t="shared" si="72"/>
        <v>#N/A</v>
      </c>
    </row>
    <row r="1125" spans="1:30">
      <c r="A1125" t="s">
        <v>174</v>
      </c>
      <c r="B1125" t="s">
        <v>768</v>
      </c>
      <c r="C1125" t="s">
        <v>1292</v>
      </c>
      <c r="D1125" t="s">
        <v>1293</v>
      </c>
      <c r="E1125">
        <v>49.77804871</v>
      </c>
      <c r="F1125">
        <v>-126.6378502</v>
      </c>
      <c r="G1125" t="s">
        <v>1294</v>
      </c>
      <c r="H1125" t="s">
        <v>1294</v>
      </c>
      <c r="I1125" t="s">
        <v>1295</v>
      </c>
      <c r="J1125" t="s">
        <v>1302</v>
      </c>
      <c r="K1125" t="s">
        <v>1303</v>
      </c>
      <c r="L1125">
        <v>49.911024390000001</v>
      </c>
      <c r="M1125">
        <v>-126.8499923</v>
      </c>
      <c r="N1125" t="s">
        <v>30</v>
      </c>
      <c r="O1125">
        <v>32</v>
      </c>
      <c r="P1125" t="s">
        <v>1304</v>
      </c>
      <c r="Q1125">
        <v>5</v>
      </c>
      <c r="R1125">
        <v>41488</v>
      </c>
      <c r="S1125" t="s">
        <v>174</v>
      </c>
      <c r="T1125">
        <v>25</v>
      </c>
      <c r="U1125" t="s">
        <v>1131</v>
      </c>
      <c r="V1125" t="s">
        <v>45</v>
      </c>
      <c r="W1125" s="449">
        <v>4</v>
      </c>
      <c r="X1125">
        <f>'Area 25'!AU7</f>
        <v>0</v>
      </c>
      <c r="Y1125" s="449" t="e">
        <f>'Area 25'!AY7</f>
        <v>#N/A</v>
      </c>
      <c r="Z1125" s="449" t="e">
        <f>'Area 25'!AW7</f>
        <v>#N/A</v>
      </c>
      <c r="AA1125" s="449" t="e">
        <f>'Area 25'!BC7</f>
        <v>#N/A</v>
      </c>
      <c r="AB1125" t="e">
        <f t="shared" si="70"/>
        <v>#N/A</v>
      </c>
      <c r="AC1125" t="e">
        <f t="shared" si="71"/>
        <v>#N/A</v>
      </c>
      <c r="AD1125" t="e">
        <f t="shared" si="72"/>
        <v>#N/A</v>
      </c>
    </row>
    <row r="1126" spans="1:30">
      <c r="A1126" t="s">
        <v>174</v>
      </c>
      <c r="B1126" t="s">
        <v>768</v>
      </c>
      <c r="C1126" t="s">
        <v>1292</v>
      </c>
      <c r="D1126" t="s">
        <v>1293</v>
      </c>
      <c r="E1126">
        <v>49.77804871</v>
      </c>
      <c r="F1126">
        <v>-126.6378502</v>
      </c>
      <c r="G1126" t="s">
        <v>1294</v>
      </c>
      <c r="H1126" t="s">
        <v>1294</v>
      </c>
      <c r="I1126" t="s">
        <v>1295</v>
      </c>
      <c r="J1126" t="s">
        <v>1302</v>
      </c>
      <c r="K1126" t="s">
        <v>1303</v>
      </c>
      <c r="L1126">
        <v>49.911024390000001</v>
      </c>
      <c r="M1126">
        <v>-126.8499923</v>
      </c>
      <c r="N1126" t="s">
        <v>30</v>
      </c>
      <c r="O1126">
        <v>32</v>
      </c>
      <c r="P1126" t="s">
        <v>1304</v>
      </c>
      <c r="Q1126">
        <v>5</v>
      </c>
      <c r="R1126">
        <v>41488</v>
      </c>
      <c r="S1126" t="s">
        <v>174</v>
      </c>
      <c r="T1126">
        <v>25</v>
      </c>
      <c r="U1126" t="s">
        <v>1131</v>
      </c>
      <c r="V1126" t="s">
        <v>46</v>
      </c>
      <c r="W1126" s="449">
        <v>5</v>
      </c>
      <c r="X1126">
        <f>'Area 25'!AU8</f>
        <v>1</v>
      </c>
      <c r="Y1126" s="449" t="e">
        <f>'Area 25'!AY8</f>
        <v>#N/A</v>
      </c>
      <c r="Z1126" s="449" t="e">
        <f>'Area 25'!AW8</f>
        <v>#N/A</v>
      </c>
      <c r="AA1126" s="449" t="e">
        <f>'Area 25'!BC8</f>
        <v>#N/A</v>
      </c>
      <c r="AB1126" t="e">
        <f t="shared" si="70"/>
        <v>#N/A</v>
      </c>
      <c r="AC1126" t="e">
        <f t="shared" si="71"/>
        <v>#N/A</v>
      </c>
      <c r="AD1126" t="e">
        <f t="shared" si="72"/>
        <v>#N/A</v>
      </c>
    </row>
    <row r="1127" spans="1:30">
      <c r="A1127" t="s">
        <v>174</v>
      </c>
      <c r="B1127" t="s">
        <v>768</v>
      </c>
      <c r="C1127" t="s">
        <v>1292</v>
      </c>
      <c r="D1127" t="s">
        <v>1293</v>
      </c>
      <c r="E1127">
        <v>49.77804871</v>
      </c>
      <c r="F1127">
        <v>-126.6378502</v>
      </c>
      <c r="G1127" t="s">
        <v>1294</v>
      </c>
      <c r="H1127" t="s">
        <v>1294</v>
      </c>
      <c r="I1127" t="s">
        <v>1295</v>
      </c>
      <c r="J1127" t="s">
        <v>1302</v>
      </c>
      <c r="K1127" t="s">
        <v>1303</v>
      </c>
      <c r="L1127">
        <v>49.911024390000001</v>
      </c>
      <c r="M1127">
        <v>-126.8499923</v>
      </c>
      <c r="N1127" t="s">
        <v>30</v>
      </c>
      <c r="O1127">
        <v>32</v>
      </c>
      <c r="P1127" t="s">
        <v>1304</v>
      </c>
      <c r="Q1127">
        <v>5</v>
      </c>
      <c r="R1127">
        <v>41488</v>
      </c>
      <c r="S1127" t="s">
        <v>174</v>
      </c>
      <c r="T1127">
        <v>25</v>
      </c>
      <c r="U1127" t="s">
        <v>1131</v>
      </c>
      <c r="V1127" t="s">
        <v>48</v>
      </c>
      <c r="W1127" s="449">
        <v>6</v>
      </c>
      <c r="X1127">
        <f>'Area 25'!AU9</f>
        <v>-1</v>
      </c>
      <c r="Y1127" s="449" t="e">
        <f>'Area 25'!AY9</f>
        <v>#N/A</v>
      </c>
      <c r="Z1127" s="449" t="e">
        <f>'Area 25'!AW9</f>
        <v>#N/A</v>
      </c>
      <c r="AA1127" s="449" t="e">
        <f>'Area 25'!BC9</f>
        <v>#N/A</v>
      </c>
      <c r="AB1127" t="e">
        <f t="shared" si="70"/>
        <v>#N/A</v>
      </c>
      <c r="AC1127" t="e">
        <f t="shared" si="71"/>
        <v>#N/A</v>
      </c>
      <c r="AD1127" t="e">
        <f t="shared" si="72"/>
        <v>#N/A</v>
      </c>
    </row>
    <row r="1128" spans="1:30">
      <c r="A1128" t="s">
        <v>174</v>
      </c>
      <c r="B1128" t="s">
        <v>768</v>
      </c>
      <c r="C1128" t="s">
        <v>1292</v>
      </c>
      <c r="D1128" t="s">
        <v>1293</v>
      </c>
      <c r="E1128">
        <v>49.77804871</v>
      </c>
      <c r="F1128">
        <v>-126.6378502</v>
      </c>
      <c r="G1128" t="s">
        <v>1294</v>
      </c>
      <c r="H1128" t="s">
        <v>1294</v>
      </c>
      <c r="I1128" t="s">
        <v>1295</v>
      </c>
      <c r="J1128" t="s">
        <v>1302</v>
      </c>
      <c r="K1128" t="s">
        <v>1303</v>
      </c>
      <c r="L1128">
        <v>49.911024390000001</v>
      </c>
      <c r="M1128">
        <v>-126.8499923</v>
      </c>
      <c r="N1128" t="s">
        <v>30</v>
      </c>
      <c r="O1128">
        <v>32</v>
      </c>
      <c r="P1128" t="s">
        <v>1304</v>
      </c>
      <c r="Q1128">
        <v>5</v>
      </c>
      <c r="R1128">
        <v>41488</v>
      </c>
      <c r="S1128" t="s">
        <v>174</v>
      </c>
      <c r="T1128">
        <v>25</v>
      </c>
      <c r="U1128" t="s">
        <v>1131</v>
      </c>
      <c r="V1128" t="s">
        <v>49</v>
      </c>
      <c r="W1128" s="449">
        <v>7</v>
      </c>
      <c r="X1128">
        <f>'Area 25'!AU10</f>
        <v>-1</v>
      </c>
      <c r="Y1128" s="449" t="e">
        <f>'Area 25'!AY10</f>
        <v>#N/A</v>
      </c>
      <c r="Z1128" s="449" t="e">
        <f>'Area 25'!AW10</f>
        <v>#N/A</v>
      </c>
      <c r="AA1128" s="449" t="e">
        <f>'Area 25'!BC10</f>
        <v>#N/A</v>
      </c>
      <c r="AB1128" t="e">
        <f t="shared" si="70"/>
        <v>#N/A</v>
      </c>
      <c r="AC1128" t="e">
        <f t="shared" si="71"/>
        <v>#N/A</v>
      </c>
      <c r="AD1128" t="e">
        <f t="shared" si="72"/>
        <v>#N/A</v>
      </c>
    </row>
    <row r="1129" spans="1:30">
      <c r="A1129" t="s">
        <v>174</v>
      </c>
      <c r="B1129" t="s">
        <v>768</v>
      </c>
      <c r="C1129" t="s">
        <v>1292</v>
      </c>
      <c r="D1129" t="s">
        <v>1293</v>
      </c>
      <c r="E1129">
        <v>49.77804871</v>
      </c>
      <c r="F1129">
        <v>-126.6378502</v>
      </c>
      <c r="G1129" t="s">
        <v>1294</v>
      </c>
      <c r="H1129" t="s">
        <v>1294</v>
      </c>
      <c r="I1129" t="s">
        <v>1295</v>
      </c>
      <c r="J1129" t="s">
        <v>1302</v>
      </c>
      <c r="K1129" t="s">
        <v>1303</v>
      </c>
      <c r="L1129">
        <v>49.911024390000001</v>
      </c>
      <c r="M1129">
        <v>-126.8499923</v>
      </c>
      <c r="N1129" t="s">
        <v>30</v>
      </c>
      <c r="O1129">
        <v>32</v>
      </c>
      <c r="P1129" t="s">
        <v>1304</v>
      </c>
      <c r="Q1129">
        <v>5</v>
      </c>
      <c r="R1129">
        <v>41488</v>
      </c>
      <c r="S1129" t="s">
        <v>174</v>
      </c>
      <c r="T1129">
        <v>25</v>
      </c>
      <c r="U1129" t="s">
        <v>1131</v>
      </c>
      <c r="V1129" t="s">
        <v>50</v>
      </c>
      <c r="W1129" s="449">
        <v>8</v>
      </c>
      <c r="X1129">
        <f>'Area 25'!AU11</f>
        <v>1</v>
      </c>
      <c r="Y1129" s="449" t="e">
        <f>'Area 25'!AY11</f>
        <v>#N/A</v>
      </c>
      <c r="Z1129" s="449" t="e">
        <f>'Area 25'!AW11</f>
        <v>#N/A</v>
      </c>
      <c r="AA1129" s="449" t="e">
        <f>'Area 25'!BC11</f>
        <v>#N/A</v>
      </c>
      <c r="AB1129" t="e">
        <f t="shared" si="70"/>
        <v>#N/A</v>
      </c>
      <c r="AC1129" t="e">
        <f t="shared" si="71"/>
        <v>#N/A</v>
      </c>
      <c r="AD1129" t="e">
        <f t="shared" si="72"/>
        <v>#N/A</v>
      </c>
    </row>
    <row r="1130" spans="1:30">
      <c r="A1130" t="s">
        <v>174</v>
      </c>
      <c r="B1130" t="s">
        <v>768</v>
      </c>
      <c r="C1130" t="s">
        <v>1292</v>
      </c>
      <c r="D1130" t="s">
        <v>1293</v>
      </c>
      <c r="E1130">
        <v>49.77804871</v>
      </c>
      <c r="F1130">
        <v>-126.6378502</v>
      </c>
      <c r="G1130" t="s">
        <v>1294</v>
      </c>
      <c r="H1130" t="s">
        <v>1294</v>
      </c>
      <c r="I1130" t="s">
        <v>1295</v>
      </c>
      <c r="J1130" t="s">
        <v>1302</v>
      </c>
      <c r="K1130" t="s">
        <v>1303</v>
      </c>
      <c r="L1130">
        <v>49.911024390000001</v>
      </c>
      <c r="M1130">
        <v>-126.8499923</v>
      </c>
      <c r="N1130" t="s">
        <v>30</v>
      </c>
      <c r="O1130">
        <v>32</v>
      </c>
      <c r="P1130" t="s">
        <v>1304</v>
      </c>
      <c r="Q1130">
        <v>5</v>
      </c>
      <c r="R1130">
        <v>41488</v>
      </c>
      <c r="S1130" t="s">
        <v>174</v>
      </c>
      <c r="T1130">
        <v>25</v>
      </c>
      <c r="U1130" t="s">
        <v>1131</v>
      </c>
      <c r="V1130" t="s">
        <v>52</v>
      </c>
      <c r="W1130" s="449">
        <v>9</v>
      </c>
      <c r="X1130">
        <f>'Area 25'!AU12</f>
        <v>2</v>
      </c>
      <c r="Y1130" s="449" t="e">
        <f>'Area 25'!AY12</f>
        <v>#N/A</v>
      </c>
      <c r="Z1130" s="449" t="e">
        <f>'Area 25'!AW12</f>
        <v>#N/A</v>
      </c>
      <c r="AA1130" s="449" t="e">
        <f>'Area 25'!BC12</f>
        <v>#N/A</v>
      </c>
      <c r="AB1130" t="e">
        <f t="shared" si="70"/>
        <v>#N/A</v>
      </c>
      <c r="AC1130" t="e">
        <f t="shared" si="71"/>
        <v>#N/A</v>
      </c>
      <c r="AD1130" t="e">
        <f t="shared" si="72"/>
        <v>#N/A</v>
      </c>
    </row>
    <row r="1131" spans="1:30">
      <c r="A1131" t="s">
        <v>174</v>
      </c>
      <c r="B1131" t="s">
        <v>768</v>
      </c>
      <c r="C1131" t="s">
        <v>1292</v>
      </c>
      <c r="D1131" t="s">
        <v>1293</v>
      </c>
      <c r="E1131">
        <v>49.77804871</v>
      </c>
      <c r="F1131">
        <v>-126.6378502</v>
      </c>
      <c r="G1131" t="s">
        <v>1294</v>
      </c>
      <c r="H1131" t="s">
        <v>1294</v>
      </c>
      <c r="I1131" t="s">
        <v>1295</v>
      </c>
      <c r="J1131" t="s">
        <v>1302</v>
      </c>
      <c r="K1131" t="s">
        <v>1303</v>
      </c>
      <c r="L1131">
        <v>49.911024390000001</v>
      </c>
      <c r="M1131">
        <v>-126.8499923</v>
      </c>
      <c r="N1131" t="s">
        <v>30</v>
      </c>
      <c r="O1131">
        <v>32</v>
      </c>
      <c r="P1131" t="s">
        <v>1304</v>
      </c>
      <c r="Q1131">
        <v>5</v>
      </c>
      <c r="R1131">
        <v>41488</v>
      </c>
      <c r="S1131" t="s">
        <v>174</v>
      </c>
      <c r="T1131">
        <v>25</v>
      </c>
      <c r="U1131" t="s">
        <v>1131</v>
      </c>
      <c r="V1131" t="s">
        <v>53</v>
      </c>
      <c r="W1131" s="449">
        <v>10</v>
      </c>
      <c r="X1131">
        <f>'Area 25'!AU13</f>
        <v>1</v>
      </c>
      <c r="Y1131" s="449">
        <f>'Area 25'!AY13</f>
        <v>2</v>
      </c>
      <c r="Z1131" s="449">
        <f>'Area 25'!AW13</f>
        <v>2</v>
      </c>
      <c r="AA1131" s="449" t="str">
        <f>'Area 25'!BC13</f>
        <v>23</v>
      </c>
      <c r="AB1131" t="e">
        <f t="shared" si="70"/>
        <v>#N/A</v>
      </c>
      <c r="AC1131">
        <f t="shared" si="71"/>
        <v>2</v>
      </c>
      <c r="AD1131" t="e">
        <f t="shared" si="72"/>
        <v>#N/A</v>
      </c>
    </row>
    <row r="1132" spans="1:30">
      <c r="A1132" t="s">
        <v>174</v>
      </c>
      <c r="B1132" t="s">
        <v>768</v>
      </c>
      <c r="C1132" t="s">
        <v>1292</v>
      </c>
      <c r="D1132" t="s">
        <v>1293</v>
      </c>
      <c r="E1132">
        <v>49.77804871</v>
      </c>
      <c r="F1132">
        <v>-126.6378502</v>
      </c>
      <c r="G1132" t="s">
        <v>1294</v>
      </c>
      <c r="H1132" t="s">
        <v>1294</v>
      </c>
      <c r="I1132" t="s">
        <v>1295</v>
      </c>
      <c r="J1132" t="s">
        <v>1302</v>
      </c>
      <c r="K1132" t="s">
        <v>1303</v>
      </c>
      <c r="L1132">
        <v>49.911024390000001</v>
      </c>
      <c r="M1132">
        <v>-126.8499923</v>
      </c>
      <c r="N1132" t="s">
        <v>30</v>
      </c>
      <c r="O1132">
        <v>32</v>
      </c>
      <c r="P1132" t="s">
        <v>1304</v>
      </c>
      <c r="Q1132">
        <v>5</v>
      </c>
      <c r="R1132">
        <v>41488</v>
      </c>
      <c r="S1132" t="s">
        <v>174</v>
      </c>
      <c r="T1132">
        <v>25</v>
      </c>
      <c r="U1132" t="s">
        <v>1131</v>
      </c>
      <c r="V1132" t="s">
        <v>55</v>
      </c>
      <c r="W1132" s="449">
        <v>11</v>
      </c>
      <c r="X1132">
        <f>'Area 25'!AU14</f>
        <v>0</v>
      </c>
      <c r="Y1132" s="449" t="e">
        <f>'Area 25'!AY14</f>
        <v>#N/A</v>
      </c>
      <c r="Z1132" s="449" t="e">
        <f>'Area 25'!AW14</f>
        <v>#N/A</v>
      </c>
      <c r="AA1132" s="449" t="e">
        <f>'Area 25'!BC14</f>
        <v>#N/A</v>
      </c>
      <c r="AB1132" t="e">
        <f t="shared" si="70"/>
        <v>#N/A</v>
      </c>
      <c r="AC1132" t="e">
        <f t="shared" si="71"/>
        <v>#N/A</v>
      </c>
      <c r="AD1132" t="e">
        <f t="shared" si="72"/>
        <v>#N/A</v>
      </c>
    </row>
    <row r="1133" spans="1:30">
      <c r="A1133" t="s">
        <v>174</v>
      </c>
      <c r="B1133" t="s">
        <v>768</v>
      </c>
      <c r="C1133" t="s">
        <v>1292</v>
      </c>
      <c r="D1133" t="s">
        <v>1293</v>
      </c>
      <c r="E1133">
        <v>49.77804871</v>
      </c>
      <c r="F1133">
        <v>-126.6378502</v>
      </c>
      <c r="G1133" t="s">
        <v>1294</v>
      </c>
      <c r="H1133" t="s">
        <v>1294</v>
      </c>
      <c r="I1133" t="s">
        <v>1295</v>
      </c>
      <c r="J1133" t="s">
        <v>1302</v>
      </c>
      <c r="K1133" t="s">
        <v>1303</v>
      </c>
      <c r="L1133">
        <v>49.911024390000001</v>
      </c>
      <c r="M1133">
        <v>-126.8499923</v>
      </c>
      <c r="N1133" t="s">
        <v>30</v>
      </c>
      <c r="O1133">
        <v>32</v>
      </c>
      <c r="P1133" t="s">
        <v>1304</v>
      </c>
      <c r="Q1133">
        <v>5</v>
      </c>
      <c r="R1133">
        <v>41488</v>
      </c>
      <c r="S1133" t="s">
        <v>174</v>
      </c>
      <c r="T1133">
        <v>25</v>
      </c>
      <c r="U1133" t="s">
        <v>1131</v>
      </c>
      <c r="V1133" t="s">
        <v>56</v>
      </c>
      <c r="W1133" s="449">
        <v>12</v>
      </c>
      <c r="X1133">
        <f>'Area 25'!AU15</f>
        <v>0</v>
      </c>
      <c r="Y1133" s="449" t="e">
        <f>'Area 25'!AY15</f>
        <v>#N/A</v>
      </c>
      <c r="Z1133" s="449" t="e">
        <f>'Area 25'!AW15</f>
        <v>#N/A</v>
      </c>
      <c r="AA1133" s="449" t="e">
        <f>'Area 25'!BC15</f>
        <v>#N/A</v>
      </c>
      <c r="AB1133" t="e">
        <f t="shared" si="70"/>
        <v>#N/A</v>
      </c>
      <c r="AC1133" t="e">
        <f t="shared" si="71"/>
        <v>#N/A</v>
      </c>
      <c r="AD1133" t="e">
        <f t="shared" si="72"/>
        <v>#N/A</v>
      </c>
    </row>
    <row r="1134" spans="1:30">
      <c r="A1134" t="s">
        <v>174</v>
      </c>
      <c r="B1134" t="s">
        <v>768</v>
      </c>
      <c r="C1134" t="s">
        <v>1292</v>
      </c>
      <c r="D1134" t="s">
        <v>1293</v>
      </c>
      <c r="E1134">
        <v>49.77804871</v>
      </c>
      <c r="F1134">
        <v>-126.6378502</v>
      </c>
      <c r="G1134" t="s">
        <v>1294</v>
      </c>
      <c r="H1134" t="s">
        <v>1294</v>
      </c>
      <c r="I1134" t="s">
        <v>1295</v>
      </c>
      <c r="J1134" t="s">
        <v>1302</v>
      </c>
      <c r="K1134" t="s">
        <v>1303</v>
      </c>
      <c r="L1134">
        <v>49.911024390000001</v>
      </c>
      <c r="M1134">
        <v>-126.8499923</v>
      </c>
      <c r="N1134" t="s">
        <v>30</v>
      </c>
      <c r="O1134">
        <v>32</v>
      </c>
      <c r="P1134" t="s">
        <v>1304</v>
      </c>
      <c r="Q1134">
        <v>5</v>
      </c>
      <c r="R1134">
        <v>41488</v>
      </c>
      <c r="S1134" t="s">
        <v>174</v>
      </c>
      <c r="T1134">
        <v>25</v>
      </c>
      <c r="U1134" t="s">
        <v>1131</v>
      </c>
      <c r="V1134" t="s">
        <v>57</v>
      </c>
      <c r="W1134" s="449">
        <v>13</v>
      </c>
      <c r="X1134">
        <f>'Area 25'!AU16</f>
        <v>0</v>
      </c>
      <c r="Y1134" s="449" t="e">
        <f>'Area 25'!AY16</f>
        <v>#N/A</v>
      </c>
      <c r="Z1134" s="449" t="e">
        <f>'Area 25'!AW16</f>
        <v>#N/A</v>
      </c>
      <c r="AA1134" s="449" t="e">
        <f>'Area 25'!BC16</f>
        <v>#N/A</v>
      </c>
      <c r="AB1134" t="e">
        <f t="shared" si="70"/>
        <v>#N/A</v>
      </c>
      <c r="AC1134" t="e">
        <f t="shared" si="71"/>
        <v>#N/A</v>
      </c>
      <c r="AD1134" t="e">
        <f t="shared" si="72"/>
        <v>#N/A</v>
      </c>
    </row>
    <row r="1135" spans="1:30">
      <c r="A1135" t="s">
        <v>174</v>
      </c>
      <c r="B1135" t="s">
        <v>768</v>
      </c>
      <c r="C1135" t="s">
        <v>1292</v>
      </c>
      <c r="D1135" t="s">
        <v>1293</v>
      </c>
      <c r="E1135">
        <v>49.77804871</v>
      </c>
      <c r="F1135">
        <v>-126.6378502</v>
      </c>
      <c r="G1135" t="s">
        <v>1294</v>
      </c>
      <c r="H1135" t="s">
        <v>1294</v>
      </c>
      <c r="I1135" t="s">
        <v>1295</v>
      </c>
      <c r="J1135" t="s">
        <v>1302</v>
      </c>
      <c r="K1135" t="s">
        <v>1303</v>
      </c>
      <c r="L1135">
        <v>49.911024390000001</v>
      </c>
      <c r="M1135">
        <v>-126.8499923</v>
      </c>
      <c r="N1135" t="s">
        <v>30</v>
      </c>
      <c r="O1135">
        <v>32</v>
      </c>
      <c r="P1135" t="s">
        <v>1304</v>
      </c>
      <c r="Q1135">
        <v>5</v>
      </c>
      <c r="R1135">
        <v>41488</v>
      </c>
      <c r="S1135" t="s">
        <v>174</v>
      </c>
      <c r="T1135">
        <v>25</v>
      </c>
      <c r="U1135" t="s">
        <v>1131</v>
      </c>
      <c r="V1135" t="s">
        <v>58</v>
      </c>
      <c r="W1135" s="449">
        <v>14</v>
      </c>
      <c r="X1135">
        <f>'Area 25'!AU17</f>
        <v>0</v>
      </c>
      <c r="Y1135" s="449" t="e">
        <f>'Area 25'!AY17</f>
        <v>#N/A</v>
      </c>
      <c r="Z1135" s="449" t="e">
        <f>'Area 25'!AW17</f>
        <v>#N/A</v>
      </c>
      <c r="AA1135" s="449" t="e">
        <f>'Area 25'!BC17</f>
        <v>#N/A</v>
      </c>
      <c r="AB1135" t="e">
        <f t="shared" si="70"/>
        <v>#N/A</v>
      </c>
      <c r="AC1135" t="e">
        <f t="shared" si="71"/>
        <v>#N/A</v>
      </c>
      <c r="AD1135" t="e">
        <f t="shared" si="72"/>
        <v>#N/A</v>
      </c>
    </row>
    <row r="1136" spans="1:30">
      <c r="A1136" t="s">
        <v>174</v>
      </c>
      <c r="B1136" t="s">
        <v>768</v>
      </c>
      <c r="C1136" t="s">
        <v>1292</v>
      </c>
      <c r="D1136" t="s">
        <v>1293</v>
      </c>
      <c r="E1136">
        <v>49.77804871</v>
      </c>
      <c r="F1136">
        <v>-126.6378502</v>
      </c>
      <c r="G1136" t="s">
        <v>1294</v>
      </c>
      <c r="H1136" t="s">
        <v>1294</v>
      </c>
      <c r="I1136" t="s">
        <v>1295</v>
      </c>
      <c r="J1136" t="s">
        <v>1302</v>
      </c>
      <c r="K1136" t="s">
        <v>1303</v>
      </c>
      <c r="L1136">
        <v>49.911024390000001</v>
      </c>
      <c r="M1136">
        <v>-126.8499923</v>
      </c>
      <c r="N1136" t="s">
        <v>30</v>
      </c>
      <c r="O1136">
        <v>32</v>
      </c>
      <c r="P1136" t="s">
        <v>1304</v>
      </c>
      <c r="Q1136">
        <v>5</v>
      </c>
      <c r="R1136">
        <v>41488</v>
      </c>
      <c r="S1136" t="s">
        <v>174</v>
      </c>
      <c r="T1136">
        <v>25</v>
      </c>
      <c r="U1136" t="s">
        <v>1131</v>
      </c>
      <c r="V1136" t="s">
        <v>59</v>
      </c>
      <c r="W1136" s="449">
        <v>15</v>
      </c>
      <c r="X1136">
        <f>'Area 25'!AU18</f>
        <v>0</v>
      </c>
      <c r="Y1136" s="449" t="e">
        <f>'Area 25'!AY18</f>
        <v>#N/A</v>
      </c>
      <c r="Z1136" s="449" t="e">
        <f>'Area 25'!AW18</f>
        <v>#N/A</v>
      </c>
      <c r="AA1136" s="449" t="e">
        <f>'Area 25'!BC18</f>
        <v>#N/A</v>
      </c>
      <c r="AB1136" t="e">
        <f t="shared" si="70"/>
        <v>#N/A</v>
      </c>
      <c r="AC1136" t="e">
        <f t="shared" si="71"/>
        <v>#N/A</v>
      </c>
      <c r="AD1136" t="e">
        <f t="shared" si="72"/>
        <v>#N/A</v>
      </c>
    </row>
    <row r="1137" spans="1:30">
      <c r="A1137" t="s">
        <v>174</v>
      </c>
      <c r="B1137" t="s">
        <v>768</v>
      </c>
      <c r="C1137" t="s">
        <v>1292</v>
      </c>
      <c r="D1137" t="s">
        <v>1293</v>
      </c>
      <c r="E1137">
        <v>49.77804871</v>
      </c>
      <c r="F1137">
        <v>-126.6378502</v>
      </c>
      <c r="G1137" t="s">
        <v>1294</v>
      </c>
      <c r="H1137" t="s">
        <v>1294</v>
      </c>
      <c r="I1137" t="s">
        <v>1295</v>
      </c>
      <c r="J1137" t="s">
        <v>1302</v>
      </c>
      <c r="K1137" t="s">
        <v>1303</v>
      </c>
      <c r="L1137">
        <v>49.911024390000001</v>
      </c>
      <c r="M1137">
        <v>-126.8499923</v>
      </c>
      <c r="N1137" t="s">
        <v>30</v>
      </c>
      <c r="O1137">
        <v>32</v>
      </c>
      <c r="P1137" t="s">
        <v>1304</v>
      </c>
      <c r="Q1137">
        <v>5</v>
      </c>
      <c r="R1137">
        <v>41488</v>
      </c>
      <c r="S1137" t="s">
        <v>174</v>
      </c>
      <c r="T1137">
        <v>25</v>
      </c>
      <c r="U1137" t="s">
        <v>1132</v>
      </c>
      <c r="V1137" t="s">
        <v>61</v>
      </c>
      <c r="W1137" s="449">
        <v>16</v>
      </c>
      <c r="X1137">
        <f>'Area 25'!AU19</f>
        <v>1</v>
      </c>
      <c r="Y1137" s="449">
        <f>'Area 25'!AY19</f>
        <v>2</v>
      </c>
      <c r="Z1137" s="449">
        <f>'Area 25'!AW19</f>
        <v>2</v>
      </c>
      <c r="AA1137" s="449" t="str">
        <f>'Area 25'!BC19</f>
        <v>23</v>
      </c>
      <c r="AB1137" t="e">
        <f t="shared" si="70"/>
        <v>#N/A</v>
      </c>
      <c r="AC1137">
        <f t="shared" si="71"/>
        <v>2</v>
      </c>
      <c r="AD1137" t="e">
        <f t="shared" si="72"/>
        <v>#N/A</v>
      </c>
    </row>
    <row r="1138" spans="1:30">
      <c r="A1138" t="s">
        <v>174</v>
      </c>
      <c r="B1138" t="s">
        <v>768</v>
      </c>
      <c r="C1138" t="s">
        <v>1292</v>
      </c>
      <c r="D1138" t="s">
        <v>1293</v>
      </c>
      <c r="E1138">
        <v>49.77804871</v>
      </c>
      <c r="F1138">
        <v>-126.6378502</v>
      </c>
      <c r="G1138" t="s">
        <v>1294</v>
      </c>
      <c r="H1138" t="s">
        <v>1294</v>
      </c>
      <c r="I1138" t="s">
        <v>1295</v>
      </c>
      <c r="J1138" t="s">
        <v>1302</v>
      </c>
      <c r="K1138" t="s">
        <v>1303</v>
      </c>
      <c r="L1138">
        <v>49.911024390000001</v>
      </c>
      <c r="M1138">
        <v>-126.8499923</v>
      </c>
      <c r="N1138" t="s">
        <v>30</v>
      </c>
      <c r="O1138">
        <v>32</v>
      </c>
      <c r="P1138" t="s">
        <v>1304</v>
      </c>
      <c r="Q1138">
        <v>5</v>
      </c>
      <c r="R1138">
        <v>41488</v>
      </c>
      <c r="S1138" t="s">
        <v>174</v>
      </c>
      <c r="T1138">
        <v>25</v>
      </c>
      <c r="U1138" t="s">
        <v>1132</v>
      </c>
      <c r="V1138" t="s">
        <v>62</v>
      </c>
      <c r="W1138" s="449">
        <v>17</v>
      </c>
      <c r="X1138">
        <f>'Area 25'!AU20</f>
        <v>1</v>
      </c>
      <c r="Y1138" s="449">
        <f>'Area 25'!AY20</f>
        <v>2</v>
      </c>
      <c r="Z1138" s="449">
        <f>'Area 25'!AW20</f>
        <v>2</v>
      </c>
      <c r="AA1138" s="449" t="str">
        <f>'Area 25'!BC20</f>
        <v>23</v>
      </c>
      <c r="AB1138" t="e">
        <f t="shared" si="70"/>
        <v>#N/A</v>
      </c>
      <c r="AC1138">
        <f t="shared" si="71"/>
        <v>2</v>
      </c>
      <c r="AD1138" t="e">
        <f t="shared" si="72"/>
        <v>#N/A</v>
      </c>
    </row>
    <row r="1139" spans="1:30">
      <c r="A1139" t="s">
        <v>174</v>
      </c>
      <c r="B1139" t="s">
        <v>768</v>
      </c>
      <c r="C1139" t="s">
        <v>1292</v>
      </c>
      <c r="D1139" t="s">
        <v>1293</v>
      </c>
      <c r="E1139">
        <v>49.77804871</v>
      </c>
      <c r="F1139">
        <v>-126.6378502</v>
      </c>
      <c r="G1139" t="s">
        <v>1294</v>
      </c>
      <c r="H1139" t="s">
        <v>1294</v>
      </c>
      <c r="I1139" t="s">
        <v>1295</v>
      </c>
      <c r="J1139" t="s">
        <v>1302</v>
      </c>
      <c r="K1139" t="s">
        <v>1303</v>
      </c>
      <c r="L1139">
        <v>49.911024390000001</v>
      </c>
      <c r="M1139">
        <v>-126.8499923</v>
      </c>
      <c r="N1139" t="s">
        <v>30</v>
      </c>
      <c r="O1139">
        <v>32</v>
      </c>
      <c r="P1139" t="s">
        <v>1304</v>
      </c>
      <c r="Q1139">
        <v>5</v>
      </c>
      <c r="R1139">
        <v>41488</v>
      </c>
      <c r="S1139" t="s">
        <v>174</v>
      </c>
      <c r="T1139">
        <v>25</v>
      </c>
      <c r="U1139" t="s">
        <v>1132</v>
      </c>
      <c r="V1139" t="s">
        <v>284</v>
      </c>
      <c r="W1139" s="449">
        <v>18</v>
      </c>
      <c r="X1139">
        <f>'Area 25'!AU21</f>
        <v>1</v>
      </c>
      <c r="Y1139" s="449">
        <f>'Area 25'!AY21</f>
        <v>2</v>
      </c>
      <c r="Z1139" s="449">
        <f>'Area 25'!AW21</f>
        <v>2</v>
      </c>
      <c r="AA1139" s="449" t="str">
        <f>'Area 25'!BC21</f>
        <v>23</v>
      </c>
      <c r="AB1139" t="e">
        <f t="shared" si="70"/>
        <v>#N/A</v>
      </c>
      <c r="AC1139">
        <f t="shared" si="71"/>
        <v>2</v>
      </c>
      <c r="AD1139" t="e">
        <f t="shared" si="72"/>
        <v>#N/A</v>
      </c>
    </row>
    <row r="1140" spans="1:30">
      <c r="A1140" t="s">
        <v>174</v>
      </c>
      <c r="B1140" t="s">
        <v>768</v>
      </c>
      <c r="C1140" t="s">
        <v>1292</v>
      </c>
      <c r="D1140" t="s">
        <v>1293</v>
      </c>
      <c r="E1140">
        <v>49.77804871</v>
      </c>
      <c r="F1140">
        <v>-126.6378502</v>
      </c>
      <c r="G1140" t="s">
        <v>1294</v>
      </c>
      <c r="H1140" t="s">
        <v>1294</v>
      </c>
      <c r="I1140" t="s">
        <v>1295</v>
      </c>
      <c r="J1140" t="s">
        <v>1302</v>
      </c>
      <c r="K1140" t="s">
        <v>1303</v>
      </c>
      <c r="L1140">
        <v>49.911024390000001</v>
      </c>
      <c r="M1140">
        <v>-126.8499923</v>
      </c>
      <c r="N1140" t="s">
        <v>30</v>
      </c>
      <c r="O1140">
        <v>32</v>
      </c>
      <c r="P1140" t="s">
        <v>1304</v>
      </c>
      <c r="Q1140">
        <v>5</v>
      </c>
      <c r="R1140">
        <v>41488</v>
      </c>
      <c r="S1140" t="s">
        <v>174</v>
      </c>
      <c r="T1140">
        <v>25</v>
      </c>
      <c r="U1140" t="s">
        <v>1132</v>
      </c>
      <c r="V1140" t="s">
        <v>64</v>
      </c>
      <c r="W1140" s="449">
        <v>19</v>
      </c>
      <c r="X1140">
        <f>'Area 25'!AU22</f>
        <v>-1</v>
      </c>
      <c r="Y1140" s="449" t="e">
        <f>'Area 25'!AY22</f>
        <v>#N/A</v>
      </c>
      <c r="Z1140" s="449" t="e">
        <f>'Area 25'!AW22</f>
        <v>#N/A</v>
      </c>
      <c r="AA1140" s="449" t="e">
        <f>'Area 25'!BC22</f>
        <v>#N/A</v>
      </c>
      <c r="AB1140" t="e">
        <f t="shared" si="70"/>
        <v>#N/A</v>
      </c>
      <c r="AC1140" t="e">
        <f t="shared" si="71"/>
        <v>#N/A</v>
      </c>
      <c r="AD1140" t="e">
        <f t="shared" si="72"/>
        <v>#N/A</v>
      </c>
    </row>
    <row r="1141" spans="1:30">
      <c r="A1141" t="s">
        <v>174</v>
      </c>
      <c r="B1141" t="s">
        <v>768</v>
      </c>
      <c r="C1141" t="s">
        <v>1292</v>
      </c>
      <c r="D1141" t="s">
        <v>1293</v>
      </c>
      <c r="E1141">
        <v>49.77804871</v>
      </c>
      <c r="F1141">
        <v>-126.6378502</v>
      </c>
      <c r="G1141" t="s">
        <v>1294</v>
      </c>
      <c r="H1141" t="s">
        <v>1294</v>
      </c>
      <c r="I1141" t="s">
        <v>1295</v>
      </c>
      <c r="J1141" t="s">
        <v>1302</v>
      </c>
      <c r="K1141" t="s">
        <v>1303</v>
      </c>
      <c r="L1141">
        <v>49.911024390000001</v>
      </c>
      <c r="M1141">
        <v>-126.8499923</v>
      </c>
      <c r="N1141" t="s">
        <v>30</v>
      </c>
      <c r="O1141">
        <v>32</v>
      </c>
      <c r="P1141" t="s">
        <v>1304</v>
      </c>
      <c r="Q1141">
        <v>5</v>
      </c>
      <c r="R1141">
        <v>41488</v>
      </c>
      <c r="S1141" t="s">
        <v>174</v>
      </c>
      <c r="T1141">
        <v>25</v>
      </c>
      <c r="U1141" t="s">
        <v>1132</v>
      </c>
      <c r="V1141" t="s">
        <v>65</v>
      </c>
      <c r="W1141" s="449">
        <v>20</v>
      </c>
      <c r="X1141">
        <f>'Area 25'!AU23</f>
        <v>1</v>
      </c>
      <c r="Y1141" s="449">
        <f>'Area 25'!AY23</f>
        <v>2</v>
      </c>
      <c r="Z1141" s="449">
        <f>'Area 25'!AW23</f>
        <v>2</v>
      </c>
      <c r="AA1141" s="449" t="str">
        <f>'Area 25'!BC23</f>
        <v>23</v>
      </c>
      <c r="AB1141" t="e">
        <f t="shared" si="70"/>
        <v>#N/A</v>
      </c>
      <c r="AC1141">
        <f t="shared" si="71"/>
        <v>2</v>
      </c>
      <c r="AD1141" t="e">
        <f t="shared" si="72"/>
        <v>#N/A</v>
      </c>
    </row>
    <row r="1142" spans="1:30">
      <c r="A1142" t="s">
        <v>174</v>
      </c>
      <c r="B1142" t="s">
        <v>768</v>
      </c>
      <c r="C1142" t="s">
        <v>1292</v>
      </c>
      <c r="D1142" t="s">
        <v>1293</v>
      </c>
      <c r="E1142">
        <v>49.77804871</v>
      </c>
      <c r="F1142">
        <v>-126.6378502</v>
      </c>
      <c r="G1142" t="s">
        <v>1294</v>
      </c>
      <c r="H1142" t="s">
        <v>1294</v>
      </c>
      <c r="I1142" t="s">
        <v>1295</v>
      </c>
      <c r="J1142" t="s">
        <v>1302</v>
      </c>
      <c r="K1142" t="s">
        <v>1303</v>
      </c>
      <c r="L1142">
        <v>49.911024390000001</v>
      </c>
      <c r="M1142">
        <v>-126.8499923</v>
      </c>
      <c r="N1142" t="s">
        <v>30</v>
      </c>
      <c r="O1142">
        <v>32</v>
      </c>
      <c r="P1142" t="s">
        <v>1304</v>
      </c>
      <c r="Q1142">
        <v>5</v>
      </c>
      <c r="R1142">
        <v>41488</v>
      </c>
      <c r="S1142" t="s">
        <v>174</v>
      </c>
      <c r="T1142">
        <v>25</v>
      </c>
      <c r="U1142" t="s">
        <v>1132</v>
      </c>
      <c r="V1142" t="s">
        <v>66</v>
      </c>
      <c r="W1142" s="449">
        <v>21</v>
      </c>
      <c r="X1142">
        <f>'Area 25'!AU24</f>
        <v>-1</v>
      </c>
      <c r="Y1142" s="449" t="e">
        <f>'Area 25'!AY24</f>
        <v>#N/A</v>
      </c>
      <c r="Z1142" s="449" t="e">
        <f>'Area 25'!AW24</f>
        <v>#N/A</v>
      </c>
      <c r="AA1142" s="449" t="e">
        <f>'Area 25'!BC24</f>
        <v>#N/A</v>
      </c>
      <c r="AB1142" t="e">
        <f t="shared" si="70"/>
        <v>#N/A</v>
      </c>
      <c r="AC1142" t="e">
        <f t="shared" si="71"/>
        <v>#N/A</v>
      </c>
      <c r="AD1142" t="e">
        <f t="shared" si="72"/>
        <v>#N/A</v>
      </c>
    </row>
    <row r="1143" spans="1:30">
      <c r="A1143" t="s">
        <v>174</v>
      </c>
      <c r="B1143" t="s">
        <v>768</v>
      </c>
      <c r="C1143" t="s">
        <v>1292</v>
      </c>
      <c r="D1143" t="s">
        <v>1293</v>
      </c>
      <c r="E1143">
        <v>49.77804871</v>
      </c>
      <c r="F1143">
        <v>-126.6378502</v>
      </c>
      <c r="G1143" t="s">
        <v>1294</v>
      </c>
      <c r="H1143" t="s">
        <v>1294</v>
      </c>
      <c r="I1143" t="s">
        <v>1295</v>
      </c>
      <c r="J1143" t="s">
        <v>1302</v>
      </c>
      <c r="K1143" t="s">
        <v>1303</v>
      </c>
      <c r="L1143">
        <v>49.911024390000001</v>
      </c>
      <c r="M1143">
        <v>-126.8499923</v>
      </c>
      <c r="N1143" t="s">
        <v>30</v>
      </c>
      <c r="O1143">
        <v>32</v>
      </c>
      <c r="P1143" t="s">
        <v>1304</v>
      </c>
      <c r="Q1143">
        <v>5</v>
      </c>
      <c r="R1143">
        <v>41488</v>
      </c>
      <c r="S1143" t="s">
        <v>174</v>
      </c>
      <c r="T1143">
        <v>25</v>
      </c>
      <c r="U1143" t="s">
        <v>1132</v>
      </c>
      <c r="V1143" t="s">
        <v>67</v>
      </c>
      <c r="W1143" s="449">
        <v>22</v>
      </c>
      <c r="X1143">
        <f>'Area 25'!AU25</f>
        <v>-1</v>
      </c>
      <c r="Y1143" s="449" t="e">
        <f>'Area 25'!AY25</f>
        <v>#N/A</v>
      </c>
      <c r="Z1143" s="449" t="e">
        <f>'Area 25'!AW25</f>
        <v>#N/A</v>
      </c>
      <c r="AA1143" s="449" t="e">
        <f>'Area 25'!BC25</f>
        <v>#N/A</v>
      </c>
      <c r="AB1143" t="e">
        <f t="shared" si="70"/>
        <v>#N/A</v>
      </c>
      <c r="AC1143" t="e">
        <f t="shared" si="71"/>
        <v>#N/A</v>
      </c>
      <c r="AD1143" t="e">
        <f t="shared" si="72"/>
        <v>#N/A</v>
      </c>
    </row>
    <row r="1144" spans="1:30">
      <c r="A1144" t="s">
        <v>174</v>
      </c>
      <c r="B1144" t="s">
        <v>768</v>
      </c>
      <c r="C1144" t="s">
        <v>1292</v>
      </c>
      <c r="D1144" t="s">
        <v>1293</v>
      </c>
      <c r="E1144">
        <v>49.77804871</v>
      </c>
      <c r="F1144">
        <v>-126.6378502</v>
      </c>
      <c r="G1144" t="s">
        <v>1294</v>
      </c>
      <c r="H1144" t="s">
        <v>1294</v>
      </c>
      <c r="I1144" t="s">
        <v>1295</v>
      </c>
      <c r="J1144" t="s">
        <v>1302</v>
      </c>
      <c r="K1144" t="s">
        <v>1303</v>
      </c>
      <c r="L1144">
        <v>49.911024390000001</v>
      </c>
      <c r="M1144">
        <v>-126.8499923</v>
      </c>
      <c r="N1144" t="s">
        <v>30</v>
      </c>
      <c r="O1144">
        <v>32</v>
      </c>
      <c r="P1144" t="s">
        <v>1304</v>
      </c>
      <c r="Q1144">
        <v>5</v>
      </c>
      <c r="R1144">
        <v>41488</v>
      </c>
      <c r="S1144" t="s">
        <v>174</v>
      </c>
      <c r="T1144">
        <v>25</v>
      </c>
      <c r="U1144" t="s">
        <v>1132</v>
      </c>
      <c r="V1144" t="s">
        <v>69</v>
      </c>
      <c r="W1144" s="449">
        <v>23</v>
      </c>
      <c r="X1144">
        <f>'Area 25'!AU26</f>
        <v>0</v>
      </c>
      <c r="Y1144" s="449" t="e">
        <f>'Area 25'!AY26</f>
        <v>#N/A</v>
      </c>
      <c r="Z1144" s="449" t="e">
        <f>'Area 25'!AW26</f>
        <v>#N/A</v>
      </c>
      <c r="AA1144" s="449" t="e">
        <f>'Area 25'!BC26</f>
        <v>#N/A</v>
      </c>
      <c r="AB1144" t="e">
        <f t="shared" si="70"/>
        <v>#N/A</v>
      </c>
      <c r="AC1144" t="e">
        <f t="shared" si="71"/>
        <v>#N/A</v>
      </c>
      <c r="AD1144" t="e">
        <f t="shared" si="72"/>
        <v>#N/A</v>
      </c>
    </row>
    <row r="1145" spans="1:30">
      <c r="A1145" t="s">
        <v>174</v>
      </c>
      <c r="B1145" t="s">
        <v>768</v>
      </c>
      <c r="C1145" t="s">
        <v>1292</v>
      </c>
      <c r="D1145" t="s">
        <v>1293</v>
      </c>
      <c r="E1145">
        <v>49.77804871</v>
      </c>
      <c r="F1145">
        <v>-126.6378502</v>
      </c>
      <c r="G1145" t="s">
        <v>1294</v>
      </c>
      <c r="H1145" t="s">
        <v>1294</v>
      </c>
      <c r="I1145" t="s">
        <v>1295</v>
      </c>
      <c r="J1145" t="s">
        <v>1302</v>
      </c>
      <c r="K1145" t="s">
        <v>1303</v>
      </c>
      <c r="L1145">
        <v>49.911024390000001</v>
      </c>
      <c r="M1145">
        <v>-126.8499923</v>
      </c>
      <c r="N1145" t="s">
        <v>30</v>
      </c>
      <c r="O1145">
        <v>32</v>
      </c>
      <c r="P1145" t="s">
        <v>1304</v>
      </c>
      <c r="Q1145">
        <v>5</v>
      </c>
      <c r="R1145">
        <v>41488</v>
      </c>
      <c r="S1145" t="s">
        <v>174</v>
      </c>
      <c r="T1145">
        <v>25</v>
      </c>
      <c r="U1145" t="s">
        <v>1132</v>
      </c>
      <c r="V1145" t="s">
        <v>71</v>
      </c>
      <c r="W1145" s="449">
        <v>24</v>
      </c>
      <c r="X1145">
        <f>'Area 25'!AU27</f>
        <v>0</v>
      </c>
      <c r="Y1145" s="449" t="e">
        <f>'Area 25'!AY27</f>
        <v>#N/A</v>
      </c>
      <c r="Z1145" s="449" t="e">
        <f>'Area 25'!AW27</f>
        <v>#N/A</v>
      </c>
      <c r="AA1145" s="449" t="e">
        <f>'Area 25'!BC27</f>
        <v>#N/A</v>
      </c>
      <c r="AB1145" t="e">
        <f t="shared" si="70"/>
        <v>#N/A</v>
      </c>
      <c r="AC1145" t="e">
        <f t="shared" si="71"/>
        <v>#N/A</v>
      </c>
      <c r="AD1145" t="e">
        <f t="shared" si="72"/>
        <v>#N/A</v>
      </c>
    </row>
    <row r="1146" spans="1:30">
      <c r="A1146" t="s">
        <v>174</v>
      </c>
      <c r="B1146" t="s">
        <v>768</v>
      </c>
      <c r="C1146" t="s">
        <v>1292</v>
      </c>
      <c r="D1146" t="s">
        <v>1293</v>
      </c>
      <c r="E1146">
        <v>49.77804871</v>
      </c>
      <c r="F1146">
        <v>-126.6378502</v>
      </c>
      <c r="G1146" t="s">
        <v>1294</v>
      </c>
      <c r="H1146" t="s">
        <v>1294</v>
      </c>
      <c r="I1146" t="s">
        <v>1295</v>
      </c>
      <c r="J1146" t="s">
        <v>1302</v>
      </c>
      <c r="K1146" t="s">
        <v>1303</v>
      </c>
      <c r="L1146">
        <v>49.911024390000001</v>
      </c>
      <c r="M1146">
        <v>-126.8499923</v>
      </c>
      <c r="N1146" t="s">
        <v>30</v>
      </c>
      <c r="O1146">
        <v>32</v>
      </c>
      <c r="P1146" t="s">
        <v>1304</v>
      </c>
      <c r="Q1146">
        <v>5</v>
      </c>
      <c r="R1146">
        <v>41488</v>
      </c>
      <c r="S1146" t="s">
        <v>174</v>
      </c>
      <c r="T1146">
        <v>25</v>
      </c>
      <c r="U1146" t="s">
        <v>1132</v>
      </c>
      <c r="V1146" t="s">
        <v>72</v>
      </c>
      <c r="W1146" s="449">
        <v>25</v>
      </c>
      <c r="X1146">
        <f>'Area 25'!AU28</f>
        <v>-1</v>
      </c>
      <c r="Y1146" s="449" t="e">
        <f>'Area 25'!AY28</f>
        <v>#N/A</v>
      </c>
      <c r="Z1146" s="449" t="e">
        <f>'Area 25'!AW28</f>
        <v>#N/A</v>
      </c>
      <c r="AA1146" s="449" t="e">
        <f>'Area 25'!BC28</f>
        <v>#N/A</v>
      </c>
      <c r="AB1146" t="e">
        <f t="shared" si="70"/>
        <v>#N/A</v>
      </c>
      <c r="AC1146" t="e">
        <f t="shared" si="71"/>
        <v>#N/A</v>
      </c>
      <c r="AD1146" t="e">
        <f t="shared" si="72"/>
        <v>#N/A</v>
      </c>
    </row>
    <row r="1147" spans="1:30">
      <c r="A1147" t="s">
        <v>174</v>
      </c>
      <c r="B1147" t="s">
        <v>768</v>
      </c>
      <c r="C1147" t="s">
        <v>1292</v>
      </c>
      <c r="D1147" t="s">
        <v>1293</v>
      </c>
      <c r="E1147">
        <v>49.77804871</v>
      </c>
      <c r="F1147">
        <v>-126.6378502</v>
      </c>
      <c r="G1147" t="s">
        <v>1294</v>
      </c>
      <c r="H1147" t="s">
        <v>1294</v>
      </c>
      <c r="I1147" t="s">
        <v>1295</v>
      </c>
      <c r="J1147" t="s">
        <v>1302</v>
      </c>
      <c r="K1147" t="s">
        <v>1303</v>
      </c>
      <c r="L1147">
        <v>49.911024390000001</v>
      </c>
      <c r="M1147">
        <v>-126.8499923</v>
      </c>
      <c r="N1147" t="s">
        <v>30</v>
      </c>
      <c r="O1147">
        <v>32</v>
      </c>
      <c r="P1147" t="s">
        <v>1304</v>
      </c>
      <c r="Q1147">
        <v>5</v>
      </c>
      <c r="R1147">
        <v>41488</v>
      </c>
      <c r="S1147" t="s">
        <v>174</v>
      </c>
      <c r="T1147">
        <v>25</v>
      </c>
      <c r="U1147" t="s">
        <v>1132</v>
      </c>
      <c r="V1147" t="s">
        <v>73</v>
      </c>
      <c r="W1147" s="449">
        <v>26</v>
      </c>
      <c r="X1147">
        <f>'Area 25'!AU29</f>
        <v>0</v>
      </c>
      <c r="Y1147" s="449" t="e">
        <f>'Area 25'!AY29</f>
        <v>#N/A</v>
      </c>
      <c r="Z1147" s="449" t="e">
        <f>'Area 25'!AW29</f>
        <v>#N/A</v>
      </c>
      <c r="AA1147" s="449" t="e">
        <f>'Area 25'!BC29</f>
        <v>#N/A</v>
      </c>
      <c r="AB1147" t="e">
        <f t="shared" si="70"/>
        <v>#N/A</v>
      </c>
      <c r="AC1147" t="e">
        <f t="shared" si="71"/>
        <v>#N/A</v>
      </c>
      <c r="AD1147" t="e">
        <f t="shared" si="72"/>
        <v>#N/A</v>
      </c>
    </row>
    <row r="1148" spans="1:30">
      <c r="A1148" t="s">
        <v>174</v>
      </c>
      <c r="B1148" t="s">
        <v>768</v>
      </c>
      <c r="C1148" t="s">
        <v>1292</v>
      </c>
      <c r="D1148" t="s">
        <v>1293</v>
      </c>
      <c r="E1148">
        <v>49.77804871</v>
      </c>
      <c r="F1148">
        <v>-126.6378502</v>
      </c>
      <c r="G1148" t="s">
        <v>1294</v>
      </c>
      <c r="H1148" t="s">
        <v>1294</v>
      </c>
      <c r="I1148" t="s">
        <v>1295</v>
      </c>
      <c r="J1148" t="s">
        <v>1302</v>
      </c>
      <c r="K1148" t="s">
        <v>1303</v>
      </c>
      <c r="L1148">
        <v>49.911024390000001</v>
      </c>
      <c r="M1148">
        <v>-126.8499923</v>
      </c>
      <c r="N1148" t="s">
        <v>30</v>
      </c>
      <c r="O1148">
        <v>32</v>
      </c>
      <c r="P1148" t="s">
        <v>1304</v>
      </c>
      <c r="Q1148">
        <v>5</v>
      </c>
      <c r="R1148">
        <v>41488</v>
      </c>
      <c r="S1148" t="s">
        <v>174</v>
      </c>
      <c r="T1148">
        <v>25</v>
      </c>
      <c r="U1148" t="s">
        <v>1132</v>
      </c>
      <c r="V1148" t="s">
        <v>74</v>
      </c>
      <c r="W1148" s="449">
        <v>27</v>
      </c>
      <c r="X1148">
        <f>'Area 25'!AU30</f>
        <v>0</v>
      </c>
      <c r="Y1148" s="449" t="e">
        <f>'Area 25'!AY30</f>
        <v>#N/A</v>
      </c>
      <c r="Z1148" s="449" t="e">
        <f>'Area 25'!AW30</f>
        <v>#N/A</v>
      </c>
      <c r="AA1148" s="449" t="e">
        <f>'Area 25'!BC30</f>
        <v>#N/A</v>
      </c>
      <c r="AB1148" t="e">
        <f t="shared" si="70"/>
        <v>#N/A</v>
      </c>
      <c r="AC1148" t="e">
        <f t="shared" si="71"/>
        <v>#N/A</v>
      </c>
      <c r="AD1148" t="e">
        <f t="shared" si="72"/>
        <v>#N/A</v>
      </c>
    </row>
    <row r="1149" spans="1:30">
      <c r="A1149" t="s">
        <v>174</v>
      </c>
      <c r="B1149" t="s">
        <v>768</v>
      </c>
      <c r="C1149" t="s">
        <v>1292</v>
      </c>
      <c r="D1149" t="s">
        <v>1293</v>
      </c>
      <c r="E1149">
        <v>49.77804871</v>
      </c>
      <c r="F1149">
        <v>-126.6378502</v>
      </c>
      <c r="G1149" t="s">
        <v>1294</v>
      </c>
      <c r="H1149" t="s">
        <v>1294</v>
      </c>
      <c r="I1149" t="s">
        <v>1295</v>
      </c>
      <c r="J1149" t="s">
        <v>1302</v>
      </c>
      <c r="K1149" t="s">
        <v>1303</v>
      </c>
      <c r="L1149">
        <v>49.911024390000001</v>
      </c>
      <c r="M1149">
        <v>-126.8499923</v>
      </c>
      <c r="N1149" t="s">
        <v>30</v>
      </c>
      <c r="O1149">
        <v>32</v>
      </c>
      <c r="P1149" t="s">
        <v>1304</v>
      </c>
      <c r="Q1149">
        <v>5</v>
      </c>
      <c r="R1149">
        <v>41488</v>
      </c>
      <c r="S1149" t="s">
        <v>174</v>
      </c>
      <c r="T1149">
        <v>25</v>
      </c>
      <c r="U1149" t="s">
        <v>1132</v>
      </c>
      <c r="V1149" t="s">
        <v>75</v>
      </c>
      <c r="W1149" s="449">
        <v>28</v>
      </c>
      <c r="X1149">
        <f>'Area 25'!AU31</f>
        <v>0</v>
      </c>
      <c r="Y1149" s="449" t="e">
        <f>'Area 25'!AY31</f>
        <v>#N/A</v>
      </c>
      <c r="Z1149" s="449" t="e">
        <f>'Area 25'!AW31</f>
        <v>#N/A</v>
      </c>
      <c r="AA1149" s="449" t="e">
        <f>'Area 25'!BC31</f>
        <v>#N/A</v>
      </c>
      <c r="AB1149" t="e">
        <f t="shared" si="70"/>
        <v>#N/A</v>
      </c>
      <c r="AC1149" t="e">
        <f t="shared" si="71"/>
        <v>#N/A</v>
      </c>
      <c r="AD1149" t="e">
        <f t="shared" si="72"/>
        <v>#N/A</v>
      </c>
    </row>
    <row r="1150" spans="1:30">
      <c r="A1150" t="s">
        <v>174</v>
      </c>
      <c r="B1150" t="s">
        <v>768</v>
      </c>
      <c r="C1150" t="s">
        <v>1292</v>
      </c>
      <c r="D1150" t="s">
        <v>1293</v>
      </c>
      <c r="E1150">
        <v>49.77804871</v>
      </c>
      <c r="F1150">
        <v>-126.6378502</v>
      </c>
      <c r="G1150" t="s">
        <v>1294</v>
      </c>
      <c r="H1150" t="s">
        <v>1294</v>
      </c>
      <c r="I1150" t="s">
        <v>1295</v>
      </c>
      <c r="J1150" t="s">
        <v>1302</v>
      </c>
      <c r="K1150" t="s">
        <v>1303</v>
      </c>
      <c r="L1150">
        <v>49.911024390000001</v>
      </c>
      <c r="M1150">
        <v>-126.8499923</v>
      </c>
      <c r="N1150" t="s">
        <v>30</v>
      </c>
      <c r="O1150">
        <v>32</v>
      </c>
      <c r="P1150" t="s">
        <v>1304</v>
      </c>
      <c r="Q1150">
        <v>5</v>
      </c>
      <c r="R1150">
        <v>41488</v>
      </c>
      <c r="S1150" t="s">
        <v>174</v>
      </c>
      <c r="T1150">
        <v>25</v>
      </c>
      <c r="U1150" t="s">
        <v>1132</v>
      </c>
      <c r="V1150" t="s">
        <v>76</v>
      </c>
      <c r="W1150" s="449">
        <v>29</v>
      </c>
      <c r="X1150">
        <f>'Area 25'!AU32</f>
        <v>0</v>
      </c>
      <c r="Y1150" s="449" t="e">
        <f>'Area 25'!AY32</f>
        <v>#N/A</v>
      </c>
      <c r="Z1150" s="449" t="e">
        <f>'Area 25'!AW32</f>
        <v>#N/A</v>
      </c>
      <c r="AA1150" s="449" t="e">
        <f>'Area 25'!BC32</f>
        <v>#N/A</v>
      </c>
      <c r="AB1150" t="e">
        <f t="shared" si="70"/>
        <v>#N/A</v>
      </c>
      <c r="AC1150" t="e">
        <f t="shared" si="71"/>
        <v>#N/A</v>
      </c>
      <c r="AD1150" t="e">
        <f t="shared" si="72"/>
        <v>#N/A</v>
      </c>
    </row>
    <row r="1151" spans="1:30">
      <c r="A1151" t="s">
        <v>174</v>
      </c>
      <c r="B1151" t="s">
        <v>768</v>
      </c>
      <c r="C1151" t="s">
        <v>1292</v>
      </c>
      <c r="D1151" t="s">
        <v>1293</v>
      </c>
      <c r="E1151">
        <v>49.77804871</v>
      </c>
      <c r="F1151">
        <v>-126.6378502</v>
      </c>
      <c r="G1151" t="s">
        <v>1294</v>
      </c>
      <c r="H1151" t="s">
        <v>1294</v>
      </c>
      <c r="I1151" t="s">
        <v>1295</v>
      </c>
      <c r="J1151" t="s">
        <v>1302</v>
      </c>
      <c r="K1151" t="s">
        <v>1303</v>
      </c>
      <c r="L1151">
        <v>49.911024390000001</v>
      </c>
      <c r="M1151">
        <v>-126.8499923</v>
      </c>
      <c r="N1151" t="s">
        <v>30</v>
      </c>
      <c r="O1151">
        <v>32</v>
      </c>
      <c r="P1151" t="s">
        <v>1304</v>
      </c>
      <c r="Q1151">
        <v>5</v>
      </c>
      <c r="R1151">
        <v>41488</v>
      </c>
      <c r="S1151" t="s">
        <v>174</v>
      </c>
      <c r="T1151">
        <v>25</v>
      </c>
      <c r="U1151" t="s">
        <v>1133</v>
      </c>
      <c r="V1151" t="s">
        <v>78</v>
      </c>
      <c r="W1151" s="449">
        <v>30</v>
      </c>
      <c r="X1151">
        <f>'Area 25'!AU33</f>
        <v>0</v>
      </c>
      <c r="Y1151" s="449" t="e">
        <f>'Area 25'!AY33</f>
        <v>#N/A</v>
      </c>
      <c r="Z1151" s="449" t="e">
        <f>'Area 25'!AW33</f>
        <v>#N/A</v>
      </c>
      <c r="AA1151" s="449" t="e">
        <f>'Area 25'!BC33</f>
        <v>#N/A</v>
      </c>
      <c r="AB1151" t="e">
        <f t="shared" si="70"/>
        <v>#N/A</v>
      </c>
      <c r="AC1151" t="e">
        <f t="shared" si="71"/>
        <v>#N/A</v>
      </c>
      <c r="AD1151" t="e">
        <f t="shared" si="72"/>
        <v>#N/A</v>
      </c>
    </row>
    <row r="1152" spans="1:30">
      <c r="A1152" t="s">
        <v>174</v>
      </c>
      <c r="B1152" t="s">
        <v>768</v>
      </c>
      <c r="C1152" t="s">
        <v>1292</v>
      </c>
      <c r="D1152" t="s">
        <v>1293</v>
      </c>
      <c r="E1152">
        <v>49.77804871</v>
      </c>
      <c r="F1152">
        <v>-126.6378502</v>
      </c>
      <c r="G1152" t="s">
        <v>1294</v>
      </c>
      <c r="H1152" t="s">
        <v>1294</v>
      </c>
      <c r="I1152" t="s">
        <v>1295</v>
      </c>
      <c r="J1152" t="s">
        <v>1302</v>
      </c>
      <c r="K1152" t="s">
        <v>1303</v>
      </c>
      <c r="L1152">
        <v>49.911024390000001</v>
      </c>
      <c r="M1152">
        <v>-126.8499923</v>
      </c>
      <c r="N1152" t="s">
        <v>30</v>
      </c>
      <c r="O1152">
        <v>32</v>
      </c>
      <c r="P1152" t="s">
        <v>1304</v>
      </c>
      <c r="Q1152">
        <v>5</v>
      </c>
      <c r="R1152">
        <v>41488</v>
      </c>
      <c r="S1152" t="s">
        <v>174</v>
      </c>
      <c r="T1152">
        <v>25</v>
      </c>
      <c r="U1152" t="s">
        <v>1133</v>
      </c>
      <c r="V1152" t="s">
        <v>79</v>
      </c>
      <c r="W1152" s="449">
        <v>31</v>
      </c>
      <c r="X1152">
        <f>'Area 25'!AU34</f>
        <v>0</v>
      </c>
      <c r="Y1152" s="449" t="e">
        <f>'Area 25'!AY34</f>
        <v>#N/A</v>
      </c>
      <c r="Z1152" s="449" t="e">
        <f>'Area 25'!AW34</f>
        <v>#N/A</v>
      </c>
      <c r="AA1152" s="449" t="e">
        <f>'Area 25'!BC34</f>
        <v>#N/A</v>
      </c>
      <c r="AB1152" t="e">
        <f t="shared" si="70"/>
        <v>#N/A</v>
      </c>
      <c r="AC1152" t="e">
        <f t="shared" si="71"/>
        <v>#N/A</v>
      </c>
      <c r="AD1152" t="e">
        <f t="shared" si="72"/>
        <v>#N/A</v>
      </c>
    </row>
    <row r="1153" spans="1:30">
      <c r="A1153" t="s">
        <v>174</v>
      </c>
      <c r="B1153" t="s">
        <v>768</v>
      </c>
      <c r="C1153" t="s">
        <v>1292</v>
      </c>
      <c r="D1153" t="s">
        <v>1293</v>
      </c>
      <c r="E1153">
        <v>49.77804871</v>
      </c>
      <c r="F1153">
        <v>-126.6378502</v>
      </c>
      <c r="G1153" t="s">
        <v>1294</v>
      </c>
      <c r="H1153" t="s">
        <v>1294</v>
      </c>
      <c r="I1153" t="s">
        <v>1295</v>
      </c>
      <c r="J1153" t="s">
        <v>1302</v>
      </c>
      <c r="K1153" t="s">
        <v>1303</v>
      </c>
      <c r="L1153">
        <v>49.911024390000001</v>
      </c>
      <c r="M1153">
        <v>-126.8499923</v>
      </c>
      <c r="N1153" t="s">
        <v>30</v>
      </c>
      <c r="O1153">
        <v>32</v>
      </c>
      <c r="P1153" t="s">
        <v>1304</v>
      </c>
      <c r="Q1153">
        <v>5</v>
      </c>
      <c r="R1153">
        <v>41488</v>
      </c>
      <c r="S1153" t="s">
        <v>174</v>
      </c>
      <c r="T1153">
        <v>25</v>
      </c>
      <c r="U1153" t="s">
        <v>1133</v>
      </c>
      <c r="V1153" t="s">
        <v>80</v>
      </c>
      <c r="W1153" s="449">
        <v>32</v>
      </c>
      <c r="X1153">
        <f>'Area 25'!AU35</f>
        <v>1</v>
      </c>
      <c r="Y1153" s="449">
        <f>'Area 25'!AY35</f>
        <v>2</v>
      </c>
      <c r="Z1153" s="449">
        <f>'Area 25'!AW35</f>
        <v>2</v>
      </c>
      <c r="AA1153" s="449" t="str">
        <f>'Area 25'!BC35</f>
        <v>23</v>
      </c>
      <c r="AB1153" t="e">
        <f t="shared" si="70"/>
        <v>#N/A</v>
      </c>
      <c r="AC1153">
        <f t="shared" si="71"/>
        <v>2</v>
      </c>
      <c r="AD1153" t="e">
        <f t="shared" si="72"/>
        <v>#N/A</v>
      </c>
    </row>
    <row r="1154" spans="1:30">
      <c r="A1154" t="s">
        <v>174</v>
      </c>
      <c r="B1154" t="s">
        <v>768</v>
      </c>
      <c r="C1154" t="s">
        <v>1292</v>
      </c>
      <c r="D1154" t="s">
        <v>1293</v>
      </c>
      <c r="E1154">
        <v>49.77804871</v>
      </c>
      <c r="F1154">
        <v>-126.6378502</v>
      </c>
      <c r="G1154" t="s">
        <v>1294</v>
      </c>
      <c r="H1154" t="s">
        <v>1294</v>
      </c>
      <c r="I1154" t="s">
        <v>1295</v>
      </c>
      <c r="J1154" t="s">
        <v>1302</v>
      </c>
      <c r="K1154" t="s">
        <v>1303</v>
      </c>
      <c r="L1154">
        <v>49.911024390000001</v>
      </c>
      <c r="M1154">
        <v>-126.8499923</v>
      </c>
      <c r="N1154" t="s">
        <v>30</v>
      </c>
      <c r="O1154">
        <v>32</v>
      </c>
      <c r="P1154" t="s">
        <v>1304</v>
      </c>
      <c r="Q1154">
        <v>5</v>
      </c>
      <c r="R1154">
        <v>41488</v>
      </c>
      <c r="S1154" t="s">
        <v>174</v>
      </c>
      <c r="T1154">
        <v>25</v>
      </c>
      <c r="U1154" t="s">
        <v>1133</v>
      </c>
      <c r="V1154" t="s">
        <v>81</v>
      </c>
      <c r="W1154" s="449">
        <v>33</v>
      </c>
      <c r="X1154">
        <f>'Area 25'!AU36</f>
        <v>0</v>
      </c>
      <c r="Y1154" s="449" t="e">
        <f>'Area 25'!AY36</f>
        <v>#N/A</v>
      </c>
      <c r="Z1154" s="449" t="e">
        <f>'Area 25'!AW36</f>
        <v>#N/A</v>
      </c>
      <c r="AA1154" s="449" t="e">
        <f>'Area 25'!BC36</f>
        <v>#N/A</v>
      </c>
      <c r="AB1154" t="e">
        <f t="shared" si="70"/>
        <v>#N/A</v>
      </c>
      <c r="AC1154" t="e">
        <f t="shared" si="71"/>
        <v>#N/A</v>
      </c>
      <c r="AD1154" t="e">
        <f t="shared" si="72"/>
        <v>#N/A</v>
      </c>
    </row>
    <row r="1155" spans="1:30">
      <c r="A1155" t="s">
        <v>174</v>
      </c>
      <c r="B1155" t="s">
        <v>768</v>
      </c>
      <c r="C1155" t="s">
        <v>1292</v>
      </c>
      <c r="D1155" t="s">
        <v>1293</v>
      </c>
      <c r="E1155">
        <v>49.77804871</v>
      </c>
      <c r="F1155">
        <v>-126.6378502</v>
      </c>
      <c r="G1155" t="s">
        <v>1294</v>
      </c>
      <c r="H1155" t="s">
        <v>1294</v>
      </c>
      <c r="I1155" t="s">
        <v>1295</v>
      </c>
      <c r="J1155" t="s">
        <v>1302</v>
      </c>
      <c r="K1155" t="s">
        <v>1303</v>
      </c>
      <c r="L1155">
        <v>49.911024390000001</v>
      </c>
      <c r="M1155">
        <v>-126.8499923</v>
      </c>
      <c r="N1155" t="s">
        <v>30</v>
      </c>
      <c r="O1155">
        <v>32</v>
      </c>
      <c r="P1155" t="s">
        <v>1304</v>
      </c>
      <c r="Q1155">
        <v>5</v>
      </c>
      <c r="R1155">
        <v>41488</v>
      </c>
      <c r="S1155" t="s">
        <v>174</v>
      </c>
      <c r="T1155">
        <v>25</v>
      </c>
      <c r="U1155" t="s">
        <v>1133</v>
      </c>
      <c r="V1155" t="s">
        <v>82</v>
      </c>
      <c r="W1155" s="449">
        <v>34</v>
      </c>
      <c r="X1155">
        <f>'Area 25'!AU37</f>
        <v>1</v>
      </c>
      <c r="Y1155" s="449">
        <f>'Area 25'!AY37</f>
        <v>2</v>
      </c>
      <c r="Z1155" s="449">
        <f>'Area 25'!AW37</f>
        <v>2</v>
      </c>
      <c r="AA1155" s="449" t="str">
        <f>'Area 25'!BC37</f>
        <v>23</v>
      </c>
      <c r="AB1155" t="e">
        <f t="shared" si="70"/>
        <v>#N/A</v>
      </c>
      <c r="AC1155">
        <f t="shared" si="71"/>
        <v>2</v>
      </c>
      <c r="AD1155" t="e">
        <f t="shared" si="72"/>
        <v>#N/A</v>
      </c>
    </row>
    <row r="1156" spans="1:30">
      <c r="A1156" t="s">
        <v>174</v>
      </c>
      <c r="B1156" t="s">
        <v>768</v>
      </c>
      <c r="C1156" t="s">
        <v>1292</v>
      </c>
      <c r="D1156" t="s">
        <v>1293</v>
      </c>
      <c r="E1156">
        <v>49.77804871</v>
      </c>
      <c r="F1156">
        <v>-126.6378502</v>
      </c>
      <c r="G1156" t="s">
        <v>1294</v>
      </c>
      <c r="H1156" t="s">
        <v>1294</v>
      </c>
      <c r="I1156" t="s">
        <v>1295</v>
      </c>
      <c r="J1156" t="s">
        <v>1302</v>
      </c>
      <c r="K1156" t="s">
        <v>1303</v>
      </c>
      <c r="L1156">
        <v>49.911024390000001</v>
      </c>
      <c r="M1156">
        <v>-126.8499923</v>
      </c>
      <c r="N1156" t="s">
        <v>30</v>
      </c>
      <c r="O1156">
        <v>32</v>
      </c>
      <c r="P1156" t="s">
        <v>1304</v>
      </c>
      <c r="Q1156">
        <v>5</v>
      </c>
      <c r="R1156">
        <v>41488</v>
      </c>
      <c r="S1156" t="s">
        <v>174</v>
      </c>
      <c r="T1156">
        <v>25</v>
      </c>
      <c r="U1156" t="s">
        <v>1133</v>
      </c>
      <c r="V1156" t="s">
        <v>83</v>
      </c>
      <c r="W1156" s="449">
        <v>35</v>
      </c>
      <c r="X1156">
        <f>'Area 25'!AU38</f>
        <v>-1</v>
      </c>
      <c r="Y1156" s="449" t="e">
        <f>'Area 25'!AY38</f>
        <v>#N/A</v>
      </c>
      <c r="Z1156" s="449" t="e">
        <f>'Area 25'!AW38</f>
        <v>#N/A</v>
      </c>
      <c r="AA1156" s="449" t="e">
        <f>'Area 25'!BC38</f>
        <v>#N/A</v>
      </c>
      <c r="AB1156" t="e">
        <f t="shared" si="70"/>
        <v>#N/A</v>
      </c>
      <c r="AC1156" t="e">
        <f t="shared" si="71"/>
        <v>#N/A</v>
      </c>
      <c r="AD1156" t="e">
        <f t="shared" si="72"/>
        <v>#N/A</v>
      </c>
    </row>
    <row r="1157" spans="1:30">
      <c r="A1157" t="s">
        <v>174</v>
      </c>
      <c r="B1157" t="s">
        <v>768</v>
      </c>
      <c r="C1157" t="s">
        <v>1292</v>
      </c>
      <c r="D1157" t="s">
        <v>1293</v>
      </c>
      <c r="E1157">
        <v>49.77804871</v>
      </c>
      <c r="F1157">
        <v>-126.6378502</v>
      </c>
      <c r="G1157" t="s">
        <v>1294</v>
      </c>
      <c r="H1157" t="s">
        <v>1294</v>
      </c>
      <c r="I1157" t="s">
        <v>1295</v>
      </c>
      <c r="J1157" t="s">
        <v>1302</v>
      </c>
      <c r="K1157" t="s">
        <v>1303</v>
      </c>
      <c r="L1157">
        <v>49.911024390000001</v>
      </c>
      <c r="M1157">
        <v>-126.8499923</v>
      </c>
      <c r="N1157" t="s">
        <v>30</v>
      </c>
      <c r="O1157">
        <v>32</v>
      </c>
      <c r="P1157" t="s">
        <v>1304</v>
      </c>
      <c r="Q1157">
        <v>5</v>
      </c>
      <c r="R1157">
        <v>41488</v>
      </c>
      <c r="S1157" t="s">
        <v>174</v>
      </c>
      <c r="T1157">
        <v>25</v>
      </c>
      <c r="U1157" t="s">
        <v>1133</v>
      </c>
      <c r="V1157" t="s">
        <v>84</v>
      </c>
      <c r="W1157" s="449">
        <v>36</v>
      </c>
      <c r="X1157">
        <f>'Area 25'!AU39</f>
        <v>-1</v>
      </c>
      <c r="Y1157" s="449" t="e">
        <f>'Area 25'!AY39</f>
        <v>#N/A</v>
      </c>
      <c r="Z1157" s="449" t="e">
        <f>'Area 25'!AW39</f>
        <v>#N/A</v>
      </c>
      <c r="AA1157" s="449" t="e">
        <f>'Area 25'!BC39</f>
        <v>#N/A</v>
      </c>
      <c r="AB1157" t="e">
        <f t="shared" si="70"/>
        <v>#N/A</v>
      </c>
      <c r="AC1157" t="e">
        <f t="shared" si="71"/>
        <v>#N/A</v>
      </c>
      <c r="AD1157" t="e">
        <f t="shared" si="72"/>
        <v>#N/A</v>
      </c>
    </row>
    <row r="1158" spans="1:30">
      <c r="A1158" t="s">
        <v>174</v>
      </c>
      <c r="B1158" t="s">
        <v>768</v>
      </c>
      <c r="C1158" t="s">
        <v>1292</v>
      </c>
      <c r="D1158" t="s">
        <v>1293</v>
      </c>
      <c r="E1158">
        <v>49.77804871</v>
      </c>
      <c r="F1158">
        <v>-126.6378502</v>
      </c>
      <c r="G1158" t="s">
        <v>1294</v>
      </c>
      <c r="H1158" t="s">
        <v>1294</v>
      </c>
      <c r="I1158" t="s">
        <v>1295</v>
      </c>
      <c r="J1158" t="s">
        <v>1302</v>
      </c>
      <c r="K1158" t="s">
        <v>1303</v>
      </c>
      <c r="L1158">
        <v>49.911024390000001</v>
      </c>
      <c r="M1158">
        <v>-126.8499923</v>
      </c>
      <c r="N1158" t="s">
        <v>30</v>
      </c>
      <c r="O1158">
        <v>32</v>
      </c>
      <c r="P1158" t="s">
        <v>1304</v>
      </c>
      <c r="Q1158">
        <v>5</v>
      </c>
      <c r="R1158">
        <v>41488</v>
      </c>
      <c r="S1158" t="s">
        <v>174</v>
      </c>
      <c r="T1158">
        <v>25</v>
      </c>
      <c r="U1158" t="s">
        <v>1133</v>
      </c>
      <c r="V1158" t="s">
        <v>85</v>
      </c>
      <c r="W1158" s="449">
        <v>37</v>
      </c>
      <c r="X1158">
        <f>'Area 25'!AU40</f>
        <v>0</v>
      </c>
      <c r="Y1158" s="449" t="e">
        <f>'Area 25'!AY40</f>
        <v>#N/A</v>
      </c>
      <c r="Z1158" s="449" t="e">
        <f>'Area 25'!AW40</f>
        <v>#N/A</v>
      </c>
      <c r="AA1158" s="449" t="e">
        <f>'Area 25'!BC40</f>
        <v>#N/A</v>
      </c>
      <c r="AB1158" t="e">
        <f t="shared" si="70"/>
        <v>#N/A</v>
      </c>
      <c r="AC1158" t="e">
        <f t="shared" si="71"/>
        <v>#N/A</v>
      </c>
      <c r="AD1158" t="e">
        <f t="shared" si="72"/>
        <v>#N/A</v>
      </c>
    </row>
    <row r="1159" spans="1:30">
      <c r="A1159" t="s">
        <v>174</v>
      </c>
      <c r="B1159" t="s">
        <v>768</v>
      </c>
      <c r="C1159" t="s">
        <v>1292</v>
      </c>
      <c r="D1159" t="s">
        <v>1293</v>
      </c>
      <c r="E1159">
        <v>49.77804871</v>
      </c>
      <c r="F1159">
        <v>-126.6378502</v>
      </c>
      <c r="G1159" t="s">
        <v>1294</v>
      </c>
      <c r="H1159" t="s">
        <v>1294</v>
      </c>
      <c r="I1159" t="s">
        <v>1295</v>
      </c>
      <c r="J1159" t="s">
        <v>1302</v>
      </c>
      <c r="K1159" t="s">
        <v>1303</v>
      </c>
      <c r="L1159">
        <v>49.911024390000001</v>
      </c>
      <c r="M1159">
        <v>-126.8499923</v>
      </c>
      <c r="N1159" t="s">
        <v>30</v>
      </c>
      <c r="O1159">
        <v>32</v>
      </c>
      <c r="P1159" t="s">
        <v>1304</v>
      </c>
      <c r="Q1159">
        <v>5</v>
      </c>
      <c r="R1159">
        <v>41488</v>
      </c>
      <c r="S1159" t="s">
        <v>174</v>
      </c>
      <c r="T1159">
        <v>25</v>
      </c>
      <c r="U1159" t="s">
        <v>1133</v>
      </c>
      <c r="V1159" t="s">
        <v>86</v>
      </c>
      <c r="W1159" s="449">
        <v>38</v>
      </c>
      <c r="X1159">
        <f>'Area 25'!AU41</f>
        <v>-1</v>
      </c>
      <c r="Y1159" s="449" t="e">
        <f>'Area 25'!AY41</f>
        <v>#N/A</v>
      </c>
      <c r="Z1159" s="449" t="e">
        <f>'Area 25'!AW41</f>
        <v>#N/A</v>
      </c>
      <c r="AA1159" s="449" t="e">
        <f>'Area 25'!BC41</f>
        <v>#N/A</v>
      </c>
      <c r="AB1159" t="e">
        <f t="shared" si="70"/>
        <v>#N/A</v>
      </c>
      <c r="AC1159" t="e">
        <f t="shared" si="71"/>
        <v>#N/A</v>
      </c>
      <c r="AD1159" t="e">
        <f t="shared" si="72"/>
        <v>#N/A</v>
      </c>
    </row>
    <row r="1160" spans="1:30">
      <c r="A1160" t="s">
        <v>174</v>
      </c>
      <c r="B1160" t="s">
        <v>768</v>
      </c>
      <c r="C1160" t="s">
        <v>1292</v>
      </c>
      <c r="D1160" t="s">
        <v>1293</v>
      </c>
      <c r="E1160">
        <v>49.77804871</v>
      </c>
      <c r="F1160">
        <v>-126.6378502</v>
      </c>
      <c r="G1160" t="s">
        <v>1294</v>
      </c>
      <c r="H1160" t="s">
        <v>1294</v>
      </c>
      <c r="I1160" t="s">
        <v>1295</v>
      </c>
      <c r="J1160" t="s">
        <v>1302</v>
      </c>
      <c r="K1160" t="s">
        <v>1303</v>
      </c>
      <c r="L1160">
        <v>49.911024390000001</v>
      </c>
      <c r="M1160">
        <v>-126.8499923</v>
      </c>
      <c r="N1160" t="s">
        <v>30</v>
      </c>
      <c r="O1160">
        <v>32</v>
      </c>
      <c r="P1160" t="s">
        <v>1304</v>
      </c>
      <c r="Q1160">
        <v>5</v>
      </c>
      <c r="R1160">
        <v>41488</v>
      </c>
      <c r="S1160" t="s">
        <v>174</v>
      </c>
      <c r="T1160">
        <v>25</v>
      </c>
      <c r="U1160" t="s">
        <v>1133</v>
      </c>
      <c r="V1160" t="s">
        <v>87</v>
      </c>
      <c r="W1160" s="449">
        <v>39</v>
      </c>
      <c r="X1160">
        <f>'Area 25'!AU42</f>
        <v>-1</v>
      </c>
      <c r="Y1160" s="449" t="e">
        <f>'Area 25'!AY42</f>
        <v>#N/A</v>
      </c>
      <c r="Z1160" s="449" t="e">
        <f>'Area 25'!AW42</f>
        <v>#N/A</v>
      </c>
      <c r="AA1160" s="449" t="e">
        <f>'Area 25'!BC42</f>
        <v>#N/A</v>
      </c>
      <c r="AB1160" t="e">
        <f t="shared" si="70"/>
        <v>#N/A</v>
      </c>
      <c r="AC1160" t="e">
        <f t="shared" si="71"/>
        <v>#N/A</v>
      </c>
      <c r="AD1160" t="e">
        <f t="shared" si="72"/>
        <v>#N/A</v>
      </c>
    </row>
    <row r="1161" spans="1:30">
      <c r="A1161" t="s">
        <v>174</v>
      </c>
      <c r="B1161" t="s">
        <v>768</v>
      </c>
      <c r="C1161" t="s">
        <v>1292</v>
      </c>
      <c r="D1161" t="s">
        <v>1293</v>
      </c>
      <c r="E1161">
        <v>49.77804871</v>
      </c>
      <c r="F1161">
        <v>-126.6378502</v>
      </c>
      <c r="G1161" t="s">
        <v>1294</v>
      </c>
      <c r="H1161" t="s">
        <v>1294</v>
      </c>
      <c r="I1161" t="s">
        <v>1295</v>
      </c>
      <c r="J1161" t="s">
        <v>1302</v>
      </c>
      <c r="K1161" t="s">
        <v>1303</v>
      </c>
      <c r="L1161">
        <v>49.911024390000001</v>
      </c>
      <c r="M1161">
        <v>-126.8499923</v>
      </c>
      <c r="N1161" t="s">
        <v>30</v>
      </c>
      <c r="O1161">
        <v>32</v>
      </c>
      <c r="P1161" t="s">
        <v>1304</v>
      </c>
      <c r="Q1161">
        <v>5</v>
      </c>
      <c r="R1161">
        <v>41488</v>
      </c>
      <c r="S1161" t="s">
        <v>174</v>
      </c>
      <c r="T1161">
        <v>25</v>
      </c>
      <c r="U1161" t="s">
        <v>1133</v>
      </c>
      <c r="V1161" t="s">
        <v>88</v>
      </c>
      <c r="W1161" s="449">
        <v>40</v>
      </c>
      <c r="X1161">
        <f>'Area 25'!AU43</f>
        <v>0</v>
      </c>
      <c r="Y1161" s="449" t="e">
        <f>'Area 25'!AY43</f>
        <v>#N/A</v>
      </c>
      <c r="Z1161" s="449" t="e">
        <f>'Area 25'!AW43</f>
        <v>#N/A</v>
      </c>
      <c r="AA1161" s="449" t="e">
        <f>'Area 25'!BC43</f>
        <v>#N/A</v>
      </c>
      <c r="AB1161" t="e">
        <f t="shared" si="70"/>
        <v>#N/A</v>
      </c>
      <c r="AC1161" t="e">
        <f t="shared" si="71"/>
        <v>#N/A</v>
      </c>
      <c r="AD1161" t="e">
        <f t="shared" si="72"/>
        <v>#N/A</v>
      </c>
    </row>
    <row r="1162" spans="1:30">
      <c r="A1162" t="s">
        <v>174</v>
      </c>
      <c r="B1162" t="s">
        <v>768</v>
      </c>
      <c r="C1162" t="s">
        <v>1292</v>
      </c>
      <c r="D1162" t="s">
        <v>1293</v>
      </c>
      <c r="E1162">
        <v>49.77804871</v>
      </c>
      <c r="F1162">
        <v>-126.6378502</v>
      </c>
      <c r="G1162" t="s">
        <v>1294</v>
      </c>
      <c r="H1162" t="s">
        <v>1294</v>
      </c>
      <c r="I1162" t="s">
        <v>1295</v>
      </c>
      <c r="J1162" t="s">
        <v>1302</v>
      </c>
      <c r="K1162" t="s">
        <v>1303</v>
      </c>
      <c r="L1162">
        <v>49.911024390000001</v>
      </c>
      <c r="M1162">
        <v>-126.8499923</v>
      </c>
      <c r="N1162" t="s">
        <v>30</v>
      </c>
      <c r="O1162">
        <v>32</v>
      </c>
      <c r="P1162" t="s">
        <v>1304</v>
      </c>
      <c r="Q1162">
        <v>5</v>
      </c>
      <c r="R1162">
        <v>41488</v>
      </c>
      <c r="S1162" t="s">
        <v>174</v>
      </c>
      <c r="T1162">
        <v>25</v>
      </c>
      <c r="U1162" t="s">
        <v>1133</v>
      </c>
      <c r="V1162" t="s">
        <v>89</v>
      </c>
      <c r="W1162" s="449">
        <v>41</v>
      </c>
      <c r="X1162">
        <f>'Area 25'!AU44</f>
        <v>1</v>
      </c>
      <c r="Y1162" s="449" t="e">
        <f>'Area 25'!AY44</f>
        <v>#N/A</v>
      </c>
      <c r="Z1162" s="449" t="e">
        <f>'Area 25'!AW44</f>
        <v>#N/A</v>
      </c>
      <c r="AA1162" s="449" t="e">
        <f>'Area 25'!BC44</f>
        <v>#N/A</v>
      </c>
      <c r="AB1162" t="e">
        <f t="shared" si="70"/>
        <v>#N/A</v>
      </c>
      <c r="AC1162" t="e">
        <f t="shared" si="71"/>
        <v>#N/A</v>
      </c>
      <c r="AD1162" t="e">
        <f t="shared" si="72"/>
        <v>#N/A</v>
      </c>
    </row>
    <row r="1163" spans="1:30">
      <c r="A1163" t="s">
        <v>174</v>
      </c>
      <c r="B1163" t="s">
        <v>768</v>
      </c>
      <c r="C1163" t="s">
        <v>1292</v>
      </c>
      <c r="D1163" t="s">
        <v>1293</v>
      </c>
      <c r="E1163">
        <v>49.77804871</v>
      </c>
      <c r="F1163">
        <v>-126.6378502</v>
      </c>
      <c r="G1163" t="s">
        <v>1294</v>
      </c>
      <c r="H1163" t="s">
        <v>1294</v>
      </c>
      <c r="I1163" t="s">
        <v>1295</v>
      </c>
      <c r="J1163" t="s">
        <v>1302</v>
      </c>
      <c r="K1163" t="s">
        <v>1303</v>
      </c>
      <c r="L1163">
        <v>49.911024390000001</v>
      </c>
      <c r="M1163">
        <v>-126.8499923</v>
      </c>
      <c r="N1163" t="s">
        <v>30</v>
      </c>
      <c r="O1163">
        <v>32</v>
      </c>
      <c r="P1163" t="s">
        <v>1304</v>
      </c>
      <c r="Q1163">
        <v>5</v>
      </c>
      <c r="R1163">
        <v>41488</v>
      </c>
      <c r="S1163" t="s">
        <v>174</v>
      </c>
      <c r="T1163">
        <v>25</v>
      </c>
      <c r="U1163" t="s">
        <v>1133</v>
      </c>
      <c r="V1163" t="s">
        <v>90</v>
      </c>
      <c r="W1163" s="449">
        <v>42</v>
      </c>
      <c r="X1163">
        <f>'Area 25'!AU45</f>
        <v>1</v>
      </c>
      <c r="Y1163" s="449">
        <f>'Area 25'!AY45</f>
        <v>2</v>
      </c>
      <c r="Z1163" s="449">
        <f>'Area 25'!AW45</f>
        <v>2</v>
      </c>
      <c r="AA1163" s="449" t="str">
        <f>'Area 25'!BC45</f>
        <v>23</v>
      </c>
      <c r="AB1163" t="e">
        <f t="shared" si="70"/>
        <v>#N/A</v>
      </c>
      <c r="AC1163">
        <f t="shared" si="71"/>
        <v>2</v>
      </c>
      <c r="AD1163" t="e">
        <f t="shared" si="72"/>
        <v>#N/A</v>
      </c>
    </row>
    <row r="1164" spans="1:30">
      <c r="A1164" t="s">
        <v>174</v>
      </c>
      <c r="B1164" t="s">
        <v>768</v>
      </c>
      <c r="C1164" t="s">
        <v>1292</v>
      </c>
      <c r="D1164" t="s">
        <v>1293</v>
      </c>
      <c r="E1164">
        <v>49.77804871</v>
      </c>
      <c r="F1164">
        <v>-126.6378502</v>
      </c>
      <c r="G1164" t="s">
        <v>1294</v>
      </c>
      <c r="H1164" t="s">
        <v>1294</v>
      </c>
      <c r="I1164" t="s">
        <v>1295</v>
      </c>
      <c r="J1164" t="s">
        <v>1302</v>
      </c>
      <c r="K1164" t="s">
        <v>1303</v>
      </c>
      <c r="L1164">
        <v>49.911024390000001</v>
      </c>
      <c r="M1164">
        <v>-126.8499923</v>
      </c>
      <c r="N1164" t="s">
        <v>30</v>
      </c>
      <c r="O1164">
        <v>32</v>
      </c>
      <c r="P1164" t="s">
        <v>1304</v>
      </c>
      <c r="Q1164">
        <v>5</v>
      </c>
      <c r="R1164">
        <v>41488</v>
      </c>
      <c r="S1164" t="s">
        <v>174</v>
      </c>
      <c r="T1164">
        <v>25</v>
      </c>
      <c r="U1164" t="s">
        <v>1133</v>
      </c>
      <c r="V1164" t="s">
        <v>92</v>
      </c>
      <c r="W1164" s="449">
        <v>43</v>
      </c>
      <c r="X1164">
        <f>'Area 25'!AU46</f>
        <v>0</v>
      </c>
      <c r="Y1164" s="449" t="e">
        <f>'Area 25'!AY46</f>
        <v>#N/A</v>
      </c>
      <c r="Z1164" s="449" t="e">
        <f>'Area 25'!AW46</f>
        <v>#N/A</v>
      </c>
      <c r="AA1164" s="449" t="e">
        <f>'Area 25'!BC46</f>
        <v>#N/A</v>
      </c>
      <c r="AB1164" t="e">
        <f t="shared" si="70"/>
        <v>#N/A</v>
      </c>
      <c r="AC1164" t="e">
        <f t="shared" si="71"/>
        <v>#N/A</v>
      </c>
      <c r="AD1164" t="e">
        <f t="shared" si="72"/>
        <v>#N/A</v>
      </c>
    </row>
    <row r="1165" spans="1:30">
      <c r="A1165" t="s">
        <v>174</v>
      </c>
      <c r="B1165" t="s">
        <v>768</v>
      </c>
      <c r="C1165" t="s">
        <v>1292</v>
      </c>
      <c r="D1165" t="s">
        <v>1293</v>
      </c>
      <c r="E1165">
        <v>49.77804871</v>
      </c>
      <c r="F1165">
        <v>-126.6378502</v>
      </c>
      <c r="G1165" t="s">
        <v>1294</v>
      </c>
      <c r="H1165" t="s">
        <v>1294</v>
      </c>
      <c r="I1165" t="s">
        <v>1295</v>
      </c>
      <c r="J1165" t="s">
        <v>1302</v>
      </c>
      <c r="K1165" t="s">
        <v>1303</v>
      </c>
      <c r="L1165">
        <v>49.911024390000001</v>
      </c>
      <c r="M1165">
        <v>-126.8499923</v>
      </c>
      <c r="N1165" t="s">
        <v>30</v>
      </c>
      <c r="O1165">
        <v>32</v>
      </c>
      <c r="P1165" t="s">
        <v>1304</v>
      </c>
      <c r="Q1165">
        <v>5</v>
      </c>
      <c r="R1165">
        <v>41488</v>
      </c>
      <c r="S1165" t="s">
        <v>174</v>
      </c>
      <c r="T1165">
        <v>25</v>
      </c>
      <c r="U1165" t="s">
        <v>1133</v>
      </c>
      <c r="V1165" t="s">
        <v>93</v>
      </c>
      <c r="W1165" s="449">
        <v>44</v>
      </c>
      <c r="X1165">
        <f>'Area 25'!AU47</f>
        <v>0</v>
      </c>
      <c r="Y1165" s="449" t="e">
        <f>'Area 25'!AY47</f>
        <v>#N/A</v>
      </c>
      <c r="Z1165" s="449" t="e">
        <f>'Area 25'!AW47</f>
        <v>#N/A</v>
      </c>
      <c r="AA1165" s="449" t="e">
        <f>'Area 25'!BC47</f>
        <v>#N/A</v>
      </c>
      <c r="AB1165" t="e">
        <f t="shared" si="70"/>
        <v>#N/A</v>
      </c>
      <c r="AC1165" t="e">
        <f t="shared" si="71"/>
        <v>#N/A</v>
      </c>
      <c r="AD1165" t="e">
        <f t="shared" si="72"/>
        <v>#N/A</v>
      </c>
    </row>
    <row r="1166" spans="1:30">
      <c r="A1166" t="s">
        <v>174</v>
      </c>
      <c r="B1166" t="s">
        <v>768</v>
      </c>
      <c r="C1166" t="s">
        <v>1292</v>
      </c>
      <c r="D1166" t="s">
        <v>1293</v>
      </c>
      <c r="E1166">
        <v>49.77804871</v>
      </c>
      <c r="F1166">
        <v>-126.6378502</v>
      </c>
      <c r="G1166" t="s">
        <v>1294</v>
      </c>
      <c r="H1166" t="s">
        <v>1294</v>
      </c>
      <c r="I1166" t="s">
        <v>1295</v>
      </c>
      <c r="J1166" t="s">
        <v>1302</v>
      </c>
      <c r="K1166" t="s">
        <v>1303</v>
      </c>
      <c r="L1166">
        <v>49.911024390000001</v>
      </c>
      <c r="M1166">
        <v>-126.8499923</v>
      </c>
      <c r="N1166" t="s">
        <v>30</v>
      </c>
      <c r="O1166">
        <v>32</v>
      </c>
      <c r="P1166" t="s">
        <v>1304</v>
      </c>
      <c r="Q1166">
        <v>5</v>
      </c>
      <c r="R1166">
        <v>41488</v>
      </c>
      <c r="S1166" t="s">
        <v>174</v>
      </c>
      <c r="T1166">
        <v>25</v>
      </c>
      <c r="U1166" t="s">
        <v>1133</v>
      </c>
      <c r="V1166" t="s">
        <v>94</v>
      </c>
      <c r="W1166" s="449">
        <v>45</v>
      </c>
      <c r="X1166">
        <f>'Area 25'!AU48</f>
        <v>0</v>
      </c>
      <c r="Y1166" s="449" t="e">
        <f>'Area 25'!AY48</f>
        <v>#N/A</v>
      </c>
      <c r="Z1166" s="449" t="e">
        <f>'Area 25'!AW48</f>
        <v>#N/A</v>
      </c>
      <c r="AA1166" s="449" t="e">
        <f>'Area 25'!BC48</f>
        <v>#N/A</v>
      </c>
      <c r="AB1166" t="e">
        <f t="shared" si="70"/>
        <v>#N/A</v>
      </c>
      <c r="AC1166" t="e">
        <f t="shared" si="71"/>
        <v>#N/A</v>
      </c>
      <c r="AD1166" t="e">
        <f t="shared" si="72"/>
        <v>#N/A</v>
      </c>
    </row>
    <row r="1167" spans="1:30">
      <c r="A1167" t="s">
        <v>174</v>
      </c>
      <c r="B1167" t="s">
        <v>768</v>
      </c>
      <c r="C1167" t="s">
        <v>1292</v>
      </c>
      <c r="D1167" t="s">
        <v>1293</v>
      </c>
      <c r="E1167">
        <v>49.77804871</v>
      </c>
      <c r="F1167">
        <v>-126.6378502</v>
      </c>
      <c r="G1167" t="s">
        <v>1294</v>
      </c>
      <c r="H1167" t="s">
        <v>1294</v>
      </c>
      <c r="I1167" t="s">
        <v>1295</v>
      </c>
      <c r="J1167" t="s">
        <v>1302</v>
      </c>
      <c r="K1167" t="s">
        <v>1303</v>
      </c>
      <c r="L1167">
        <v>49.911024390000001</v>
      </c>
      <c r="M1167">
        <v>-126.8499923</v>
      </c>
      <c r="N1167" t="s">
        <v>30</v>
      </c>
      <c r="O1167">
        <v>32</v>
      </c>
      <c r="P1167" t="s">
        <v>1304</v>
      </c>
      <c r="Q1167">
        <v>5</v>
      </c>
      <c r="R1167">
        <v>41488</v>
      </c>
      <c r="S1167" t="s">
        <v>174</v>
      </c>
      <c r="T1167">
        <v>25</v>
      </c>
      <c r="U1167" t="s">
        <v>1133</v>
      </c>
      <c r="V1167" t="s">
        <v>95</v>
      </c>
      <c r="W1167" s="449">
        <v>46</v>
      </c>
      <c r="X1167">
        <f>'Area 25'!AU49</f>
        <v>0</v>
      </c>
      <c r="Y1167" s="449" t="e">
        <f>'Area 25'!AY49</f>
        <v>#N/A</v>
      </c>
      <c r="Z1167" s="449" t="e">
        <f>'Area 25'!AW49</f>
        <v>#N/A</v>
      </c>
      <c r="AA1167" s="449" t="e">
        <f>'Area 25'!BC49</f>
        <v>#N/A</v>
      </c>
      <c r="AB1167" t="e">
        <f t="shared" si="70"/>
        <v>#N/A</v>
      </c>
      <c r="AC1167" t="e">
        <f t="shared" si="71"/>
        <v>#N/A</v>
      </c>
      <c r="AD1167" t="e">
        <f t="shared" si="72"/>
        <v>#N/A</v>
      </c>
    </row>
    <row r="1168" spans="1:30">
      <c r="A1168" t="s">
        <v>174</v>
      </c>
      <c r="B1168" t="s">
        <v>768</v>
      </c>
      <c r="C1168" t="s">
        <v>1292</v>
      </c>
      <c r="D1168" t="s">
        <v>1293</v>
      </c>
      <c r="E1168">
        <v>49.77804871</v>
      </c>
      <c r="F1168">
        <v>-126.6378502</v>
      </c>
      <c r="G1168" t="s">
        <v>1294</v>
      </c>
      <c r="H1168" t="s">
        <v>1294</v>
      </c>
      <c r="I1168" t="s">
        <v>1295</v>
      </c>
      <c r="J1168" t="s">
        <v>1302</v>
      </c>
      <c r="K1168" t="s">
        <v>1303</v>
      </c>
      <c r="L1168">
        <v>49.911024390000001</v>
      </c>
      <c r="M1168">
        <v>-126.8499923</v>
      </c>
      <c r="N1168" t="s">
        <v>30</v>
      </c>
      <c r="O1168">
        <v>32</v>
      </c>
      <c r="P1168" t="s">
        <v>1304</v>
      </c>
      <c r="Q1168">
        <v>5</v>
      </c>
      <c r="R1168">
        <v>41488</v>
      </c>
      <c r="S1168" t="s">
        <v>174</v>
      </c>
      <c r="T1168">
        <v>25</v>
      </c>
      <c r="U1168" t="s">
        <v>1134</v>
      </c>
      <c r="V1168" t="s">
        <v>97</v>
      </c>
      <c r="W1168" s="449">
        <v>47</v>
      </c>
      <c r="X1168">
        <f>'Area 25'!AU50</f>
        <v>1</v>
      </c>
      <c r="Y1168" s="449">
        <f>'Area 25'!AY50</f>
        <v>2</v>
      </c>
      <c r="Z1168" s="449">
        <f>'Area 25'!AW50</f>
        <v>2</v>
      </c>
      <c r="AA1168" s="449" t="str">
        <f>'Area 25'!BC50</f>
        <v>23</v>
      </c>
      <c r="AB1168" t="e">
        <f t="shared" si="70"/>
        <v>#N/A</v>
      </c>
      <c r="AC1168">
        <f t="shared" si="71"/>
        <v>2</v>
      </c>
      <c r="AD1168" t="e">
        <f t="shared" si="72"/>
        <v>#N/A</v>
      </c>
    </row>
    <row r="1169" spans="1:30">
      <c r="A1169" t="s">
        <v>174</v>
      </c>
      <c r="B1169" t="s">
        <v>768</v>
      </c>
      <c r="C1169" t="s">
        <v>1292</v>
      </c>
      <c r="D1169" t="s">
        <v>1293</v>
      </c>
      <c r="E1169">
        <v>49.77804871</v>
      </c>
      <c r="F1169">
        <v>-126.6378502</v>
      </c>
      <c r="G1169" t="s">
        <v>1294</v>
      </c>
      <c r="H1169" t="s">
        <v>1294</v>
      </c>
      <c r="I1169" t="s">
        <v>1295</v>
      </c>
      <c r="J1169" t="s">
        <v>1302</v>
      </c>
      <c r="K1169" t="s">
        <v>1303</v>
      </c>
      <c r="L1169">
        <v>49.911024390000001</v>
      </c>
      <c r="M1169">
        <v>-126.8499923</v>
      </c>
      <c r="N1169" t="s">
        <v>30</v>
      </c>
      <c r="O1169">
        <v>32</v>
      </c>
      <c r="P1169" t="s">
        <v>1304</v>
      </c>
      <c r="Q1169">
        <v>5</v>
      </c>
      <c r="R1169">
        <v>41488</v>
      </c>
      <c r="S1169" t="s">
        <v>174</v>
      </c>
      <c r="T1169">
        <v>25</v>
      </c>
      <c r="U1169" t="s">
        <v>1134</v>
      </c>
      <c r="V1169" t="s">
        <v>98</v>
      </c>
      <c r="W1169" s="449">
        <v>48</v>
      </c>
      <c r="X1169">
        <f>'Area 25'!AU51</f>
        <v>1</v>
      </c>
      <c r="Y1169" s="449">
        <f>'Area 25'!AY51</f>
        <v>2</v>
      </c>
      <c r="Z1169" s="449">
        <f>'Area 25'!AW51</f>
        <v>2</v>
      </c>
      <c r="AA1169" s="449" t="str">
        <f>'Area 25'!BC51</f>
        <v>23</v>
      </c>
      <c r="AB1169" t="e">
        <f t="shared" si="70"/>
        <v>#N/A</v>
      </c>
      <c r="AC1169">
        <f t="shared" si="71"/>
        <v>2</v>
      </c>
      <c r="AD1169" t="e">
        <f t="shared" si="72"/>
        <v>#N/A</v>
      </c>
    </row>
    <row r="1170" spans="1:30">
      <c r="A1170" t="s">
        <v>174</v>
      </c>
      <c r="B1170" t="s">
        <v>768</v>
      </c>
      <c r="C1170" t="s">
        <v>1292</v>
      </c>
      <c r="D1170" t="s">
        <v>1293</v>
      </c>
      <c r="E1170">
        <v>49.77804871</v>
      </c>
      <c r="F1170">
        <v>-126.6378502</v>
      </c>
      <c r="G1170" t="s">
        <v>1294</v>
      </c>
      <c r="H1170" t="s">
        <v>1294</v>
      </c>
      <c r="I1170" t="s">
        <v>1295</v>
      </c>
      <c r="J1170" t="s">
        <v>1302</v>
      </c>
      <c r="K1170" t="s">
        <v>1303</v>
      </c>
      <c r="L1170">
        <v>49.911024390000001</v>
      </c>
      <c r="M1170">
        <v>-126.8499923</v>
      </c>
      <c r="N1170" t="s">
        <v>30</v>
      </c>
      <c r="O1170">
        <v>32</v>
      </c>
      <c r="P1170" t="s">
        <v>1304</v>
      </c>
      <c r="Q1170">
        <v>5</v>
      </c>
      <c r="R1170">
        <v>41488</v>
      </c>
      <c r="S1170" t="s">
        <v>174</v>
      </c>
      <c r="T1170">
        <v>25</v>
      </c>
      <c r="U1170" t="s">
        <v>1134</v>
      </c>
      <c r="V1170" t="s">
        <v>99</v>
      </c>
      <c r="W1170" s="449">
        <v>49</v>
      </c>
      <c r="X1170">
        <f>'Area 25'!AU52</f>
        <v>0</v>
      </c>
      <c r="Y1170" s="449" t="e">
        <f>'Area 25'!AY52</f>
        <v>#N/A</v>
      </c>
      <c r="Z1170" s="449" t="e">
        <f>'Area 25'!AW52</f>
        <v>#N/A</v>
      </c>
      <c r="AA1170" s="449" t="e">
        <f>'Area 25'!BC52</f>
        <v>#N/A</v>
      </c>
      <c r="AB1170" t="e">
        <f t="shared" si="70"/>
        <v>#N/A</v>
      </c>
      <c r="AC1170" t="e">
        <f t="shared" si="71"/>
        <v>#N/A</v>
      </c>
      <c r="AD1170" t="e">
        <f t="shared" si="72"/>
        <v>#N/A</v>
      </c>
    </row>
    <row r="1171" spans="1:30">
      <c r="A1171" t="s">
        <v>174</v>
      </c>
      <c r="B1171" t="s">
        <v>768</v>
      </c>
      <c r="C1171" t="s">
        <v>1292</v>
      </c>
      <c r="D1171" t="s">
        <v>1293</v>
      </c>
      <c r="E1171">
        <v>49.77804871</v>
      </c>
      <c r="F1171">
        <v>-126.6378502</v>
      </c>
      <c r="G1171" t="s">
        <v>1294</v>
      </c>
      <c r="H1171" t="s">
        <v>1294</v>
      </c>
      <c r="I1171" t="s">
        <v>1295</v>
      </c>
      <c r="J1171" t="s">
        <v>1302</v>
      </c>
      <c r="K1171" t="s">
        <v>1303</v>
      </c>
      <c r="L1171">
        <v>49.911024390000001</v>
      </c>
      <c r="M1171">
        <v>-126.8499923</v>
      </c>
      <c r="N1171" t="s">
        <v>30</v>
      </c>
      <c r="O1171">
        <v>32</v>
      </c>
      <c r="P1171" t="s">
        <v>1304</v>
      </c>
      <c r="Q1171">
        <v>5</v>
      </c>
      <c r="R1171">
        <v>41488</v>
      </c>
      <c r="S1171" t="s">
        <v>174</v>
      </c>
      <c r="T1171">
        <v>25</v>
      </c>
      <c r="U1171" t="s">
        <v>1134</v>
      </c>
      <c r="V1171" t="s">
        <v>100</v>
      </c>
      <c r="W1171" s="449">
        <v>50</v>
      </c>
      <c r="X1171">
        <f>'Area 25'!AU53</f>
        <v>1</v>
      </c>
      <c r="Y1171" s="449">
        <f>'Area 25'!AY53</f>
        <v>0</v>
      </c>
      <c r="Z1171" s="449">
        <f>'Area 25'!AW53</f>
        <v>0</v>
      </c>
      <c r="AA1171" s="449" t="e">
        <f>'Area 25'!BC53</f>
        <v>#N/A</v>
      </c>
      <c r="AB1171" t="e">
        <f t="shared" si="70"/>
        <v>#N/A</v>
      </c>
      <c r="AC1171" t="e">
        <f t="shared" si="71"/>
        <v>#N/A</v>
      </c>
      <c r="AD1171" t="e">
        <f t="shared" si="72"/>
        <v>#N/A</v>
      </c>
    </row>
    <row r="1172" spans="1:30">
      <c r="A1172" t="s">
        <v>174</v>
      </c>
      <c r="B1172" t="s">
        <v>768</v>
      </c>
      <c r="C1172" t="s">
        <v>1292</v>
      </c>
      <c r="D1172" t="s">
        <v>1293</v>
      </c>
      <c r="E1172">
        <v>49.77804871</v>
      </c>
      <c r="F1172">
        <v>-126.6378502</v>
      </c>
      <c r="G1172" t="s">
        <v>1294</v>
      </c>
      <c r="H1172" t="s">
        <v>1294</v>
      </c>
      <c r="I1172" t="s">
        <v>1295</v>
      </c>
      <c r="J1172" t="s">
        <v>1302</v>
      </c>
      <c r="K1172" t="s">
        <v>1303</v>
      </c>
      <c r="L1172">
        <v>49.911024390000001</v>
      </c>
      <c r="M1172">
        <v>-126.8499923</v>
      </c>
      <c r="N1172" t="s">
        <v>30</v>
      </c>
      <c r="O1172">
        <v>32</v>
      </c>
      <c r="P1172" t="s">
        <v>1304</v>
      </c>
      <c r="Q1172">
        <v>5</v>
      </c>
      <c r="R1172">
        <v>41488</v>
      </c>
      <c r="S1172" t="s">
        <v>174</v>
      </c>
      <c r="T1172">
        <v>25</v>
      </c>
      <c r="U1172" t="s">
        <v>1134</v>
      </c>
      <c r="V1172" t="s">
        <v>101</v>
      </c>
      <c r="W1172" s="449">
        <v>51</v>
      </c>
      <c r="X1172">
        <f>'Area 25'!AU54</f>
        <v>-1</v>
      </c>
      <c r="Y1172" s="449" t="e">
        <f>'Area 25'!AY54</f>
        <v>#N/A</v>
      </c>
      <c r="Z1172" s="449" t="e">
        <f>'Area 25'!AW54</f>
        <v>#N/A</v>
      </c>
      <c r="AA1172" s="449" t="e">
        <f>'Area 25'!BC54</f>
        <v>#N/A</v>
      </c>
      <c r="AB1172" t="e">
        <f t="shared" si="70"/>
        <v>#N/A</v>
      </c>
      <c r="AC1172" t="e">
        <f t="shared" si="71"/>
        <v>#N/A</v>
      </c>
      <c r="AD1172" t="e">
        <f t="shared" si="72"/>
        <v>#N/A</v>
      </c>
    </row>
    <row r="1173" spans="1:30">
      <c r="A1173" t="s">
        <v>174</v>
      </c>
      <c r="B1173" t="s">
        <v>768</v>
      </c>
      <c r="C1173" t="s">
        <v>1292</v>
      </c>
      <c r="D1173" t="s">
        <v>1293</v>
      </c>
      <c r="E1173">
        <v>49.77804871</v>
      </c>
      <c r="F1173">
        <v>-126.6378502</v>
      </c>
      <c r="G1173" t="s">
        <v>1294</v>
      </c>
      <c r="H1173" t="s">
        <v>1294</v>
      </c>
      <c r="I1173" t="s">
        <v>1295</v>
      </c>
      <c r="J1173" t="s">
        <v>1302</v>
      </c>
      <c r="K1173" t="s">
        <v>1303</v>
      </c>
      <c r="L1173">
        <v>49.911024390000001</v>
      </c>
      <c r="M1173">
        <v>-126.8499923</v>
      </c>
      <c r="N1173" t="s">
        <v>30</v>
      </c>
      <c r="O1173">
        <v>32</v>
      </c>
      <c r="P1173" t="s">
        <v>1304</v>
      </c>
      <c r="Q1173">
        <v>5</v>
      </c>
      <c r="R1173">
        <v>41488</v>
      </c>
      <c r="S1173" t="s">
        <v>174</v>
      </c>
      <c r="T1173">
        <v>25</v>
      </c>
      <c r="U1173" t="s">
        <v>1134</v>
      </c>
      <c r="V1173" t="s">
        <v>102</v>
      </c>
      <c r="W1173" s="449">
        <v>52</v>
      </c>
      <c r="X1173">
        <f>'Area 25'!AU55</f>
        <v>0</v>
      </c>
      <c r="Y1173" s="449" t="e">
        <f>'Area 25'!AY55</f>
        <v>#N/A</v>
      </c>
      <c r="Z1173" s="449" t="e">
        <f>'Area 25'!AW55</f>
        <v>#N/A</v>
      </c>
      <c r="AA1173" s="449" t="e">
        <f>'Area 25'!BC55</f>
        <v>#N/A</v>
      </c>
      <c r="AB1173" t="e">
        <f t="shared" si="70"/>
        <v>#N/A</v>
      </c>
      <c r="AC1173" t="e">
        <f t="shared" si="71"/>
        <v>#N/A</v>
      </c>
      <c r="AD1173" t="e">
        <f t="shared" si="72"/>
        <v>#N/A</v>
      </c>
    </row>
    <row r="1174" spans="1:30">
      <c r="A1174" t="s">
        <v>174</v>
      </c>
      <c r="B1174" t="s">
        <v>768</v>
      </c>
      <c r="C1174" t="s">
        <v>1292</v>
      </c>
      <c r="D1174" t="s">
        <v>1293</v>
      </c>
      <c r="E1174">
        <v>49.77804871</v>
      </c>
      <c r="F1174">
        <v>-126.6378502</v>
      </c>
      <c r="G1174" t="s">
        <v>1294</v>
      </c>
      <c r="H1174" t="s">
        <v>1294</v>
      </c>
      <c r="I1174" t="s">
        <v>1295</v>
      </c>
      <c r="J1174" t="s">
        <v>1302</v>
      </c>
      <c r="K1174" t="s">
        <v>1303</v>
      </c>
      <c r="L1174">
        <v>49.911024390000001</v>
      </c>
      <c r="M1174">
        <v>-126.8499923</v>
      </c>
      <c r="N1174" t="s">
        <v>30</v>
      </c>
      <c r="O1174">
        <v>32</v>
      </c>
      <c r="P1174" t="s">
        <v>1304</v>
      </c>
      <c r="Q1174">
        <v>5</v>
      </c>
      <c r="R1174">
        <v>41488</v>
      </c>
      <c r="S1174" t="s">
        <v>174</v>
      </c>
      <c r="T1174">
        <v>25</v>
      </c>
      <c r="U1174" t="s">
        <v>1134</v>
      </c>
      <c r="V1174" t="s">
        <v>103</v>
      </c>
      <c r="W1174" s="449">
        <v>53</v>
      </c>
      <c r="X1174">
        <f>'Area 25'!AU56</f>
        <v>1</v>
      </c>
      <c r="Y1174" s="449">
        <f>'Area 25'!AY56</f>
        <v>0</v>
      </c>
      <c r="Z1174" s="449">
        <f>'Area 25'!AW56</f>
        <v>0</v>
      </c>
      <c r="AA1174" s="449" t="e">
        <f>'Area 25'!BC56</f>
        <v>#N/A</v>
      </c>
      <c r="AB1174" t="e">
        <f t="shared" si="70"/>
        <v>#N/A</v>
      </c>
      <c r="AC1174" t="e">
        <f t="shared" si="71"/>
        <v>#N/A</v>
      </c>
      <c r="AD1174" t="e">
        <f t="shared" si="72"/>
        <v>#N/A</v>
      </c>
    </row>
    <row r="1175" spans="1:30">
      <c r="A1175" t="s">
        <v>174</v>
      </c>
      <c r="B1175" t="s">
        <v>768</v>
      </c>
      <c r="C1175" t="s">
        <v>1292</v>
      </c>
      <c r="D1175" t="s">
        <v>1293</v>
      </c>
      <c r="E1175">
        <v>49.77804871</v>
      </c>
      <c r="F1175">
        <v>-126.6378502</v>
      </c>
      <c r="G1175" t="s">
        <v>1294</v>
      </c>
      <c r="H1175" t="s">
        <v>1294</v>
      </c>
      <c r="I1175" t="s">
        <v>1295</v>
      </c>
      <c r="J1175" t="s">
        <v>1302</v>
      </c>
      <c r="K1175" t="s">
        <v>1303</v>
      </c>
      <c r="L1175">
        <v>49.911024390000001</v>
      </c>
      <c r="M1175">
        <v>-126.8499923</v>
      </c>
      <c r="N1175" t="s">
        <v>30</v>
      </c>
      <c r="O1175">
        <v>32</v>
      </c>
      <c r="P1175" t="s">
        <v>1304</v>
      </c>
      <c r="Q1175">
        <v>5</v>
      </c>
      <c r="R1175">
        <v>41488</v>
      </c>
      <c r="S1175" t="s">
        <v>174</v>
      </c>
      <c r="T1175">
        <v>25</v>
      </c>
      <c r="U1175" t="s">
        <v>1134</v>
      </c>
      <c r="V1175" t="s">
        <v>104</v>
      </c>
      <c r="W1175" s="449">
        <v>54</v>
      </c>
      <c r="X1175">
        <f>'Area 25'!AU57</f>
        <v>0</v>
      </c>
      <c r="Y1175" s="449" t="e">
        <f>'Area 25'!AY57</f>
        <v>#N/A</v>
      </c>
      <c r="Z1175" s="449" t="e">
        <f>'Area 25'!AW57</f>
        <v>#N/A</v>
      </c>
      <c r="AA1175" s="449" t="e">
        <f>'Area 25'!BC57</f>
        <v>#N/A</v>
      </c>
      <c r="AB1175" t="e">
        <f t="shared" si="70"/>
        <v>#N/A</v>
      </c>
      <c r="AC1175" t="e">
        <f t="shared" si="71"/>
        <v>#N/A</v>
      </c>
      <c r="AD1175" t="e">
        <f t="shared" si="72"/>
        <v>#N/A</v>
      </c>
    </row>
    <row r="1176" spans="1:30">
      <c r="A1176" t="s">
        <v>174</v>
      </c>
      <c r="B1176" t="s">
        <v>768</v>
      </c>
      <c r="C1176" t="s">
        <v>1292</v>
      </c>
      <c r="D1176" t="s">
        <v>1293</v>
      </c>
      <c r="E1176">
        <v>49.77804871</v>
      </c>
      <c r="F1176">
        <v>-126.6378502</v>
      </c>
      <c r="G1176" t="s">
        <v>1294</v>
      </c>
      <c r="H1176" t="s">
        <v>1294</v>
      </c>
      <c r="I1176" t="s">
        <v>1295</v>
      </c>
      <c r="J1176" t="s">
        <v>1302</v>
      </c>
      <c r="K1176" t="s">
        <v>1303</v>
      </c>
      <c r="L1176">
        <v>49.911024390000001</v>
      </c>
      <c r="M1176">
        <v>-126.8499923</v>
      </c>
      <c r="N1176" t="s">
        <v>30</v>
      </c>
      <c r="O1176">
        <v>32</v>
      </c>
      <c r="P1176" t="s">
        <v>1304</v>
      </c>
      <c r="Q1176">
        <v>5</v>
      </c>
      <c r="R1176">
        <v>41488</v>
      </c>
      <c r="S1176" t="s">
        <v>174</v>
      </c>
      <c r="T1176">
        <v>25</v>
      </c>
      <c r="U1176" t="s">
        <v>1134</v>
      </c>
      <c r="V1176" t="s">
        <v>105</v>
      </c>
      <c r="W1176" s="449">
        <v>55</v>
      </c>
      <c r="X1176">
        <f>'Area 25'!AU58</f>
        <v>0</v>
      </c>
      <c r="Y1176" s="449" t="e">
        <f>'Area 25'!AY58</f>
        <v>#N/A</v>
      </c>
      <c r="Z1176" s="449" t="e">
        <f>'Area 25'!AW58</f>
        <v>#N/A</v>
      </c>
      <c r="AA1176" s="449" t="e">
        <f>'Area 25'!BC58</f>
        <v>#N/A</v>
      </c>
      <c r="AB1176" t="e">
        <f t="shared" si="70"/>
        <v>#N/A</v>
      </c>
      <c r="AC1176" t="e">
        <f t="shared" si="71"/>
        <v>#N/A</v>
      </c>
      <c r="AD1176" t="e">
        <f t="shared" si="72"/>
        <v>#N/A</v>
      </c>
    </row>
    <row r="1177" spans="1:30">
      <c r="A1177" t="s">
        <v>174</v>
      </c>
      <c r="B1177" t="s">
        <v>768</v>
      </c>
      <c r="C1177" t="s">
        <v>1292</v>
      </c>
      <c r="D1177" t="s">
        <v>1293</v>
      </c>
      <c r="E1177">
        <v>49.77804871</v>
      </c>
      <c r="F1177">
        <v>-126.6378502</v>
      </c>
      <c r="G1177" t="s">
        <v>1294</v>
      </c>
      <c r="H1177" t="s">
        <v>1294</v>
      </c>
      <c r="I1177" t="s">
        <v>1295</v>
      </c>
      <c r="J1177" t="s">
        <v>1302</v>
      </c>
      <c r="K1177" t="s">
        <v>1303</v>
      </c>
      <c r="L1177">
        <v>49.911024390000001</v>
      </c>
      <c r="M1177">
        <v>-126.8499923</v>
      </c>
      <c r="N1177" t="s">
        <v>30</v>
      </c>
      <c r="O1177">
        <v>32</v>
      </c>
      <c r="P1177" t="s">
        <v>1304</v>
      </c>
      <c r="Q1177">
        <v>5</v>
      </c>
      <c r="R1177">
        <v>41488</v>
      </c>
      <c r="S1177" t="s">
        <v>174</v>
      </c>
      <c r="T1177">
        <v>25</v>
      </c>
      <c r="U1177" t="s">
        <v>1134</v>
      </c>
      <c r="V1177" t="s">
        <v>106</v>
      </c>
      <c r="W1177" s="449">
        <v>56</v>
      </c>
      <c r="X1177">
        <f>'Area 25'!AU59</f>
        <v>0</v>
      </c>
      <c r="Y1177" s="449" t="e">
        <f>'Area 25'!AY59</f>
        <v>#N/A</v>
      </c>
      <c r="Z1177" s="449" t="e">
        <f>'Area 25'!AW59</f>
        <v>#N/A</v>
      </c>
      <c r="AA1177" s="449" t="e">
        <f>'Area 25'!BC59</f>
        <v>#N/A</v>
      </c>
      <c r="AB1177" t="e">
        <f t="shared" si="70"/>
        <v>#N/A</v>
      </c>
      <c r="AC1177" t="e">
        <f t="shared" si="71"/>
        <v>#N/A</v>
      </c>
      <c r="AD1177" t="e">
        <f t="shared" si="72"/>
        <v>#N/A</v>
      </c>
    </row>
    <row r="1178" spans="1:30">
      <c r="A1178" t="s">
        <v>174</v>
      </c>
      <c r="B1178" t="s">
        <v>768</v>
      </c>
      <c r="C1178" t="s">
        <v>1292</v>
      </c>
      <c r="D1178" t="s">
        <v>1293</v>
      </c>
      <c r="E1178">
        <v>49.77804871</v>
      </c>
      <c r="F1178">
        <v>-126.6378502</v>
      </c>
      <c r="G1178" t="s">
        <v>1294</v>
      </c>
      <c r="H1178" t="s">
        <v>1294</v>
      </c>
      <c r="I1178" t="s">
        <v>1295</v>
      </c>
      <c r="J1178" t="s">
        <v>1302</v>
      </c>
      <c r="K1178" t="s">
        <v>1303</v>
      </c>
      <c r="L1178">
        <v>49.911024390000001</v>
      </c>
      <c r="M1178">
        <v>-126.8499923</v>
      </c>
      <c r="N1178" t="s">
        <v>30</v>
      </c>
      <c r="O1178">
        <v>32</v>
      </c>
      <c r="P1178" t="s">
        <v>1304</v>
      </c>
      <c r="Q1178">
        <v>5</v>
      </c>
      <c r="R1178">
        <v>41488</v>
      </c>
      <c r="S1178" t="s">
        <v>174</v>
      </c>
      <c r="T1178">
        <v>25</v>
      </c>
      <c r="U1178" t="s">
        <v>1134</v>
      </c>
      <c r="V1178" t="s">
        <v>107</v>
      </c>
      <c r="W1178" s="449">
        <v>57</v>
      </c>
      <c r="X1178">
        <f>'Area 25'!AU60</f>
        <v>0</v>
      </c>
      <c r="Y1178" s="449" t="e">
        <f>'Area 25'!AY60</f>
        <v>#N/A</v>
      </c>
      <c r="Z1178" s="449" t="e">
        <f>'Area 25'!AW60</f>
        <v>#N/A</v>
      </c>
      <c r="AA1178" s="449" t="e">
        <f>'Area 25'!BC60</f>
        <v>#N/A</v>
      </c>
      <c r="AB1178" t="e">
        <f t="shared" si="70"/>
        <v>#N/A</v>
      </c>
      <c r="AC1178" t="e">
        <f t="shared" si="71"/>
        <v>#N/A</v>
      </c>
      <c r="AD1178" t="e">
        <f t="shared" si="72"/>
        <v>#N/A</v>
      </c>
    </row>
    <row r="1179" spans="1:30">
      <c r="A1179" t="s">
        <v>174</v>
      </c>
      <c r="B1179" t="s">
        <v>768</v>
      </c>
      <c r="C1179" t="s">
        <v>1292</v>
      </c>
      <c r="D1179" t="s">
        <v>1293</v>
      </c>
      <c r="E1179">
        <v>49.77804871</v>
      </c>
      <c r="F1179">
        <v>-126.6378502</v>
      </c>
      <c r="G1179" t="s">
        <v>1294</v>
      </c>
      <c r="H1179" t="s">
        <v>1294</v>
      </c>
      <c r="I1179" t="s">
        <v>1295</v>
      </c>
      <c r="J1179" t="s">
        <v>1302</v>
      </c>
      <c r="K1179" t="s">
        <v>1303</v>
      </c>
      <c r="L1179">
        <v>49.911024390000001</v>
      </c>
      <c r="M1179">
        <v>-126.8499923</v>
      </c>
      <c r="N1179" t="s">
        <v>30</v>
      </c>
      <c r="O1179">
        <v>32</v>
      </c>
      <c r="P1179" t="s">
        <v>1304</v>
      </c>
      <c r="Q1179">
        <v>5</v>
      </c>
      <c r="R1179">
        <v>41488</v>
      </c>
      <c r="S1179" t="s">
        <v>174</v>
      </c>
      <c r="T1179">
        <v>25</v>
      </c>
      <c r="U1179" t="s">
        <v>1134</v>
      </c>
      <c r="V1179" t="s">
        <v>108</v>
      </c>
      <c r="W1179" s="449">
        <v>58</v>
      </c>
      <c r="X1179">
        <f>'Area 25'!AU61</f>
        <v>0</v>
      </c>
      <c r="Y1179" s="449" t="e">
        <f>'Area 25'!AY61</f>
        <v>#N/A</v>
      </c>
      <c r="Z1179" s="449" t="e">
        <f>'Area 25'!AW61</f>
        <v>#N/A</v>
      </c>
      <c r="AA1179" s="449" t="e">
        <f>'Area 25'!BC61</f>
        <v>#N/A</v>
      </c>
      <c r="AB1179" t="e">
        <f t="shared" si="70"/>
        <v>#N/A</v>
      </c>
      <c r="AC1179" t="e">
        <f t="shared" si="71"/>
        <v>#N/A</v>
      </c>
      <c r="AD1179" t="e">
        <f t="shared" si="72"/>
        <v>#N/A</v>
      </c>
    </row>
    <row r="1180" spans="1:30">
      <c r="A1180" t="s">
        <v>174</v>
      </c>
      <c r="B1180" t="s">
        <v>768</v>
      </c>
      <c r="C1180" t="s">
        <v>1292</v>
      </c>
      <c r="D1180" t="s">
        <v>1293</v>
      </c>
      <c r="E1180">
        <v>49.77804871</v>
      </c>
      <c r="F1180">
        <v>-126.6378502</v>
      </c>
      <c r="G1180" t="s">
        <v>1294</v>
      </c>
      <c r="H1180" t="s">
        <v>1294</v>
      </c>
      <c r="I1180" t="s">
        <v>1295</v>
      </c>
      <c r="J1180" t="s">
        <v>1302</v>
      </c>
      <c r="K1180" t="s">
        <v>1303</v>
      </c>
      <c r="L1180">
        <v>49.911024390000001</v>
      </c>
      <c r="M1180">
        <v>-126.8499923</v>
      </c>
      <c r="N1180" t="s">
        <v>30</v>
      </c>
      <c r="O1180">
        <v>32</v>
      </c>
      <c r="P1180" t="s">
        <v>1304</v>
      </c>
      <c r="Q1180">
        <v>5</v>
      </c>
      <c r="R1180">
        <v>41488</v>
      </c>
      <c r="S1180" t="s">
        <v>174</v>
      </c>
      <c r="T1180">
        <v>25</v>
      </c>
      <c r="U1180" t="s">
        <v>1134</v>
      </c>
      <c r="V1180" t="s">
        <v>109</v>
      </c>
      <c r="W1180" s="449">
        <v>59</v>
      </c>
      <c r="X1180">
        <f>'Area 25'!AU62</f>
        <v>0</v>
      </c>
      <c r="Y1180" s="449" t="e">
        <f>'Area 25'!AY62</f>
        <v>#N/A</v>
      </c>
      <c r="Z1180" s="449" t="e">
        <f>'Area 25'!AW62</f>
        <v>#N/A</v>
      </c>
      <c r="AA1180" s="449" t="e">
        <f>'Area 25'!BC62</f>
        <v>#N/A</v>
      </c>
      <c r="AB1180" t="e">
        <f t="shared" ref="AB1180:AB1243" si="73">VLOOKUP(Z1180,biorisk,2,FALSE)</f>
        <v>#N/A</v>
      </c>
      <c r="AC1180" t="e">
        <f t="shared" ref="AC1180:AC1243" si="74">VLOOKUP(AA1180,futurerisk,2,FALSE)</f>
        <v>#N/A</v>
      </c>
      <c r="AD1180" t="e">
        <f t="shared" ref="AD1180:AD1243" si="75">AB1180*AC1180</f>
        <v>#N/A</v>
      </c>
    </row>
    <row r="1181" spans="1:30">
      <c r="A1181" t="s">
        <v>174</v>
      </c>
      <c r="B1181" t="s">
        <v>768</v>
      </c>
      <c r="C1181" t="s">
        <v>1292</v>
      </c>
      <c r="D1181" t="s">
        <v>1293</v>
      </c>
      <c r="E1181">
        <v>49.77804871</v>
      </c>
      <c r="F1181">
        <v>-126.6378502</v>
      </c>
      <c r="G1181" t="s">
        <v>1294</v>
      </c>
      <c r="H1181" t="s">
        <v>1294</v>
      </c>
      <c r="I1181" t="s">
        <v>1295</v>
      </c>
      <c r="J1181" t="s">
        <v>1302</v>
      </c>
      <c r="K1181" t="s">
        <v>1303</v>
      </c>
      <c r="L1181">
        <v>49.911024390000001</v>
      </c>
      <c r="M1181">
        <v>-126.8499923</v>
      </c>
      <c r="N1181" t="s">
        <v>30</v>
      </c>
      <c r="O1181">
        <v>32</v>
      </c>
      <c r="P1181" t="s">
        <v>1304</v>
      </c>
      <c r="Q1181">
        <v>5</v>
      </c>
      <c r="R1181">
        <v>41488</v>
      </c>
      <c r="S1181" t="s">
        <v>174</v>
      </c>
      <c r="T1181">
        <v>25</v>
      </c>
      <c r="U1181" t="s">
        <v>1134</v>
      </c>
      <c r="V1181" t="s">
        <v>110</v>
      </c>
      <c r="W1181" s="449">
        <v>60</v>
      </c>
      <c r="X1181">
        <f>'Area 25'!AU63</f>
        <v>0</v>
      </c>
      <c r="Y1181" s="449" t="e">
        <f>'Area 25'!AY63</f>
        <v>#N/A</v>
      </c>
      <c r="Z1181" s="449" t="e">
        <f>'Area 25'!AW63</f>
        <v>#N/A</v>
      </c>
      <c r="AA1181" s="449" t="e">
        <f>'Area 25'!BC63</f>
        <v>#N/A</v>
      </c>
      <c r="AB1181" t="e">
        <f t="shared" si="73"/>
        <v>#N/A</v>
      </c>
      <c r="AC1181" t="e">
        <f t="shared" si="74"/>
        <v>#N/A</v>
      </c>
      <c r="AD1181" t="e">
        <f t="shared" si="75"/>
        <v>#N/A</v>
      </c>
    </row>
    <row r="1182" spans="1:30">
      <c r="A1182" t="s">
        <v>174</v>
      </c>
      <c r="B1182" t="s">
        <v>768</v>
      </c>
      <c r="C1182" t="s">
        <v>1292</v>
      </c>
      <c r="D1182" t="s">
        <v>1293</v>
      </c>
      <c r="E1182">
        <v>49.77804871</v>
      </c>
      <c r="F1182">
        <v>-126.6378502</v>
      </c>
      <c r="G1182" t="s">
        <v>1294</v>
      </c>
      <c r="H1182" t="s">
        <v>1294</v>
      </c>
      <c r="I1182" t="s">
        <v>1295</v>
      </c>
      <c r="J1182" t="s">
        <v>1302</v>
      </c>
      <c r="K1182" t="s">
        <v>1303</v>
      </c>
      <c r="L1182">
        <v>49.911024390000001</v>
      </c>
      <c r="M1182">
        <v>-126.8499923</v>
      </c>
      <c r="N1182" t="s">
        <v>30</v>
      </c>
      <c r="O1182">
        <v>32</v>
      </c>
      <c r="P1182" t="s">
        <v>1304</v>
      </c>
      <c r="Q1182">
        <v>5</v>
      </c>
      <c r="R1182">
        <v>41488</v>
      </c>
      <c r="S1182" t="s">
        <v>174</v>
      </c>
      <c r="T1182">
        <v>25</v>
      </c>
      <c r="U1182" t="s">
        <v>1134</v>
      </c>
      <c r="V1182" t="s">
        <v>111</v>
      </c>
      <c r="W1182" s="449">
        <v>61</v>
      </c>
      <c r="X1182">
        <f>'Area 25'!AU64</f>
        <v>-1</v>
      </c>
      <c r="Y1182" s="449" t="e">
        <f>'Area 25'!AY64</f>
        <v>#N/A</v>
      </c>
      <c r="Z1182" s="449" t="e">
        <f>'Area 25'!AW64</f>
        <v>#N/A</v>
      </c>
      <c r="AA1182" s="449" t="e">
        <f>'Area 25'!BC64</f>
        <v>#N/A</v>
      </c>
      <c r="AB1182" t="e">
        <f t="shared" si="73"/>
        <v>#N/A</v>
      </c>
      <c r="AC1182" t="e">
        <f t="shared" si="74"/>
        <v>#N/A</v>
      </c>
      <c r="AD1182" t="e">
        <f t="shared" si="75"/>
        <v>#N/A</v>
      </c>
    </row>
    <row r="1183" spans="1:30">
      <c r="A1183" t="s">
        <v>174</v>
      </c>
      <c r="B1183" t="s">
        <v>768</v>
      </c>
      <c r="C1183" t="s">
        <v>1292</v>
      </c>
      <c r="D1183" t="s">
        <v>1293</v>
      </c>
      <c r="E1183">
        <v>49.77804871</v>
      </c>
      <c r="F1183">
        <v>-126.6378502</v>
      </c>
      <c r="G1183" t="s">
        <v>1294</v>
      </c>
      <c r="H1183" t="s">
        <v>1294</v>
      </c>
      <c r="I1183" t="s">
        <v>1295</v>
      </c>
      <c r="J1183" t="s">
        <v>1302</v>
      </c>
      <c r="K1183" t="s">
        <v>1303</v>
      </c>
      <c r="L1183">
        <v>49.911024390000001</v>
      </c>
      <c r="M1183">
        <v>-126.8499923</v>
      </c>
      <c r="N1183" t="s">
        <v>30</v>
      </c>
      <c r="O1183">
        <v>32</v>
      </c>
      <c r="P1183" t="s">
        <v>1304</v>
      </c>
      <c r="Q1183">
        <v>5</v>
      </c>
      <c r="R1183">
        <v>41488</v>
      </c>
      <c r="S1183" t="s">
        <v>174</v>
      </c>
      <c r="T1183">
        <v>25</v>
      </c>
      <c r="U1183" t="s">
        <v>1134</v>
      </c>
      <c r="V1183" t="s">
        <v>112</v>
      </c>
      <c r="W1183" s="449">
        <v>62</v>
      </c>
      <c r="X1183">
        <f>'Area 25'!AU65</f>
        <v>0</v>
      </c>
      <c r="Y1183" s="449" t="e">
        <f>'Area 25'!AY65</f>
        <v>#N/A</v>
      </c>
      <c r="Z1183" s="449" t="e">
        <f>'Area 25'!AW65</f>
        <v>#N/A</v>
      </c>
      <c r="AA1183" s="449" t="e">
        <f>'Area 25'!BC65</f>
        <v>#N/A</v>
      </c>
      <c r="AB1183" t="e">
        <f t="shared" si="73"/>
        <v>#N/A</v>
      </c>
      <c r="AC1183" t="e">
        <f t="shared" si="74"/>
        <v>#N/A</v>
      </c>
      <c r="AD1183" t="e">
        <f t="shared" si="75"/>
        <v>#N/A</v>
      </c>
    </row>
    <row r="1184" spans="1:30">
      <c r="A1184" t="s">
        <v>174</v>
      </c>
      <c r="B1184" t="s">
        <v>768</v>
      </c>
      <c r="C1184" t="s">
        <v>1292</v>
      </c>
      <c r="D1184" t="s">
        <v>1293</v>
      </c>
      <c r="E1184">
        <v>49.77804871</v>
      </c>
      <c r="F1184">
        <v>-126.6378502</v>
      </c>
      <c r="G1184" t="s">
        <v>1294</v>
      </c>
      <c r="H1184" t="s">
        <v>1294</v>
      </c>
      <c r="I1184" t="s">
        <v>1295</v>
      </c>
      <c r="J1184" t="s">
        <v>1302</v>
      </c>
      <c r="K1184" t="s">
        <v>1303</v>
      </c>
      <c r="L1184">
        <v>49.911024390000001</v>
      </c>
      <c r="M1184">
        <v>-126.8499923</v>
      </c>
      <c r="N1184" t="s">
        <v>30</v>
      </c>
      <c r="O1184">
        <v>32</v>
      </c>
      <c r="P1184" t="s">
        <v>1304</v>
      </c>
      <c r="Q1184">
        <v>5</v>
      </c>
      <c r="R1184">
        <v>41488</v>
      </c>
      <c r="S1184" t="s">
        <v>174</v>
      </c>
      <c r="T1184">
        <v>25</v>
      </c>
      <c r="U1184" t="s">
        <v>1134</v>
      </c>
      <c r="V1184" t="s">
        <v>113</v>
      </c>
      <c r="W1184" s="449">
        <v>63</v>
      </c>
      <c r="X1184">
        <f>'Area 25'!AU66</f>
        <v>0</v>
      </c>
      <c r="Y1184" s="449" t="e">
        <f>'Area 25'!AY66</f>
        <v>#N/A</v>
      </c>
      <c r="Z1184" s="449" t="e">
        <f>'Area 25'!AW66</f>
        <v>#N/A</v>
      </c>
      <c r="AA1184" s="449" t="e">
        <f>'Area 25'!BC66</f>
        <v>#N/A</v>
      </c>
      <c r="AB1184" t="e">
        <f t="shared" si="73"/>
        <v>#N/A</v>
      </c>
      <c r="AC1184" t="e">
        <f t="shared" si="74"/>
        <v>#N/A</v>
      </c>
      <c r="AD1184" t="e">
        <f t="shared" si="75"/>
        <v>#N/A</v>
      </c>
    </row>
    <row r="1185" spans="1:30">
      <c r="A1185" t="s">
        <v>174</v>
      </c>
      <c r="B1185" t="s">
        <v>768</v>
      </c>
      <c r="C1185" t="s">
        <v>1292</v>
      </c>
      <c r="D1185" t="s">
        <v>1293</v>
      </c>
      <c r="E1185">
        <v>49.77804871</v>
      </c>
      <c r="F1185">
        <v>-126.6378502</v>
      </c>
      <c r="G1185" t="s">
        <v>1294</v>
      </c>
      <c r="H1185" t="s">
        <v>1294</v>
      </c>
      <c r="I1185" t="s">
        <v>1295</v>
      </c>
      <c r="J1185" t="s">
        <v>1302</v>
      </c>
      <c r="K1185" t="s">
        <v>1303</v>
      </c>
      <c r="L1185">
        <v>49.911024390000001</v>
      </c>
      <c r="M1185">
        <v>-126.8499923</v>
      </c>
      <c r="N1185" t="s">
        <v>30</v>
      </c>
      <c r="O1185">
        <v>32</v>
      </c>
      <c r="P1185" t="s">
        <v>1304</v>
      </c>
      <c r="Q1185">
        <v>5</v>
      </c>
      <c r="R1185">
        <v>41488</v>
      </c>
      <c r="S1185" t="s">
        <v>174</v>
      </c>
      <c r="T1185">
        <v>25</v>
      </c>
      <c r="U1185" t="s">
        <v>1134</v>
      </c>
      <c r="V1185" t="s">
        <v>114</v>
      </c>
      <c r="W1185" s="449">
        <v>64</v>
      </c>
      <c r="X1185">
        <f>'Area 25'!AU67</f>
        <v>0</v>
      </c>
      <c r="Y1185" s="449" t="e">
        <f>'Area 25'!AY67</f>
        <v>#N/A</v>
      </c>
      <c r="Z1185" s="449" t="e">
        <f>'Area 25'!AW67</f>
        <v>#N/A</v>
      </c>
      <c r="AA1185" s="449" t="e">
        <f>'Area 25'!BC67</f>
        <v>#N/A</v>
      </c>
      <c r="AB1185" t="e">
        <f t="shared" si="73"/>
        <v>#N/A</v>
      </c>
      <c r="AC1185" t="e">
        <f t="shared" si="74"/>
        <v>#N/A</v>
      </c>
      <c r="AD1185" t="e">
        <f t="shared" si="75"/>
        <v>#N/A</v>
      </c>
    </row>
    <row r="1186" spans="1:30">
      <c r="A1186" t="s">
        <v>174</v>
      </c>
      <c r="B1186" t="s">
        <v>768</v>
      </c>
      <c r="C1186" t="s">
        <v>1292</v>
      </c>
      <c r="D1186" t="s">
        <v>1293</v>
      </c>
      <c r="E1186">
        <v>49.77804871</v>
      </c>
      <c r="F1186">
        <v>-126.6378502</v>
      </c>
      <c r="G1186" t="s">
        <v>1294</v>
      </c>
      <c r="H1186" t="s">
        <v>1294</v>
      </c>
      <c r="I1186" t="s">
        <v>1295</v>
      </c>
      <c r="J1186" t="s">
        <v>1302</v>
      </c>
      <c r="K1186" t="s">
        <v>1303</v>
      </c>
      <c r="L1186">
        <v>49.911024390000001</v>
      </c>
      <c r="M1186">
        <v>-126.8499923</v>
      </c>
      <c r="N1186" t="s">
        <v>30</v>
      </c>
      <c r="O1186">
        <v>32</v>
      </c>
      <c r="P1186" t="s">
        <v>1304</v>
      </c>
      <c r="Q1186">
        <v>5</v>
      </c>
      <c r="R1186">
        <v>41488</v>
      </c>
      <c r="S1186" t="s">
        <v>174</v>
      </c>
      <c r="T1186">
        <v>25</v>
      </c>
      <c r="U1186" t="s">
        <v>1134</v>
      </c>
      <c r="V1186" t="s">
        <v>115</v>
      </c>
      <c r="W1186" s="449">
        <v>65</v>
      </c>
      <c r="X1186">
        <f>'Area 25'!AU68</f>
        <v>0</v>
      </c>
      <c r="Y1186" s="449" t="e">
        <f>'Area 25'!AY68</f>
        <v>#N/A</v>
      </c>
      <c r="Z1186" s="449" t="e">
        <f>'Area 25'!AW68</f>
        <v>#N/A</v>
      </c>
      <c r="AA1186" s="449" t="e">
        <f>'Area 25'!BC68</f>
        <v>#N/A</v>
      </c>
      <c r="AB1186" t="e">
        <f t="shared" si="73"/>
        <v>#N/A</v>
      </c>
      <c r="AC1186" t="e">
        <f t="shared" si="74"/>
        <v>#N/A</v>
      </c>
      <c r="AD1186" t="e">
        <f t="shared" si="75"/>
        <v>#N/A</v>
      </c>
    </row>
    <row r="1187" spans="1:30">
      <c r="A1187" t="s">
        <v>174</v>
      </c>
      <c r="B1187" t="s">
        <v>768</v>
      </c>
      <c r="C1187" t="s">
        <v>1292</v>
      </c>
      <c r="D1187" t="s">
        <v>1293</v>
      </c>
      <c r="E1187">
        <v>49.77804871</v>
      </c>
      <c r="F1187">
        <v>-126.6378502</v>
      </c>
      <c r="G1187" t="s">
        <v>1294</v>
      </c>
      <c r="H1187" t="s">
        <v>1294</v>
      </c>
      <c r="I1187" t="s">
        <v>1295</v>
      </c>
      <c r="J1187" t="s">
        <v>1302</v>
      </c>
      <c r="K1187" t="s">
        <v>1303</v>
      </c>
      <c r="L1187">
        <v>49.911024390000001</v>
      </c>
      <c r="M1187">
        <v>-126.8499923</v>
      </c>
      <c r="N1187" t="s">
        <v>30</v>
      </c>
      <c r="O1187">
        <v>32</v>
      </c>
      <c r="P1187" t="s">
        <v>1304</v>
      </c>
      <c r="Q1187">
        <v>5</v>
      </c>
      <c r="R1187">
        <v>41488</v>
      </c>
      <c r="S1187" t="s">
        <v>174</v>
      </c>
      <c r="T1187">
        <v>25</v>
      </c>
      <c r="U1187" t="s">
        <v>1134</v>
      </c>
      <c r="V1187" t="s">
        <v>116</v>
      </c>
      <c r="W1187" s="449">
        <v>66</v>
      </c>
      <c r="X1187">
        <f>'Area 25'!AU69</f>
        <v>0</v>
      </c>
      <c r="Y1187" s="449" t="e">
        <f>'Area 25'!AY69</f>
        <v>#N/A</v>
      </c>
      <c r="Z1187" s="449" t="e">
        <f>'Area 25'!AW69</f>
        <v>#N/A</v>
      </c>
      <c r="AA1187" s="449" t="e">
        <f>'Area 25'!BC69</f>
        <v>#N/A</v>
      </c>
      <c r="AB1187" t="e">
        <f t="shared" si="73"/>
        <v>#N/A</v>
      </c>
      <c r="AC1187" t="e">
        <f t="shared" si="74"/>
        <v>#N/A</v>
      </c>
      <c r="AD1187" t="e">
        <f t="shared" si="75"/>
        <v>#N/A</v>
      </c>
    </row>
    <row r="1188" spans="1:30">
      <c r="A1188" t="s">
        <v>174</v>
      </c>
      <c r="B1188" t="s">
        <v>768</v>
      </c>
      <c r="C1188" t="s">
        <v>1292</v>
      </c>
      <c r="D1188" t="s">
        <v>1293</v>
      </c>
      <c r="E1188">
        <v>49.77804871</v>
      </c>
      <c r="F1188">
        <v>-126.6378502</v>
      </c>
      <c r="G1188" t="s">
        <v>1294</v>
      </c>
      <c r="H1188" t="s">
        <v>1294</v>
      </c>
      <c r="I1188" t="s">
        <v>1295</v>
      </c>
      <c r="J1188" t="s">
        <v>1302</v>
      </c>
      <c r="K1188" t="s">
        <v>1303</v>
      </c>
      <c r="L1188">
        <v>49.911024390000001</v>
      </c>
      <c r="M1188">
        <v>-126.8499923</v>
      </c>
      <c r="N1188" t="s">
        <v>30</v>
      </c>
      <c r="O1188">
        <v>32</v>
      </c>
      <c r="P1188" t="s">
        <v>1304</v>
      </c>
      <c r="Q1188">
        <v>5</v>
      </c>
      <c r="R1188">
        <v>41488</v>
      </c>
      <c r="S1188" t="s">
        <v>174</v>
      </c>
      <c r="T1188">
        <v>25</v>
      </c>
      <c r="U1188" t="s">
        <v>1135</v>
      </c>
      <c r="V1188" t="s">
        <v>118</v>
      </c>
      <c r="W1188" s="449">
        <v>67</v>
      </c>
      <c r="X1188">
        <f>'Area 25'!AU70</f>
        <v>-1</v>
      </c>
      <c r="Y1188" s="449" t="e">
        <f>'Area 25'!AY70</f>
        <v>#N/A</v>
      </c>
      <c r="Z1188" s="449" t="e">
        <f>'Area 25'!AW70</f>
        <v>#N/A</v>
      </c>
      <c r="AA1188" s="449" t="e">
        <f>'Area 25'!BC70</f>
        <v>#N/A</v>
      </c>
      <c r="AB1188" t="e">
        <f t="shared" si="73"/>
        <v>#N/A</v>
      </c>
      <c r="AC1188" t="e">
        <f t="shared" si="74"/>
        <v>#N/A</v>
      </c>
      <c r="AD1188" t="e">
        <f t="shared" si="75"/>
        <v>#N/A</v>
      </c>
    </row>
    <row r="1189" spans="1:30">
      <c r="A1189" t="s">
        <v>174</v>
      </c>
      <c r="B1189" t="s">
        <v>768</v>
      </c>
      <c r="C1189" t="s">
        <v>1292</v>
      </c>
      <c r="D1189" t="s">
        <v>1293</v>
      </c>
      <c r="E1189">
        <v>49.77804871</v>
      </c>
      <c r="F1189">
        <v>-126.6378502</v>
      </c>
      <c r="G1189" t="s">
        <v>1294</v>
      </c>
      <c r="H1189" t="s">
        <v>1294</v>
      </c>
      <c r="I1189" t="s">
        <v>1295</v>
      </c>
      <c r="J1189" t="s">
        <v>1302</v>
      </c>
      <c r="K1189" t="s">
        <v>1303</v>
      </c>
      <c r="L1189">
        <v>49.911024390000001</v>
      </c>
      <c r="M1189">
        <v>-126.8499923</v>
      </c>
      <c r="N1189" t="s">
        <v>30</v>
      </c>
      <c r="O1189">
        <v>32</v>
      </c>
      <c r="P1189" t="s">
        <v>1304</v>
      </c>
      <c r="Q1189">
        <v>5</v>
      </c>
      <c r="R1189">
        <v>41488</v>
      </c>
      <c r="S1189" t="s">
        <v>174</v>
      </c>
      <c r="T1189">
        <v>25</v>
      </c>
      <c r="U1189" t="s">
        <v>1135</v>
      </c>
      <c r="V1189" t="s">
        <v>119</v>
      </c>
      <c r="W1189" s="449">
        <v>68</v>
      </c>
      <c r="X1189">
        <f>'Area 25'!AU71</f>
        <v>-1</v>
      </c>
      <c r="Y1189" s="449" t="e">
        <f>'Area 25'!AY71</f>
        <v>#N/A</v>
      </c>
      <c r="Z1189" s="449" t="e">
        <f>'Area 25'!AW71</f>
        <v>#N/A</v>
      </c>
      <c r="AA1189" s="449" t="e">
        <f>'Area 25'!BC71</f>
        <v>#N/A</v>
      </c>
      <c r="AB1189" t="e">
        <f t="shared" si="73"/>
        <v>#N/A</v>
      </c>
      <c r="AC1189" t="e">
        <f t="shared" si="74"/>
        <v>#N/A</v>
      </c>
      <c r="AD1189" t="e">
        <f t="shared" si="75"/>
        <v>#N/A</v>
      </c>
    </row>
    <row r="1190" spans="1:30">
      <c r="A1190" t="s">
        <v>174</v>
      </c>
      <c r="B1190" t="s">
        <v>768</v>
      </c>
      <c r="C1190" t="s">
        <v>1292</v>
      </c>
      <c r="D1190" t="s">
        <v>1293</v>
      </c>
      <c r="E1190">
        <v>49.77804871</v>
      </c>
      <c r="F1190">
        <v>-126.6378502</v>
      </c>
      <c r="G1190" t="s">
        <v>1294</v>
      </c>
      <c r="H1190" t="s">
        <v>1294</v>
      </c>
      <c r="I1190" t="s">
        <v>1295</v>
      </c>
      <c r="J1190" t="s">
        <v>1302</v>
      </c>
      <c r="K1190" t="s">
        <v>1303</v>
      </c>
      <c r="L1190">
        <v>49.911024390000001</v>
      </c>
      <c r="M1190">
        <v>-126.8499923</v>
      </c>
      <c r="N1190" t="s">
        <v>30</v>
      </c>
      <c r="O1190">
        <v>32</v>
      </c>
      <c r="P1190" t="s">
        <v>1304</v>
      </c>
      <c r="Q1190">
        <v>5</v>
      </c>
      <c r="R1190">
        <v>41488</v>
      </c>
      <c r="S1190" t="s">
        <v>174</v>
      </c>
      <c r="T1190">
        <v>25</v>
      </c>
      <c r="U1190" t="s">
        <v>1135</v>
      </c>
      <c r="V1190" t="s">
        <v>120</v>
      </c>
      <c r="W1190" s="449">
        <v>69</v>
      </c>
      <c r="X1190">
        <f>'Area 25'!AU72</f>
        <v>0</v>
      </c>
      <c r="Y1190" s="449" t="e">
        <f>'Area 25'!AY72</f>
        <v>#N/A</v>
      </c>
      <c r="Z1190" s="449" t="e">
        <f>'Area 25'!AW72</f>
        <v>#N/A</v>
      </c>
      <c r="AA1190" s="449" t="e">
        <f>'Area 25'!BC72</f>
        <v>#N/A</v>
      </c>
      <c r="AB1190" t="e">
        <f t="shared" si="73"/>
        <v>#N/A</v>
      </c>
      <c r="AC1190" t="e">
        <f t="shared" si="74"/>
        <v>#N/A</v>
      </c>
      <c r="AD1190" t="e">
        <f t="shared" si="75"/>
        <v>#N/A</v>
      </c>
    </row>
    <row r="1191" spans="1:30">
      <c r="A1191" t="s">
        <v>174</v>
      </c>
      <c r="B1191" t="s">
        <v>768</v>
      </c>
      <c r="C1191" t="s">
        <v>1292</v>
      </c>
      <c r="D1191" t="s">
        <v>1293</v>
      </c>
      <c r="E1191">
        <v>49.77804871</v>
      </c>
      <c r="F1191">
        <v>-126.6378502</v>
      </c>
      <c r="G1191" t="s">
        <v>1294</v>
      </c>
      <c r="H1191" t="s">
        <v>1294</v>
      </c>
      <c r="I1191" t="s">
        <v>1295</v>
      </c>
      <c r="J1191" t="s">
        <v>1302</v>
      </c>
      <c r="K1191" t="s">
        <v>1303</v>
      </c>
      <c r="L1191">
        <v>49.911024390000001</v>
      </c>
      <c r="M1191">
        <v>-126.8499923</v>
      </c>
      <c r="N1191" t="s">
        <v>30</v>
      </c>
      <c r="O1191">
        <v>32</v>
      </c>
      <c r="P1191" t="s">
        <v>1304</v>
      </c>
      <c r="Q1191">
        <v>5</v>
      </c>
      <c r="R1191">
        <v>41488</v>
      </c>
      <c r="S1191" t="s">
        <v>174</v>
      </c>
      <c r="T1191">
        <v>25</v>
      </c>
      <c r="U1191" t="s">
        <v>1135</v>
      </c>
      <c r="V1191" t="s">
        <v>121</v>
      </c>
      <c r="W1191" s="449">
        <v>70</v>
      </c>
      <c r="X1191">
        <f>'Area 25'!AU73</f>
        <v>-1</v>
      </c>
      <c r="Y1191" s="449" t="e">
        <f>'Area 25'!AY73</f>
        <v>#N/A</v>
      </c>
      <c r="Z1191" s="449" t="e">
        <f>'Area 25'!AW73</f>
        <v>#N/A</v>
      </c>
      <c r="AA1191" s="449" t="e">
        <f>'Area 25'!BC73</f>
        <v>#N/A</v>
      </c>
      <c r="AB1191" t="e">
        <f t="shared" si="73"/>
        <v>#N/A</v>
      </c>
      <c r="AC1191" t="e">
        <f t="shared" si="74"/>
        <v>#N/A</v>
      </c>
      <c r="AD1191" t="e">
        <f t="shared" si="75"/>
        <v>#N/A</v>
      </c>
    </row>
    <row r="1192" spans="1:30">
      <c r="A1192" t="s">
        <v>174</v>
      </c>
      <c r="B1192" t="s">
        <v>769</v>
      </c>
      <c r="C1192" t="s">
        <v>1292</v>
      </c>
      <c r="D1192" t="s">
        <v>1293</v>
      </c>
      <c r="E1192">
        <v>49.803570309999998</v>
      </c>
      <c r="F1192">
        <v>-126.49794110000001</v>
      </c>
      <c r="G1192" t="s">
        <v>1294</v>
      </c>
      <c r="H1192" t="s">
        <v>1294</v>
      </c>
      <c r="I1192" t="s">
        <v>1295</v>
      </c>
      <c r="J1192" t="s">
        <v>1302</v>
      </c>
      <c r="K1192" t="s">
        <v>1303</v>
      </c>
      <c r="L1192">
        <v>49.911024390000001</v>
      </c>
      <c r="M1192">
        <v>-126.8499923</v>
      </c>
      <c r="N1192" t="s">
        <v>30</v>
      </c>
      <c r="O1192">
        <v>32</v>
      </c>
      <c r="P1192" t="s">
        <v>1304</v>
      </c>
      <c r="Q1192">
        <v>5</v>
      </c>
      <c r="R1192">
        <v>41458</v>
      </c>
      <c r="S1192" t="s">
        <v>174</v>
      </c>
      <c r="T1192">
        <v>25</v>
      </c>
      <c r="U1192" t="s">
        <v>1131</v>
      </c>
      <c r="V1192" t="s">
        <v>40</v>
      </c>
      <c r="W1192" s="449">
        <v>1</v>
      </c>
      <c r="X1192" s="449">
        <f>'Area 25'!BN4</f>
        <v>-1</v>
      </c>
      <c r="Y1192" s="449" t="e">
        <f>'Area 25'!BR4</f>
        <v>#N/A</v>
      </c>
      <c r="Z1192" s="449" t="e">
        <f>'Area 25'!BP4</f>
        <v>#N/A</v>
      </c>
      <c r="AA1192" s="449" t="e">
        <f>'Area 25'!BV4</f>
        <v>#N/A</v>
      </c>
      <c r="AB1192" t="e">
        <f t="shared" si="73"/>
        <v>#N/A</v>
      </c>
      <c r="AC1192" t="e">
        <f t="shared" si="74"/>
        <v>#N/A</v>
      </c>
      <c r="AD1192" t="e">
        <f t="shared" si="75"/>
        <v>#N/A</v>
      </c>
    </row>
    <row r="1193" spans="1:30">
      <c r="A1193" t="s">
        <v>174</v>
      </c>
      <c r="B1193" t="s">
        <v>769</v>
      </c>
      <c r="C1193" t="s">
        <v>1292</v>
      </c>
      <c r="D1193" t="s">
        <v>1293</v>
      </c>
      <c r="E1193">
        <v>49.803570309999998</v>
      </c>
      <c r="F1193">
        <v>-126.49794110000001</v>
      </c>
      <c r="G1193" t="s">
        <v>1294</v>
      </c>
      <c r="H1193" t="s">
        <v>1294</v>
      </c>
      <c r="I1193" t="s">
        <v>1295</v>
      </c>
      <c r="J1193" t="s">
        <v>1302</v>
      </c>
      <c r="K1193" t="s">
        <v>1303</v>
      </c>
      <c r="L1193">
        <v>49.911024390000001</v>
      </c>
      <c r="M1193">
        <v>-126.8499923</v>
      </c>
      <c r="N1193" t="s">
        <v>30</v>
      </c>
      <c r="O1193">
        <v>32</v>
      </c>
      <c r="P1193" t="s">
        <v>1304</v>
      </c>
      <c r="Q1193">
        <v>5</v>
      </c>
      <c r="R1193">
        <v>41458</v>
      </c>
      <c r="S1193" t="s">
        <v>174</v>
      </c>
      <c r="T1193">
        <v>25</v>
      </c>
      <c r="U1193" t="s">
        <v>1131</v>
      </c>
      <c r="V1193" t="s">
        <v>41</v>
      </c>
      <c r="W1193" s="449">
        <v>2</v>
      </c>
      <c r="X1193" s="449">
        <f>'Area 25'!BN5</f>
        <v>1</v>
      </c>
      <c r="Y1193" s="449" t="e">
        <f>'Area 25'!BR5</f>
        <v>#N/A</v>
      </c>
      <c r="Z1193" s="449" t="e">
        <f>'Area 25'!BP5</f>
        <v>#N/A</v>
      </c>
      <c r="AA1193" s="449" t="e">
        <f>'Area 25'!BV5</f>
        <v>#N/A</v>
      </c>
      <c r="AB1193" t="e">
        <f t="shared" si="73"/>
        <v>#N/A</v>
      </c>
      <c r="AC1193" t="e">
        <f t="shared" si="74"/>
        <v>#N/A</v>
      </c>
      <c r="AD1193" t="e">
        <f t="shared" si="75"/>
        <v>#N/A</v>
      </c>
    </row>
    <row r="1194" spans="1:30">
      <c r="A1194" t="s">
        <v>174</v>
      </c>
      <c r="B1194" t="s">
        <v>769</v>
      </c>
      <c r="C1194" t="s">
        <v>1292</v>
      </c>
      <c r="D1194" t="s">
        <v>1293</v>
      </c>
      <c r="E1194">
        <v>49.803570309999998</v>
      </c>
      <c r="F1194">
        <v>-126.49794110000001</v>
      </c>
      <c r="G1194" t="s">
        <v>1294</v>
      </c>
      <c r="H1194" t="s">
        <v>1294</v>
      </c>
      <c r="I1194" t="s">
        <v>1295</v>
      </c>
      <c r="J1194" t="s">
        <v>1302</v>
      </c>
      <c r="K1194" t="s">
        <v>1303</v>
      </c>
      <c r="L1194">
        <v>49.911024390000001</v>
      </c>
      <c r="M1194">
        <v>-126.8499923</v>
      </c>
      <c r="N1194" t="s">
        <v>30</v>
      </c>
      <c r="O1194">
        <v>32</v>
      </c>
      <c r="P1194" t="s">
        <v>1304</v>
      </c>
      <c r="Q1194">
        <v>5</v>
      </c>
      <c r="R1194">
        <v>41458</v>
      </c>
      <c r="S1194" t="s">
        <v>174</v>
      </c>
      <c r="T1194">
        <v>25</v>
      </c>
      <c r="U1194" t="s">
        <v>1131</v>
      </c>
      <c r="V1194" t="s">
        <v>44</v>
      </c>
      <c r="W1194" s="449">
        <v>3</v>
      </c>
      <c r="X1194" s="449">
        <f>'Area 25'!BN6</f>
        <v>1</v>
      </c>
      <c r="Y1194" s="449" t="e">
        <f>'Area 25'!BR6</f>
        <v>#N/A</v>
      </c>
      <c r="Z1194" s="449" t="e">
        <f>'Area 25'!BP6</f>
        <v>#N/A</v>
      </c>
      <c r="AA1194" s="449" t="e">
        <f>'Area 25'!BV6</f>
        <v>#N/A</v>
      </c>
      <c r="AB1194" t="e">
        <f t="shared" si="73"/>
        <v>#N/A</v>
      </c>
      <c r="AC1194" t="e">
        <f t="shared" si="74"/>
        <v>#N/A</v>
      </c>
      <c r="AD1194" t="e">
        <f t="shared" si="75"/>
        <v>#N/A</v>
      </c>
    </row>
    <row r="1195" spans="1:30">
      <c r="A1195" t="s">
        <v>174</v>
      </c>
      <c r="B1195" t="s">
        <v>769</v>
      </c>
      <c r="C1195" t="s">
        <v>1292</v>
      </c>
      <c r="D1195" t="s">
        <v>1293</v>
      </c>
      <c r="E1195">
        <v>49.803570309999998</v>
      </c>
      <c r="F1195">
        <v>-126.49794110000001</v>
      </c>
      <c r="G1195" t="s">
        <v>1294</v>
      </c>
      <c r="H1195" t="s">
        <v>1294</v>
      </c>
      <c r="I1195" t="s">
        <v>1295</v>
      </c>
      <c r="J1195" t="s">
        <v>1302</v>
      </c>
      <c r="K1195" t="s">
        <v>1303</v>
      </c>
      <c r="L1195">
        <v>49.911024390000001</v>
      </c>
      <c r="M1195">
        <v>-126.8499923</v>
      </c>
      <c r="N1195" t="s">
        <v>30</v>
      </c>
      <c r="O1195">
        <v>32</v>
      </c>
      <c r="P1195" t="s">
        <v>1304</v>
      </c>
      <c r="Q1195">
        <v>5</v>
      </c>
      <c r="R1195">
        <v>41458</v>
      </c>
      <c r="S1195" t="s">
        <v>174</v>
      </c>
      <c r="T1195">
        <v>25</v>
      </c>
      <c r="U1195" t="s">
        <v>1131</v>
      </c>
      <c r="V1195" t="s">
        <v>45</v>
      </c>
      <c r="W1195" s="449">
        <v>4</v>
      </c>
      <c r="X1195" s="449">
        <f>'Area 25'!BN7</f>
        <v>0</v>
      </c>
      <c r="Y1195" s="449" t="e">
        <f>'Area 25'!BR7</f>
        <v>#N/A</v>
      </c>
      <c r="Z1195" s="449" t="e">
        <f>'Area 25'!BP7</f>
        <v>#N/A</v>
      </c>
      <c r="AA1195" s="449" t="e">
        <f>'Area 25'!BV7</f>
        <v>#N/A</v>
      </c>
      <c r="AB1195" t="e">
        <f t="shared" si="73"/>
        <v>#N/A</v>
      </c>
      <c r="AC1195" t="e">
        <f t="shared" si="74"/>
        <v>#N/A</v>
      </c>
      <c r="AD1195" t="e">
        <f t="shared" si="75"/>
        <v>#N/A</v>
      </c>
    </row>
    <row r="1196" spans="1:30">
      <c r="A1196" t="s">
        <v>174</v>
      </c>
      <c r="B1196" t="s">
        <v>769</v>
      </c>
      <c r="C1196" t="s">
        <v>1292</v>
      </c>
      <c r="D1196" t="s">
        <v>1293</v>
      </c>
      <c r="E1196">
        <v>49.803570309999998</v>
      </c>
      <c r="F1196">
        <v>-126.49794110000001</v>
      </c>
      <c r="G1196" t="s">
        <v>1294</v>
      </c>
      <c r="H1196" t="s">
        <v>1294</v>
      </c>
      <c r="I1196" t="s">
        <v>1295</v>
      </c>
      <c r="J1196" t="s">
        <v>1302</v>
      </c>
      <c r="K1196" t="s">
        <v>1303</v>
      </c>
      <c r="L1196">
        <v>49.911024390000001</v>
      </c>
      <c r="M1196">
        <v>-126.8499923</v>
      </c>
      <c r="N1196" t="s">
        <v>30</v>
      </c>
      <c r="O1196">
        <v>32</v>
      </c>
      <c r="P1196" t="s">
        <v>1304</v>
      </c>
      <c r="Q1196">
        <v>5</v>
      </c>
      <c r="R1196">
        <v>41458</v>
      </c>
      <c r="S1196" t="s">
        <v>174</v>
      </c>
      <c r="T1196">
        <v>25</v>
      </c>
      <c r="U1196" t="s">
        <v>1131</v>
      </c>
      <c r="V1196" t="s">
        <v>46</v>
      </c>
      <c r="W1196" s="449">
        <v>5</v>
      </c>
      <c r="X1196" s="449">
        <f>'Area 25'!BN8</f>
        <v>1</v>
      </c>
      <c r="Y1196" s="449" t="e">
        <f>'Area 25'!BR8</f>
        <v>#N/A</v>
      </c>
      <c r="Z1196" s="449" t="e">
        <f>'Area 25'!BP8</f>
        <v>#N/A</v>
      </c>
      <c r="AA1196" s="449" t="e">
        <f>'Area 25'!BV8</f>
        <v>#N/A</v>
      </c>
      <c r="AB1196" t="e">
        <f t="shared" si="73"/>
        <v>#N/A</v>
      </c>
      <c r="AC1196" t="e">
        <f t="shared" si="74"/>
        <v>#N/A</v>
      </c>
      <c r="AD1196" t="e">
        <f t="shared" si="75"/>
        <v>#N/A</v>
      </c>
    </row>
    <row r="1197" spans="1:30">
      <c r="A1197" t="s">
        <v>174</v>
      </c>
      <c r="B1197" t="s">
        <v>769</v>
      </c>
      <c r="C1197" t="s">
        <v>1292</v>
      </c>
      <c r="D1197" t="s">
        <v>1293</v>
      </c>
      <c r="E1197">
        <v>49.803570309999998</v>
      </c>
      <c r="F1197">
        <v>-126.49794110000001</v>
      </c>
      <c r="G1197" t="s">
        <v>1294</v>
      </c>
      <c r="H1197" t="s">
        <v>1294</v>
      </c>
      <c r="I1197" t="s">
        <v>1295</v>
      </c>
      <c r="J1197" t="s">
        <v>1302</v>
      </c>
      <c r="K1197" t="s">
        <v>1303</v>
      </c>
      <c r="L1197">
        <v>49.911024390000001</v>
      </c>
      <c r="M1197">
        <v>-126.8499923</v>
      </c>
      <c r="N1197" t="s">
        <v>30</v>
      </c>
      <c r="O1197">
        <v>32</v>
      </c>
      <c r="P1197" t="s">
        <v>1304</v>
      </c>
      <c r="Q1197">
        <v>5</v>
      </c>
      <c r="R1197">
        <v>41458</v>
      </c>
      <c r="S1197" t="s">
        <v>174</v>
      </c>
      <c r="T1197">
        <v>25</v>
      </c>
      <c r="U1197" t="s">
        <v>1131</v>
      </c>
      <c r="V1197" t="s">
        <v>48</v>
      </c>
      <c r="W1197" s="449">
        <v>6</v>
      </c>
      <c r="X1197" s="449">
        <f>'Area 25'!BN9</f>
        <v>-1</v>
      </c>
      <c r="Y1197" s="449" t="e">
        <f>'Area 25'!BR9</f>
        <v>#N/A</v>
      </c>
      <c r="Z1197" s="449" t="e">
        <f>'Area 25'!BP9</f>
        <v>#N/A</v>
      </c>
      <c r="AA1197" s="449" t="e">
        <f>'Area 25'!BV9</f>
        <v>#N/A</v>
      </c>
      <c r="AB1197" t="e">
        <f t="shared" si="73"/>
        <v>#N/A</v>
      </c>
      <c r="AC1197" t="e">
        <f t="shared" si="74"/>
        <v>#N/A</v>
      </c>
      <c r="AD1197" t="e">
        <f t="shared" si="75"/>
        <v>#N/A</v>
      </c>
    </row>
    <row r="1198" spans="1:30">
      <c r="A1198" t="s">
        <v>174</v>
      </c>
      <c r="B1198" t="s">
        <v>769</v>
      </c>
      <c r="C1198" t="s">
        <v>1292</v>
      </c>
      <c r="D1198" t="s">
        <v>1293</v>
      </c>
      <c r="E1198">
        <v>49.803570309999998</v>
      </c>
      <c r="F1198">
        <v>-126.49794110000001</v>
      </c>
      <c r="G1198" t="s">
        <v>1294</v>
      </c>
      <c r="H1198" t="s">
        <v>1294</v>
      </c>
      <c r="I1198" t="s">
        <v>1295</v>
      </c>
      <c r="J1198" t="s">
        <v>1302</v>
      </c>
      <c r="K1198" t="s">
        <v>1303</v>
      </c>
      <c r="L1198">
        <v>49.911024390000001</v>
      </c>
      <c r="M1198">
        <v>-126.8499923</v>
      </c>
      <c r="N1198" t="s">
        <v>30</v>
      </c>
      <c r="O1198">
        <v>32</v>
      </c>
      <c r="P1198" t="s">
        <v>1304</v>
      </c>
      <c r="Q1198">
        <v>5</v>
      </c>
      <c r="R1198">
        <v>41458</v>
      </c>
      <c r="S1198" t="s">
        <v>174</v>
      </c>
      <c r="T1198">
        <v>25</v>
      </c>
      <c r="U1198" t="s">
        <v>1131</v>
      </c>
      <c r="V1198" t="s">
        <v>49</v>
      </c>
      <c r="W1198" s="449">
        <v>7</v>
      </c>
      <c r="X1198" s="449">
        <f>'Area 25'!BN10</f>
        <v>1</v>
      </c>
      <c r="Y1198" s="449" t="e">
        <f>'Area 25'!BR10</f>
        <v>#N/A</v>
      </c>
      <c r="Z1198" s="449" t="e">
        <f>'Area 25'!BP10</f>
        <v>#N/A</v>
      </c>
      <c r="AA1198" s="449" t="e">
        <f>'Area 25'!BV10</f>
        <v>#N/A</v>
      </c>
      <c r="AB1198" t="e">
        <f t="shared" si="73"/>
        <v>#N/A</v>
      </c>
      <c r="AC1198" t="e">
        <f t="shared" si="74"/>
        <v>#N/A</v>
      </c>
      <c r="AD1198" t="e">
        <f t="shared" si="75"/>
        <v>#N/A</v>
      </c>
    </row>
    <row r="1199" spans="1:30">
      <c r="A1199" t="s">
        <v>174</v>
      </c>
      <c r="B1199" t="s">
        <v>769</v>
      </c>
      <c r="C1199" t="s">
        <v>1292</v>
      </c>
      <c r="D1199" t="s">
        <v>1293</v>
      </c>
      <c r="E1199">
        <v>49.803570309999998</v>
      </c>
      <c r="F1199">
        <v>-126.49794110000001</v>
      </c>
      <c r="G1199" t="s">
        <v>1294</v>
      </c>
      <c r="H1199" t="s">
        <v>1294</v>
      </c>
      <c r="I1199" t="s">
        <v>1295</v>
      </c>
      <c r="J1199" t="s">
        <v>1302</v>
      </c>
      <c r="K1199" t="s">
        <v>1303</v>
      </c>
      <c r="L1199">
        <v>49.911024390000001</v>
      </c>
      <c r="M1199">
        <v>-126.8499923</v>
      </c>
      <c r="N1199" t="s">
        <v>30</v>
      </c>
      <c r="O1199">
        <v>32</v>
      </c>
      <c r="P1199" t="s">
        <v>1304</v>
      </c>
      <c r="Q1199">
        <v>5</v>
      </c>
      <c r="R1199">
        <v>41458</v>
      </c>
      <c r="S1199" t="s">
        <v>174</v>
      </c>
      <c r="T1199">
        <v>25</v>
      </c>
      <c r="U1199" t="s">
        <v>1131</v>
      </c>
      <c r="V1199" t="s">
        <v>50</v>
      </c>
      <c r="W1199" s="449">
        <v>8</v>
      </c>
      <c r="X1199" s="449">
        <f>'Area 25'!BN11</f>
        <v>1</v>
      </c>
      <c r="Y1199" s="449" t="e">
        <f>'Area 25'!BR11</f>
        <v>#N/A</v>
      </c>
      <c r="Z1199" s="449" t="e">
        <f>'Area 25'!BP11</f>
        <v>#N/A</v>
      </c>
      <c r="AA1199" s="449" t="e">
        <f>'Area 25'!BV11</f>
        <v>#N/A</v>
      </c>
      <c r="AB1199" t="e">
        <f t="shared" si="73"/>
        <v>#N/A</v>
      </c>
      <c r="AC1199" t="e">
        <f t="shared" si="74"/>
        <v>#N/A</v>
      </c>
      <c r="AD1199" t="e">
        <f t="shared" si="75"/>
        <v>#N/A</v>
      </c>
    </row>
    <row r="1200" spans="1:30">
      <c r="A1200" t="s">
        <v>174</v>
      </c>
      <c r="B1200" t="s">
        <v>769</v>
      </c>
      <c r="C1200" t="s">
        <v>1292</v>
      </c>
      <c r="D1200" t="s">
        <v>1293</v>
      </c>
      <c r="E1200">
        <v>49.803570309999998</v>
      </c>
      <c r="F1200">
        <v>-126.49794110000001</v>
      </c>
      <c r="G1200" t="s">
        <v>1294</v>
      </c>
      <c r="H1200" t="s">
        <v>1294</v>
      </c>
      <c r="I1200" t="s">
        <v>1295</v>
      </c>
      <c r="J1200" t="s">
        <v>1302</v>
      </c>
      <c r="K1200" t="s">
        <v>1303</v>
      </c>
      <c r="L1200">
        <v>49.911024390000001</v>
      </c>
      <c r="M1200">
        <v>-126.8499923</v>
      </c>
      <c r="N1200" t="s">
        <v>30</v>
      </c>
      <c r="O1200">
        <v>32</v>
      </c>
      <c r="P1200" t="s">
        <v>1304</v>
      </c>
      <c r="Q1200">
        <v>5</v>
      </c>
      <c r="R1200">
        <v>41458</v>
      </c>
      <c r="S1200" t="s">
        <v>174</v>
      </c>
      <c r="T1200">
        <v>25</v>
      </c>
      <c r="U1200" t="s">
        <v>1131</v>
      </c>
      <c r="V1200" t="s">
        <v>52</v>
      </c>
      <c r="W1200" s="449">
        <v>9</v>
      </c>
      <c r="X1200" s="449">
        <f>'Area 25'!BN12</f>
        <v>1</v>
      </c>
      <c r="Y1200" s="449" t="e">
        <f>'Area 25'!BR12</f>
        <v>#N/A</v>
      </c>
      <c r="Z1200" s="449" t="e">
        <f>'Area 25'!BP12</f>
        <v>#N/A</v>
      </c>
      <c r="AA1200" s="449" t="e">
        <f>'Area 25'!BV12</f>
        <v>#N/A</v>
      </c>
      <c r="AB1200" t="e">
        <f t="shared" si="73"/>
        <v>#N/A</v>
      </c>
      <c r="AC1200" t="e">
        <f t="shared" si="74"/>
        <v>#N/A</v>
      </c>
      <c r="AD1200" t="e">
        <f t="shared" si="75"/>
        <v>#N/A</v>
      </c>
    </row>
    <row r="1201" spans="1:30">
      <c r="A1201" t="s">
        <v>174</v>
      </c>
      <c r="B1201" t="s">
        <v>769</v>
      </c>
      <c r="C1201" t="s">
        <v>1292</v>
      </c>
      <c r="D1201" t="s">
        <v>1293</v>
      </c>
      <c r="E1201">
        <v>49.803570309999998</v>
      </c>
      <c r="F1201">
        <v>-126.49794110000001</v>
      </c>
      <c r="G1201" t="s">
        <v>1294</v>
      </c>
      <c r="H1201" t="s">
        <v>1294</v>
      </c>
      <c r="I1201" t="s">
        <v>1295</v>
      </c>
      <c r="J1201" t="s">
        <v>1302</v>
      </c>
      <c r="K1201" t="s">
        <v>1303</v>
      </c>
      <c r="L1201">
        <v>49.911024390000001</v>
      </c>
      <c r="M1201">
        <v>-126.8499923</v>
      </c>
      <c r="N1201" t="s">
        <v>30</v>
      </c>
      <c r="O1201">
        <v>32</v>
      </c>
      <c r="P1201" t="s">
        <v>1304</v>
      </c>
      <c r="Q1201">
        <v>5</v>
      </c>
      <c r="R1201">
        <v>41458</v>
      </c>
      <c r="S1201" t="s">
        <v>174</v>
      </c>
      <c r="T1201">
        <v>25</v>
      </c>
      <c r="U1201" t="s">
        <v>1131</v>
      </c>
      <c r="V1201" t="s">
        <v>53</v>
      </c>
      <c r="W1201" s="449">
        <v>10</v>
      </c>
      <c r="X1201" s="449">
        <f>'Area 25'!BN13</f>
        <v>1</v>
      </c>
      <c r="Y1201" s="449" t="e">
        <f>'Area 25'!BR13</f>
        <v>#N/A</v>
      </c>
      <c r="Z1201" s="449" t="e">
        <f>'Area 25'!BP13</f>
        <v>#N/A</v>
      </c>
      <c r="AA1201" s="449" t="e">
        <f>'Area 25'!BV13</f>
        <v>#N/A</v>
      </c>
      <c r="AB1201" t="e">
        <f t="shared" si="73"/>
        <v>#N/A</v>
      </c>
      <c r="AC1201" t="e">
        <f t="shared" si="74"/>
        <v>#N/A</v>
      </c>
      <c r="AD1201" t="e">
        <f t="shared" si="75"/>
        <v>#N/A</v>
      </c>
    </row>
    <row r="1202" spans="1:30">
      <c r="A1202" t="s">
        <v>174</v>
      </c>
      <c r="B1202" t="s">
        <v>769</v>
      </c>
      <c r="C1202" t="s">
        <v>1292</v>
      </c>
      <c r="D1202" t="s">
        <v>1293</v>
      </c>
      <c r="E1202">
        <v>49.803570309999998</v>
      </c>
      <c r="F1202">
        <v>-126.49794110000001</v>
      </c>
      <c r="G1202" t="s">
        <v>1294</v>
      </c>
      <c r="H1202" t="s">
        <v>1294</v>
      </c>
      <c r="I1202" t="s">
        <v>1295</v>
      </c>
      <c r="J1202" t="s">
        <v>1302</v>
      </c>
      <c r="K1202" t="s">
        <v>1303</v>
      </c>
      <c r="L1202">
        <v>49.911024390000001</v>
      </c>
      <c r="M1202">
        <v>-126.8499923</v>
      </c>
      <c r="N1202" t="s">
        <v>30</v>
      </c>
      <c r="O1202">
        <v>32</v>
      </c>
      <c r="P1202" t="s">
        <v>1304</v>
      </c>
      <c r="Q1202">
        <v>5</v>
      </c>
      <c r="R1202">
        <v>41458</v>
      </c>
      <c r="S1202" t="s">
        <v>174</v>
      </c>
      <c r="T1202">
        <v>25</v>
      </c>
      <c r="U1202" t="s">
        <v>1131</v>
      </c>
      <c r="V1202" t="s">
        <v>55</v>
      </c>
      <c r="W1202" s="449">
        <v>11</v>
      </c>
      <c r="X1202" s="449">
        <f>'Area 25'!BN14</f>
        <v>-1</v>
      </c>
      <c r="Y1202" s="449" t="e">
        <f>'Area 25'!BR14</f>
        <v>#N/A</v>
      </c>
      <c r="Z1202" s="449" t="e">
        <f>'Area 25'!BP14</f>
        <v>#N/A</v>
      </c>
      <c r="AA1202" s="449" t="e">
        <f>'Area 25'!BV14</f>
        <v>#N/A</v>
      </c>
      <c r="AB1202" t="e">
        <f t="shared" si="73"/>
        <v>#N/A</v>
      </c>
      <c r="AC1202" t="e">
        <f t="shared" si="74"/>
        <v>#N/A</v>
      </c>
      <c r="AD1202" t="e">
        <f t="shared" si="75"/>
        <v>#N/A</v>
      </c>
    </row>
    <row r="1203" spans="1:30">
      <c r="A1203" t="s">
        <v>174</v>
      </c>
      <c r="B1203" t="s">
        <v>769</v>
      </c>
      <c r="C1203" t="s">
        <v>1292</v>
      </c>
      <c r="D1203" t="s">
        <v>1293</v>
      </c>
      <c r="E1203">
        <v>49.803570309999998</v>
      </c>
      <c r="F1203">
        <v>-126.49794110000001</v>
      </c>
      <c r="G1203" t="s">
        <v>1294</v>
      </c>
      <c r="H1203" t="s">
        <v>1294</v>
      </c>
      <c r="I1203" t="s">
        <v>1295</v>
      </c>
      <c r="J1203" t="s">
        <v>1302</v>
      </c>
      <c r="K1203" t="s">
        <v>1303</v>
      </c>
      <c r="L1203">
        <v>49.911024390000001</v>
      </c>
      <c r="M1203">
        <v>-126.8499923</v>
      </c>
      <c r="N1203" t="s">
        <v>30</v>
      </c>
      <c r="O1203">
        <v>32</v>
      </c>
      <c r="P1203" t="s">
        <v>1304</v>
      </c>
      <c r="Q1203">
        <v>5</v>
      </c>
      <c r="R1203">
        <v>41458</v>
      </c>
      <c r="S1203" t="s">
        <v>174</v>
      </c>
      <c r="T1203">
        <v>25</v>
      </c>
      <c r="U1203" t="s">
        <v>1131</v>
      </c>
      <c r="V1203" t="s">
        <v>56</v>
      </c>
      <c r="W1203" s="449">
        <v>12</v>
      </c>
      <c r="X1203" s="449">
        <f>'Area 25'!BN15</f>
        <v>0</v>
      </c>
      <c r="Y1203" s="449" t="e">
        <f>'Area 25'!BR15</f>
        <v>#N/A</v>
      </c>
      <c r="Z1203" s="449" t="e">
        <f>'Area 25'!BP15</f>
        <v>#N/A</v>
      </c>
      <c r="AA1203" s="449" t="e">
        <f>'Area 25'!BV15</f>
        <v>#N/A</v>
      </c>
      <c r="AB1203" t="e">
        <f t="shared" si="73"/>
        <v>#N/A</v>
      </c>
      <c r="AC1203" t="e">
        <f t="shared" si="74"/>
        <v>#N/A</v>
      </c>
      <c r="AD1203" t="e">
        <f t="shared" si="75"/>
        <v>#N/A</v>
      </c>
    </row>
    <row r="1204" spans="1:30">
      <c r="A1204" t="s">
        <v>174</v>
      </c>
      <c r="B1204" t="s">
        <v>769</v>
      </c>
      <c r="C1204" t="s">
        <v>1292</v>
      </c>
      <c r="D1204" t="s">
        <v>1293</v>
      </c>
      <c r="E1204">
        <v>49.803570309999998</v>
      </c>
      <c r="F1204">
        <v>-126.49794110000001</v>
      </c>
      <c r="G1204" t="s">
        <v>1294</v>
      </c>
      <c r="H1204" t="s">
        <v>1294</v>
      </c>
      <c r="I1204" t="s">
        <v>1295</v>
      </c>
      <c r="J1204" t="s">
        <v>1302</v>
      </c>
      <c r="K1204" t="s">
        <v>1303</v>
      </c>
      <c r="L1204">
        <v>49.911024390000001</v>
      </c>
      <c r="M1204">
        <v>-126.8499923</v>
      </c>
      <c r="N1204" t="s">
        <v>30</v>
      </c>
      <c r="O1204">
        <v>32</v>
      </c>
      <c r="P1204" t="s">
        <v>1304</v>
      </c>
      <c r="Q1204">
        <v>5</v>
      </c>
      <c r="R1204">
        <v>41458</v>
      </c>
      <c r="S1204" t="s">
        <v>174</v>
      </c>
      <c r="T1204">
        <v>25</v>
      </c>
      <c r="U1204" t="s">
        <v>1131</v>
      </c>
      <c r="V1204" t="s">
        <v>57</v>
      </c>
      <c r="W1204" s="449">
        <v>13</v>
      </c>
      <c r="X1204" s="449">
        <f>'Area 25'!BN16</f>
        <v>0</v>
      </c>
      <c r="Y1204" s="449" t="e">
        <f>'Area 25'!BR16</f>
        <v>#N/A</v>
      </c>
      <c r="Z1204" s="449" t="e">
        <f>'Area 25'!BP16</f>
        <v>#N/A</v>
      </c>
      <c r="AA1204" s="449" t="e">
        <f>'Area 25'!BV16</f>
        <v>#N/A</v>
      </c>
      <c r="AB1204" t="e">
        <f t="shared" si="73"/>
        <v>#N/A</v>
      </c>
      <c r="AC1204" t="e">
        <f t="shared" si="74"/>
        <v>#N/A</v>
      </c>
      <c r="AD1204" t="e">
        <f t="shared" si="75"/>
        <v>#N/A</v>
      </c>
    </row>
    <row r="1205" spans="1:30">
      <c r="A1205" t="s">
        <v>174</v>
      </c>
      <c r="B1205" t="s">
        <v>769</v>
      </c>
      <c r="C1205" t="s">
        <v>1292</v>
      </c>
      <c r="D1205" t="s">
        <v>1293</v>
      </c>
      <c r="E1205">
        <v>49.803570309999998</v>
      </c>
      <c r="F1205">
        <v>-126.49794110000001</v>
      </c>
      <c r="G1205" t="s">
        <v>1294</v>
      </c>
      <c r="H1205" t="s">
        <v>1294</v>
      </c>
      <c r="I1205" t="s">
        <v>1295</v>
      </c>
      <c r="J1205" t="s">
        <v>1302</v>
      </c>
      <c r="K1205" t="s">
        <v>1303</v>
      </c>
      <c r="L1205">
        <v>49.911024390000001</v>
      </c>
      <c r="M1205">
        <v>-126.8499923</v>
      </c>
      <c r="N1205" t="s">
        <v>30</v>
      </c>
      <c r="O1205">
        <v>32</v>
      </c>
      <c r="P1205" t="s">
        <v>1304</v>
      </c>
      <c r="Q1205">
        <v>5</v>
      </c>
      <c r="R1205">
        <v>41458</v>
      </c>
      <c r="S1205" t="s">
        <v>174</v>
      </c>
      <c r="T1205">
        <v>25</v>
      </c>
      <c r="U1205" t="s">
        <v>1131</v>
      </c>
      <c r="V1205" t="s">
        <v>58</v>
      </c>
      <c r="W1205" s="449">
        <v>14</v>
      </c>
      <c r="X1205" s="449">
        <f>'Area 25'!BN17</f>
        <v>0</v>
      </c>
      <c r="Y1205" s="449" t="e">
        <f>'Area 25'!BR17</f>
        <v>#N/A</v>
      </c>
      <c r="Z1205" s="449" t="e">
        <f>'Area 25'!BP17</f>
        <v>#N/A</v>
      </c>
      <c r="AA1205" s="449" t="e">
        <f>'Area 25'!BV17</f>
        <v>#N/A</v>
      </c>
      <c r="AB1205" t="e">
        <f t="shared" si="73"/>
        <v>#N/A</v>
      </c>
      <c r="AC1205" t="e">
        <f t="shared" si="74"/>
        <v>#N/A</v>
      </c>
      <c r="AD1205" t="e">
        <f t="shared" si="75"/>
        <v>#N/A</v>
      </c>
    </row>
    <row r="1206" spans="1:30">
      <c r="A1206" t="s">
        <v>174</v>
      </c>
      <c r="B1206" t="s">
        <v>769</v>
      </c>
      <c r="C1206" t="s">
        <v>1292</v>
      </c>
      <c r="D1206" t="s">
        <v>1293</v>
      </c>
      <c r="E1206">
        <v>49.803570309999998</v>
      </c>
      <c r="F1206">
        <v>-126.49794110000001</v>
      </c>
      <c r="G1206" t="s">
        <v>1294</v>
      </c>
      <c r="H1206" t="s">
        <v>1294</v>
      </c>
      <c r="I1206" t="s">
        <v>1295</v>
      </c>
      <c r="J1206" t="s">
        <v>1302</v>
      </c>
      <c r="K1206" t="s">
        <v>1303</v>
      </c>
      <c r="L1206">
        <v>49.911024390000001</v>
      </c>
      <c r="M1206">
        <v>-126.8499923</v>
      </c>
      <c r="N1206" t="s">
        <v>30</v>
      </c>
      <c r="O1206">
        <v>32</v>
      </c>
      <c r="P1206" t="s">
        <v>1304</v>
      </c>
      <c r="Q1206">
        <v>5</v>
      </c>
      <c r="R1206">
        <v>41458</v>
      </c>
      <c r="S1206" t="s">
        <v>174</v>
      </c>
      <c r="T1206">
        <v>25</v>
      </c>
      <c r="U1206" t="s">
        <v>1131</v>
      </c>
      <c r="V1206" t="s">
        <v>59</v>
      </c>
      <c r="W1206" s="449">
        <v>15</v>
      </c>
      <c r="X1206" s="449">
        <f>'Area 25'!BN18</f>
        <v>0</v>
      </c>
      <c r="Y1206" s="449" t="e">
        <f>'Area 25'!BR18</f>
        <v>#N/A</v>
      </c>
      <c r="Z1206" s="449" t="e">
        <f>'Area 25'!BP18</f>
        <v>#N/A</v>
      </c>
      <c r="AA1206" s="449" t="e">
        <f>'Area 25'!BV18</f>
        <v>#N/A</v>
      </c>
      <c r="AB1206" t="e">
        <f t="shared" si="73"/>
        <v>#N/A</v>
      </c>
      <c r="AC1206" t="e">
        <f t="shared" si="74"/>
        <v>#N/A</v>
      </c>
      <c r="AD1206" t="e">
        <f t="shared" si="75"/>
        <v>#N/A</v>
      </c>
    </row>
    <row r="1207" spans="1:30">
      <c r="A1207" t="s">
        <v>174</v>
      </c>
      <c r="B1207" t="s">
        <v>769</v>
      </c>
      <c r="C1207" t="s">
        <v>1292</v>
      </c>
      <c r="D1207" t="s">
        <v>1293</v>
      </c>
      <c r="E1207">
        <v>49.803570309999998</v>
      </c>
      <c r="F1207">
        <v>-126.49794110000001</v>
      </c>
      <c r="G1207" t="s">
        <v>1294</v>
      </c>
      <c r="H1207" t="s">
        <v>1294</v>
      </c>
      <c r="I1207" t="s">
        <v>1295</v>
      </c>
      <c r="J1207" t="s">
        <v>1302</v>
      </c>
      <c r="K1207" t="s">
        <v>1303</v>
      </c>
      <c r="L1207">
        <v>49.911024390000001</v>
      </c>
      <c r="M1207">
        <v>-126.8499923</v>
      </c>
      <c r="N1207" t="s">
        <v>30</v>
      </c>
      <c r="O1207">
        <v>32</v>
      </c>
      <c r="P1207" t="s">
        <v>1304</v>
      </c>
      <c r="Q1207">
        <v>5</v>
      </c>
      <c r="R1207">
        <v>41458</v>
      </c>
      <c r="S1207" t="s">
        <v>174</v>
      </c>
      <c r="T1207">
        <v>25</v>
      </c>
      <c r="U1207" t="s">
        <v>1132</v>
      </c>
      <c r="V1207" t="s">
        <v>61</v>
      </c>
      <c r="W1207" s="449">
        <v>16</v>
      </c>
      <c r="X1207" s="449">
        <f>'Area 25'!BN19</f>
        <v>1</v>
      </c>
      <c r="Y1207" s="449" t="e">
        <f>'Area 25'!BR19</f>
        <v>#N/A</v>
      </c>
      <c r="Z1207" s="449" t="e">
        <f>'Area 25'!BP19</f>
        <v>#N/A</v>
      </c>
      <c r="AA1207" s="449" t="e">
        <f>'Area 25'!BV19</f>
        <v>#N/A</v>
      </c>
      <c r="AB1207" t="e">
        <f t="shared" si="73"/>
        <v>#N/A</v>
      </c>
      <c r="AC1207" t="e">
        <f t="shared" si="74"/>
        <v>#N/A</v>
      </c>
      <c r="AD1207" t="e">
        <f t="shared" si="75"/>
        <v>#N/A</v>
      </c>
    </row>
    <row r="1208" spans="1:30">
      <c r="A1208" t="s">
        <v>174</v>
      </c>
      <c r="B1208" t="s">
        <v>769</v>
      </c>
      <c r="C1208" t="s">
        <v>1292</v>
      </c>
      <c r="D1208" t="s">
        <v>1293</v>
      </c>
      <c r="E1208">
        <v>49.803570309999998</v>
      </c>
      <c r="F1208">
        <v>-126.49794110000001</v>
      </c>
      <c r="G1208" t="s">
        <v>1294</v>
      </c>
      <c r="H1208" t="s">
        <v>1294</v>
      </c>
      <c r="I1208" t="s">
        <v>1295</v>
      </c>
      <c r="J1208" t="s">
        <v>1302</v>
      </c>
      <c r="K1208" t="s">
        <v>1303</v>
      </c>
      <c r="L1208">
        <v>49.911024390000001</v>
      </c>
      <c r="M1208">
        <v>-126.8499923</v>
      </c>
      <c r="N1208" t="s">
        <v>30</v>
      </c>
      <c r="O1208">
        <v>32</v>
      </c>
      <c r="P1208" t="s">
        <v>1304</v>
      </c>
      <c r="Q1208">
        <v>5</v>
      </c>
      <c r="R1208">
        <v>41458</v>
      </c>
      <c r="S1208" t="s">
        <v>174</v>
      </c>
      <c r="T1208">
        <v>25</v>
      </c>
      <c r="U1208" t="s">
        <v>1132</v>
      </c>
      <c r="V1208" t="s">
        <v>62</v>
      </c>
      <c r="W1208" s="449">
        <v>17</v>
      </c>
      <c r="X1208" s="449">
        <f>'Area 25'!BN20</f>
        <v>1</v>
      </c>
      <c r="Y1208" s="449" t="e">
        <f>'Area 25'!BR20</f>
        <v>#N/A</v>
      </c>
      <c r="Z1208" s="449" t="e">
        <f>'Area 25'!BP20</f>
        <v>#N/A</v>
      </c>
      <c r="AA1208" s="449" t="e">
        <f>'Area 25'!BV20</f>
        <v>#N/A</v>
      </c>
      <c r="AB1208" t="e">
        <f t="shared" si="73"/>
        <v>#N/A</v>
      </c>
      <c r="AC1208" t="e">
        <f t="shared" si="74"/>
        <v>#N/A</v>
      </c>
      <c r="AD1208" t="e">
        <f t="shared" si="75"/>
        <v>#N/A</v>
      </c>
    </row>
    <row r="1209" spans="1:30">
      <c r="A1209" t="s">
        <v>174</v>
      </c>
      <c r="B1209" t="s">
        <v>769</v>
      </c>
      <c r="C1209" t="s">
        <v>1292</v>
      </c>
      <c r="D1209" t="s">
        <v>1293</v>
      </c>
      <c r="E1209">
        <v>49.803570309999998</v>
      </c>
      <c r="F1209">
        <v>-126.49794110000001</v>
      </c>
      <c r="G1209" t="s">
        <v>1294</v>
      </c>
      <c r="H1209" t="s">
        <v>1294</v>
      </c>
      <c r="I1209" t="s">
        <v>1295</v>
      </c>
      <c r="J1209" t="s">
        <v>1302</v>
      </c>
      <c r="K1209" t="s">
        <v>1303</v>
      </c>
      <c r="L1209">
        <v>49.911024390000001</v>
      </c>
      <c r="M1209">
        <v>-126.8499923</v>
      </c>
      <c r="N1209" t="s">
        <v>30</v>
      </c>
      <c r="O1209">
        <v>32</v>
      </c>
      <c r="P1209" t="s">
        <v>1304</v>
      </c>
      <c r="Q1209">
        <v>5</v>
      </c>
      <c r="R1209">
        <v>41458</v>
      </c>
      <c r="S1209" t="s">
        <v>174</v>
      </c>
      <c r="T1209">
        <v>25</v>
      </c>
      <c r="U1209" t="s">
        <v>1132</v>
      </c>
      <c r="V1209" t="s">
        <v>284</v>
      </c>
      <c r="W1209" s="449">
        <v>18</v>
      </c>
      <c r="X1209" s="449">
        <f>'Area 25'!BN21</f>
        <v>1</v>
      </c>
      <c r="Y1209" s="449" t="e">
        <f>'Area 25'!BR21</f>
        <v>#N/A</v>
      </c>
      <c r="Z1209" s="449" t="e">
        <f>'Area 25'!BP21</f>
        <v>#N/A</v>
      </c>
      <c r="AA1209" s="449" t="e">
        <f>'Area 25'!BV21</f>
        <v>#N/A</v>
      </c>
      <c r="AB1209" t="e">
        <f t="shared" si="73"/>
        <v>#N/A</v>
      </c>
      <c r="AC1209" t="e">
        <f t="shared" si="74"/>
        <v>#N/A</v>
      </c>
      <c r="AD1209" t="e">
        <f t="shared" si="75"/>
        <v>#N/A</v>
      </c>
    </row>
    <row r="1210" spans="1:30">
      <c r="A1210" t="s">
        <v>174</v>
      </c>
      <c r="B1210" t="s">
        <v>769</v>
      </c>
      <c r="C1210" t="s">
        <v>1292</v>
      </c>
      <c r="D1210" t="s">
        <v>1293</v>
      </c>
      <c r="E1210">
        <v>49.803570309999998</v>
      </c>
      <c r="F1210">
        <v>-126.49794110000001</v>
      </c>
      <c r="G1210" t="s">
        <v>1294</v>
      </c>
      <c r="H1210" t="s">
        <v>1294</v>
      </c>
      <c r="I1210" t="s">
        <v>1295</v>
      </c>
      <c r="J1210" t="s">
        <v>1302</v>
      </c>
      <c r="K1210" t="s">
        <v>1303</v>
      </c>
      <c r="L1210">
        <v>49.911024390000001</v>
      </c>
      <c r="M1210">
        <v>-126.8499923</v>
      </c>
      <c r="N1210" t="s">
        <v>30</v>
      </c>
      <c r="O1210">
        <v>32</v>
      </c>
      <c r="P1210" t="s">
        <v>1304</v>
      </c>
      <c r="Q1210">
        <v>5</v>
      </c>
      <c r="R1210">
        <v>41458</v>
      </c>
      <c r="S1210" t="s">
        <v>174</v>
      </c>
      <c r="T1210">
        <v>25</v>
      </c>
      <c r="U1210" t="s">
        <v>1132</v>
      </c>
      <c r="V1210" t="s">
        <v>64</v>
      </c>
      <c r="W1210" s="449">
        <v>19</v>
      </c>
      <c r="X1210" s="449">
        <f>'Area 25'!BN22</f>
        <v>-1</v>
      </c>
      <c r="Y1210" s="449" t="e">
        <f>'Area 25'!BR22</f>
        <v>#N/A</v>
      </c>
      <c r="Z1210" s="449" t="e">
        <f>'Area 25'!BP22</f>
        <v>#N/A</v>
      </c>
      <c r="AA1210" s="449" t="e">
        <f>'Area 25'!BV22</f>
        <v>#N/A</v>
      </c>
      <c r="AB1210" t="e">
        <f t="shared" si="73"/>
        <v>#N/A</v>
      </c>
      <c r="AC1210" t="e">
        <f t="shared" si="74"/>
        <v>#N/A</v>
      </c>
      <c r="AD1210" t="e">
        <f t="shared" si="75"/>
        <v>#N/A</v>
      </c>
    </row>
    <row r="1211" spans="1:30">
      <c r="A1211" t="s">
        <v>174</v>
      </c>
      <c r="B1211" t="s">
        <v>769</v>
      </c>
      <c r="C1211" t="s">
        <v>1292</v>
      </c>
      <c r="D1211" t="s">
        <v>1293</v>
      </c>
      <c r="E1211">
        <v>49.803570309999998</v>
      </c>
      <c r="F1211">
        <v>-126.49794110000001</v>
      </c>
      <c r="G1211" t="s">
        <v>1294</v>
      </c>
      <c r="H1211" t="s">
        <v>1294</v>
      </c>
      <c r="I1211" t="s">
        <v>1295</v>
      </c>
      <c r="J1211" t="s">
        <v>1302</v>
      </c>
      <c r="K1211" t="s">
        <v>1303</v>
      </c>
      <c r="L1211">
        <v>49.911024390000001</v>
      </c>
      <c r="M1211">
        <v>-126.8499923</v>
      </c>
      <c r="N1211" t="s">
        <v>30</v>
      </c>
      <c r="O1211">
        <v>32</v>
      </c>
      <c r="P1211" t="s">
        <v>1304</v>
      </c>
      <c r="Q1211">
        <v>5</v>
      </c>
      <c r="R1211">
        <v>41458</v>
      </c>
      <c r="S1211" t="s">
        <v>174</v>
      </c>
      <c r="T1211">
        <v>25</v>
      </c>
      <c r="U1211" t="s">
        <v>1132</v>
      </c>
      <c r="V1211" t="s">
        <v>65</v>
      </c>
      <c r="W1211" s="449">
        <v>20</v>
      </c>
      <c r="X1211" s="449">
        <f>'Area 25'!BN23</f>
        <v>1</v>
      </c>
      <c r="Y1211" s="449" t="e">
        <f>'Area 25'!BR23</f>
        <v>#N/A</v>
      </c>
      <c r="Z1211" s="449" t="e">
        <f>'Area 25'!BP23</f>
        <v>#N/A</v>
      </c>
      <c r="AA1211" s="449" t="e">
        <f>'Area 25'!BV23</f>
        <v>#N/A</v>
      </c>
      <c r="AB1211" t="e">
        <f t="shared" si="73"/>
        <v>#N/A</v>
      </c>
      <c r="AC1211" t="e">
        <f t="shared" si="74"/>
        <v>#N/A</v>
      </c>
      <c r="AD1211" t="e">
        <f t="shared" si="75"/>
        <v>#N/A</v>
      </c>
    </row>
    <row r="1212" spans="1:30">
      <c r="A1212" t="s">
        <v>174</v>
      </c>
      <c r="B1212" t="s">
        <v>769</v>
      </c>
      <c r="C1212" t="s">
        <v>1292</v>
      </c>
      <c r="D1212" t="s">
        <v>1293</v>
      </c>
      <c r="E1212">
        <v>49.803570309999998</v>
      </c>
      <c r="F1212">
        <v>-126.49794110000001</v>
      </c>
      <c r="G1212" t="s">
        <v>1294</v>
      </c>
      <c r="H1212" t="s">
        <v>1294</v>
      </c>
      <c r="I1212" t="s">
        <v>1295</v>
      </c>
      <c r="J1212" t="s">
        <v>1302</v>
      </c>
      <c r="K1212" t="s">
        <v>1303</v>
      </c>
      <c r="L1212">
        <v>49.911024390000001</v>
      </c>
      <c r="M1212">
        <v>-126.8499923</v>
      </c>
      <c r="N1212" t="s">
        <v>30</v>
      </c>
      <c r="O1212">
        <v>32</v>
      </c>
      <c r="P1212" t="s">
        <v>1304</v>
      </c>
      <c r="Q1212">
        <v>5</v>
      </c>
      <c r="R1212">
        <v>41458</v>
      </c>
      <c r="S1212" t="s">
        <v>174</v>
      </c>
      <c r="T1212">
        <v>25</v>
      </c>
      <c r="U1212" t="s">
        <v>1132</v>
      </c>
      <c r="V1212" t="s">
        <v>66</v>
      </c>
      <c r="W1212" s="449">
        <v>21</v>
      </c>
      <c r="X1212" s="449">
        <f>'Area 25'!BN24</f>
        <v>-1</v>
      </c>
      <c r="Y1212" s="449" t="e">
        <f>'Area 25'!BR24</f>
        <v>#N/A</v>
      </c>
      <c r="Z1212" s="449" t="e">
        <f>'Area 25'!BP24</f>
        <v>#N/A</v>
      </c>
      <c r="AA1212" s="449" t="e">
        <f>'Area 25'!BV24</f>
        <v>#N/A</v>
      </c>
      <c r="AB1212" t="e">
        <f t="shared" si="73"/>
        <v>#N/A</v>
      </c>
      <c r="AC1212" t="e">
        <f t="shared" si="74"/>
        <v>#N/A</v>
      </c>
      <c r="AD1212" t="e">
        <f t="shared" si="75"/>
        <v>#N/A</v>
      </c>
    </row>
    <row r="1213" spans="1:30">
      <c r="A1213" t="s">
        <v>174</v>
      </c>
      <c r="B1213" t="s">
        <v>769</v>
      </c>
      <c r="C1213" t="s">
        <v>1292</v>
      </c>
      <c r="D1213" t="s">
        <v>1293</v>
      </c>
      <c r="E1213">
        <v>49.803570309999998</v>
      </c>
      <c r="F1213">
        <v>-126.49794110000001</v>
      </c>
      <c r="G1213" t="s">
        <v>1294</v>
      </c>
      <c r="H1213" t="s">
        <v>1294</v>
      </c>
      <c r="I1213" t="s">
        <v>1295</v>
      </c>
      <c r="J1213" t="s">
        <v>1302</v>
      </c>
      <c r="K1213" t="s">
        <v>1303</v>
      </c>
      <c r="L1213">
        <v>49.911024390000001</v>
      </c>
      <c r="M1213">
        <v>-126.8499923</v>
      </c>
      <c r="N1213" t="s">
        <v>30</v>
      </c>
      <c r="O1213">
        <v>32</v>
      </c>
      <c r="P1213" t="s">
        <v>1304</v>
      </c>
      <c r="Q1213">
        <v>5</v>
      </c>
      <c r="R1213">
        <v>41458</v>
      </c>
      <c r="S1213" t="s">
        <v>174</v>
      </c>
      <c r="T1213">
        <v>25</v>
      </c>
      <c r="U1213" t="s">
        <v>1132</v>
      </c>
      <c r="V1213" t="s">
        <v>67</v>
      </c>
      <c r="W1213" s="449">
        <v>22</v>
      </c>
      <c r="X1213" s="449">
        <f>'Area 25'!BN25</f>
        <v>-1</v>
      </c>
      <c r="Y1213" s="449" t="e">
        <f>'Area 25'!BR25</f>
        <v>#N/A</v>
      </c>
      <c r="Z1213" s="449" t="e">
        <f>'Area 25'!BP25</f>
        <v>#N/A</v>
      </c>
      <c r="AA1213" s="449" t="e">
        <f>'Area 25'!BV25</f>
        <v>#N/A</v>
      </c>
      <c r="AB1213" t="e">
        <f t="shared" si="73"/>
        <v>#N/A</v>
      </c>
      <c r="AC1213" t="e">
        <f t="shared" si="74"/>
        <v>#N/A</v>
      </c>
      <c r="AD1213" t="e">
        <f t="shared" si="75"/>
        <v>#N/A</v>
      </c>
    </row>
    <row r="1214" spans="1:30">
      <c r="A1214" t="s">
        <v>174</v>
      </c>
      <c r="B1214" t="s">
        <v>769</v>
      </c>
      <c r="C1214" t="s">
        <v>1292</v>
      </c>
      <c r="D1214" t="s">
        <v>1293</v>
      </c>
      <c r="E1214">
        <v>49.803570309999998</v>
      </c>
      <c r="F1214">
        <v>-126.49794110000001</v>
      </c>
      <c r="G1214" t="s">
        <v>1294</v>
      </c>
      <c r="H1214" t="s">
        <v>1294</v>
      </c>
      <c r="I1214" t="s">
        <v>1295</v>
      </c>
      <c r="J1214" t="s">
        <v>1302</v>
      </c>
      <c r="K1214" t="s">
        <v>1303</v>
      </c>
      <c r="L1214">
        <v>49.911024390000001</v>
      </c>
      <c r="M1214">
        <v>-126.8499923</v>
      </c>
      <c r="N1214" t="s">
        <v>30</v>
      </c>
      <c r="O1214">
        <v>32</v>
      </c>
      <c r="P1214" t="s">
        <v>1304</v>
      </c>
      <c r="Q1214">
        <v>5</v>
      </c>
      <c r="R1214">
        <v>41458</v>
      </c>
      <c r="S1214" t="s">
        <v>174</v>
      </c>
      <c r="T1214">
        <v>25</v>
      </c>
      <c r="U1214" t="s">
        <v>1132</v>
      </c>
      <c r="V1214" t="s">
        <v>69</v>
      </c>
      <c r="W1214" s="449">
        <v>23</v>
      </c>
      <c r="X1214" s="449">
        <f>'Area 25'!BN26</f>
        <v>0</v>
      </c>
      <c r="Y1214" s="449" t="e">
        <f>'Area 25'!BR26</f>
        <v>#N/A</v>
      </c>
      <c r="Z1214" s="449" t="e">
        <f>'Area 25'!BP26</f>
        <v>#N/A</v>
      </c>
      <c r="AA1214" s="449" t="e">
        <f>'Area 25'!BV26</f>
        <v>#N/A</v>
      </c>
      <c r="AB1214" t="e">
        <f t="shared" si="73"/>
        <v>#N/A</v>
      </c>
      <c r="AC1214" t="e">
        <f t="shared" si="74"/>
        <v>#N/A</v>
      </c>
      <c r="AD1214" t="e">
        <f t="shared" si="75"/>
        <v>#N/A</v>
      </c>
    </row>
    <row r="1215" spans="1:30">
      <c r="A1215" t="s">
        <v>174</v>
      </c>
      <c r="B1215" t="s">
        <v>769</v>
      </c>
      <c r="C1215" t="s">
        <v>1292</v>
      </c>
      <c r="D1215" t="s">
        <v>1293</v>
      </c>
      <c r="E1215">
        <v>49.803570309999998</v>
      </c>
      <c r="F1215">
        <v>-126.49794110000001</v>
      </c>
      <c r="G1215" t="s">
        <v>1294</v>
      </c>
      <c r="H1215" t="s">
        <v>1294</v>
      </c>
      <c r="I1215" t="s">
        <v>1295</v>
      </c>
      <c r="J1215" t="s">
        <v>1302</v>
      </c>
      <c r="K1215" t="s">
        <v>1303</v>
      </c>
      <c r="L1215">
        <v>49.911024390000001</v>
      </c>
      <c r="M1215">
        <v>-126.8499923</v>
      </c>
      <c r="N1215" t="s">
        <v>30</v>
      </c>
      <c r="O1215">
        <v>32</v>
      </c>
      <c r="P1215" t="s">
        <v>1304</v>
      </c>
      <c r="Q1215">
        <v>5</v>
      </c>
      <c r="R1215">
        <v>41458</v>
      </c>
      <c r="S1215" t="s">
        <v>174</v>
      </c>
      <c r="T1215">
        <v>25</v>
      </c>
      <c r="U1215" t="s">
        <v>1132</v>
      </c>
      <c r="V1215" t="s">
        <v>71</v>
      </c>
      <c r="W1215" s="449">
        <v>24</v>
      </c>
      <c r="X1215" s="449">
        <f>'Area 25'!BN27</f>
        <v>0</v>
      </c>
      <c r="Y1215" s="449" t="e">
        <f>'Area 25'!BR27</f>
        <v>#N/A</v>
      </c>
      <c r="Z1215" s="449" t="e">
        <f>'Area 25'!BP27</f>
        <v>#N/A</v>
      </c>
      <c r="AA1215" s="449" t="e">
        <f>'Area 25'!BV27</f>
        <v>#N/A</v>
      </c>
      <c r="AB1215" t="e">
        <f t="shared" si="73"/>
        <v>#N/A</v>
      </c>
      <c r="AC1215" t="e">
        <f t="shared" si="74"/>
        <v>#N/A</v>
      </c>
      <c r="AD1215" t="e">
        <f t="shared" si="75"/>
        <v>#N/A</v>
      </c>
    </row>
    <row r="1216" spans="1:30">
      <c r="A1216" t="s">
        <v>174</v>
      </c>
      <c r="B1216" t="s">
        <v>769</v>
      </c>
      <c r="C1216" t="s">
        <v>1292</v>
      </c>
      <c r="D1216" t="s">
        <v>1293</v>
      </c>
      <c r="E1216">
        <v>49.803570309999998</v>
      </c>
      <c r="F1216">
        <v>-126.49794110000001</v>
      </c>
      <c r="G1216" t="s">
        <v>1294</v>
      </c>
      <c r="H1216" t="s">
        <v>1294</v>
      </c>
      <c r="I1216" t="s">
        <v>1295</v>
      </c>
      <c r="J1216" t="s">
        <v>1302</v>
      </c>
      <c r="K1216" t="s">
        <v>1303</v>
      </c>
      <c r="L1216">
        <v>49.911024390000001</v>
      </c>
      <c r="M1216">
        <v>-126.8499923</v>
      </c>
      <c r="N1216" t="s">
        <v>30</v>
      </c>
      <c r="O1216">
        <v>32</v>
      </c>
      <c r="P1216" t="s">
        <v>1304</v>
      </c>
      <c r="Q1216">
        <v>5</v>
      </c>
      <c r="R1216">
        <v>41458</v>
      </c>
      <c r="S1216" t="s">
        <v>174</v>
      </c>
      <c r="T1216">
        <v>25</v>
      </c>
      <c r="U1216" t="s">
        <v>1132</v>
      </c>
      <c r="V1216" t="s">
        <v>72</v>
      </c>
      <c r="W1216" s="449">
        <v>25</v>
      </c>
      <c r="X1216" s="449">
        <f>'Area 25'!BN28</f>
        <v>-1</v>
      </c>
      <c r="Y1216" s="449" t="e">
        <f>'Area 25'!BR28</f>
        <v>#N/A</v>
      </c>
      <c r="Z1216" s="449" t="e">
        <f>'Area 25'!BP28</f>
        <v>#N/A</v>
      </c>
      <c r="AA1216" s="449" t="e">
        <f>'Area 25'!BV28</f>
        <v>#N/A</v>
      </c>
      <c r="AB1216" t="e">
        <f t="shared" si="73"/>
        <v>#N/A</v>
      </c>
      <c r="AC1216" t="e">
        <f t="shared" si="74"/>
        <v>#N/A</v>
      </c>
      <c r="AD1216" t="e">
        <f t="shared" si="75"/>
        <v>#N/A</v>
      </c>
    </row>
    <row r="1217" spans="1:30">
      <c r="A1217" t="s">
        <v>174</v>
      </c>
      <c r="B1217" t="s">
        <v>769</v>
      </c>
      <c r="C1217" t="s">
        <v>1292</v>
      </c>
      <c r="D1217" t="s">
        <v>1293</v>
      </c>
      <c r="E1217">
        <v>49.803570309999998</v>
      </c>
      <c r="F1217">
        <v>-126.49794110000001</v>
      </c>
      <c r="G1217" t="s">
        <v>1294</v>
      </c>
      <c r="H1217" t="s">
        <v>1294</v>
      </c>
      <c r="I1217" t="s">
        <v>1295</v>
      </c>
      <c r="J1217" t="s">
        <v>1302</v>
      </c>
      <c r="K1217" t="s">
        <v>1303</v>
      </c>
      <c r="L1217">
        <v>49.911024390000001</v>
      </c>
      <c r="M1217">
        <v>-126.8499923</v>
      </c>
      <c r="N1217" t="s">
        <v>30</v>
      </c>
      <c r="O1217">
        <v>32</v>
      </c>
      <c r="P1217" t="s">
        <v>1304</v>
      </c>
      <c r="Q1217">
        <v>5</v>
      </c>
      <c r="R1217">
        <v>41458</v>
      </c>
      <c r="S1217" t="s">
        <v>174</v>
      </c>
      <c r="T1217">
        <v>25</v>
      </c>
      <c r="U1217" t="s">
        <v>1132</v>
      </c>
      <c r="V1217" t="s">
        <v>73</v>
      </c>
      <c r="W1217" s="449">
        <v>26</v>
      </c>
      <c r="X1217" s="449">
        <f>'Area 25'!BN29</f>
        <v>0</v>
      </c>
      <c r="Y1217" s="449" t="e">
        <f>'Area 25'!BR29</f>
        <v>#N/A</v>
      </c>
      <c r="Z1217" s="449" t="e">
        <f>'Area 25'!BP29</f>
        <v>#N/A</v>
      </c>
      <c r="AA1217" s="449" t="e">
        <f>'Area 25'!BV29</f>
        <v>#N/A</v>
      </c>
      <c r="AB1217" t="e">
        <f t="shared" si="73"/>
        <v>#N/A</v>
      </c>
      <c r="AC1217" t="e">
        <f t="shared" si="74"/>
        <v>#N/A</v>
      </c>
      <c r="AD1217" t="e">
        <f t="shared" si="75"/>
        <v>#N/A</v>
      </c>
    </row>
    <row r="1218" spans="1:30">
      <c r="A1218" t="s">
        <v>174</v>
      </c>
      <c r="B1218" t="s">
        <v>769</v>
      </c>
      <c r="C1218" t="s">
        <v>1292</v>
      </c>
      <c r="D1218" t="s">
        <v>1293</v>
      </c>
      <c r="E1218">
        <v>49.803570309999998</v>
      </c>
      <c r="F1218">
        <v>-126.49794110000001</v>
      </c>
      <c r="G1218" t="s">
        <v>1294</v>
      </c>
      <c r="H1218" t="s">
        <v>1294</v>
      </c>
      <c r="I1218" t="s">
        <v>1295</v>
      </c>
      <c r="J1218" t="s">
        <v>1302</v>
      </c>
      <c r="K1218" t="s">
        <v>1303</v>
      </c>
      <c r="L1218">
        <v>49.911024390000001</v>
      </c>
      <c r="M1218">
        <v>-126.8499923</v>
      </c>
      <c r="N1218" t="s">
        <v>30</v>
      </c>
      <c r="O1218">
        <v>32</v>
      </c>
      <c r="P1218" t="s">
        <v>1304</v>
      </c>
      <c r="Q1218">
        <v>5</v>
      </c>
      <c r="R1218">
        <v>41458</v>
      </c>
      <c r="S1218" t="s">
        <v>174</v>
      </c>
      <c r="T1218">
        <v>25</v>
      </c>
      <c r="U1218" t="s">
        <v>1132</v>
      </c>
      <c r="V1218" t="s">
        <v>74</v>
      </c>
      <c r="W1218" s="449">
        <v>27</v>
      </c>
      <c r="X1218" s="449">
        <f>'Area 25'!BN30</f>
        <v>0</v>
      </c>
      <c r="Y1218" s="449" t="e">
        <f>'Area 25'!BR30</f>
        <v>#N/A</v>
      </c>
      <c r="Z1218" s="449" t="e">
        <f>'Area 25'!BP30</f>
        <v>#N/A</v>
      </c>
      <c r="AA1218" s="449" t="e">
        <f>'Area 25'!BV30</f>
        <v>#N/A</v>
      </c>
      <c r="AB1218" t="e">
        <f t="shared" si="73"/>
        <v>#N/A</v>
      </c>
      <c r="AC1218" t="e">
        <f t="shared" si="74"/>
        <v>#N/A</v>
      </c>
      <c r="AD1218" t="e">
        <f t="shared" si="75"/>
        <v>#N/A</v>
      </c>
    </row>
    <row r="1219" spans="1:30">
      <c r="A1219" t="s">
        <v>174</v>
      </c>
      <c r="B1219" t="s">
        <v>769</v>
      </c>
      <c r="C1219" t="s">
        <v>1292</v>
      </c>
      <c r="D1219" t="s">
        <v>1293</v>
      </c>
      <c r="E1219">
        <v>49.803570309999998</v>
      </c>
      <c r="F1219">
        <v>-126.49794110000001</v>
      </c>
      <c r="G1219" t="s">
        <v>1294</v>
      </c>
      <c r="H1219" t="s">
        <v>1294</v>
      </c>
      <c r="I1219" t="s">
        <v>1295</v>
      </c>
      <c r="J1219" t="s">
        <v>1302</v>
      </c>
      <c r="K1219" t="s">
        <v>1303</v>
      </c>
      <c r="L1219">
        <v>49.911024390000001</v>
      </c>
      <c r="M1219">
        <v>-126.8499923</v>
      </c>
      <c r="N1219" t="s">
        <v>30</v>
      </c>
      <c r="O1219">
        <v>32</v>
      </c>
      <c r="P1219" t="s">
        <v>1304</v>
      </c>
      <c r="Q1219">
        <v>5</v>
      </c>
      <c r="R1219">
        <v>41458</v>
      </c>
      <c r="S1219" t="s">
        <v>174</v>
      </c>
      <c r="T1219">
        <v>25</v>
      </c>
      <c r="U1219" t="s">
        <v>1132</v>
      </c>
      <c r="V1219" t="s">
        <v>75</v>
      </c>
      <c r="W1219" s="449">
        <v>28</v>
      </c>
      <c r="X1219" s="449">
        <f>'Area 25'!BN31</f>
        <v>0</v>
      </c>
      <c r="Y1219" s="449" t="e">
        <f>'Area 25'!BR31</f>
        <v>#N/A</v>
      </c>
      <c r="Z1219" s="449" t="e">
        <f>'Area 25'!BP31</f>
        <v>#N/A</v>
      </c>
      <c r="AA1219" s="449" t="e">
        <f>'Area 25'!BV31</f>
        <v>#N/A</v>
      </c>
      <c r="AB1219" t="e">
        <f t="shared" si="73"/>
        <v>#N/A</v>
      </c>
      <c r="AC1219" t="e">
        <f t="shared" si="74"/>
        <v>#N/A</v>
      </c>
      <c r="AD1219" t="e">
        <f t="shared" si="75"/>
        <v>#N/A</v>
      </c>
    </row>
    <row r="1220" spans="1:30">
      <c r="A1220" t="s">
        <v>174</v>
      </c>
      <c r="B1220" t="s">
        <v>769</v>
      </c>
      <c r="C1220" t="s">
        <v>1292</v>
      </c>
      <c r="D1220" t="s">
        <v>1293</v>
      </c>
      <c r="E1220">
        <v>49.803570309999998</v>
      </c>
      <c r="F1220">
        <v>-126.49794110000001</v>
      </c>
      <c r="G1220" t="s">
        <v>1294</v>
      </c>
      <c r="H1220" t="s">
        <v>1294</v>
      </c>
      <c r="I1220" t="s">
        <v>1295</v>
      </c>
      <c r="J1220" t="s">
        <v>1302</v>
      </c>
      <c r="K1220" t="s">
        <v>1303</v>
      </c>
      <c r="L1220">
        <v>49.911024390000001</v>
      </c>
      <c r="M1220">
        <v>-126.8499923</v>
      </c>
      <c r="N1220" t="s">
        <v>30</v>
      </c>
      <c r="O1220">
        <v>32</v>
      </c>
      <c r="P1220" t="s">
        <v>1304</v>
      </c>
      <c r="Q1220">
        <v>5</v>
      </c>
      <c r="R1220">
        <v>41458</v>
      </c>
      <c r="S1220" t="s">
        <v>174</v>
      </c>
      <c r="T1220">
        <v>25</v>
      </c>
      <c r="U1220" t="s">
        <v>1132</v>
      </c>
      <c r="V1220" t="s">
        <v>76</v>
      </c>
      <c r="W1220" s="449">
        <v>29</v>
      </c>
      <c r="X1220" s="449">
        <f>'Area 25'!BN32</f>
        <v>0</v>
      </c>
      <c r="Y1220" s="449" t="e">
        <f>'Area 25'!BR32</f>
        <v>#N/A</v>
      </c>
      <c r="Z1220" s="449" t="e">
        <f>'Area 25'!BP32</f>
        <v>#N/A</v>
      </c>
      <c r="AA1220" s="449" t="e">
        <f>'Area 25'!BV32</f>
        <v>#N/A</v>
      </c>
      <c r="AB1220" t="e">
        <f t="shared" si="73"/>
        <v>#N/A</v>
      </c>
      <c r="AC1220" t="e">
        <f t="shared" si="74"/>
        <v>#N/A</v>
      </c>
      <c r="AD1220" t="e">
        <f t="shared" si="75"/>
        <v>#N/A</v>
      </c>
    </row>
    <row r="1221" spans="1:30">
      <c r="A1221" t="s">
        <v>174</v>
      </c>
      <c r="B1221" t="s">
        <v>769</v>
      </c>
      <c r="C1221" t="s">
        <v>1292</v>
      </c>
      <c r="D1221" t="s">
        <v>1293</v>
      </c>
      <c r="E1221">
        <v>49.803570309999998</v>
      </c>
      <c r="F1221">
        <v>-126.49794110000001</v>
      </c>
      <c r="G1221" t="s">
        <v>1294</v>
      </c>
      <c r="H1221" t="s">
        <v>1294</v>
      </c>
      <c r="I1221" t="s">
        <v>1295</v>
      </c>
      <c r="J1221" t="s">
        <v>1302</v>
      </c>
      <c r="K1221" t="s">
        <v>1303</v>
      </c>
      <c r="L1221">
        <v>49.911024390000001</v>
      </c>
      <c r="M1221">
        <v>-126.8499923</v>
      </c>
      <c r="N1221" t="s">
        <v>30</v>
      </c>
      <c r="O1221">
        <v>32</v>
      </c>
      <c r="P1221" t="s">
        <v>1304</v>
      </c>
      <c r="Q1221">
        <v>5</v>
      </c>
      <c r="R1221">
        <v>41458</v>
      </c>
      <c r="S1221" t="s">
        <v>174</v>
      </c>
      <c r="T1221">
        <v>25</v>
      </c>
      <c r="U1221" t="s">
        <v>1133</v>
      </c>
      <c r="V1221" t="s">
        <v>78</v>
      </c>
      <c r="W1221" s="449">
        <v>30</v>
      </c>
      <c r="X1221" s="449">
        <f>'Area 25'!BN33</f>
        <v>0</v>
      </c>
      <c r="Y1221" s="449" t="e">
        <f>'Area 25'!BR33</f>
        <v>#N/A</v>
      </c>
      <c r="Z1221" s="449" t="e">
        <f>'Area 25'!BP33</f>
        <v>#N/A</v>
      </c>
      <c r="AA1221" s="449" t="e">
        <f>'Area 25'!BV33</f>
        <v>#N/A</v>
      </c>
      <c r="AB1221" t="e">
        <f t="shared" si="73"/>
        <v>#N/A</v>
      </c>
      <c r="AC1221" t="e">
        <f t="shared" si="74"/>
        <v>#N/A</v>
      </c>
      <c r="AD1221" t="e">
        <f t="shared" si="75"/>
        <v>#N/A</v>
      </c>
    </row>
    <row r="1222" spans="1:30">
      <c r="A1222" t="s">
        <v>174</v>
      </c>
      <c r="B1222" t="s">
        <v>769</v>
      </c>
      <c r="C1222" t="s">
        <v>1292</v>
      </c>
      <c r="D1222" t="s">
        <v>1293</v>
      </c>
      <c r="E1222">
        <v>49.803570309999998</v>
      </c>
      <c r="F1222">
        <v>-126.49794110000001</v>
      </c>
      <c r="G1222" t="s">
        <v>1294</v>
      </c>
      <c r="H1222" t="s">
        <v>1294</v>
      </c>
      <c r="I1222" t="s">
        <v>1295</v>
      </c>
      <c r="J1222" t="s">
        <v>1302</v>
      </c>
      <c r="K1222" t="s">
        <v>1303</v>
      </c>
      <c r="L1222">
        <v>49.911024390000001</v>
      </c>
      <c r="M1222">
        <v>-126.8499923</v>
      </c>
      <c r="N1222" t="s">
        <v>30</v>
      </c>
      <c r="O1222">
        <v>32</v>
      </c>
      <c r="P1222" t="s">
        <v>1304</v>
      </c>
      <c r="Q1222">
        <v>5</v>
      </c>
      <c r="R1222">
        <v>41458</v>
      </c>
      <c r="S1222" t="s">
        <v>174</v>
      </c>
      <c r="T1222">
        <v>25</v>
      </c>
      <c r="U1222" t="s">
        <v>1133</v>
      </c>
      <c r="V1222" t="s">
        <v>79</v>
      </c>
      <c r="W1222" s="449">
        <v>31</v>
      </c>
      <c r="X1222" s="449">
        <f>'Area 25'!BN34</f>
        <v>0</v>
      </c>
      <c r="Y1222" s="449" t="e">
        <f>'Area 25'!BR34</f>
        <v>#N/A</v>
      </c>
      <c r="Z1222" s="449" t="e">
        <f>'Area 25'!BP34</f>
        <v>#N/A</v>
      </c>
      <c r="AA1222" s="449" t="e">
        <f>'Area 25'!BV34</f>
        <v>#N/A</v>
      </c>
      <c r="AB1222" t="e">
        <f t="shared" si="73"/>
        <v>#N/A</v>
      </c>
      <c r="AC1222" t="e">
        <f t="shared" si="74"/>
        <v>#N/A</v>
      </c>
      <c r="AD1222" t="e">
        <f t="shared" si="75"/>
        <v>#N/A</v>
      </c>
    </row>
    <row r="1223" spans="1:30">
      <c r="A1223" t="s">
        <v>174</v>
      </c>
      <c r="B1223" t="s">
        <v>769</v>
      </c>
      <c r="C1223" t="s">
        <v>1292</v>
      </c>
      <c r="D1223" t="s">
        <v>1293</v>
      </c>
      <c r="E1223">
        <v>49.803570309999998</v>
      </c>
      <c r="F1223">
        <v>-126.49794110000001</v>
      </c>
      <c r="G1223" t="s">
        <v>1294</v>
      </c>
      <c r="H1223" t="s">
        <v>1294</v>
      </c>
      <c r="I1223" t="s">
        <v>1295</v>
      </c>
      <c r="J1223" t="s">
        <v>1302</v>
      </c>
      <c r="K1223" t="s">
        <v>1303</v>
      </c>
      <c r="L1223">
        <v>49.911024390000001</v>
      </c>
      <c r="M1223">
        <v>-126.8499923</v>
      </c>
      <c r="N1223" t="s">
        <v>30</v>
      </c>
      <c r="O1223">
        <v>32</v>
      </c>
      <c r="P1223" t="s">
        <v>1304</v>
      </c>
      <c r="Q1223">
        <v>5</v>
      </c>
      <c r="R1223">
        <v>41458</v>
      </c>
      <c r="S1223" t="s">
        <v>174</v>
      </c>
      <c r="T1223">
        <v>25</v>
      </c>
      <c r="U1223" t="s">
        <v>1133</v>
      </c>
      <c r="V1223" t="s">
        <v>80</v>
      </c>
      <c r="W1223" s="449">
        <v>32</v>
      </c>
      <c r="X1223" s="449">
        <f>'Area 25'!BN35</f>
        <v>1</v>
      </c>
      <c r="Y1223" s="449" t="e">
        <f>'Area 25'!BR35</f>
        <v>#N/A</v>
      </c>
      <c r="Z1223" s="449" t="e">
        <f>'Area 25'!BP35</f>
        <v>#N/A</v>
      </c>
      <c r="AA1223" s="449" t="e">
        <f>'Area 25'!BV35</f>
        <v>#N/A</v>
      </c>
      <c r="AB1223" t="e">
        <f t="shared" si="73"/>
        <v>#N/A</v>
      </c>
      <c r="AC1223" t="e">
        <f t="shared" si="74"/>
        <v>#N/A</v>
      </c>
      <c r="AD1223" t="e">
        <f t="shared" si="75"/>
        <v>#N/A</v>
      </c>
    </row>
    <row r="1224" spans="1:30">
      <c r="A1224" t="s">
        <v>174</v>
      </c>
      <c r="B1224" t="s">
        <v>769</v>
      </c>
      <c r="C1224" t="s">
        <v>1292</v>
      </c>
      <c r="D1224" t="s">
        <v>1293</v>
      </c>
      <c r="E1224">
        <v>49.803570309999998</v>
      </c>
      <c r="F1224">
        <v>-126.49794110000001</v>
      </c>
      <c r="G1224" t="s">
        <v>1294</v>
      </c>
      <c r="H1224" t="s">
        <v>1294</v>
      </c>
      <c r="I1224" t="s">
        <v>1295</v>
      </c>
      <c r="J1224" t="s">
        <v>1302</v>
      </c>
      <c r="K1224" t="s">
        <v>1303</v>
      </c>
      <c r="L1224">
        <v>49.911024390000001</v>
      </c>
      <c r="M1224">
        <v>-126.8499923</v>
      </c>
      <c r="N1224" t="s">
        <v>30</v>
      </c>
      <c r="O1224">
        <v>32</v>
      </c>
      <c r="P1224" t="s">
        <v>1304</v>
      </c>
      <c r="Q1224">
        <v>5</v>
      </c>
      <c r="R1224">
        <v>41458</v>
      </c>
      <c r="S1224" t="s">
        <v>174</v>
      </c>
      <c r="T1224">
        <v>25</v>
      </c>
      <c r="U1224" t="s">
        <v>1133</v>
      </c>
      <c r="V1224" t="s">
        <v>81</v>
      </c>
      <c r="W1224" s="449">
        <v>33</v>
      </c>
      <c r="X1224" s="449">
        <f>'Area 25'!BN36</f>
        <v>0</v>
      </c>
      <c r="Y1224" s="449" t="e">
        <f>'Area 25'!BR36</f>
        <v>#N/A</v>
      </c>
      <c r="Z1224" s="449" t="e">
        <f>'Area 25'!BP36</f>
        <v>#N/A</v>
      </c>
      <c r="AA1224" s="449" t="e">
        <f>'Area 25'!BV36</f>
        <v>#N/A</v>
      </c>
      <c r="AB1224" t="e">
        <f t="shared" si="73"/>
        <v>#N/A</v>
      </c>
      <c r="AC1224" t="e">
        <f t="shared" si="74"/>
        <v>#N/A</v>
      </c>
      <c r="AD1224" t="e">
        <f t="shared" si="75"/>
        <v>#N/A</v>
      </c>
    </row>
    <row r="1225" spans="1:30">
      <c r="A1225" t="s">
        <v>174</v>
      </c>
      <c r="B1225" t="s">
        <v>769</v>
      </c>
      <c r="C1225" t="s">
        <v>1292</v>
      </c>
      <c r="D1225" t="s">
        <v>1293</v>
      </c>
      <c r="E1225">
        <v>49.803570309999998</v>
      </c>
      <c r="F1225">
        <v>-126.49794110000001</v>
      </c>
      <c r="G1225" t="s">
        <v>1294</v>
      </c>
      <c r="H1225" t="s">
        <v>1294</v>
      </c>
      <c r="I1225" t="s">
        <v>1295</v>
      </c>
      <c r="J1225" t="s">
        <v>1302</v>
      </c>
      <c r="K1225" t="s">
        <v>1303</v>
      </c>
      <c r="L1225">
        <v>49.911024390000001</v>
      </c>
      <c r="M1225">
        <v>-126.8499923</v>
      </c>
      <c r="N1225" t="s">
        <v>30</v>
      </c>
      <c r="O1225">
        <v>32</v>
      </c>
      <c r="P1225" t="s">
        <v>1304</v>
      </c>
      <c r="Q1225">
        <v>5</v>
      </c>
      <c r="R1225">
        <v>41458</v>
      </c>
      <c r="S1225" t="s">
        <v>174</v>
      </c>
      <c r="T1225">
        <v>25</v>
      </c>
      <c r="U1225" t="s">
        <v>1133</v>
      </c>
      <c r="V1225" t="s">
        <v>82</v>
      </c>
      <c r="W1225" s="449">
        <v>34</v>
      </c>
      <c r="X1225" s="449">
        <f>'Area 25'!BN37</f>
        <v>1</v>
      </c>
      <c r="Y1225" s="449" t="e">
        <f>'Area 25'!BR37</f>
        <v>#N/A</v>
      </c>
      <c r="Z1225" s="449" t="e">
        <f>'Area 25'!BP37</f>
        <v>#N/A</v>
      </c>
      <c r="AA1225" s="449" t="e">
        <f>'Area 25'!BV37</f>
        <v>#N/A</v>
      </c>
      <c r="AB1225" t="e">
        <f t="shared" si="73"/>
        <v>#N/A</v>
      </c>
      <c r="AC1225" t="e">
        <f t="shared" si="74"/>
        <v>#N/A</v>
      </c>
      <c r="AD1225" t="e">
        <f t="shared" si="75"/>
        <v>#N/A</v>
      </c>
    </row>
    <row r="1226" spans="1:30">
      <c r="A1226" t="s">
        <v>174</v>
      </c>
      <c r="B1226" t="s">
        <v>769</v>
      </c>
      <c r="C1226" t="s">
        <v>1292</v>
      </c>
      <c r="D1226" t="s">
        <v>1293</v>
      </c>
      <c r="E1226">
        <v>49.803570309999998</v>
      </c>
      <c r="F1226">
        <v>-126.49794110000001</v>
      </c>
      <c r="G1226" t="s">
        <v>1294</v>
      </c>
      <c r="H1226" t="s">
        <v>1294</v>
      </c>
      <c r="I1226" t="s">
        <v>1295</v>
      </c>
      <c r="J1226" t="s">
        <v>1302</v>
      </c>
      <c r="K1226" t="s">
        <v>1303</v>
      </c>
      <c r="L1226">
        <v>49.911024390000001</v>
      </c>
      <c r="M1226">
        <v>-126.8499923</v>
      </c>
      <c r="N1226" t="s">
        <v>30</v>
      </c>
      <c r="O1226">
        <v>32</v>
      </c>
      <c r="P1226" t="s">
        <v>1304</v>
      </c>
      <c r="Q1226">
        <v>5</v>
      </c>
      <c r="R1226">
        <v>41458</v>
      </c>
      <c r="S1226" t="s">
        <v>174</v>
      </c>
      <c r="T1226">
        <v>25</v>
      </c>
      <c r="U1226" t="s">
        <v>1133</v>
      </c>
      <c r="V1226" t="s">
        <v>83</v>
      </c>
      <c r="W1226" s="449">
        <v>35</v>
      </c>
      <c r="X1226" s="449">
        <f>'Area 25'!BN38</f>
        <v>-1</v>
      </c>
      <c r="Y1226" s="449" t="e">
        <f>'Area 25'!BR38</f>
        <v>#N/A</v>
      </c>
      <c r="Z1226" s="449" t="e">
        <f>'Area 25'!BP38</f>
        <v>#N/A</v>
      </c>
      <c r="AA1226" s="449" t="e">
        <f>'Area 25'!BV38</f>
        <v>#N/A</v>
      </c>
      <c r="AB1226" t="e">
        <f t="shared" si="73"/>
        <v>#N/A</v>
      </c>
      <c r="AC1226" t="e">
        <f t="shared" si="74"/>
        <v>#N/A</v>
      </c>
      <c r="AD1226" t="e">
        <f t="shared" si="75"/>
        <v>#N/A</v>
      </c>
    </row>
    <row r="1227" spans="1:30">
      <c r="A1227" t="s">
        <v>174</v>
      </c>
      <c r="B1227" t="s">
        <v>769</v>
      </c>
      <c r="C1227" t="s">
        <v>1292</v>
      </c>
      <c r="D1227" t="s">
        <v>1293</v>
      </c>
      <c r="E1227">
        <v>49.803570309999998</v>
      </c>
      <c r="F1227">
        <v>-126.49794110000001</v>
      </c>
      <c r="G1227" t="s">
        <v>1294</v>
      </c>
      <c r="H1227" t="s">
        <v>1294</v>
      </c>
      <c r="I1227" t="s">
        <v>1295</v>
      </c>
      <c r="J1227" t="s">
        <v>1302</v>
      </c>
      <c r="K1227" t="s">
        <v>1303</v>
      </c>
      <c r="L1227">
        <v>49.911024390000001</v>
      </c>
      <c r="M1227">
        <v>-126.8499923</v>
      </c>
      <c r="N1227" t="s">
        <v>30</v>
      </c>
      <c r="O1227">
        <v>32</v>
      </c>
      <c r="P1227" t="s">
        <v>1304</v>
      </c>
      <c r="Q1227">
        <v>5</v>
      </c>
      <c r="R1227">
        <v>41458</v>
      </c>
      <c r="S1227" t="s">
        <v>174</v>
      </c>
      <c r="T1227">
        <v>25</v>
      </c>
      <c r="U1227" t="s">
        <v>1133</v>
      </c>
      <c r="V1227" t="s">
        <v>84</v>
      </c>
      <c r="W1227" s="449">
        <v>36</v>
      </c>
      <c r="X1227" s="449">
        <f>'Area 25'!BN39</f>
        <v>4</v>
      </c>
      <c r="Y1227" s="449" t="e">
        <f>'Area 25'!BR39</f>
        <v>#N/A</v>
      </c>
      <c r="Z1227" s="449" t="e">
        <f>'Area 25'!BP39</f>
        <v>#N/A</v>
      </c>
      <c r="AA1227" s="449" t="e">
        <f>'Area 25'!BV39</f>
        <v>#N/A</v>
      </c>
      <c r="AB1227" t="e">
        <f t="shared" si="73"/>
        <v>#N/A</v>
      </c>
      <c r="AC1227" t="e">
        <f t="shared" si="74"/>
        <v>#N/A</v>
      </c>
      <c r="AD1227" t="e">
        <f t="shared" si="75"/>
        <v>#N/A</v>
      </c>
    </row>
    <row r="1228" spans="1:30">
      <c r="A1228" t="s">
        <v>174</v>
      </c>
      <c r="B1228" t="s">
        <v>769</v>
      </c>
      <c r="C1228" t="s">
        <v>1292</v>
      </c>
      <c r="D1228" t="s">
        <v>1293</v>
      </c>
      <c r="E1228">
        <v>49.803570309999998</v>
      </c>
      <c r="F1228">
        <v>-126.49794110000001</v>
      </c>
      <c r="G1228" t="s">
        <v>1294</v>
      </c>
      <c r="H1228" t="s">
        <v>1294</v>
      </c>
      <c r="I1228" t="s">
        <v>1295</v>
      </c>
      <c r="J1228" t="s">
        <v>1302</v>
      </c>
      <c r="K1228" t="s">
        <v>1303</v>
      </c>
      <c r="L1228">
        <v>49.911024390000001</v>
      </c>
      <c r="M1228">
        <v>-126.8499923</v>
      </c>
      <c r="N1228" t="s">
        <v>30</v>
      </c>
      <c r="O1228">
        <v>32</v>
      </c>
      <c r="P1228" t="s">
        <v>1304</v>
      </c>
      <c r="Q1228">
        <v>5</v>
      </c>
      <c r="R1228">
        <v>41458</v>
      </c>
      <c r="S1228" t="s">
        <v>174</v>
      </c>
      <c r="T1228">
        <v>25</v>
      </c>
      <c r="U1228" t="s">
        <v>1133</v>
      </c>
      <c r="V1228" t="s">
        <v>85</v>
      </c>
      <c r="W1228" s="449">
        <v>37</v>
      </c>
      <c r="X1228" s="449">
        <f>'Area 25'!BN40</f>
        <v>4</v>
      </c>
      <c r="Y1228" s="449" t="e">
        <f>'Area 25'!BR40</f>
        <v>#N/A</v>
      </c>
      <c r="Z1228" s="449" t="e">
        <f>'Area 25'!BP40</f>
        <v>#N/A</v>
      </c>
      <c r="AA1228" s="449" t="e">
        <f>'Area 25'!BV40</f>
        <v>#N/A</v>
      </c>
      <c r="AB1228" t="e">
        <f t="shared" si="73"/>
        <v>#N/A</v>
      </c>
      <c r="AC1228" t="e">
        <f t="shared" si="74"/>
        <v>#N/A</v>
      </c>
      <c r="AD1228" t="e">
        <f t="shared" si="75"/>
        <v>#N/A</v>
      </c>
    </row>
    <row r="1229" spans="1:30">
      <c r="A1229" t="s">
        <v>174</v>
      </c>
      <c r="B1229" t="s">
        <v>769</v>
      </c>
      <c r="C1229" t="s">
        <v>1292</v>
      </c>
      <c r="D1229" t="s">
        <v>1293</v>
      </c>
      <c r="E1229">
        <v>49.803570309999998</v>
      </c>
      <c r="F1229">
        <v>-126.49794110000001</v>
      </c>
      <c r="G1229" t="s">
        <v>1294</v>
      </c>
      <c r="H1229" t="s">
        <v>1294</v>
      </c>
      <c r="I1229" t="s">
        <v>1295</v>
      </c>
      <c r="J1229" t="s">
        <v>1302</v>
      </c>
      <c r="K1229" t="s">
        <v>1303</v>
      </c>
      <c r="L1229">
        <v>49.911024390000001</v>
      </c>
      <c r="M1229">
        <v>-126.8499923</v>
      </c>
      <c r="N1229" t="s">
        <v>30</v>
      </c>
      <c r="O1229">
        <v>32</v>
      </c>
      <c r="P1229" t="s">
        <v>1304</v>
      </c>
      <c r="Q1229">
        <v>5</v>
      </c>
      <c r="R1229">
        <v>41458</v>
      </c>
      <c r="S1229" t="s">
        <v>174</v>
      </c>
      <c r="T1229">
        <v>25</v>
      </c>
      <c r="U1229" t="s">
        <v>1133</v>
      </c>
      <c r="V1229" t="s">
        <v>86</v>
      </c>
      <c r="W1229" s="449">
        <v>38</v>
      </c>
      <c r="X1229" s="449">
        <f>'Area 25'!BN41</f>
        <v>-1</v>
      </c>
      <c r="Y1229" s="449" t="e">
        <f>'Area 25'!BR41</f>
        <v>#N/A</v>
      </c>
      <c r="Z1229" s="449" t="e">
        <f>'Area 25'!BP41</f>
        <v>#N/A</v>
      </c>
      <c r="AA1229" s="449" t="e">
        <f>'Area 25'!BV41</f>
        <v>#N/A</v>
      </c>
      <c r="AB1229" t="e">
        <f t="shared" si="73"/>
        <v>#N/A</v>
      </c>
      <c r="AC1229" t="e">
        <f t="shared" si="74"/>
        <v>#N/A</v>
      </c>
      <c r="AD1229" t="e">
        <f t="shared" si="75"/>
        <v>#N/A</v>
      </c>
    </row>
    <row r="1230" spans="1:30">
      <c r="A1230" t="s">
        <v>174</v>
      </c>
      <c r="B1230" t="s">
        <v>769</v>
      </c>
      <c r="C1230" t="s">
        <v>1292</v>
      </c>
      <c r="D1230" t="s">
        <v>1293</v>
      </c>
      <c r="E1230">
        <v>49.803570309999998</v>
      </c>
      <c r="F1230">
        <v>-126.49794110000001</v>
      </c>
      <c r="G1230" t="s">
        <v>1294</v>
      </c>
      <c r="H1230" t="s">
        <v>1294</v>
      </c>
      <c r="I1230" t="s">
        <v>1295</v>
      </c>
      <c r="J1230" t="s">
        <v>1302</v>
      </c>
      <c r="K1230" t="s">
        <v>1303</v>
      </c>
      <c r="L1230">
        <v>49.911024390000001</v>
      </c>
      <c r="M1230">
        <v>-126.8499923</v>
      </c>
      <c r="N1230" t="s">
        <v>30</v>
      </c>
      <c r="O1230">
        <v>32</v>
      </c>
      <c r="P1230" t="s">
        <v>1304</v>
      </c>
      <c r="Q1230">
        <v>5</v>
      </c>
      <c r="R1230">
        <v>41458</v>
      </c>
      <c r="S1230" t="s">
        <v>174</v>
      </c>
      <c r="T1230">
        <v>25</v>
      </c>
      <c r="U1230" t="s">
        <v>1133</v>
      </c>
      <c r="V1230" t="s">
        <v>87</v>
      </c>
      <c r="W1230" s="449">
        <v>39</v>
      </c>
      <c r="X1230" s="449">
        <f>'Area 25'!BN42</f>
        <v>-1</v>
      </c>
      <c r="Y1230" s="449" t="e">
        <f>'Area 25'!BR42</f>
        <v>#N/A</v>
      </c>
      <c r="Z1230" s="449" t="e">
        <f>'Area 25'!BP42</f>
        <v>#N/A</v>
      </c>
      <c r="AA1230" s="449" t="e">
        <f>'Area 25'!BV42</f>
        <v>#N/A</v>
      </c>
      <c r="AB1230" t="e">
        <f t="shared" si="73"/>
        <v>#N/A</v>
      </c>
      <c r="AC1230" t="e">
        <f t="shared" si="74"/>
        <v>#N/A</v>
      </c>
      <c r="AD1230" t="e">
        <f t="shared" si="75"/>
        <v>#N/A</v>
      </c>
    </row>
    <row r="1231" spans="1:30">
      <c r="A1231" t="s">
        <v>174</v>
      </c>
      <c r="B1231" t="s">
        <v>769</v>
      </c>
      <c r="C1231" t="s">
        <v>1292</v>
      </c>
      <c r="D1231" t="s">
        <v>1293</v>
      </c>
      <c r="E1231">
        <v>49.803570309999998</v>
      </c>
      <c r="F1231">
        <v>-126.49794110000001</v>
      </c>
      <c r="G1231" t="s">
        <v>1294</v>
      </c>
      <c r="H1231" t="s">
        <v>1294</v>
      </c>
      <c r="I1231" t="s">
        <v>1295</v>
      </c>
      <c r="J1231" t="s">
        <v>1302</v>
      </c>
      <c r="K1231" t="s">
        <v>1303</v>
      </c>
      <c r="L1231">
        <v>49.911024390000001</v>
      </c>
      <c r="M1231">
        <v>-126.8499923</v>
      </c>
      <c r="N1231" t="s">
        <v>30</v>
      </c>
      <c r="O1231">
        <v>32</v>
      </c>
      <c r="P1231" t="s">
        <v>1304</v>
      </c>
      <c r="Q1231">
        <v>5</v>
      </c>
      <c r="R1231">
        <v>41458</v>
      </c>
      <c r="S1231" t="s">
        <v>174</v>
      </c>
      <c r="T1231">
        <v>25</v>
      </c>
      <c r="U1231" t="s">
        <v>1133</v>
      </c>
      <c r="V1231" t="s">
        <v>88</v>
      </c>
      <c r="W1231" s="449">
        <v>40</v>
      </c>
      <c r="X1231" s="449">
        <f>'Area 25'!BN43</f>
        <v>-1</v>
      </c>
      <c r="Y1231" s="449" t="e">
        <f>'Area 25'!BR43</f>
        <v>#N/A</v>
      </c>
      <c r="Z1231" s="449" t="e">
        <f>'Area 25'!BP43</f>
        <v>#N/A</v>
      </c>
      <c r="AA1231" s="449" t="e">
        <f>'Area 25'!BV43</f>
        <v>#N/A</v>
      </c>
      <c r="AB1231" t="e">
        <f t="shared" si="73"/>
        <v>#N/A</v>
      </c>
      <c r="AC1231" t="e">
        <f t="shared" si="74"/>
        <v>#N/A</v>
      </c>
      <c r="AD1231" t="e">
        <f t="shared" si="75"/>
        <v>#N/A</v>
      </c>
    </row>
    <row r="1232" spans="1:30">
      <c r="A1232" t="s">
        <v>174</v>
      </c>
      <c r="B1232" t="s">
        <v>769</v>
      </c>
      <c r="C1232" t="s">
        <v>1292</v>
      </c>
      <c r="D1232" t="s">
        <v>1293</v>
      </c>
      <c r="E1232">
        <v>49.803570309999998</v>
      </c>
      <c r="F1232">
        <v>-126.49794110000001</v>
      </c>
      <c r="G1232" t="s">
        <v>1294</v>
      </c>
      <c r="H1232" t="s">
        <v>1294</v>
      </c>
      <c r="I1232" t="s">
        <v>1295</v>
      </c>
      <c r="J1232" t="s">
        <v>1302</v>
      </c>
      <c r="K1232" t="s">
        <v>1303</v>
      </c>
      <c r="L1232">
        <v>49.911024390000001</v>
      </c>
      <c r="M1232">
        <v>-126.8499923</v>
      </c>
      <c r="N1232" t="s">
        <v>30</v>
      </c>
      <c r="O1232">
        <v>32</v>
      </c>
      <c r="P1232" t="s">
        <v>1304</v>
      </c>
      <c r="Q1232">
        <v>5</v>
      </c>
      <c r="R1232">
        <v>41458</v>
      </c>
      <c r="S1232" t="s">
        <v>174</v>
      </c>
      <c r="T1232">
        <v>25</v>
      </c>
      <c r="U1232" t="s">
        <v>1133</v>
      </c>
      <c r="V1232" t="s">
        <v>89</v>
      </c>
      <c r="W1232" s="449">
        <v>41</v>
      </c>
      <c r="X1232" s="449">
        <f>'Area 25'!BN44</f>
        <v>1</v>
      </c>
      <c r="Y1232" s="449" t="e">
        <f>'Area 25'!BR44</f>
        <v>#N/A</v>
      </c>
      <c r="Z1232" s="449" t="e">
        <f>'Area 25'!BP44</f>
        <v>#N/A</v>
      </c>
      <c r="AA1232" s="449" t="e">
        <f>'Area 25'!BV44</f>
        <v>#N/A</v>
      </c>
      <c r="AB1232" t="e">
        <f t="shared" si="73"/>
        <v>#N/A</v>
      </c>
      <c r="AC1232" t="e">
        <f t="shared" si="74"/>
        <v>#N/A</v>
      </c>
      <c r="AD1232" t="e">
        <f t="shared" si="75"/>
        <v>#N/A</v>
      </c>
    </row>
    <row r="1233" spans="1:30">
      <c r="A1233" t="s">
        <v>174</v>
      </c>
      <c r="B1233" t="s">
        <v>769</v>
      </c>
      <c r="C1233" t="s">
        <v>1292</v>
      </c>
      <c r="D1233" t="s">
        <v>1293</v>
      </c>
      <c r="E1233">
        <v>49.803570309999998</v>
      </c>
      <c r="F1233">
        <v>-126.49794110000001</v>
      </c>
      <c r="G1233" t="s">
        <v>1294</v>
      </c>
      <c r="H1233" t="s">
        <v>1294</v>
      </c>
      <c r="I1233" t="s">
        <v>1295</v>
      </c>
      <c r="J1233" t="s">
        <v>1302</v>
      </c>
      <c r="K1233" t="s">
        <v>1303</v>
      </c>
      <c r="L1233">
        <v>49.911024390000001</v>
      </c>
      <c r="M1233">
        <v>-126.8499923</v>
      </c>
      <c r="N1233" t="s">
        <v>30</v>
      </c>
      <c r="O1233">
        <v>32</v>
      </c>
      <c r="P1233" t="s">
        <v>1304</v>
      </c>
      <c r="Q1233">
        <v>5</v>
      </c>
      <c r="R1233">
        <v>41458</v>
      </c>
      <c r="S1233" t="s">
        <v>174</v>
      </c>
      <c r="T1233">
        <v>25</v>
      </c>
      <c r="U1233" t="s">
        <v>1133</v>
      </c>
      <c r="V1233" t="s">
        <v>90</v>
      </c>
      <c r="W1233" s="449">
        <v>42</v>
      </c>
      <c r="X1233" s="449">
        <f>'Area 25'!BN45</f>
        <v>1</v>
      </c>
      <c r="Y1233" s="449" t="e">
        <f>'Area 25'!BR45</f>
        <v>#N/A</v>
      </c>
      <c r="Z1233" s="449" t="e">
        <f>'Area 25'!BP45</f>
        <v>#N/A</v>
      </c>
      <c r="AA1233" s="449" t="e">
        <f>'Area 25'!BV45</f>
        <v>#N/A</v>
      </c>
      <c r="AB1233" t="e">
        <f t="shared" si="73"/>
        <v>#N/A</v>
      </c>
      <c r="AC1233" t="e">
        <f t="shared" si="74"/>
        <v>#N/A</v>
      </c>
      <c r="AD1233" t="e">
        <f t="shared" si="75"/>
        <v>#N/A</v>
      </c>
    </row>
    <row r="1234" spans="1:30">
      <c r="A1234" t="s">
        <v>174</v>
      </c>
      <c r="B1234" t="s">
        <v>769</v>
      </c>
      <c r="C1234" t="s">
        <v>1292</v>
      </c>
      <c r="D1234" t="s">
        <v>1293</v>
      </c>
      <c r="E1234">
        <v>49.803570309999998</v>
      </c>
      <c r="F1234">
        <v>-126.49794110000001</v>
      </c>
      <c r="G1234" t="s">
        <v>1294</v>
      </c>
      <c r="H1234" t="s">
        <v>1294</v>
      </c>
      <c r="I1234" t="s">
        <v>1295</v>
      </c>
      <c r="J1234" t="s">
        <v>1302</v>
      </c>
      <c r="K1234" t="s">
        <v>1303</v>
      </c>
      <c r="L1234">
        <v>49.911024390000001</v>
      </c>
      <c r="M1234">
        <v>-126.8499923</v>
      </c>
      <c r="N1234" t="s">
        <v>30</v>
      </c>
      <c r="O1234">
        <v>32</v>
      </c>
      <c r="P1234" t="s">
        <v>1304</v>
      </c>
      <c r="Q1234">
        <v>5</v>
      </c>
      <c r="R1234">
        <v>41458</v>
      </c>
      <c r="S1234" t="s">
        <v>174</v>
      </c>
      <c r="T1234">
        <v>25</v>
      </c>
      <c r="U1234" t="s">
        <v>1133</v>
      </c>
      <c r="V1234" t="s">
        <v>92</v>
      </c>
      <c r="W1234" s="449">
        <v>43</v>
      </c>
      <c r="X1234" s="449">
        <f>'Area 25'!BN46</f>
        <v>0</v>
      </c>
      <c r="Y1234" s="449" t="e">
        <f>'Area 25'!BR46</f>
        <v>#N/A</v>
      </c>
      <c r="Z1234" s="449" t="e">
        <f>'Area 25'!BP46</f>
        <v>#N/A</v>
      </c>
      <c r="AA1234" s="449" t="e">
        <f>'Area 25'!BV46</f>
        <v>#N/A</v>
      </c>
      <c r="AB1234" t="e">
        <f t="shared" si="73"/>
        <v>#N/A</v>
      </c>
      <c r="AC1234" t="e">
        <f t="shared" si="74"/>
        <v>#N/A</v>
      </c>
      <c r="AD1234" t="e">
        <f t="shared" si="75"/>
        <v>#N/A</v>
      </c>
    </row>
    <row r="1235" spans="1:30">
      <c r="A1235" t="s">
        <v>174</v>
      </c>
      <c r="B1235" t="s">
        <v>769</v>
      </c>
      <c r="C1235" t="s">
        <v>1292</v>
      </c>
      <c r="D1235" t="s">
        <v>1293</v>
      </c>
      <c r="E1235">
        <v>49.803570309999998</v>
      </c>
      <c r="F1235">
        <v>-126.49794110000001</v>
      </c>
      <c r="G1235" t="s">
        <v>1294</v>
      </c>
      <c r="H1235" t="s">
        <v>1294</v>
      </c>
      <c r="I1235" t="s">
        <v>1295</v>
      </c>
      <c r="J1235" t="s">
        <v>1302</v>
      </c>
      <c r="K1235" t="s">
        <v>1303</v>
      </c>
      <c r="L1235">
        <v>49.911024390000001</v>
      </c>
      <c r="M1235">
        <v>-126.8499923</v>
      </c>
      <c r="N1235" t="s">
        <v>30</v>
      </c>
      <c r="O1235">
        <v>32</v>
      </c>
      <c r="P1235" t="s">
        <v>1304</v>
      </c>
      <c r="Q1235">
        <v>5</v>
      </c>
      <c r="R1235">
        <v>41458</v>
      </c>
      <c r="S1235" t="s">
        <v>174</v>
      </c>
      <c r="T1235">
        <v>25</v>
      </c>
      <c r="U1235" t="s">
        <v>1133</v>
      </c>
      <c r="V1235" t="s">
        <v>93</v>
      </c>
      <c r="W1235" s="449">
        <v>44</v>
      </c>
      <c r="X1235" s="449">
        <f>'Area 25'!BN47</f>
        <v>0</v>
      </c>
      <c r="Y1235" s="449" t="e">
        <f>'Area 25'!BR47</f>
        <v>#N/A</v>
      </c>
      <c r="Z1235" s="449" t="e">
        <f>'Area 25'!BP47</f>
        <v>#N/A</v>
      </c>
      <c r="AA1235" s="449" t="e">
        <f>'Area 25'!BV47</f>
        <v>#N/A</v>
      </c>
      <c r="AB1235" t="e">
        <f t="shared" si="73"/>
        <v>#N/A</v>
      </c>
      <c r="AC1235" t="e">
        <f t="shared" si="74"/>
        <v>#N/A</v>
      </c>
      <c r="AD1235" t="e">
        <f t="shared" si="75"/>
        <v>#N/A</v>
      </c>
    </row>
    <row r="1236" spans="1:30">
      <c r="A1236" t="s">
        <v>174</v>
      </c>
      <c r="B1236" t="s">
        <v>769</v>
      </c>
      <c r="C1236" t="s">
        <v>1292</v>
      </c>
      <c r="D1236" t="s">
        <v>1293</v>
      </c>
      <c r="E1236">
        <v>49.803570309999998</v>
      </c>
      <c r="F1236">
        <v>-126.49794110000001</v>
      </c>
      <c r="G1236" t="s">
        <v>1294</v>
      </c>
      <c r="H1236" t="s">
        <v>1294</v>
      </c>
      <c r="I1236" t="s">
        <v>1295</v>
      </c>
      <c r="J1236" t="s">
        <v>1302</v>
      </c>
      <c r="K1236" t="s">
        <v>1303</v>
      </c>
      <c r="L1236">
        <v>49.911024390000001</v>
      </c>
      <c r="M1236">
        <v>-126.8499923</v>
      </c>
      <c r="N1236" t="s">
        <v>30</v>
      </c>
      <c r="O1236">
        <v>32</v>
      </c>
      <c r="P1236" t="s">
        <v>1304</v>
      </c>
      <c r="Q1236">
        <v>5</v>
      </c>
      <c r="R1236">
        <v>41458</v>
      </c>
      <c r="S1236" t="s">
        <v>174</v>
      </c>
      <c r="T1236">
        <v>25</v>
      </c>
      <c r="U1236" t="s">
        <v>1133</v>
      </c>
      <c r="V1236" t="s">
        <v>94</v>
      </c>
      <c r="W1236" s="449">
        <v>45</v>
      </c>
      <c r="X1236" s="449">
        <f>'Area 25'!BN48</f>
        <v>0</v>
      </c>
      <c r="Y1236" s="449" t="e">
        <f>'Area 25'!BR48</f>
        <v>#N/A</v>
      </c>
      <c r="Z1236" s="449" t="e">
        <f>'Area 25'!BP48</f>
        <v>#N/A</v>
      </c>
      <c r="AA1236" s="449" t="e">
        <f>'Area 25'!BV48</f>
        <v>#N/A</v>
      </c>
      <c r="AB1236" t="e">
        <f t="shared" si="73"/>
        <v>#N/A</v>
      </c>
      <c r="AC1236" t="e">
        <f t="shared" si="74"/>
        <v>#N/A</v>
      </c>
      <c r="AD1236" t="e">
        <f t="shared" si="75"/>
        <v>#N/A</v>
      </c>
    </row>
    <row r="1237" spans="1:30">
      <c r="A1237" t="s">
        <v>174</v>
      </c>
      <c r="B1237" t="s">
        <v>769</v>
      </c>
      <c r="C1237" t="s">
        <v>1292</v>
      </c>
      <c r="D1237" t="s">
        <v>1293</v>
      </c>
      <c r="E1237">
        <v>49.803570309999998</v>
      </c>
      <c r="F1237">
        <v>-126.49794110000001</v>
      </c>
      <c r="G1237" t="s">
        <v>1294</v>
      </c>
      <c r="H1237" t="s">
        <v>1294</v>
      </c>
      <c r="I1237" t="s">
        <v>1295</v>
      </c>
      <c r="J1237" t="s">
        <v>1302</v>
      </c>
      <c r="K1237" t="s">
        <v>1303</v>
      </c>
      <c r="L1237">
        <v>49.911024390000001</v>
      </c>
      <c r="M1237">
        <v>-126.8499923</v>
      </c>
      <c r="N1237" t="s">
        <v>30</v>
      </c>
      <c r="O1237">
        <v>32</v>
      </c>
      <c r="P1237" t="s">
        <v>1304</v>
      </c>
      <c r="Q1237">
        <v>5</v>
      </c>
      <c r="R1237">
        <v>41458</v>
      </c>
      <c r="S1237" t="s">
        <v>174</v>
      </c>
      <c r="T1237">
        <v>25</v>
      </c>
      <c r="U1237" t="s">
        <v>1133</v>
      </c>
      <c r="V1237" t="s">
        <v>95</v>
      </c>
      <c r="W1237" s="449">
        <v>46</v>
      </c>
      <c r="X1237" s="449">
        <f>'Area 25'!BN49</f>
        <v>0</v>
      </c>
      <c r="Y1237" s="449" t="e">
        <f>'Area 25'!BR49</f>
        <v>#N/A</v>
      </c>
      <c r="Z1237" s="449" t="e">
        <f>'Area 25'!BP49</f>
        <v>#N/A</v>
      </c>
      <c r="AA1237" s="449" t="e">
        <f>'Area 25'!BV49</f>
        <v>#N/A</v>
      </c>
      <c r="AB1237" t="e">
        <f t="shared" si="73"/>
        <v>#N/A</v>
      </c>
      <c r="AC1237" t="e">
        <f t="shared" si="74"/>
        <v>#N/A</v>
      </c>
      <c r="AD1237" t="e">
        <f t="shared" si="75"/>
        <v>#N/A</v>
      </c>
    </row>
    <row r="1238" spans="1:30">
      <c r="A1238" t="s">
        <v>174</v>
      </c>
      <c r="B1238" t="s">
        <v>769</v>
      </c>
      <c r="C1238" t="s">
        <v>1292</v>
      </c>
      <c r="D1238" t="s">
        <v>1293</v>
      </c>
      <c r="E1238">
        <v>49.803570309999998</v>
      </c>
      <c r="F1238">
        <v>-126.49794110000001</v>
      </c>
      <c r="G1238" t="s">
        <v>1294</v>
      </c>
      <c r="H1238" t="s">
        <v>1294</v>
      </c>
      <c r="I1238" t="s">
        <v>1295</v>
      </c>
      <c r="J1238" t="s">
        <v>1302</v>
      </c>
      <c r="K1238" t="s">
        <v>1303</v>
      </c>
      <c r="L1238">
        <v>49.911024390000001</v>
      </c>
      <c r="M1238">
        <v>-126.8499923</v>
      </c>
      <c r="N1238" t="s">
        <v>30</v>
      </c>
      <c r="O1238">
        <v>32</v>
      </c>
      <c r="P1238" t="s">
        <v>1304</v>
      </c>
      <c r="Q1238">
        <v>5</v>
      </c>
      <c r="R1238">
        <v>41458</v>
      </c>
      <c r="S1238" t="s">
        <v>174</v>
      </c>
      <c r="T1238">
        <v>25</v>
      </c>
      <c r="U1238" t="s">
        <v>1134</v>
      </c>
      <c r="V1238" t="s">
        <v>97</v>
      </c>
      <c r="W1238" s="449">
        <v>47</v>
      </c>
      <c r="X1238" s="449">
        <f>'Area 25'!BN50</f>
        <v>1</v>
      </c>
      <c r="Y1238" s="449" t="e">
        <f>'Area 25'!BR50</f>
        <v>#N/A</v>
      </c>
      <c r="Z1238" s="449" t="e">
        <f>'Area 25'!BP50</f>
        <v>#N/A</v>
      </c>
      <c r="AA1238" s="449" t="e">
        <f>'Area 25'!BV50</f>
        <v>#N/A</v>
      </c>
      <c r="AB1238" t="e">
        <f t="shared" si="73"/>
        <v>#N/A</v>
      </c>
      <c r="AC1238" t="e">
        <f t="shared" si="74"/>
        <v>#N/A</v>
      </c>
      <c r="AD1238" t="e">
        <f t="shared" si="75"/>
        <v>#N/A</v>
      </c>
    </row>
    <row r="1239" spans="1:30">
      <c r="A1239" t="s">
        <v>174</v>
      </c>
      <c r="B1239" t="s">
        <v>769</v>
      </c>
      <c r="C1239" t="s">
        <v>1292</v>
      </c>
      <c r="D1239" t="s">
        <v>1293</v>
      </c>
      <c r="E1239">
        <v>49.803570309999998</v>
      </c>
      <c r="F1239">
        <v>-126.49794110000001</v>
      </c>
      <c r="G1239" t="s">
        <v>1294</v>
      </c>
      <c r="H1239" t="s">
        <v>1294</v>
      </c>
      <c r="I1239" t="s">
        <v>1295</v>
      </c>
      <c r="J1239" t="s">
        <v>1302</v>
      </c>
      <c r="K1239" t="s">
        <v>1303</v>
      </c>
      <c r="L1239">
        <v>49.911024390000001</v>
      </c>
      <c r="M1239">
        <v>-126.8499923</v>
      </c>
      <c r="N1239" t="s">
        <v>30</v>
      </c>
      <c r="O1239">
        <v>32</v>
      </c>
      <c r="P1239" t="s">
        <v>1304</v>
      </c>
      <c r="Q1239">
        <v>5</v>
      </c>
      <c r="R1239">
        <v>41458</v>
      </c>
      <c r="S1239" t="s">
        <v>174</v>
      </c>
      <c r="T1239">
        <v>25</v>
      </c>
      <c r="U1239" t="s">
        <v>1134</v>
      </c>
      <c r="V1239" t="s">
        <v>98</v>
      </c>
      <c r="W1239" s="449">
        <v>48</v>
      </c>
      <c r="X1239" s="449">
        <f>'Area 25'!BN51</f>
        <v>1</v>
      </c>
      <c r="Y1239" s="449" t="e">
        <f>'Area 25'!BR51</f>
        <v>#N/A</v>
      </c>
      <c r="Z1239" s="449" t="e">
        <f>'Area 25'!BP51</f>
        <v>#N/A</v>
      </c>
      <c r="AA1239" s="449" t="e">
        <f>'Area 25'!BV51</f>
        <v>#N/A</v>
      </c>
      <c r="AB1239" t="e">
        <f t="shared" si="73"/>
        <v>#N/A</v>
      </c>
      <c r="AC1239" t="e">
        <f t="shared" si="74"/>
        <v>#N/A</v>
      </c>
      <c r="AD1239" t="e">
        <f t="shared" si="75"/>
        <v>#N/A</v>
      </c>
    </row>
    <row r="1240" spans="1:30">
      <c r="A1240" t="s">
        <v>174</v>
      </c>
      <c r="B1240" t="s">
        <v>769</v>
      </c>
      <c r="C1240" t="s">
        <v>1292</v>
      </c>
      <c r="D1240" t="s">
        <v>1293</v>
      </c>
      <c r="E1240">
        <v>49.803570309999998</v>
      </c>
      <c r="F1240">
        <v>-126.49794110000001</v>
      </c>
      <c r="G1240" t="s">
        <v>1294</v>
      </c>
      <c r="H1240" t="s">
        <v>1294</v>
      </c>
      <c r="I1240" t="s">
        <v>1295</v>
      </c>
      <c r="J1240" t="s">
        <v>1302</v>
      </c>
      <c r="K1240" t="s">
        <v>1303</v>
      </c>
      <c r="L1240">
        <v>49.911024390000001</v>
      </c>
      <c r="M1240">
        <v>-126.8499923</v>
      </c>
      <c r="N1240" t="s">
        <v>30</v>
      </c>
      <c r="O1240">
        <v>32</v>
      </c>
      <c r="P1240" t="s">
        <v>1304</v>
      </c>
      <c r="Q1240">
        <v>5</v>
      </c>
      <c r="R1240">
        <v>41458</v>
      </c>
      <c r="S1240" t="s">
        <v>174</v>
      </c>
      <c r="T1240">
        <v>25</v>
      </c>
      <c r="U1240" t="s">
        <v>1134</v>
      </c>
      <c r="V1240" t="s">
        <v>99</v>
      </c>
      <c r="W1240" s="449">
        <v>49</v>
      </c>
      <c r="X1240" s="449">
        <f>'Area 25'!BN52</f>
        <v>0</v>
      </c>
      <c r="Y1240" s="449" t="e">
        <f>'Area 25'!BR52</f>
        <v>#N/A</v>
      </c>
      <c r="Z1240" s="449" t="e">
        <f>'Area 25'!BP52</f>
        <v>#N/A</v>
      </c>
      <c r="AA1240" s="449" t="e">
        <f>'Area 25'!BV52</f>
        <v>#N/A</v>
      </c>
      <c r="AB1240" t="e">
        <f t="shared" si="73"/>
        <v>#N/A</v>
      </c>
      <c r="AC1240" t="e">
        <f t="shared" si="74"/>
        <v>#N/A</v>
      </c>
      <c r="AD1240" t="e">
        <f t="shared" si="75"/>
        <v>#N/A</v>
      </c>
    </row>
    <row r="1241" spans="1:30">
      <c r="A1241" t="s">
        <v>174</v>
      </c>
      <c r="B1241" t="s">
        <v>769</v>
      </c>
      <c r="C1241" t="s">
        <v>1292</v>
      </c>
      <c r="D1241" t="s">
        <v>1293</v>
      </c>
      <c r="E1241">
        <v>49.803570309999998</v>
      </c>
      <c r="F1241">
        <v>-126.49794110000001</v>
      </c>
      <c r="G1241" t="s">
        <v>1294</v>
      </c>
      <c r="H1241" t="s">
        <v>1294</v>
      </c>
      <c r="I1241" t="s">
        <v>1295</v>
      </c>
      <c r="J1241" t="s">
        <v>1302</v>
      </c>
      <c r="K1241" t="s">
        <v>1303</v>
      </c>
      <c r="L1241">
        <v>49.911024390000001</v>
      </c>
      <c r="M1241">
        <v>-126.8499923</v>
      </c>
      <c r="N1241" t="s">
        <v>30</v>
      </c>
      <c r="O1241">
        <v>32</v>
      </c>
      <c r="P1241" t="s">
        <v>1304</v>
      </c>
      <c r="Q1241">
        <v>5</v>
      </c>
      <c r="R1241">
        <v>41458</v>
      </c>
      <c r="S1241" t="s">
        <v>174</v>
      </c>
      <c r="T1241">
        <v>25</v>
      </c>
      <c r="U1241" t="s">
        <v>1134</v>
      </c>
      <c r="V1241" t="s">
        <v>100</v>
      </c>
      <c r="W1241" s="449">
        <v>50</v>
      </c>
      <c r="X1241" s="449">
        <f>'Area 25'!BN53</f>
        <v>2</v>
      </c>
      <c r="Y1241" s="449" t="e">
        <f>'Area 25'!BR53</f>
        <v>#N/A</v>
      </c>
      <c r="Z1241" s="449" t="e">
        <f>'Area 25'!BP53</f>
        <v>#N/A</v>
      </c>
      <c r="AA1241" s="449" t="e">
        <f>'Area 25'!BV53</f>
        <v>#N/A</v>
      </c>
      <c r="AB1241" t="e">
        <f t="shared" si="73"/>
        <v>#N/A</v>
      </c>
      <c r="AC1241" t="e">
        <f t="shared" si="74"/>
        <v>#N/A</v>
      </c>
      <c r="AD1241" t="e">
        <f t="shared" si="75"/>
        <v>#N/A</v>
      </c>
    </row>
    <row r="1242" spans="1:30">
      <c r="A1242" t="s">
        <v>174</v>
      </c>
      <c r="B1242" t="s">
        <v>769</v>
      </c>
      <c r="C1242" t="s">
        <v>1292</v>
      </c>
      <c r="D1242" t="s">
        <v>1293</v>
      </c>
      <c r="E1242">
        <v>49.803570309999998</v>
      </c>
      <c r="F1242">
        <v>-126.49794110000001</v>
      </c>
      <c r="G1242" t="s">
        <v>1294</v>
      </c>
      <c r="H1242" t="s">
        <v>1294</v>
      </c>
      <c r="I1242" t="s">
        <v>1295</v>
      </c>
      <c r="J1242" t="s">
        <v>1302</v>
      </c>
      <c r="K1242" t="s">
        <v>1303</v>
      </c>
      <c r="L1242">
        <v>49.911024390000001</v>
      </c>
      <c r="M1242">
        <v>-126.8499923</v>
      </c>
      <c r="N1242" t="s">
        <v>30</v>
      </c>
      <c r="O1242">
        <v>32</v>
      </c>
      <c r="P1242" t="s">
        <v>1304</v>
      </c>
      <c r="Q1242">
        <v>5</v>
      </c>
      <c r="R1242">
        <v>41458</v>
      </c>
      <c r="S1242" t="s">
        <v>174</v>
      </c>
      <c r="T1242">
        <v>25</v>
      </c>
      <c r="U1242" t="s">
        <v>1134</v>
      </c>
      <c r="V1242" t="s">
        <v>101</v>
      </c>
      <c r="W1242" s="449">
        <v>51</v>
      </c>
      <c r="X1242" s="449">
        <f>'Area 25'!BN54</f>
        <v>-1</v>
      </c>
      <c r="Y1242" s="449" t="e">
        <f>'Area 25'!BR54</f>
        <v>#N/A</v>
      </c>
      <c r="Z1242" s="449" t="e">
        <f>'Area 25'!BP54</f>
        <v>#N/A</v>
      </c>
      <c r="AA1242" s="449" t="e">
        <f>'Area 25'!BV54</f>
        <v>#N/A</v>
      </c>
      <c r="AB1242" t="e">
        <f t="shared" si="73"/>
        <v>#N/A</v>
      </c>
      <c r="AC1242" t="e">
        <f t="shared" si="74"/>
        <v>#N/A</v>
      </c>
      <c r="AD1242" t="e">
        <f t="shared" si="75"/>
        <v>#N/A</v>
      </c>
    </row>
    <row r="1243" spans="1:30">
      <c r="A1243" t="s">
        <v>174</v>
      </c>
      <c r="B1243" t="s">
        <v>769</v>
      </c>
      <c r="C1243" t="s">
        <v>1292</v>
      </c>
      <c r="D1243" t="s">
        <v>1293</v>
      </c>
      <c r="E1243">
        <v>49.803570309999998</v>
      </c>
      <c r="F1243">
        <v>-126.49794110000001</v>
      </c>
      <c r="G1243" t="s">
        <v>1294</v>
      </c>
      <c r="H1243" t="s">
        <v>1294</v>
      </c>
      <c r="I1243" t="s">
        <v>1295</v>
      </c>
      <c r="J1243" t="s">
        <v>1302</v>
      </c>
      <c r="K1243" t="s">
        <v>1303</v>
      </c>
      <c r="L1243">
        <v>49.911024390000001</v>
      </c>
      <c r="M1243">
        <v>-126.8499923</v>
      </c>
      <c r="N1243" t="s">
        <v>30</v>
      </c>
      <c r="O1243">
        <v>32</v>
      </c>
      <c r="P1243" t="s">
        <v>1304</v>
      </c>
      <c r="Q1243">
        <v>5</v>
      </c>
      <c r="R1243">
        <v>41458</v>
      </c>
      <c r="S1243" t="s">
        <v>174</v>
      </c>
      <c r="T1243">
        <v>25</v>
      </c>
      <c r="U1243" t="s">
        <v>1134</v>
      </c>
      <c r="V1243" t="s">
        <v>102</v>
      </c>
      <c r="W1243" s="449">
        <v>52</v>
      </c>
      <c r="X1243" s="449">
        <f>'Area 25'!BN55</f>
        <v>0</v>
      </c>
      <c r="Y1243" s="449" t="e">
        <f>'Area 25'!BR55</f>
        <v>#N/A</v>
      </c>
      <c r="Z1243" s="449" t="e">
        <f>'Area 25'!BP55</f>
        <v>#N/A</v>
      </c>
      <c r="AA1243" s="449" t="e">
        <f>'Area 25'!BV55</f>
        <v>#N/A</v>
      </c>
      <c r="AB1243" t="e">
        <f t="shared" si="73"/>
        <v>#N/A</v>
      </c>
      <c r="AC1243" t="e">
        <f t="shared" si="74"/>
        <v>#N/A</v>
      </c>
      <c r="AD1243" t="e">
        <f t="shared" si="75"/>
        <v>#N/A</v>
      </c>
    </row>
    <row r="1244" spans="1:30">
      <c r="A1244" t="s">
        <v>174</v>
      </c>
      <c r="B1244" t="s">
        <v>769</v>
      </c>
      <c r="C1244" t="s">
        <v>1292</v>
      </c>
      <c r="D1244" t="s">
        <v>1293</v>
      </c>
      <c r="E1244">
        <v>49.803570309999998</v>
      </c>
      <c r="F1244">
        <v>-126.49794110000001</v>
      </c>
      <c r="G1244" t="s">
        <v>1294</v>
      </c>
      <c r="H1244" t="s">
        <v>1294</v>
      </c>
      <c r="I1244" t="s">
        <v>1295</v>
      </c>
      <c r="J1244" t="s">
        <v>1302</v>
      </c>
      <c r="K1244" t="s">
        <v>1303</v>
      </c>
      <c r="L1244">
        <v>49.911024390000001</v>
      </c>
      <c r="M1244">
        <v>-126.8499923</v>
      </c>
      <c r="N1244" t="s">
        <v>30</v>
      </c>
      <c r="O1244">
        <v>32</v>
      </c>
      <c r="P1244" t="s">
        <v>1304</v>
      </c>
      <c r="Q1244">
        <v>5</v>
      </c>
      <c r="R1244">
        <v>41458</v>
      </c>
      <c r="S1244" t="s">
        <v>174</v>
      </c>
      <c r="T1244">
        <v>25</v>
      </c>
      <c r="U1244" t="s">
        <v>1134</v>
      </c>
      <c r="V1244" t="s">
        <v>103</v>
      </c>
      <c r="W1244" s="449">
        <v>53</v>
      </c>
      <c r="X1244" s="449">
        <f>'Area 25'!BN56</f>
        <v>1</v>
      </c>
      <c r="Y1244" s="449" t="e">
        <f>'Area 25'!BR56</f>
        <v>#N/A</v>
      </c>
      <c r="Z1244" s="449" t="e">
        <f>'Area 25'!BP56</f>
        <v>#N/A</v>
      </c>
      <c r="AA1244" s="449" t="e">
        <f>'Area 25'!BV56</f>
        <v>#N/A</v>
      </c>
      <c r="AB1244" t="e">
        <f t="shared" ref="AB1244:AB1307" si="76">VLOOKUP(Z1244,biorisk,2,FALSE)</f>
        <v>#N/A</v>
      </c>
      <c r="AC1244" t="e">
        <f t="shared" ref="AC1244:AC1307" si="77">VLOOKUP(AA1244,futurerisk,2,FALSE)</f>
        <v>#N/A</v>
      </c>
      <c r="AD1244" t="e">
        <f t="shared" ref="AD1244:AD1307" si="78">AB1244*AC1244</f>
        <v>#N/A</v>
      </c>
    </row>
    <row r="1245" spans="1:30">
      <c r="A1245" t="s">
        <v>174</v>
      </c>
      <c r="B1245" t="s">
        <v>769</v>
      </c>
      <c r="C1245" t="s">
        <v>1292</v>
      </c>
      <c r="D1245" t="s">
        <v>1293</v>
      </c>
      <c r="E1245">
        <v>49.803570309999998</v>
      </c>
      <c r="F1245">
        <v>-126.49794110000001</v>
      </c>
      <c r="G1245" t="s">
        <v>1294</v>
      </c>
      <c r="H1245" t="s">
        <v>1294</v>
      </c>
      <c r="I1245" t="s">
        <v>1295</v>
      </c>
      <c r="J1245" t="s">
        <v>1302</v>
      </c>
      <c r="K1245" t="s">
        <v>1303</v>
      </c>
      <c r="L1245">
        <v>49.911024390000001</v>
      </c>
      <c r="M1245">
        <v>-126.8499923</v>
      </c>
      <c r="N1245" t="s">
        <v>30</v>
      </c>
      <c r="O1245">
        <v>32</v>
      </c>
      <c r="P1245" t="s">
        <v>1304</v>
      </c>
      <c r="Q1245">
        <v>5</v>
      </c>
      <c r="R1245">
        <v>41458</v>
      </c>
      <c r="S1245" t="s">
        <v>174</v>
      </c>
      <c r="T1245">
        <v>25</v>
      </c>
      <c r="U1245" t="s">
        <v>1134</v>
      </c>
      <c r="V1245" t="s">
        <v>104</v>
      </c>
      <c r="W1245" s="449">
        <v>54</v>
      </c>
      <c r="X1245" s="449">
        <f>'Area 25'!BN57</f>
        <v>-1</v>
      </c>
      <c r="Y1245" s="449" t="e">
        <f>'Area 25'!BR57</f>
        <v>#N/A</v>
      </c>
      <c r="Z1245" s="449" t="e">
        <f>'Area 25'!BP57</f>
        <v>#N/A</v>
      </c>
      <c r="AA1245" s="449" t="e">
        <f>'Area 25'!BV57</f>
        <v>#N/A</v>
      </c>
      <c r="AB1245" t="e">
        <f t="shared" si="76"/>
        <v>#N/A</v>
      </c>
      <c r="AC1245" t="e">
        <f t="shared" si="77"/>
        <v>#N/A</v>
      </c>
      <c r="AD1245" t="e">
        <f t="shared" si="78"/>
        <v>#N/A</v>
      </c>
    </row>
    <row r="1246" spans="1:30">
      <c r="A1246" t="s">
        <v>174</v>
      </c>
      <c r="B1246" t="s">
        <v>769</v>
      </c>
      <c r="C1246" t="s">
        <v>1292</v>
      </c>
      <c r="D1246" t="s">
        <v>1293</v>
      </c>
      <c r="E1246">
        <v>49.803570309999998</v>
      </c>
      <c r="F1246">
        <v>-126.49794110000001</v>
      </c>
      <c r="G1246" t="s">
        <v>1294</v>
      </c>
      <c r="H1246" t="s">
        <v>1294</v>
      </c>
      <c r="I1246" t="s">
        <v>1295</v>
      </c>
      <c r="J1246" t="s">
        <v>1302</v>
      </c>
      <c r="K1246" t="s">
        <v>1303</v>
      </c>
      <c r="L1246">
        <v>49.911024390000001</v>
      </c>
      <c r="M1246">
        <v>-126.8499923</v>
      </c>
      <c r="N1246" t="s">
        <v>30</v>
      </c>
      <c r="O1246">
        <v>32</v>
      </c>
      <c r="P1246" t="s">
        <v>1304</v>
      </c>
      <c r="Q1246">
        <v>5</v>
      </c>
      <c r="R1246">
        <v>41458</v>
      </c>
      <c r="S1246" t="s">
        <v>174</v>
      </c>
      <c r="T1246">
        <v>25</v>
      </c>
      <c r="U1246" t="s">
        <v>1134</v>
      </c>
      <c r="V1246" t="s">
        <v>105</v>
      </c>
      <c r="W1246" s="449">
        <v>55</v>
      </c>
      <c r="X1246" s="449">
        <f>'Area 25'!BN58</f>
        <v>-1</v>
      </c>
      <c r="Y1246" s="449" t="e">
        <f>'Area 25'!BR58</f>
        <v>#N/A</v>
      </c>
      <c r="Z1246" s="449" t="e">
        <f>'Area 25'!BP58</f>
        <v>#N/A</v>
      </c>
      <c r="AA1246" s="449" t="e">
        <f>'Area 25'!BV58</f>
        <v>#N/A</v>
      </c>
      <c r="AB1246" t="e">
        <f t="shared" si="76"/>
        <v>#N/A</v>
      </c>
      <c r="AC1246" t="e">
        <f t="shared" si="77"/>
        <v>#N/A</v>
      </c>
      <c r="AD1246" t="e">
        <f t="shared" si="78"/>
        <v>#N/A</v>
      </c>
    </row>
    <row r="1247" spans="1:30">
      <c r="A1247" t="s">
        <v>174</v>
      </c>
      <c r="B1247" t="s">
        <v>769</v>
      </c>
      <c r="C1247" t="s">
        <v>1292</v>
      </c>
      <c r="D1247" t="s">
        <v>1293</v>
      </c>
      <c r="E1247">
        <v>49.803570309999998</v>
      </c>
      <c r="F1247">
        <v>-126.49794110000001</v>
      </c>
      <c r="G1247" t="s">
        <v>1294</v>
      </c>
      <c r="H1247" t="s">
        <v>1294</v>
      </c>
      <c r="I1247" t="s">
        <v>1295</v>
      </c>
      <c r="J1247" t="s">
        <v>1302</v>
      </c>
      <c r="K1247" t="s">
        <v>1303</v>
      </c>
      <c r="L1247">
        <v>49.911024390000001</v>
      </c>
      <c r="M1247">
        <v>-126.8499923</v>
      </c>
      <c r="N1247" t="s">
        <v>30</v>
      </c>
      <c r="O1247">
        <v>32</v>
      </c>
      <c r="P1247" t="s">
        <v>1304</v>
      </c>
      <c r="Q1247">
        <v>5</v>
      </c>
      <c r="R1247">
        <v>41458</v>
      </c>
      <c r="S1247" t="s">
        <v>174</v>
      </c>
      <c r="T1247">
        <v>25</v>
      </c>
      <c r="U1247" t="s">
        <v>1134</v>
      </c>
      <c r="V1247" t="s">
        <v>106</v>
      </c>
      <c r="W1247" s="449">
        <v>56</v>
      </c>
      <c r="X1247" s="449">
        <f>'Area 25'!BN59</f>
        <v>-1</v>
      </c>
      <c r="Y1247" s="449" t="e">
        <f>'Area 25'!BR59</f>
        <v>#N/A</v>
      </c>
      <c r="Z1247" s="449" t="e">
        <f>'Area 25'!BP59</f>
        <v>#N/A</v>
      </c>
      <c r="AA1247" s="449" t="e">
        <f>'Area 25'!BV59</f>
        <v>#N/A</v>
      </c>
      <c r="AB1247" t="e">
        <f t="shared" si="76"/>
        <v>#N/A</v>
      </c>
      <c r="AC1247" t="e">
        <f t="shared" si="77"/>
        <v>#N/A</v>
      </c>
      <c r="AD1247" t="e">
        <f t="shared" si="78"/>
        <v>#N/A</v>
      </c>
    </row>
    <row r="1248" spans="1:30">
      <c r="A1248" t="s">
        <v>174</v>
      </c>
      <c r="B1248" t="s">
        <v>769</v>
      </c>
      <c r="C1248" t="s">
        <v>1292</v>
      </c>
      <c r="D1248" t="s">
        <v>1293</v>
      </c>
      <c r="E1248">
        <v>49.803570309999998</v>
      </c>
      <c r="F1248">
        <v>-126.49794110000001</v>
      </c>
      <c r="G1248" t="s">
        <v>1294</v>
      </c>
      <c r="H1248" t="s">
        <v>1294</v>
      </c>
      <c r="I1248" t="s">
        <v>1295</v>
      </c>
      <c r="J1248" t="s">
        <v>1302</v>
      </c>
      <c r="K1248" t="s">
        <v>1303</v>
      </c>
      <c r="L1248">
        <v>49.911024390000001</v>
      </c>
      <c r="M1248">
        <v>-126.8499923</v>
      </c>
      <c r="N1248" t="s">
        <v>30</v>
      </c>
      <c r="O1248">
        <v>32</v>
      </c>
      <c r="P1248" t="s">
        <v>1304</v>
      </c>
      <c r="Q1248">
        <v>5</v>
      </c>
      <c r="R1248">
        <v>41458</v>
      </c>
      <c r="S1248" t="s">
        <v>174</v>
      </c>
      <c r="T1248">
        <v>25</v>
      </c>
      <c r="U1248" t="s">
        <v>1134</v>
      </c>
      <c r="V1248" t="s">
        <v>107</v>
      </c>
      <c r="W1248" s="449">
        <v>57</v>
      </c>
      <c r="X1248" s="449">
        <f>'Area 25'!BN60</f>
        <v>-1</v>
      </c>
      <c r="Y1248" s="449" t="e">
        <f>'Area 25'!BR60</f>
        <v>#N/A</v>
      </c>
      <c r="Z1248" s="449" t="e">
        <f>'Area 25'!BP60</f>
        <v>#N/A</v>
      </c>
      <c r="AA1248" s="449" t="e">
        <f>'Area 25'!BV60</f>
        <v>#N/A</v>
      </c>
      <c r="AB1248" t="e">
        <f t="shared" si="76"/>
        <v>#N/A</v>
      </c>
      <c r="AC1248" t="e">
        <f t="shared" si="77"/>
        <v>#N/A</v>
      </c>
      <c r="AD1248" t="e">
        <f t="shared" si="78"/>
        <v>#N/A</v>
      </c>
    </row>
    <row r="1249" spans="1:30">
      <c r="A1249" t="s">
        <v>174</v>
      </c>
      <c r="B1249" t="s">
        <v>769</v>
      </c>
      <c r="C1249" t="s">
        <v>1292</v>
      </c>
      <c r="D1249" t="s">
        <v>1293</v>
      </c>
      <c r="E1249">
        <v>49.803570309999998</v>
      </c>
      <c r="F1249">
        <v>-126.49794110000001</v>
      </c>
      <c r="G1249" t="s">
        <v>1294</v>
      </c>
      <c r="H1249" t="s">
        <v>1294</v>
      </c>
      <c r="I1249" t="s">
        <v>1295</v>
      </c>
      <c r="J1249" t="s">
        <v>1302</v>
      </c>
      <c r="K1249" t="s">
        <v>1303</v>
      </c>
      <c r="L1249">
        <v>49.911024390000001</v>
      </c>
      <c r="M1249">
        <v>-126.8499923</v>
      </c>
      <c r="N1249" t="s">
        <v>30</v>
      </c>
      <c r="O1249">
        <v>32</v>
      </c>
      <c r="P1249" t="s">
        <v>1304</v>
      </c>
      <c r="Q1249">
        <v>5</v>
      </c>
      <c r="R1249">
        <v>41458</v>
      </c>
      <c r="S1249" t="s">
        <v>174</v>
      </c>
      <c r="T1249">
        <v>25</v>
      </c>
      <c r="U1249" t="s">
        <v>1134</v>
      </c>
      <c r="V1249" t="s">
        <v>108</v>
      </c>
      <c r="W1249" s="449">
        <v>58</v>
      </c>
      <c r="X1249" s="449">
        <f>'Area 25'!BN61</f>
        <v>-1</v>
      </c>
      <c r="Y1249" s="449" t="e">
        <f>'Area 25'!BR61</f>
        <v>#N/A</v>
      </c>
      <c r="Z1249" s="449" t="e">
        <f>'Area 25'!BP61</f>
        <v>#N/A</v>
      </c>
      <c r="AA1249" s="449" t="e">
        <f>'Area 25'!BV61</f>
        <v>#N/A</v>
      </c>
      <c r="AB1249" t="e">
        <f t="shared" si="76"/>
        <v>#N/A</v>
      </c>
      <c r="AC1249" t="e">
        <f t="shared" si="77"/>
        <v>#N/A</v>
      </c>
      <c r="AD1249" t="e">
        <f t="shared" si="78"/>
        <v>#N/A</v>
      </c>
    </row>
    <row r="1250" spans="1:30">
      <c r="A1250" t="s">
        <v>174</v>
      </c>
      <c r="B1250" t="s">
        <v>769</v>
      </c>
      <c r="C1250" t="s">
        <v>1292</v>
      </c>
      <c r="D1250" t="s">
        <v>1293</v>
      </c>
      <c r="E1250">
        <v>49.803570309999998</v>
      </c>
      <c r="F1250">
        <v>-126.49794110000001</v>
      </c>
      <c r="G1250" t="s">
        <v>1294</v>
      </c>
      <c r="H1250" t="s">
        <v>1294</v>
      </c>
      <c r="I1250" t="s">
        <v>1295</v>
      </c>
      <c r="J1250" t="s">
        <v>1302</v>
      </c>
      <c r="K1250" t="s">
        <v>1303</v>
      </c>
      <c r="L1250">
        <v>49.911024390000001</v>
      </c>
      <c r="M1250">
        <v>-126.8499923</v>
      </c>
      <c r="N1250" t="s">
        <v>30</v>
      </c>
      <c r="O1250">
        <v>32</v>
      </c>
      <c r="P1250" t="s">
        <v>1304</v>
      </c>
      <c r="Q1250">
        <v>5</v>
      </c>
      <c r="R1250">
        <v>41458</v>
      </c>
      <c r="S1250" t="s">
        <v>174</v>
      </c>
      <c r="T1250">
        <v>25</v>
      </c>
      <c r="U1250" t="s">
        <v>1134</v>
      </c>
      <c r="V1250" t="s">
        <v>109</v>
      </c>
      <c r="W1250" s="449">
        <v>59</v>
      </c>
      <c r="X1250" s="449">
        <f>'Area 25'!BN62</f>
        <v>-1</v>
      </c>
      <c r="Y1250" s="449" t="e">
        <f>'Area 25'!BR62</f>
        <v>#N/A</v>
      </c>
      <c r="Z1250" s="449" t="e">
        <f>'Area 25'!BP62</f>
        <v>#N/A</v>
      </c>
      <c r="AA1250" s="449" t="e">
        <f>'Area 25'!BV62</f>
        <v>#N/A</v>
      </c>
      <c r="AB1250" t="e">
        <f t="shared" si="76"/>
        <v>#N/A</v>
      </c>
      <c r="AC1250" t="e">
        <f t="shared" si="77"/>
        <v>#N/A</v>
      </c>
      <c r="AD1250" t="e">
        <f t="shared" si="78"/>
        <v>#N/A</v>
      </c>
    </row>
    <row r="1251" spans="1:30">
      <c r="A1251" t="s">
        <v>174</v>
      </c>
      <c r="B1251" t="s">
        <v>769</v>
      </c>
      <c r="C1251" t="s">
        <v>1292</v>
      </c>
      <c r="D1251" t="s">
        <v>1293</v>
      </c>
      <c r="E1251">
        <v>49.803570309999998</v>
      </c>
      <c r="F1251">
        <v>-126.49794110000001</v>
      </c>
      <c r="G1251" t="s">
        <v>1294</v>
      </c>
      <c r="H1251" t="s">
        <v>1294</v>
      </c>
      <c r="I1251" t="s">
        <v>1295</v>
      </c>
      <c r="J1251" t="s">
        <v>1302</v>
      </c>
      <c r="K1251" t="s">
        <v>1303</v>
      </c>
      <c r="L1251">
        <v>49.911024390000001</v>
      </c>
      <c r="M1251">
        <v>-126.8499923</v>
      </c>
      <c r="N1251" t="s">
        <v>30</v>
      </c>
      <c r="O1251">
        <v>32</v>
      </c>
      <c r="P1251" t="s">
        <v>1304</v>
      </c>
      <c r="Q1251">
        <v>5</v>
      </c>
      <c r="R1251">
        <v>41458</v>
      </c>
      <c r="S1251" t="s">
        <v>174</v>
      </c>
      <c r="T1251">
        <v>25</v>
      </c>
      <c r="U1251" t="s">
        <v>1134</v>
      </c>
      <c r="V1251" t="s">
        <v>110</v>
      </c>
      <c r="W1251" s="449">
        <v>60</v>
      </c>
      <c r="X1251" s="449">
        <f>'Area 25'!BN63</f>
        <v>0</v>
      </c>
      <c r="Y1251" s="449" t="e">
        <f>'Area 25'!BR63</f>
        <v>#N/A</v>
      </c>
      <c r="Z1251" s="449" t="e">
        <f>'Area 25'!BP63</f>
        <v>#N/A</v>
      </c>
      <c r="AA1251" s="449" t="e">
        <f>'Area 25'!BV63</f>
        <v>#N/A</v>
      </c>
      <c r="AB1251" t="e">
        <f t="shared" si="76"/>
        <v>#N/A</v>
      </c>
      <c r="AC1251" t="e">
        <f t="shared" si="77"/>
        <v>#N/A</v>
      </c>
      <c r="AD1251" t="e">
        <f t="shared" si="78"/>
        <v>#N/A</v>
      </c>
    </row>
    <row r="1252" spans="1:30">
      <c r="A1252" t="s">
        <v>174</v>
      </c>
      <c r="B1252" t="s">
        <v>769</v>
      </c>
      <c r="C1252" t="s">
        <v>1292</v>
      </c>
      <c r="D1252" t="s">
        <v>1293</v>
      </c>
      <c r="E1252">
        <v>49.803570309999998</v>
      </c>
      <c r="F1252">
        <v>-126.49794110000001</v>
      </c>
      <c r="G1252" t="s">
        <v>1294</v>
      </c>
      <c r="H1252" t="s">
        <v>1294</v>
      </c>
      <c r="I1252" t="s">
        <v>1295</v>
      </c>
      <c r="J1252" t="s">
        <v>1302</v>
      </c>
      <c r="K1252" t="s">
        <v>1303</v>
      </c>
      <c r="L1252">
        <v>49.911024390000001</v>
      </c>
      <c r="M1252">
        <v>-126.8499923</v>
      </c>
      <c r="N1252" t="s">
        <v>30</v>
      </c>
      <c r="O1252">
        <v>32</v>
      </c>
      <c r="P1252" t="s">
        <v>1304</v>
      </c>
      <c r="Q1252">
        <v>5</v>
      </c>
      <c r="R1252">
        <v>41458</v>
      </c>
      <c r="S1252" t="s">
        <v>174</v>
      </c>
      <c r="T1252">
        <v>25</v>
      </c>
      <c r="U1252" t="s">
        <v>1134</v>
      </c>
      <c r="V1252" t="s">
        <v>111</v>
      </c>
      <c r="W1252" s="449">
        <v>61</v>
      </c>
      <c r="X1252" s="449">
        <f>'Area 25'!BN64</f>
        <v>-1</v>
      </c>
      <c r="Y1252" s="449" t="e">
        <f>'Area 25'!BR64</f>
        <v>#N/A</v>
      </c>
      <c r="Z1252" s="449" t="e">
        <f>'Area 25'!BP64</f>
        <v>#N/A</v>
      </c>
      <c r="AA1252" s="449" t="e">
        <f>'Area 25'!BV64</f>
        <v>#N/A</v>
      </c>
      <c r="AB1252" t="e">
        <f t="shared" si="76"/>
        <v>#N/A</v>
      </c>
      <c r="AC1252" t="e">
        <f t="shared" si="77"/>
        <v>#N/A</v>
      </c>
      <c r="AD1252" t="e">
        <f t="shared" si="78"/>
        <v>#N/A</v>
      </c>
    </row>
    <row r="1253" spans="1:30">
      <c r="A1253" t="s">
        <v>174</v>
      </c>
      <c r="B1253" t="s">
        <v>769</v>
      </c>
      <c r="C1253" t="s">
        <v>1292</v>
      </c>
      <c r="D1253" t="s">
        <v>1293</v>
      </c>
      <c r="E1253">
        <v>49.803570309999998</v>
      </c>
      <c r="F1253">
        <v>-126.49794110000001</v>
      </c>
      <c r="G1253" t="s">
        <v>1294</v>
      </c>
      <c r="H1253" t="s">
        <v>1294</v>
      </c>
      <c r="I1253" t="s">
        <v>1295</v>
      </c>
      <c r="J1253" t="s">
        <v>1302</v>
      </c>
      <c r="K1253" t="s">
        <v>1303</v>
      </c>
      <c r="L1253">
        <v>49.911024390000001</v>
      </c>
      <c r="M1253">
        <v>-126.8499923</v>
      </c>
      <c r="N1253" t="s">
        <v>30</v>
      </c>
      <c r="O1253">
        <v>32</v>
      </c>
      <c r="P1253" t="s">
        <v>1304</v>
      </c>
      <c r="Q1253">
        <v>5</v>
      </c>
      <c r="R1253">
        <v>41458</v>
      </c>
      <c r="S1253" t="s">
        <v>174</v>
      </c>
      <c r="T1253">
        <v>25</v>
      </c>
      <c r="U1253" t="s">
        <v>1134</v>
      </c>
      <c r="V1253" t="s">
        <v>112</v>
      </c>
      <c r="W1253" s="449">
        <v>62</v>
      </c>
      <c r="X1253" s="449">
        <f>'Area 25'!BN65</f>
        <v>0</v>
      </c>
      <c r="Y1253" s="449" t="e">
        <f>'Area 25'!BR65</f>
        <v>#N/A</v>
      </c>
      <c r="Z1253" s="449" t="e">
        <f>'Area 25'!BP65</f>
        <v>#N/A</v>
      </c>
      <c r="AA1253" s="449" t="e">
        <f>'Area 25'!BV65</f>
        <v>#N/A</v>
      </c>
      <c r="AB1253" t="e">
        <f t="shared" si="76"/>
        <v>#N/A</v>
      </c>
      <c r="AC1253" t="e">
        <f t="shared" si="77"/>
        <v>#N/A</v>
      </c>
      <c r="AD1253" t="e">
        <f t="shared" si="78"/>
        <v>#N/A</v>
      </c>
    </row>
    <row r="1254" spans="1:30">
      <c r="A1254" t="s">
        <v>174</v>
      </c>
      <c r="B1254" t="s">
        <v>769</v>
      </c>
      <c r="C1254" t="s">
        <v>1292</v>
      </c>
      <c r="D1254" t="s">
        <v>1293</v>
      </c>
      <c r="E1254">
        <v>49.803570309999998</v>
      </c>
      <c r="F1254">
        <v>-126.49794110000001</v>
      </c>
      <c r="G1254" t="s">
        <v>1294</v>
      </c>
      <c r="H1254" t="s">
        <v>1294</v>
      </c>
      <c r="I1254" t="s">
        <v>1295</v>
      </c>
      <c r="J1254" t="s">
        <v>1302</v>
      </c>
      <c r="K1254" t="s">
        <v>1303</v>
      </c>
      <c r="L1254">
        <v>49.911024390000001</v>
      </c>
      <c r="M1254">
        <v>-126.8499923</v>
      </c>
      <c r="N1254" t="s">
        <v>30</v>
      </c>
      <c r="O1254">
        <v>32</v>
      </c>
      <c r="P1254" t="s">
        <v>1304</v>
      </c>
      <c r="Q1254">
        <v>5</v>
      </c>
      <c r="R1254">
        <v>41458</v>
      </c>
      <c r="S1254" t="s">
        <v>174</v>
      </c>
      <c r="T1254">
        <v>25</v>
      </c>
      <c r="U1254" t="s">
        <v>1134</v>
      </c>
      <c r="V1254" t="s">
        <v>113</v>
      </c>
      <c r="W1254" s="449">
        <v>63</v>
      </c>
      <c r="X1254" s="449">
        <f>'Area 25'!BN66</f>
        <v>0</v>
      </c>
      <c r="Y1254" s="449" t="e">
        <f>'Area 25'!BR66</f>
        <v>#N/A</v>
      </c>
      <c r="Z1254" s="449" t="e">
        <f>'Area 25'!BP66</f>
        <v>#N/A</v>
      </c>
      <c r="AA1254" s="449" t="e">
        <f>'Area 25'!BV66</f>
        <v>#N/A</v>
      </c>
      <c r="AB1254" t="e">
        <f t="shared" si="76"/>
        <v>#N/A</v>
      </c>
      <c r="AC1254" t="e">
        <f t="shared" si="77"/>
        <v>#N/A</v>
      </c>
      <c r="AD1254" t="e">
        <f t="shared" si="78"/>
        <v>#N/A</v>
      </c>
    </row>
    <row r="1255" spans="1:30">
      <c r="A1255" t="s">
        <v>174</v>
      </c>
      <c r="B1255" t="s">
        <v>769</v>
      </c>
      <c r="C1255" t="s">
        <v>1292</v>
      </c>
      <c r="D1255" t="s">
        <v>1293</v>
      </c>
      <c r="E1255">
        <v>49.803570309999998</v>
      </c>
      <c r="F1255">
        <v>-126.49794110000001</v>
      </c>
      <c r="G1255" t="s">
        <v>1294</v>
      </c>
      <c r="H1255" t="s">
        <v>1294</v>
      </c>
      <c r="I1255" t="s">
        <v>1295</v>
      </c>
      <c r="J1255" t="s">
        <v>1302</v>
      </c>
      <c r="K1255" t="s">
        <v>1303</v>
      </c>
      <c r="L1255">
        <v>49.911024390000001</v>
      </c>
      <c r="M1255">
        <v>-126.8499923</v>
      </c>
      <c r="N1255" t="s">
        <v>30</v>
      </c>
      <c r="O1255">
        <v>32</v>
      </c>
      <c r="P1255" t="s">
        <v>1304</v>
      </c>
      <c r="Q1255">
        <v>5</v>
      </c>
      <c r="R1255">
        <v>41458</v>
      </c>
      <c r="S1255" t="s">
        <v>174</v>
      </c>
      <c r="T1255">
        <v>25</v>
      </c>
      <c r="U1255" t="s">
        <v>1134</v>
      </c>
      <c r="V1255" t="s">
        <v>114</v>
      </c>
      <c r="W1255" s="449">
        <v>64</v>
      </c>
      <c r="X1255" s="449">
        <f>'Area 25'!BN67</f>
        <v>0</v>
      </c>
      <c r="Y1255" s="449" t="e">
        <f>'Area 25'!BR67</f>
        <v>#N/A</v>
      </c>
      <c r="Z1255" s="449" t="e">
        <f>'Area 25'!BP67</f>
        <v>#N/A</v>
      </c>
      <c r="AA1255" s="449" t="e">
        <f>'Area 25'!BV67</f>
        <v>#N/A</v>
      </c>
      <c r="AB1255" t="e">
        <f t="shared" si="76"/>
        <v>#N/A</v>
      </c>
      <c r="AC1255" t="e">
        <f t="shared" si="77"/>
        <v>#N/A</v>
      </c>
      <c r="AD1255" t="e">
        <f t="shared" si="78"/>
        <v>#N/A</v>
      </c>
    </row>
    <row r="1256" spans="1:30">
      <c r="A1256" t="s">
        <v>174</v>
      </c>
      <c r="B1256" t="s">
        <v>769</v>
      </c>
      <c r="C1256" t="s">
        <v>1292</v>
      </c>
      <c r="D1256" t="s">
        <v>1293</v>
      </c>
      <c r="E1256">
        <v>49.803570309999998</v>
      </c>
      <c r="F1256">
        <v>-126.49794110000001</v>
      </c>
      <c r="G1256" t="s">
        <v>1294</v>
      </c>
      <c r="H1256" t="s">
        <v>1294</v>
      </c>
      <c r="I1256" t="s">
        <v>1295</v>
      </c>
      <c r="J1256" t="s">
        <v>1302</v>
      </c>
      <c r="K1256" t="s">
        <v>1303</v>
      </c>
      <c r="L1256">
        <v>49.911024390000001</v>
      </c>
      <c r="M1256">
        <v>-126.8499923</v>
      </c>
      <c r="N1256" t="s">
        <v>30</v>
      </c>
      <c r="O1256">
        <v>32</v>
      </c>
      <c r="P1256" t="s">
        <v>1304</v>
      </c>
      <c r="Q1256">
        <v>5</v>
      </c>
      <c r="R1256">
        <v>41458</v>
      </c>
      <c r="S1256" t="s">
        <v>174</v>
      </c>
      <c r="T1256">
        <v>25</v>
      </c>
      <c r="U1256" t="s">
        <v>1134</v>
      </c>
      <c r="V1256" t="s">
        <v>115</v>
      </c>
      <c r="W1256" s="449">
        <v>65</v>
      </c>
      <c r="X1256" s="449">
        <f>'Area 25'!BN68</f>
        <v>0</v>
      </c>
      <c r="Y1256" s="449" t="e">
        <f>'Area 25'!BR68</f>
        <v>#N/A</v>
      </c>
      <c r="Z1256" s="449" t="e">
        <f>'Area 25'!BP68</f>
        <v>#N/A</v>
      </c>
      <c r="AA1256" s="449" t="e">
        <f>'Area 25'!BV68</f>
        <v>#N/A</v>
      </c>
      <c r="AB1256" t="e">
        <f t="shared" si="76"/>
        <v>#N/A</v>
      </c>
      <c r="AC1256" t="e">
        <f t="shared" si="77"/>
        <v>#N/A</v>
      </c>
      <c r="AD1256" t="e">
        <f t="shared" si="78"/>
        <v>#N/A</v>
      </c>
    </row>
    <row r="1257" spans="1:30">
      <c r="A1257" t="s">
        <v>174</v>
      </c>
      <c r="B1257" t="s">
        <v>769</v>
      </c>
      <c r="C1257" t="s">
        <v>1292</v>
      </c>
      <c r="D1257" t="s">
        <v>1293</v>
      </c>
      <c r="E1257">
        <v>49.803570309999998</v>
      </c>
      <c r="F1257">
        <v>-126.49794110000001</v>
      </c>
      <c r="G1257" t="s">
        <v>1294</v>
      </c>
      <c r="H1257" t="s">
        <v>1294</v>
      </c>
      <c r="I1257" t="s">
        <v>1295</v>
      </c>
      <c r="J1257" t="s">
        <v>1302</v>
      </c>
      <c r="K1257" t="s">
        <v>1303</v>
      </c>
      <c r="L1257">
        <v>49.911024390000001</v>
      </c>
      <c r="M1257">
        <v>-126.8499923</v>
      </c>
      <c r="N1257" t="s">
        <v>30</v>
      </c>
      <c r="O1257">
        <v>32</v>
      </c>
      <c r="P1257" t="s">
        <v>1304</v>
      </c>
      <c r="Q1257">
        <v>5</v>
      </c>
      <c r="R1257">
        <v>41458</v>
      </c>
      <c r="S1257" t="s">
        <v>174</v>
      </c>
      <c r="T1257">
        <v>25</v>
      </c>
      <c r="U1257" t="s">
        <v>1134</v>
      </c>
      <c r="V1257" t="s">
        <v>116</v>
      </c>
      <c r="W1257" s="449">
        <v>66</v>
      </c>
      <c r="X1257" s="449">
        <f>'Area 25'!BN69</f>
        <v>0</v>
      </c>
      <c r="Y1257" s="449" t="e">
        <f>'Area 25'!BR69</f>
        <v>#N/A</v>
      </c>
      <c r="Z1257" s="449" t="e">
        <f>'Area 25'!BP69</f>
        <v>#N/A</v>
      </c>
      <c r="AA1257" s="449" t="e">
        <f>'Area 25'!BV69</f>
        <v>#N/A</v>
      </c>
      <c r="AB1257" t="e">
        <f t="shared" si="76"/>
        <v>#N/A</v>
      </c>
      <c r="AC1257" t="e">
        <f t="shared" si="77"/>
        <v>#N/A</v>
      </c>
      <c r="AD1257" t="e">
        <f t="shared" si="78"/>
        <v>#N/A</v>
      </c>
    </row>
    <row r="1258" spans="1:30">
      <c r="A1258" t="s">
        <v>174</v>
      </c>
      <c r="B1258" t="s">
        <v>769</v>
      </c>
      <c r="C1258" t="s">
        <v>1292</v>
      </c>
      <c r="D1258" t="s">
        <v>1293</v>
      </c>
      <c r="E1258">
        <v>49.803570309999998</v>
      </c>
      <c r="F1258">
        <v>-126.49794110000001</v>
      </c>
      <c r="G1258" t="s">
        <v>1294</v>
      </c>
      <c r="H1258" t="s">
        <v>1294</v>
      </c>
      <c r="I1258" t="s">
        <v>1295</v>
      </c>
      <c r="J1258" t="s">
        <v>1302</v>
      </c>
      <c r="K1258" t="s">
        <v>1303</v>
      </c>
      <c r="L1258">
        <v>49.911024390000001</v>
      </c>
      <c r="M1258">
        <v>-126.8499923</v>
      </c>
      <c r="N1258" t="s">
        <v>30</v>
      </c>
      <c r="O1258">
        <v>32</v>
      </c>
      <c r="P1258" t="s">
        <v>1304</v>
      </c>
      <c r="Q1258">
        <v>5</v>
      </c>
      <c r="R1258">
        <v>41458</v>
      </c>
      <c r="S1258" t="s">
        <v>174</v>
      </c>
      <c r="T1258">
        <v>25</v>
      </c>
      <c r="U1258" t="s">
        <v>1135</v>
      </c>
      <c r="V1258" t="s">
        <v>118</v>
      </c>
      <c r="W1258" s="449">
        <v>67</v>
      </c>
      <c r="X1258" s="449">
        <f>'Area 25'!BN70</f>
        <v>-1</v>
      </c>
      <c r="Y1258" s="449" t="e">
        <f>'Area 25'!BR70</f>
        <v>#N/A</v>
      </c>
      <c r="Z1258" s="449" t="e">
        <f>'Area 25'!BP70</f>
        <v>#N/A</v>
      </c>
      <c r="AA1258" s="449" t="e">
        <f>'Area 25'!BV70</f>
        <v>#N/A</v>
      </c>
      <c r="AB1258" t="e">
        <f t="shared" si="76"/>
        <v>#N/A</v>
      </c>
      <c r="AC1258" t="e">
        <f t="shared" si="77"/>
        <v>#N/A</v>
      </c>
      <c r="AD1258" t="e">
        <f t="shared" si="78"/>
        <v>#N/A</v>
      </c>
    </row>
    <row r="1259" spans="1:30">
      <c r="A1259" t="s">
        <v>174</v>
      </c>
      <c r="B1259" t="s">
        <v>769</v>
      </c>
      <c r="C1259" t="s">
        <v>1292</v>
      </c>
      <c r="D1259" t="s">
        <v>1293</v>
      </c>
      <c r="E1259">
        <v>49.803570309999998</v>
      </c>
      <c r="F1259">
        <v>-126.49794110000001</v>
      </c>
      <c r="G1259" t="s">
        <v>1294</v>
      </c>
      <c r="H1259" t="s">
        <v>1294</v>
      </c>
      <c r="I1259" t="s">
        <v>1295</v>
      </c>
      <c r="J1259" t="s">
        <v>1302</v>
      </c>
      <c r="K1259" t="s">
        <v>1303</v>
      </c>
      <c r="L1259">
        <v>49.911024390000001</v>
      </c>
      <c r="M1259">
        <v>-126.8499923</v>
      </c>
      <c r="N1259" t="s">
        <v>30</v>
      </c>
      <c r="O1259">
        <v>32</v>
      </c>
      <c r="P1259" t="s">
        <v>1304</v>
      </c>
      <c r="Q1259">
        <v>5</v>
      </c>
      <c r="R1259">
        <v>41458</v>
      </c>
      <c r="S1259" t="s">
        <v>174</v>
      </c>
      <c r="T1259">
        <v>25</v>
      </c>
      <c r="U1259" t="s">
        <v>1135</v>
      </c>
      <c r="V1259" t="s">
        <v>119</v>
      </c>
      <c r="W1259" s="449">
        <v>68</v>
      </c>
      <c r="X1259" s="449">
        <f>'Area 25'!BN71</f>
        <v>-1</v>
      </c>
      <c r="Y1259" s="449" t="e">
        <f>'Area 25'!BR71</f>
        <v>#N/A</v>
      </c>
      <c r="Z1259" s="449" t="e">
        <f>'Area 25'!BP71</f>
        <v>#N/A</v>
      </c>
      <c r="AA1259" s="449" t="e">
        <f>'Area 25'!BV71</f>
        <v>#N/A</v>
      </c>
      <c r="AB1259" t="e">
        <f t="shared" si="76"/>
        <v>#N/A</v>
      </c>
      <c r="AC1259" t="e">
        <f t="shared" si="77"/>
        <v>#N/A</v>
      </c>
      <c r="AD1259" t="e">
        <f t="shared" si="78"/>
        <v>#N/A</v>
      </c>
    </row>
    <row r="1260" spans="1:30">
      <c r="A1260" t="s">
        <v>174</v>
      </c>
      <c r="B1260" t="s">
        <v>769</v>
      </c>
      <c r="C1260" t="s">
        <v>1292</v>
      </c>
      <c r="D1260" t="s">
        <v>1293</v>
      </c>
      <c r="E1260">
        <v>49.803570309999998</v>
      </c>
      <c r="F1260">
        <v>-126.49794110000001</v>
      </c>
      <c r="G1260" t="s">
        <v>1294</v>
      </c>
      <c r="H1260" t="s">
        <v>1294</v>
      </c>
      <c r="I1260" t="s">
        <v>1295</v>
      </c>
      <c r="J1260" t="s">
        <v>1302</v>
      </c>
      <c r="K1260" t="s">
        <v>1303</v>
      </c>
      <c r="L1260">
        <v>49.911024390000001</v>
      </c>
      <c r="M1260">
        <v>-126.8499923</v>
      </c>
      <c r="N1260" t="s">
        <v>30</v>
      </c>
      <c r="O1260">
        <v>32</v>
      </c>
      <c r="P1260" t="s">
        <v>1304</v>
      </c>
      <c r="Q1260">
        <v>5</v>
      </c>
      <c r="R1260">
        <v>41458</v>
      </c>
      <c r="S1260" t="s">
        <v>174</v>
      </c>
      <c r="T1260">
        <v>25</v>
      </c>
      <c r="U1260" t="s">
        <v>1135</v>
      </c>
      <c r="V1260" t="s">
        <v>120</v>
      </c>
      <c r="W1260" s="449">
        <v>69</v>
      </c>
      <c r="X1260" s="449">
        <f>'Area 25'!BN72</f>
        <v>0</v>
      </c>
      <c r="Y1260" s="449" t="e">
        <f>'Area 25'!BR72</f>
        <v>#N/A</v>
      </c>
      <c r="Z1260" s="449" t="e">
        <f>'Area 25'!BP72</f>
        <v>#N/A</v>
      </c>
      <c r="AA1260" s="449" t="e">
        <f>'Area 25'!BV72</f>
        <v>#N/A</v>
      </c>
      <c r="AB1260" t="e">
        <f t="shared" si="76"/>
        <v>#N/A</v>
      </c>
      <c r="AC1260" t="e">
        <f t="shared" si="77"/>
        <v>#N/A</v>
      </c>
      <c r="AD1260" t="e">
        <f t="shared" si="78"/>
        <v>#N/A</v>
      </c>
    </row>
    <row r="1261" spans="1:30">
      <c r="A1261" t="s">
        <v>174</v>
      </c>
      <c r="B1261" t="s">
        <v>769</v>
      </c>
      <c r="C1261" t="s">
        <v>1292</v>
      </c>
      <c r="D1261" t="s">
        <v>1293</v>
      </c>
      <c r="E1261">
        <v>49.803570309999998</v>
      </c>
      <c r="F1261">
        <v>-126.49794110000001</v>
      </c>
      <c r="G1261" t="s">
        <v>1294</v>
      </c>
      <c r="H1261" t="s">
        <v>1294</v>
      </c>
      <c r="I1261" t="s">
        <v>1295</v>
      </c>
      <c r="J1261" t="s">
        <v>1302</v>
      </c>
      <c r="K1261" t="s">
        <v>1303</v>
      </c>
      <c r="L1261">
        <v>49.911024390000001</v>
      </c>
      <c r="M1261">
        <v>-126.8499923</v>
      </c>
      <c r="N1261" t="s">
        <v>30</v>
      </c>
      <c r="O1261">
        <v>32</v>
      </c>
      <c r="P1261" t="s">
        <v>1304</v>
      </c>
      <c r="Q1261">
        <v>5</v>
      </c>
      <c r="R1261">
        <v>41458</v>
      </c>
      <c r="S1261" t="s">
        <v>174</v>
      </c>
      <c r="T1261">
        <v>25</v>
      </c>
      <c r="U1261" t="s">
        <v>1135</v>
      </c>
      <c r="V1261" t="s">
        <v>121</v>
      </c>
      <c r="W1261" s="449">
        <v>70</v>
      </c>
      <c r="X1261" s="449">
        <f>'Area 25'!BN73</f>
        <v>-1</v>
      </c>
      <c r="Y1261" s="449" t="e">
        <f>'Area 25'!BR73</f>
        <v>#N/A</v>
      </c>
      <c r="Z1261" s="449" t="e">
        <f>'Area 25'!BP73</f>
        <v>#N/A</v>
      </c>
      <c r="AA1261" s="449" t="e">
        <f>'Area 25'!BV73</f>
        <v>#N/A</v>
      </c>
      <c r="AB1261" t="e">
        <f t="shared" si="76"/>
        <v>#N/A</v>
      </c>
      <c r="AC1261" t="e">
        <f t="shared" si="77"/>
        <v>#N/A</v>
      </c>
      <c r="AD1261" t="e">
        <f t="shared" si="78"/>
        <v>#N/A</v>
      </c>
    </row>
    <row r="1262" spans="1:30">
      <c r="A1262" t="s">
        <v>174</v>
      </c>
      <c r="B1262" t="s">
        <v>770</v>
      </c>
      <c r="C1262" t="s">
        <v>1292</v>
      </c>
      <c r="D1262" t="s">
        <v>1293</v>
      </c>
      <c r="E1262">
        <v>49.795785459999998</v>
      </c>
      <c r="F1262">
        <v>-126.47305</v>
      </c>
      <c r="G1262" t="s">
        <v>1294</v>
      </c>
      <c r="H1262" t="s">
        <v>1294</v>
      </c>
      <c r="I1262" t="s">
        <v>1295</v>
      </c>
      <c r="J1262" t="s">
        <v>1302</v>
      </c>
      <c r="K1262" t="s">
        <v>1303</v>
      </c>
      <c r="L1262">
        <v>49.911024390000001</v>
      </c>
      <c r="M1262">
        <v>-126.8499923</v>
      </c>
      <c r="N1262" t="s">
        <v>30</v>
      </c>
      <c r="O1262">
        <v>32</v>
      </c>
      <c r="P1262" t="s">
        <v>1304</v>
      </c>
      <c r="Q1262">
        <v>5</v>
      </c>
      <c r="R1262">
        <v>41448</v>
      </c>
      <c r="S1262" t="s">
        <v>174</v>
      </c>
      <c r="T1262">
        <v>25</v>
      </c>
      <c r="U1262" t="s">
        <v>1131</v>
      </c>
      <c r="V1262" t="s">
        <v>40</v>
      </c>
      <c r="W1262" s="449">
        <v>1</v>
      </c>
      <c r="X1262">
        <f>'Area 25'!CG4</f>
        <v>-1</v>
      </c>
      <c r="Y1262" s="449" t="e">
        <f>'Area 25'!CK4</f>
        <v>#N/A</v>
      </c>
      <c r="Z1262" s="449" t="e">
        <f>'Area 25'!CI4</f>
        <v>#N/A</v>
      </c>
      <c r="AA1262" s="449" t="e">
        <f>'Area 25'!CO4</f>
        <v>#N/A</v>
      </c>
      <c r="AB1262" t="e">
        <f t="shared" si="76"/>
        <v>#N/A</v>
      </c>
      <c r="AC1262" t="e">
        <f t="shared" si="77"/>
        <v>#N/A</v>
      </c>
      <c r="AD1262" t="e">
        <f t="shared" si="78"/>
        <v>#N/A</v>
      </c>
    </row>
    <row r="1263" spans="1:30">
      <c r="A1263" t="s">
        <v>174</v>
      </c>
      <c r="B1263" t="s">
        <v>770</v>
      </c>
      <c r="C1263" t="s">
        <v>1292</v>
      </c>
      <c r="D1263" t="s">
        <v>1293</v>
      </c>
      <c r="E1263">
        <v>49.795785459999998</v>
      </c>
      <c r="F1263">
        <v>-126.47305</v>
      </c>
      <c r="G1263" t="s">
        <v>1294</v>
      </c>
      <c r="H1263" t="s">
        <v>1294</v>
      </c>
      <c r="I1263" t="s">
        <v>1295</v>
      </c>
      <c r="J1263" t="s">
        <v>1302</v>
      </c>
      <c r="K1263" t="s">
        <v>1303</v>
      </c>
      <c r="L1263">
        <v>49.911024390000001</v>
      </c>
      <c r="M1263">
        <v>-126.8499923</v>
      </c>
      <c r="N1263" t="s">
        <v>30</v>
      </c>
      <c r="O1263">
        <v>32</v>
      </c>
      <c r="P1263" t="s">
        <v>1304</v>
      </c>
      <c r="Q1263">
        <v>5</v>
      </c>
      <c r="R1263">
        <v>41448</v>
      </c>
      <c r="S1263" t="s">
        <v>174</v>
      </c>
      <c r="T1263">
        <v>25</v>
      </c>
      <c r="U1263" t="s">
        <v>1131</v>
      </c>
      <c r="V1263" t="s">
        <v>41</v>
      </c>
      <c r="W1263" s="449">
        <v>2</v>
      </c>
      <c r="X1263">
        <f>'Area 25'!CG5</f>
        <v>1</v>
      </c>
      <c r="Y1263" s="449" t="e">
        <f>'Area 25'!CK5</f>
        <v>#N/A</v>
      </c>
      <c r="Z1263" s="449" t="e">
        <f>'Area 25'!CI5</f>
        <v>#N/A</v>
      </c>
      <c r="AA1263" s="449" t="e">
        <f>'Area 25'!CO5</f>
        <v>#N/A</v>
      </c>
      <c r="AB1263" t="e">
        <f t="shared" si="76"/>
        <v>#N/A</v>
      </c>
      <c r="AC1263" t="e">
        <f t="shared" si="77"/>
        <v>#N/A</v>
      </c>
      <c r="AD1263" t="e">
        <f t="shared" si="78"/>
        <v>#N/A</v>
      </c>
    </row>
    <row r="1264" spans="1:30">
      <c r="A1264" t="s">
        <v>174</v>
      </c>
      <c r="B1264" t="s">
        <v>770</v>
      </c>
      <c r="C1264" t="s">
        <v>1292</v>
      </c>
      <c r="D1264" t="s">
        <v>1293</v>
      </c>
      <c r="E1264">
        <v>49.795785459999998</v>
      </c>
      <c r="F1264">
        <v>-126.47305</v>
      </c>
      <c r="G1264" t="s">
        <v>1294</v>
      </c>
      <c r="H1264" t="s">
        <v>1294</v>
      </c>
      <c r="I1264" t="s">
        <v>1295</v>
      </c>
      <c r="J1264" t="s">
        <v>1302</v>
      </c>
      <c r="K1264" t="s">
        <v>1303</v>
      </c>
      <c r="L1264">
        <v>49.911024390000001</v>
      </c>
      <c r="M1264">
        <v>-126.8499923</v>
      </c>
      <c r="N1264" t="s">
        <v>30</v>
      </c>
      <c r="O1264">
        <v>32</v>
      </c>
      <c r="P1264" t="s">
        <v>1304</v>
      </c>
      <c r="Q1264">
        <v>5</v>
      </c>
      <c r="R1264">
        <v>41448</v>
      </c>
      <c r="S1264" t="s">
        <v>174</v>
      </c>
      <c r="T1264">
        <v>25</v>
      </c>
      <c r="U1264" t="s">
        <v>1131</v>
      </c>
      <c r="V1264" t="s">
        <v>44</v>
      </c>
      <c r="W1264" s="449">
        <v>3</v>
      </c>
      <c r="X1264">
        <f>'Area 25'!CG6</f>
        <v>1</v>
      </c>
      <c r="Y1264" s="449" t="e">
        <f>'Area 25'!CK6</f>
        <v>#N/A</v>
      </c>
      <c r="Z1264" s="449" t="e">
        <f>'Area 25'!CI6</f>
        <v>#N/A</v>
      </c>
      <c r="AA1264" s="449" t="e">
        <f>'Area 25'!CO6</f>
        <v>#N/A</v>
      </c>
      <c r="AB1264" t="e">
        <f t="shared" si="76"/>
        <v>#N/A</v>
      </c>
      <c r="AC1264" t="e">
        <f t="shared" si="77"/>
        <v>#N/A</v>
      </c>
      <c r="AD1264" t="e">
        <f t="shared" si="78"/>
        <v>#N/A</v>
      </c>
    </row>
    <row r="1265" spans="1:30">
      <c r="A1265" t="s">
        <v>174</v>
      </c>
      <c r="B1265" t="s">
        <v>770</v>
      </c>
      <c r="C1265" t="s">
        <v>1292</v>
      </c>
      <c r="D1265" t="s">
        <v>1293</v>
      </c>
      <c r="E1265">
        <v>49.795785459999998</v>
      </c>
      <c r="F1265">
        <v>-126.47305</v>
      </c>
      <c r="G1265" t="s">
        <v>1294</v>
      </c>
      <c r="H1265" t="s">
        <v>1294</v>
      </c>
      <c r="I1265" t="s">
        <v>1295</v>
      </c>
      <c r="J1265" t="s">
        <v>1302</v>
      </c>
      <c r="K1265" t="s">
        <v>1303</v>
      </c>
      <c r="L1265">
        <v>49.911024390000001</v>
      </c>
      <c r="M1265">
        <v>-126.8499923</v>
      </c>
      <c r="N1265" t="s">
        <v>30</v>
      </c>
      <c r="O1265">
        <v>32</v>
      </c>
      <c r="P1265" t="s">
        <v>1304</v>
      </c>
      <c r="Q1265">
        <v>5</v>
      </c>
      <c r="R1265">
        <v>41448</v>
      </c>
      <c r="S1265" t="s">
        <v>174</v>
      </c>
      <c r="T1265">
        <v>25</v>
      </c>
      <c r="U1265" t="s">
        <v>1131</v>
      </c>
      <c r="V1265" t="s">
        <v>45</v>
      </c>
      <c r="W1265" s="449">
        <v>4</v>
      </c>
      <c r="X1265">
        <f>'Area 25'!CG7</f>
        <v>0</v>
      </c>
      <c r="Y1265" s="449" t="e">
        <f>'Area 25'!CK7</f>
        <v>#N/A</v>
      </c>
      <c r="Z1265" s="449" t="e">
        <f>'Area 25'!CI7</f>
        <v>#N/A</v>
      </c>
      <c r="AA1265" s="449" t="e">
        <f>'Area 25'!CO7</f>
        <v>#N/A</v>
      </c>
      <c r="AB1265" t="e">
        <f t="shared" si="76"/>
        <v>#N/A</v>
      </c>
      <c r="AC1265" t="e">
        <f t="shared" si="77"/>
        <v>#N/A</v>
      </c>
      <c r="AD1265" t="e">
        <f t="shared" si="78"/>
        <v>#N/A</v>
      </c>
    </row>
    <row r="1266" spans="1:30">
      <c r="A1266" t="s">
        <v>174</v>
      </c>
      <c r="B1266" t="s">
        <v>770</v>
      </c>
      <c r="C1266" t="s">
        <v>1292</v>
      </c>
      <c r="D1266" t="s">
        <v>1293</v>
      </c>
      <c r="E1266">
        <v>49.795785459999998</v>
      </c>
      <c r="F1266">
        <v>-126.47305</v>
      </c>
      <c r="G1266" t="s">
        <v>1294</v>
      </c>
      <c r="H1266" t="s">
        <v>1294</v>
      </c>
      <c r="I1266" t="s">
        <v>1295</v>
      </c>
      <c r="J1266" t="s">
        <v>1302</v>
      </c>
      <c r="K1266" t="s">
        <v>1303</v>
      </c>
      <c r="L1266">
        <v>49.911024390000001</v>
      </c>
      <c r="M1266">
        <v>-126.8499923</v>
      </c>
      <c r="N1266" t="s">
        <v>30</v>
      </c>
      <c r="O1266">
        <v>32</v>
      </c>
      <c r="P1266" t="s">
        <v>1304</v>
      </c>
      <c r="Q1266">
        <v>5</v>
      </c>
      <c r="R1266">
        <v>41448</v>
      </c>
      <c r="S1266" t="s">
        <v>174</v>
      </c>
      <c r="T1266">
        <v>25</v>
      </c>
      <c r="U1266" t="s">
        <v>1131</v>
      </c>
      <c r="V1266" t="s">
        <v>46</v>
      </c>
      <c r="W1266" s="449">
        <v>5</v>
      </c>
      <c r="X1266">
        <f>'Area 25'!CG8</f>
        <v>1</v>
      </c>
      <c r="Y1266" s="449" t="e">
        <f>'Area 25'!CK8</f>
        <v>#N/A</v>
      </c>
      <c r="Z1266" s="449" t="e">
        <f>'Area 25'!CI8</f>
        <v>#N/A</v>
      </c>
      <c r="AA1266" s="449" t="e">
        <f>'Area 25'!CO8</f>
        <v>#N/A</v>
      </c>
      <c r="AB1266" t="e">
        <f t="shared" si="76"/>
        <v>#N/A</v>
      </c>
      <c r="AC1266" t="e">
        <f t="shared" si="77"/>
        <v>#N/A</v>
      </c>
      <c r="AD1266" t="e">
        <f t="shared" si="78"/>
        <v>#N/A</v>
      </c>
    </row>
    <row r="1267" spans="1:30">
      <c r="A1267" t="s">
        <v>174</v>
      </c>
      <c r="B1267" t="s">
        <v>770</v>
      </c>
      <c r="C1267" t="s">
        <v>1292</v>
      </c>
      <c r="D1267" t="s">
        <v>1293</v>
      </c>
      <c r="E1267">
        <v>49.795785459999998</v>
      </c>
      <c r="F1267">
        <v>-126.47305</v>
      </c>
      <c r="G1267" t="s">
        <v>1294</v>
      </c>
      <c r="H1267" t="s">
        <v>1294</v>
      </c>
      <c r="I1267" t="s">
        <v>1295</v>
      </c>
      <c r="J1267" t="s">
        <v>1302</v>
      </c>
      <c r="K1267" t="s">
        <v>1303</v>
      </c>
      <c r="L1267">
        <v>49.911024390000001</v>
      </c>
      <c r="M1267">
        <v>-126.8499923</v>
      </c>
      <c r="N1267" t="s">
        <v>30</v>
      </c>
      <c r="O1267">
        <v>32</v>
      </c>
      <c r="P1267" t="s">
        <v>1304</v>
      </c>
      <c r="Q1267">
        <v>5</v>
      </c>
      <c r="R1267">
        <v>41448</v>
      </c>
      <c r="S1267" t="s">
        <v>174</v>
      </c>
      <c r="T1267">
        <v>25</v>
      </c>
      <c r="U1267" t="s">
        <v>1131</v>
      </c>
      <c r="V1267" t="s">
        <v>48</v>
      </c>
      <c r="W1267" s="449">
        <v>6</v>
      </c>
      <c r="X1267">
        <f>'Area 25'!CG9</f>
        <v>5</v>
      </c>
      <c r="Y1267" s="449" t="e">
        <f>'Area 25'!CK9</f>
        <v>#N/A</v>
      </c>
      <c r="Z1267" s="449" t="e">
        <f>'Area 25'!CI9</f>
        <v>#N/A</v>
      </c>
      <c r="AA1267" s="449" t="e">
        <f>'Area 25'!CO9</f>
        <v>#N/A</v>
      </c>
      <c r="AB1267" t="e">
        <f t="shared" si="76"/>
        <v>#N/A</v>
      </c>
      <c r="AC1267" t="e">
        <f t="shared" si="77"/>
        <v>#N/A</v>
      </c>
      <c r="AD1267" t="e">
        <f t="shared" si="78"/>
        <v>#N/A</v>
      </c>
    </row>
    <row r="1268" spans="1:30">
      <c r="A1268" t="s">
        <v>174</v>
      </c>
      <c r="B1268" t="s">
        <v>770</v>
      </c>
      <c r="C1268" t="s">
        <v>1292</v>
      </c>
      <c r="D1268" t="s">
        <v>1293</v>
      </c>
      <c r="E1268">
        <v>49.795785459999998</v>
      </c>
      <c r="F1268">
        <v>-126.47305</v>
      </c>
      <c r="G1268" t="s">
        <v>1294</v>
      </c>
      <c r="H1268" t="s">
        <v>1294</v>
      </c>
      <c r="I1268" t="s">
        <v>1295</v>
      </c>
      <c r="J1268" t="s">
        <v>1302</v>
      </c>
      <c r="K1268" t="s">
        <v>1303</v>
      </c>
      <c r="L1268">
        <v>49.911024390000001</v>
      </c>
      <c r="M1268">
        <v>-126.8499923</v>
      </c>
      <c r="N1268" t="s">
        <v>30</v>
      </c>
      <c r="O1268">
        <v>32</v>
      </c>
      <c r="P1268" t="s">
        <v>1304</v>
      </c>
      <c r="Q1268">
        <v>5</v>
      </c>
      <c r="R1268">
        <v>41448</v>
      </c>
      <c r="S1268" t="s">
        <v>174</v>
      </c>
      <c r="T1268">
        <v>25</v>
      </c>
      <c r="U1268" t="s">
        <v>1131</v>
      </c>
      <c r="V1268" t="s">
        <v>49</v>
      </c>
      <c r="W1268" s="449">
        <v>7</v>
      </c>
      <c r="X1268">
        <f>'Area 25'!CG10</f>
        <v>2</v>
      </c>
      <c r="Y1268" s="449" t="e">
        <f>'Area 25'!CK10</f>
        <v>#N/A</v>
      </c>
      <c r="Z1268" s="449" t="e">
        <f>'Area 25'!CI10</f>
        <v>#N/A</v>
      </c>
      <c r="AA1268" s="449" t="e">
        <f>'Area 25'!CO10</f>
        <v>#N/A</v>
      </c>
      <c r="AB1268" t="e">
        <f t="shared" si="76"/>
        <v>#N/A</v>
      </c>
      <c r="AC1268" t="e">
        <f t="shared" si="77"/>
        <v>#N/A</v>
      </c>
      <c r="AD1268" t="e">
        <f t="shared" si="78"/>
        <v>#N/A</v>
      </c>
    </row>
    <row r="1269" spans="1:30">
      <c r="A1269" t="s">
        <v>174</v>
      </c>
      <c r="B1269" t="s">
        <v>770</v>
      </c>
      <c r="C1269" t="s">
        <v>1292</v>
      </c>
      <c r="D1269" t="s">
        <v>1293</v>
      </c>
      <c r="E1269">
        <v>49.795785459999998</v>
      </c>
      <c r="F1269">
        <v>-126.47305</v>
      </c>
      <c r="G1269" t="s">
        <v>1294</v>
      </c>
      <c r="H1269" t="s">
        <v>1294</v>
      </c>
      <c r="I1269" t="s">
        <v>1295</v>
      </c>
      <c r="J1269" t="s">
        <v>1302</v>
      </c>
      <c r="K1269" t="s">
        <v>1303</v>
      </c>
      <c r="L1269">
        <v>49.911024390000001</v>
      </c>
      <c r="M1269">
        <v>-126.8499923</v>
      </c>
      <c r="N1269" t="s">
        <v>30</v>
      </c>
      <c r="O1269">
        <v>32</v>
      </c>
      <c r="P1269" t="s">
        <v>1304</v>
      </c>
      <c r="Q1269">
        <v>5</v>
      </c>
      <c r="R1269">
        <v>41448</v>
      </c>
      <c r="S1269" t="s">
        <v>174</v>
      </c>
      <c r="T1269">
        <v>25</v>
      </c>
      <c r="U1269" t="s">
        <v>1131</v>
      </c>
      <c r="V1269" t="s">
        <v>50</v>
      </c>
      <c r="W1269" s="449">
        <v>8</v>
      </c>
      <c r="X1269">
        <f>'Area 25'!CG11</f>
        <v>2</v>
      </c>
      <c r="Y1269" s="449" t="e">
        <f>'Area 25'!CK11</f>
        <v>#N/A</v>
      </c>
      <c r="Z1269" s="449" t="e">
        <f>'Area 25'!CI11</f>
        <v>#N/A</v>
      </c>
      <c r="AA1269" s="449" t="e">
        <f>'Area 25'!CO11</f>
        <v>#N/A</v>
      </c>
      <c r="AB1269" t="e">
        <f t="shared" si="76"/>
        <v>#N/A</v>
      </c>
      <c r="AC1269" t="e">
        <f t="shared" si="77"/>
        <v>#N/A</v>
      </c>
      <c r="AD1269" t="e">
        <f t="shared" si="78"/>
        <v>#N/A</v>
      </c>
    </row>
    <row r="1270" spans="1:30">
      <c r="A1270" t="s">
        <v>174</v>
      </c>
      <c r="B1270" t="s">
        <v>770</v>
      </c>
      <c r="C1270" t="s">
        <v>1292</v>
      </c>
      <c r="D1270" t="s">
        <v>1293</v>
      </c>
      <c r="E1270">
        <v>49.795785459999998</v>
      </c>
      <c r="F1270">
        <v>-126.47305</v>
      </c>
      <c r="G1270" t="s">
        <v>1294</v>
      </c>
      <c r="H1270" t="s">
        <v>1294</v>
      </c>
      <c r="I1270" t="s">
        <v>1295</v>
      </c>
      <c r="J1270" t="s">
        <v>1302</v>
      </c>
      <c r="K1270" t="s">
        <v>1303</v>
      </c>
      <c r="L1270">
        <v>49.911024390000001</v>
      </c>
      <c r="M1270">
        <v>-126.8499923</v>
      </c>
      <c r="N1270" t="s">
        <v>30</v>
      </c>
      <c r="O1270">
        <v>32</v>
      </c>
      <c r="P1270" t="s">
        <v>1304</v>
      </c>
      <c r="Q1270">
        <v>5</v>
      </c>
      <c r="R1270">
        <v>41448</v>
      </c>
      <c r="S1270" t="s">
        <v>174</v>
      </c>
      <c r="T1270">
        <v>25</v>
      </c>
      <c r="U1270" t="s">
        <v>1131</v>
      </c>
      <c r="V1270" t="s">
        <v>52</v>
      </c>
      <c r="W1270" s="449">
        <v>9</v>
      </c>
      <c r="X1270">
        <f>'Area 25'!CG12</f>
        <v>1</v>
      </c>
      <c r="Y1270" s="449">
        <f>'Area 25'!CK12</f>
        <v>0</v>
      </c>
      <c r="Z1270" s="449">
        <f>'Area 25'!CI12</f>
        <v>0</v>
      </c>
      <c r="AA1270" s="449" t="e">
        <f>'Area 25'!CO12</f>
        <v>#N/A</v>
      </c>
      <c r="AB1270" t="e">
        <f t="shared" si="76"/>
        <v>#N/A</v>
      </c>
      <c r="AC1270" t="e">
        <f t="shared" si="77"/>
        <v>#N/A</v>
      </c>
      <c r="AD1270" t="e">
        <f t="shared" si="78"/>
        <v>#N/A</v>
      </c>
    </row>
    <row r="1271" spans="1:30">
      <c r="A1271" t="s">
        <v>174</v>
      </c>
      <c r="B1271" t="s">
        <v>770</v>
      </c>
      <c r="C1271" t="s">
        <v>1292</v>
      </c>
      <c r="D1271" t="s">
        <v>1293</v>
      </c>
      <c r="E1271">
        <v>49.795785459999998</v>
      </c>
      <c r="F1271">
        <v>-126.47305</v>
      </c>
      <c r="G1271" t="s">
        <v>1294</v>
      </c>
      <c r="H1271" t="s">
        <v>1294</v>
      </c>
      <c r="I1271" t="s">
        <v>1295</v>
      </c>
      <c r="J1271" t="s">
        <v>1302</v>
      </c>
      <c r="K1271" t="s">
        <v>1303</v>
      </c>
      <c r="L1271">
        <v>49.911024390000001</v>
      </c>
      <c r="M1271">
        <v>-126.8499923</v>
      </c>
      <c r="N1271" t="s">
        <v>30</v>
      </c>
      <c r="O1271">
        <v>32</v>
      </c>
      <c r="P1271" t="s">
        <v>1304</v>
      </c>
      <c r="Q1271">
        <v>5</v>
      </c>
      <c r="R1271">
        <v>41448</v>
      </c>
      <c r="S1271" t="s">
        <v>174</v>
      </c>
      <c r="T1271">
        <v>25</v>
      </c>
      <c r="U1271" t="s">
        <v>1131</v>
      </c>
      <c r="V1271" t="s">
        <v>53</v>
      </c>
      <c r="W1271" s="449">
        <v>10</v>
      </c>
      <c r="X1271">
        <f>'Area 25'!CG13</f>
        <v>1</v>
      </c>
      <c r="Y1271" s="449" t="e">
        <f>'Area 25'!CK13</f>
        <v>#N/A</v>
      </c>
      <c r="Z1271" s="449" t="e">
        <f>'Area 25'!CI13</f>
        <v>#N/A</v>
      </c>
      <c r="AA1271" s="449" t="e">
        <f>'Area 25'!CO13</f>
        <v>#N/A</v>
      </c>
      <c r="AB1271" t="e">
        <f t="shared" si="76"/>
        <v>#N/A</v>
      </c>
      <c r="AC1271" t="e">
        <f t="shared" si="77"/>
        <v>#N/A</v>
      </c>
      <c r="AD1271" t="e">
        <f t="shared" si="78"/>
        <v>#N/A</v>
      </c>
    </row>
    <row r="1272" spans="1:30">
      <c r="A1272" t="s">
        <v>174</v>
      </c>
      <c r="B1272" t="s">
        <v>770</v>
      </c>
      <c r="C1272" t="s">
        <v>1292</v>
      </c>
      <c r="D1272" t="s">
        <v>1293</v>
      </c>
      <c r="E1272">
        <v>49.795785459999998</v>
      </c>
      <c r="F1272">
        <v>-126.47305</v>
      </c>
      <c r="G1272" t="s">
        <v>1294</v>
      </c>
      <c r="H1272" t="s">
        <v>1294</v>
      </c>
      <c r="I1272" t="s">
        <v>1295</v>
      </c>
      <c r="J1272" t="s">
        <v>1302</v>
      </c>
      <c r="K1272" t="s">
        <v>1303</v>
      </c>
      <c r="L1272">
        <v>49.911024390000001</v>
      </c>
      <c r="M1272">
        <v>-126.8499923</v>
      </c>
      <c r="N1272" t="s">
        <v>30</v>
      </c>
      <c r="O1272">
        <v>32</v>
      </c>
      <c r="P1272" t="s">
        <v>1304</v>
      </c>
      <c r="Q1272">
        <v>5</v>
      </c>
      <c r="R1272">
        <v>41448</v>
      </c>
      <c r="S1272" t="s">
        <v>174</v>
      </c>
      <c r="T1272">
        <v>25</v>
      </c>
      <c r="U1272" t="s">
        <v>1131</v>
      </c>
      <c r="V1272" t="s">
        <v>55</v>
      </c>
      <c r="W1272" s="449">
        <v>11</v>
      </c>
      <c r="X1272">
        <f>'Area 25'!CG14</f>
        <v>-1</v>
      </c>
      <c r="Y1272" s="449" t="e">
        <f>'Area 25'!CK14</f>
        <v>#N/A</v>
      </c>
      <c r="Z1272" s="449" t="e">
        <f>'Area 25'!CI14</f>
        <v>#N/A</v>
      </c>
      <c r="AA1272" s="449" t="e">
        <f>'Area 25'!CO14</f>
        <v>#N/A</v>
      </c>
      <c r="AB1272" t="e">
        <f t="shared" si="76"/>
        <v>#N/A</v>
      </c>
      <c r="AC1272" t="e">
        <f t="shared" si="77"/>
        <v>#N/A</v>
      </c>
      <c r="AD1272" t="e">
        <f t="shared" si="78"/>
        <v>#N/A</v>
      </c>
    </row>
    <row r="1273" spans="1:30">
      <c r="A1273" t="s">
        <v>174</v>
      </c>
      <c r="B1273" t="s">
        <v>770</v>
      </c>
      <c r="C1273" t="s">
        <v>1292</v>
      </c>
      <c r="D1273" t="s">
        <v>1293</v>
      </c>
      <c r="E1273">
        <v>49.795785459999998</v>
      </c>
      <c r="F1273">
        <v>-126.47305</v>
      </c>
      <c r="G1273" t="s">
        <v>1294</v>
      </c>
      <c r="H1273" t="s">
        <v>1294</v>
      </c>
      <c r="I1273" t="s">
        <v>1295</v>
      </c>
      <c r="J1273" t="s">
        <v>1302</v>
      </c>
      <c r="K1273" t="s">
        <v>1303</v>
      </c>
      <c r="L1273">
        <v>49.911024390000001</v>
      </c>
      <c r="M1273">
        <v>-126.8499923</v>
      </c>
      <c r="N1273" t="s">
        <v>30</v>
      </c>
      <c r="O1273">
        <v>32</v>
      </c>
      <c r="P1273" t="s">
        <v>1304</v>
      </c>
      <c r="Q1273">
        <v>5</v>
      </c>
      <c r="R1273">
        <v>41448</v>
      </c>
      <c r="S1273" t="s">
        <v>174</v>
      </c>
      <c r="T1273">
        <v>25</v>
      </c>
      <c r="U1273" t="s">
        <v>1131</v>
      </c>
      <c r="V1273" t="s">
        <v>56</v>
      </c>
      <c r="W1273" s="449">
        <v>12</v>
      </c>
      <c r="X1273">
        <f>'Area 25'!CG15</f>
        <v>0</v>
      </c>
      <c r="Y1273" s="449" t="e">
        <f>'Area 25'!CK15</f>
        <v>#N/A</v>
      </c>
      <c r="Z1273" s="449" t="e">
        <f>'Area 25'!CI15</f>
        <v>#N/A</v>
      </c>
      <c r="AA1273" s="449" t="e">
        <f>'Area 25'!CO15</f>
        <v>#N/A</v>
      </c>
      <c r="AB1273" t="e">
        <f t="shared" si="76"/>
        <v>#N/A</v>
      </c>
      <c r="AC1273" t="e">
        <f t="shared" si="77"/>
        <v>#N/A</v>
      </c>
      <c r="AD1273" t="e">
        <f t="shared" si="78"/>
        <v>#N/A</v>
      </c>
    </row>
    <row r="1274" spans="1:30">
      <c r="A1274" t="s">
        <v>174</v>
      </c>
      <c r="B1274" t="s">
        <v>770</v>
      </c>
      <c r="C1274" t="s">
        <v>1292</v>
      </c>
      <c r="D1274" t="s">
        <v>1293</v>
      </c>
      <c r="E1274">
        <v>49.795785459999998</v>
      </c>
      <c r="F1274">
        <v>-126.47305</v>
      </c>
      <c r="G1274" t="s">
        <v>1294</v>
      </c>
      <c r="H1274" t="s">
        <v>1294</v>
      </c>
      <c r="I1274" t="s">
        <v>1295</v>
      </c>
      <c r="J1274" t="s">
        <v>1302</v>
      </c>
      <c r="K1274" t="s">
        <v>1303</v>
      </c>
      <c r="L1274">
        <v>49.911024390000001</v>
      </c>
      <c r="M1274">
        <v>-126.8499923</v>
      </c>
      <c r="N1274" t="s">
        <v>30</v>
      </c>
      <c r="O1274">
        <v>32</v>
      </c>
      <c r="P1274" t="s">
        <v>1304</v>
      </c>
      <c r="Q1274">
        <v>5</v>
      </c>
      <c r="R1274">
        <v>41448</v>
      </c>
      <c r="S1274" t="s">
        <v>174</v>
      </c>
      <c r="T1274">
        <v>25</v>
      </c>
      <c r="U1274" t="s">
        <v>1131</v>
      </c>
      <c r="V1274" t="s">
        <v>57</v>
      </c>
      <c r="W1274" s="449">
        <v>13</v>
      </c>
      <c r="X1274">
        <f>'Area 25'!CG16</f>
        <v>0</v>
      </c>
      <c r="Y1274" s="449" t="e">
        <f>'Area 25'!CK16</f>
        <v>#N/A</v>
      </c>
      <c r="Z1274" s="449" t="e">
        <f>'Area 25'!CI16</f>
        <v>#N/A</v>
      </c>
      <c r="AA1274" s="449" t="e">
        <f>'Area 25'!CO16</f>
        <v>#N/A</v>
      </c>
      <c r="AB1274" t="e">
        <f t="shared" si="76"/>
        <v>#N/A</v>
      </c>
      <c r="AC1274" t="e">
        <f t="shared" si="77"/>
        <v>#N/A</v>
      </c>
      <c r="AD1274" t="e">
        <f t="shared" si="78"/>
        <v>#N/A</v>
      </c>
    </row>
    <row r="1275" spans="1:30">
      <c r="A1275" t="s">
        <v>174</v>
      </c>
      <c r="B1275" t="s">
        <v>770</v>
      </c>
      <c r="C1275" t="s">
        <v>1292</v>
      </c>
      <c r="D1275" t="s">
        <v>1293</v>
      </c>
      <c r="E1275">
        <v>49.795785459999998</v>
      </c>
      <c r="F1275">
        <v>-126.47305</v>
      </c>
      <c r="G1275" t="s">
        <v>1294</v>
      </c>
      <c r="H1275" t="s">
        <v>1294</v>
      </c>
      <c r="I1275" t="s">
        <v>1295</v>
      </c>
      <c r="J1275" t="s">
        <v>1302</v>
      </c>
      <c r="K1275" t="s">
        <v>1303</v>
      </c>
      <c r="L1275">
        <v>49.911024390000001</v>
      </c>
      <c r="M1275">
        <v>-126.8499923</v>
      </c>
      <c r="N1275" t="s">
        <v>30</v>
      </c>
      <c r="O1275">
        <v>32</v>
      </c>
      <c r="P1275" t="s">
        <v>1304</v>
      </c>
      <c r="Q1275">
        <v>5</v>
      </c>
      <c r="R1275">
        <v>41448</v>
      </c>
      <c r="S1275" t="s">
        <v>174</v>
      </c>
      <c r="T1275">
        <v>25</v>
      </c>
      <c r="U1275" t="s">
        <v>1131</v>
      </c>
      <c r="V1275" t="s">
        <v>58</v>
      </c>
      <c r="W1275" s="449">
        <v>14</v>
      </c>
      <c r="X1275">
        <f>'Area 25'!CG17</f>
        <v>0</v>
      </c>
      <c r="Y1275" s="449" t="e">
        <f>'Area 25'!CK17</f>
        <v>#N/A</v>
      </c>
      <c r="Z1275" s="449" t="e">
        <f>'Area 25'!CI17</f>
        <v>#N/A</v>
      </c>
      <c r="AA1275" s="449" t="e">
        <f>'Area 25'!CO17</f>
        <v>#N/A</v>
      </c>
      <c r="AB1275" t="e">
        <f t="shared" si="76"/>
        <v>#N/A</v>
      </c>
      <c r="AC1275" t="e">
        <f t="shared" si="77"/>
        <v>#N/A</v>
      </c>
      <c r="AD1275" t="e">
        <f t="shared" si="78"/>
        <v>#N/A</v>
      </c>
    </row>
    <row r="1276" spans="1:30">
      <c r="A1276" t="s">
        <v>174</v>
      </c>
      <c r="B1276" t="s">
        <v>770</v>
      </c>
      <c r="C1276" t="s">
        <v>1292</v>
      </c>
      <c r="D1276" t="s">
        <v>1293</v>
      </c>
      <c r="E1276">
        <v>49.795785459999998</v>
      </c>
      <c r="F1276">
        <v>-126.47305</v>
      </c>
      <c r="G1276" t="s">
        <v>1294</v>
      </c>
      <c r="H1276" t="s">
        <v>1294</v>
      </c>
      <c r="I1276" t="s">
        <v>1295</v>
      </c>
      <c r="J1276" t="s">
        <v>1302</v>
      </c>
      <c r="K1276" t="s">
        <v>1303</v>
      </c>
      <c r="L1276">
        <v>49.911024390000001</v>
      </c>
      <c r="M1276">
        <v>-126.8499923</v>
      </c>
      <c r="N1276" t="s">
        <v>30</v>
      </c>
      <c r="O1276">
        <v>32</v>
      </c>
      <c r="P1276" t="s">
        <v>1304</v>
      </c>
      <c r="Q1276">
        <v>5</v>
      </c>
      <c r="R1276">
        <v>41448</v>
      </c>
      <c r="S1276" t="s">
        <v>174</v>
      </c>
      <c r="T1276">
        <v>25</v>
      </c>
      <c r="U1276" t="s">
        <v>1131</v>
      </c>
      <c r="V1276" t="s">
        <v>59</v>
      </c>
      <c r="W1276" s="449">
        <v>15</v>
      </c>
      <c r="X1276">
        <f>'Area 25'!CG18</f>
        <v>0</v>
      </c>
      <c r="Y1276" s="449" t="e">
        <f>'Area 25'!CK18</f>
        <v>#N/A</v>
      </c>
      <c r="Z1276" s="449" t="e">
        <f>'Area 25'!CI18</f>
        <v>#N/A</v>
      </c>
      <c r="AA1276" s="449" t="e">
        <f>'Area 25'!CO18</f>
        <v>#N/A</v>
      </c>
      <c r="AB1276" t="e">
        <f t="shared" si="76"/>
        <v>#N/A</v>
      </c>
      <c r="AC1276" t="e">
        <f t="shared" si="77"/>
        <v>#N/A</v>
      </c>
      <c r="AD1276" t="e">
        <f t="shared" si="78"/>
        <v>#N/A</v>
      </c>
    </row>
    <row r="1277" spans="1:30">
      <c r="A1277" t="s">
        <v>174</v>
      </c>
      <c r="B1277" t="s">
        <v>770</v>
      </c>
      <c r="C1277" t="s">
        <v>1292</v>
      </c>
      <c r="D1277" t="s">
        <v>1293</v>
      </c>
      <c r="E1277">
        <v>49.795785459999998</v>
      </c>
      <c r="F1277">
        <v>-126.47305</v>
      </c>
      <c r="G1277" t="s">
        <v>1294</v>
      </c>
      <c r="H1277" t="s">
        <v>1294</v>
      </c>
      <c r="I1277" t="s">
        <v>1295</v>
      </c>
      <c r="J1277" t="s">
        <v>1302</v>
      </c>
      <c r="K1277" t="s">
        <v>1303</v>
      </c>
      <c r="L1277">
        <v>49.911024390000001</v>
      </c>
      <c r="M1277">
        <v>-126.8499923</v>
      </c>
      <c r="N1277" t="s">
        <v>30</v>
      </c>
      <c r="O1277">
        <v>32</v>
      </c>
      <c r="P1277" t="s">
        <v>1304</v>
      </c>
      <c r="Q1277">
        <v>5</v>
      </c>
      <c r="R1277">
        <v>41448</v>
      </c>
      <c r="S1277" t="s">
        <v>174</v>
      </c>
      <c r="T1277">
        <v>25</v>
      </c>
      <c r="U1277" t="s">
        <v>1132</v>
      </c>
      <c r="V1277" t="s">
        <v>61</v>
      </c>
      <c r="W1277" s="449">
        <v>16</v>
      </c>
      <c r="X1277">
        <f>'Area 25'!CG19</f>
        <v>1</v>
      </c>
      <c r="Y1277" s="449" t="e">
        <f>'Area 25'!CK19</f>
        <v>#N/A</v>
      </c>
      <c r="Z1277" s="449" t="e">
        <f>'Area 25'!CI19</f>
        <v>#N/A</v>
      </c>
      <c r="AA1277" s="449" t="e">
        <f>'Area 25'!CO19</f>
        <v>#N/A</v>
      </c>
      <c r="AB1277" t="e">
        <f t="shared" si="76"/>
        <v>#N/A</v>
      </c>
      <c r="AC1277" t="e">
        <f t="shared" si="77"/>
        <v>#N/A</v>
      </c>
      <c r="AD1277" t="e">
        <f t="shared" si="78"/>
        <v>#N/A</v>
      </c>
    </row>
    <row r="1278" spans="1:30">
      <c r="A1278" t="s">
        <v>174</v>
      </c>
      <c r="B1278" t="s">
        <v>770</v>
      </c>
      <c r="C1278" t="s">
        <v>1292</v>
      </c>
      <c r="D1278" t="s">
        <v>1293</v>
      </c>
      <c r="E1278">
        <v>49.795785459999998</v>
      </c>
      <c r="F1278">
        <v>-126.47305</v>
      </c>
      <c r="G1278" t="s">
        <v>1294</v>
      </c>
      <c r="H1278" t="s">
        <v>1294</v>
      </c>
      <c r="I1278" t="s">
        <v>1295</v>
      </c>
      <c r="J1278" t="s">
        <v>1302</v>
      </c>
      <c r="K1278" t="s">
        <v>1303</v>
      </c>
      <c r="L1278">
        <v>49.911024390000001</v>
      </c>
      <c r="M1278">
        <v>-126.8499923</v>
      </c>
      <c r="N1278" t="s">
        <v>30</v>
      </c>
      <c r="O1278">
        <v>32</v>
      </c>
      <c r="P1278" t="s">
        <v>1304</v>
      </c>
      <c r="Q1278">
        <v>5</v>
      </c>
      <c r="R1278">
        <v>41448</v>
      </c>
      <c r="S1278" t="s">
        <v>174</v>
      </c>
      <c r="T1278">
        <v>25</v>
      </c>
      <c r="U1278" t="s">
        <v>1132</v>
      </c>
      <c r="V1278" t="s">
        <v>62</v>
      </c>
      <c r="W1278" s="449">
        <v>17</v>
      </c>
      <c r="X1278">
        <f>'Area 25'!CG20</f>
        <v>1</v>
      </c>
      <c r="Y1278" s="449" t="e">
        <f>'Area 25'!CK20</f>
        <v>#N/A</v>
      </c>
      <c r="Z1278" s="449" t="e">
        <f>'Area 25'!CI20</f>
        <v>#N/A</v>
      </c>
      <c r="AA1278" s="449" t="e">
        <f>'Area 25'!CO20</f>
        <v>#N/A</v>
      </c>
      <c r="AB1278" t="e">
        <f t="shared" si="76"/>
        <v>#N/A</v>
      </c>
      <c r="AC1278" t="e">
        <f t="shared" si="77"/>
        <v>#N/A</v>
      </c>
      <c r="AD1278" t="e">
        <f t="shared" si="78"/>
        <v>#N/A</v>
      </c>
    </row>
    <row r="1279" spans="1:30">
      <c r="A1279" t="s">
        <v>174</v>
      </c>
      <c r="B1279" t="s">
        <v>770</v>
      </c>
      <c r="C1279" t="s">
        <v>1292</v>
      </c>
      <c r="D1279" t="s">
        <v>1293</v>
      </c>
      <c r="E1279">
        <v>49.795785459999998</v>
      </c>
      <c r="F1279">
        <v>-126.47305</v>
      </c>
      <c r="G1279" t="s">
        <v>1294</v>
      </c>
      <c r="H1279" t="s">
        <v>1294</v>
      </c>
      <c r="I1279" t="s">
        <v>1295</v>
      </c>
      <c r="J1279" t="s">
        <v>1302</v>
      </c>
      <c r="K1279" t="s">
        <v>1303</v>
      </c>
      <c r="L1279">
        <v>49.911024390000001</v>
      </c>
      <c r="M1279">
        <v>-126.8499923</v>
      </c>
      <c r="N1279" t="s">
        <v>30</v>
      </c>
      <c r="O1279">
        <v>32</v>
      </c>
      <c r="P1279" t="s">
        <v>1304</v>
      </c>
      <c r="Q1279">
        <v>5</v>
      </c>
      <c r="R1279">
        <v>41448</v>
      </c>
      <c r="S1279" t="s">
        <v>174</v>
      </c>
      <c r="T1279">
        <v>25</v>
      </c>
      <c r="U1279" t="s">
        <v>1132</v>
      </c>
      <c r="V1279" t="s">
        <v>284</v>
      </c>
      <c r="W1279" s="449">
        <v>18</v>
      </c>
      <c r="X1279">
        <f>'Area 25'!CG21</f>
        <v>1</v>
      </c>
      <c r="Y1279" s="449" t="e">
        <f>'Area 25'!CK21</f>
        <v>#N/A</v>
      </c>
      <c r="Z1279" s="449" t="e">
        <f>'Area 25'!CI21</f>
        <v>#N/A</v>
      </c>
      <c r="AA1279" s="449" t="e">
        <f>'Area 25'!CO21</f>
        <v>#N/A</v>
      </c>
      <c r="AB1279" t="e">
        <f t="shared" si="76"/>
        <v>#N/A</v>
      </c>
      <c r="AC1279" t="e">
        <f t="shared" si="77"/>
        <v>#N/A</v>
      </c>
      <c r="AD1279" t="e">
        <f t="shared" si="78"/>
        <v>#N/A</v>
      </c>
    </row>
    <row r="1280" spans="1:30">
      <c r="A1280" t="s">
        <v>174</v>
      </c>
      <c r="B1280" t="s">
        <v>770</v>
      </c>
      <c r="C1280" t="s">
        <v>1292</v>
      </c>
      <c r="D1280" t="s">
        <v>1293</v>
      </c>
      <c r="E1280">
        <v>49.795785459999998</v>
      </c>
      <c r="F1280">
        <v>-126.47305</v>
      </c>
      <c r="G1280" t="s">
        <v>1294</v>
      </c>
      <c r="H1280" t="s">
        <v>1294</v>
      </c>
      <c r="I1280" t="s">
        <v>1295</v>
      </c>
      <c r="J1280" t="s">
        <v>1302</v>
      </c>
      <c r="K1280" t="s">
        <v>1303</v>
      </c>
      <c r="L1280">
        <v>49.911024390000001</v>
      </c>
      <c r="M1280">
        <v>-126.8499923</v>
      </c>
      <c r="N1280" t="s">
        <v>30</v>
      </c>
      <c r="O1280">
        <v>32</v>
      </c>
      <c r="P1280" t="s">
        <v>1304</v>
      </c>
      <c r="Q1280">
        <v>5</v>
      </c>
      <c r="R1280">
        <v>41448</v>
      </c>
      <c r="S1280" t="s">
        <v>174</v>
      </c>
      <c r="T1280">
        <v>25</v>
      </c>
      <c r="U1280" t="s">
        <v>1132</v>
      </c>
      <c r="V1280" t="s">
        <v>64</v>
      </c>
      <c r="W1280" s="449">
        <v>19</v>
      </c>
      <c r="X1280">
        <f>'Area 25'!CG22</f>
        <v>-1</v>
      </c>
      <c r="Y1280" s="449" t="e">
        <f>'Area 25'!CK22</f>
        <v>#N/A</v>
      </c>
      <c r="Z1280" s="449" t="e">
        <f>'Area 25'!CI22</f>
        <v>#N/A</v>
      </c>
      <c r="AA1280" s="449" t="e">
        <f>'Area 25'!CO22</f>
        <v>#N/A</v>
      </c>
      <c r="AB1280" t="e">
        <f t="shared" si="76"/>
        <v>#N/A</v>
      </c>
      <c r="AC1280" t="e">
        <f t="shared" si="77"/>
        <v>#N/A</v>
      </c>
      <c r="AD1280" t="e">
        <f t="shared" si="78"/>
        <v>#N/A</v>
      </c>
    </row>
    <row r="1281" spans="1:30">
      <c r="A1281" t="s">
        <v>174</v>
      </c>
      <c r="B1281" t="s">
        <v>770</v>
      </c>
      <c r="C1281" t="s">
        <v>1292</v>
      </c>
      <c r="D1281" t="s">
        <v>1293</v>
      </c>
      <c r="E1281">
        <v>49.795785459999998</v>
      </c>
      <c r="F1281">
        <v>-126.47305</v>
      </c>
      <c r="G1281" t="s">
        <v>1294</v>
      </c>
      <c r="H1281" t="s">
        <v>1294</v>
      </c>
      <c r="I1281" t="s">
        <v>1295</v>
      </c>
      <c r="J1281" t="s">
        <v>1302</v>
      </c>
      <c r="K1281" t="s">
        <v>1303</v>
      </c>
      <c r="L1281">
        <v>49.911024390000001</v>
      </c>
      <c r="M1281">
        <v>-126.8499923</v>
      </c>
      <c r="N1281" t="s">
        <v>30</v>
      </c>
      <c r="O1281">
        <v>32</v>
      </c>
      <c r="P1281" t="s">
        <v>1304</v>
      </c>
      <c r="Q1281">
        <v>5</v>
      </c>
      <c r="R1281">
        <v>41448</v>
      </c>
      <c r="S1281" t="s">
        <v>174</v>
      </c>
      <c r="T1281">
        <v>25</v>
      </c>
      <c r="U1281" t="s">
        <v>1132</v>
      </c>
      <c r="V1281" t="s">
        <v>65</v>
      </c>
      <c r="W1281" s="449">
        <v>20</v>
      </c>
      <c r="X1281">
        <f>'Area 25'!CG23</f>
        <v>1</v>
      </c>
      <c r="Y1281" s="449" t="e">
        <f>'Area 25'!CK23</f>
        <v>#N/A</v>
      </c>
      <c r="Z1281" s="449" t="e">
        <f>'Area 25'!CI23</f>
        <v>#N/A</v>
      </c>
      <c r="AA1281" s="449" t="e">
        <f>'Area 25'!CO23</f>
        <v>#N/A</v>
      </c>
      <c r="AB1281" t="e">
        <f t="shared" si="76"/>
        <v>#N/A</v>
      </c>
      <c r="AC1281" t="e">
        <f t="shared" si="77"/>
        <v>#N/A</v>
      </c>
      <c r="AD1281" t="e">
        <f t="shared" si="78"/>
        <v>#N/A</v>
      </c>
    </row>
    <row r="1282" spans="1:30">
      <c r="A1282" t="s">
        <v>174</v>
      </c>
      <c r="B1282" t="s">
        <v>770</v>
      </c>
      <c r="C1282" t="s">
        <v>1292</v>
      </c>
      <c r="D1282" t="s">
        <v>1293</v>
      </c>
      <c r="E1282">
        <v>49.795785459999998</v>
      </c>
      <c r="F1282">
        <v>-126.47305</v>
      </c>
      <c r="G1282" t="s">
        <v>1294</v>
      </c>
      <c r="H1282" t="s">
        <v>1294</v>
      </c>
      <c r="I1282" t="s">
        <v>1295</v>
      </c>
      <c r="J1282" t="s">
        <v>1302</v>
      </c>
      <c r="K1282" t="s">
        <v>1303</v>
      </c>
      <c r="L1282">
        <v>49.911024390000001</v>
      </c>
      <c r="M1282">
        <v>-126.8499923</v>
      </c>
      <c r="N1282" t="s">
        <v>30</v>
      </c>
      <c r="O1282">
        <v>32</v>
      </c>
      <c r="P1282" t="s">
        <v>1304</v>
      </c>
      <c r="Q1282">
        <v>5</v>
      </c>
      <c r="R1282">
        <v>41448</v>
      </c>
      <c r="S1282" t="s">
        <v>174</v>
      </c>
      <c r="T1282">
        <v>25</v>
      </c>
      <c r="U1282" t="s">
        <v>1132</v>
      </c>
      <c r="V1282" t="s">
        <v>66</v>
      </c>
      <c r="W1282" s="449">
        <v>21</v>
      </c>
      <c r="X1282">
        <f>'Area 25'!CG24</f>
        <v>-1</v>
      </c>
      <c r="Y1282" s="449" t="e">
        <f>'Area 25'!CK24</f>
        <v>#N/A</v>
      </c>
      <c r="Z1282" s="449" t="e">
        <f>'Area 25'!CI24</f>
        <v>#N/A</v>
      </c>
      <c r="AA1282" s="449" t="e">
        <f>'Area 25'!CO24</f>
        <v>#N/A</v>
      </c>
      <c r="AB1282" t="e">
        <f t="shared" si="76"/>
        <v>#N/A</v>
      </c>
      <c r="AC1282" t="e">
        <f t="shared" si="77"/>
        <v>#N/A</v>
      </c>
      <c r="AD1282" t="e">
        <f t="shared" si="78"/>
        <v>#N/A</v>
      </c>
    </row>
    <row r="1283" spans="1:30">
      <c r="A1283" t="s">
        <v>174</v>
      </c>
      <c r="B1283" t="s">
        <v>770</v>
      </c>
      <c r="C1283" t="s">
        <v>1292</v>
      </c>
      <c r="D1283" t="s">
        <v>1293</v>
      </c>
      <c r="E1283">
        <v>49.795785459999998</v>
      </c>
      <c r="F1283">
        <v>-126.47305</v>
      </c>
      <c r="G1283" t="s">
        <v>1294</v>
      </c>
      <c r="H1283" t="s">
        <v>1294</v>
      </c>
      <c r="I1283" t="s">
        <v>1295</v>
      </c>
      <c r="J1283" t="s">
        <v>1302</v>
      </c>
      <c r="K1283" t="s">
        <v>1303</v>
      </c>
      <c r="L1283">
        <v>49.911024390000001</v>
      </c>
      <c r="M1283">
        <v>-126.8499923</v>
      </c>
      <c r="N1283" t="s">
        <v>30</v>
      </c>
      <c r="O1283">
        <v>32</v>
      </c>
      <c r="P1283" t="s">
        <v>1304</v>
      </c>
      <c r="Q1283">
        <v>5</v>
      </c>
      <c r="R1283">
        <v>41448</v>
      </c>
      <c r="S1283" t="s">
        <v>174</v>
      </c>
      <c r="T1283">
        <v>25</v>
      </c>
      <c r="U1283" t="s">
        <v>1132</v>
      </c>
      <c r="V1283" t="s">
        <v>67</v>
      </c>
      <c r="W1283" s="449">
        <v>22</v>
      </c>
      <c r="X1283">
        <f>'Area 25'!CG25</f>
        <v>-1</v>
      </c>
      <c r="Y1283" s="449" t="e">
        <f>'Area 25'!CK25</f>
        <v>#N/A</v>
      </c>
      <c r="Z1283" s="449" t="e">
        <f>'Area 25'!CI25</f>
        <v>#N/A</v>
      </c>
      <c r="AA1283" s="449" t="e">
        <f>'Area 25'!CO25</f>
        <v>#N/A</v>
      </c>
      <c r="AB1283" t="e">
        <f t="shared" si="76"/>
        <v>#N/A</v>
      </c>
      <c r="AC1283" t="e">
        <f t="shared" si="77"/>
        <v>#N/A</v>
      </c>
      <c r="AD1283" t="e">
        <f t="shared" si="78"/>
        <v>#N/A</v>
      </c>
    </row>
    <row r="1284" spans="1:30">
      <c r="A1284" t="s">
        <v>174</v>
      </c>
      <c r="B1284" t="s">
        <v>770</v>
      </c>
      <c r="C1284" t="s">
        <v>1292</v>
      </c>
      <c r="D1284" t="s">
        <v>1293</v>
      </c>
      <c r="E1284">
        <v>49.795785459999998</v>
      </c>
      <c r="F1284">
        <v>-126.47305</v>
      </c>
      <c r="G1284" t="s">
        <v>1294</v>
      </c>
      <c r="H1284" t="s">
        <v>1294</v>
      </c>
      <c r="I1284" t="s">
        <v>1295</v>
      </c>
      <c r="J1284" t="s">
        <v>1302</v>
      </c>
      <c r="K1284" t="s">
        <v>1303</v>
      </c>
      <c r="L1284">
        <v>49.911024390000001</v>
      </c>
      <c r="M1284">
        <v>-126.8499923</v>
      </c>
      <c r="N1284" t="s">
        <v>30</v>
      </c>
      <c r="O1284">
        <v>32</v>
      </c>
      <c r="P1284" t="s">
        <v>1304</v>
      </c>
      <c r="Q1284">
        <v>5</v>
      </c>
      <c r="R1284">
        <v>41448</v>
      </c>
      <c r="S1284" t="s">
        <v>174</v>
      </c>
      <c r="T1284">
        <v>25</v>
      </c>
      <c r="U1284" t="s">
        <v>1132</v>
      </c>
      <c r="V1284" t="s">
        <v>69</v>
      </c>
      <c r="W1284" s="449">
        <v>23</v>
      </c>
      <c r="X1284">
        <f>'Area 25'!CG26</f>
        <v>0</v>
      </c>
      <c r="Y1284" s="449" t="e">
        <f>'Area 25'!CK26</f>
        <v>#N/A</v>
      </c>
      <c r="Z1284" s="449" t="e">
        <f>'Area 25'!CI26</f>
        <v>#N/A</v>
      </c>
      <c r="AA1284" s="449" t="e">
        <f>'Area 25'!CO26</f>
        <v>#N/A</v>
      </c>
      <c r="AB1284" t="e">
        <f t="shared" si="76"/>
        <v>#N/A</v>
      </c>
      <c r="AC1284" t="e">
        <f t="shared" si="77"/>
        <v>#N/A</v>
      </c>
      <c r="AD1284" t="e">
        <f t="shared" si="78"/>
        <v>#N/A</v>
      </c>
    </row>
    <row r="1285" spans="1:30">
      <c r="A1285" t="s">
        <v>174</v>
      </c>
      <c r="B1285" t="s">
        <v>770</v>
      </c>
      <c r="C1285" t="s">
        <v>1292</v>
      </c>
      <c r="D1285" t="s">
        <v>1293</v>
      </c>
      <c r="E1285">
        <v>49.795785459999998</v>
      </c>
      <c r="F1285">
        <v>-126.47305</v>
      </c>
      <c r="G1285" t="s">
        <v>1294</v>
      </c>
      <c r="H1285" t="s">
        <v>1294</v>
      </c>
      <c r="I1285" t="s">
        <v>1295</v>
      </c>
      <c r="J1285" t="s">
        <v>1302</v>
      </c>
      <c r="K1285" t="s">
        <v>1303</v>
      </c>
      <c r="L1285">
        <v>49.911024390000001</v>
      </c>
      <c r="M1285">
        <v>-126.8499923</v>
      </c>
      <c r="N1285" t="s">
        <v>30</v>
      </c>
      <c r="O1285">
        <v>32</v>
      </c>
      <c r="P1285" t="s">
        <v>1304</v>
      </c>
      <c r="Q1285">
        <v>5</v>
      </c>
      <c r="R1285">
        <v>41448</v>
      </c>
      <c r="S1285" t="s">
        <v>174</v>
      </c>
      <c r="T1285">
        <v>25</v>
      </c>
      <c r="U1285" t="s">
        <v>1132</v>
      </c>
      <c r="V1285" t="s">
        <v>71</v>
      </c>
      <c r="W1285" s="449">
        <v>24</v>
      </c>
      <c r="X1285">
        <f>'Area 25'!CG27</f>
        <v>0</v>
      </c>
      <c r="Y1285" s="449" t="e">
        <f>'Area 25'!CK27</f>
        <v>#N/A</v>
      </c>
      <c r="Z1285" s="449" t="e">
        <f>'Area 25'!CI27</f>
        <v>#N/A</v>
      </c>
      <c r="AA1285" s="449" t="e">
        <f>'Area 25'!CO27</f>
        <v>#N/A</v>
      </c>
      <c r="AB1285" t="e">
        <f t="shared" si="76"/>
        <v>#N/A</v>
      </c>
      <c r="AC1285" t="e">
        <f t="shared" si="77"/>
        <v>#N/A</v>
      </c>
      <c r="AD1285" t="e">
        <f t="shared" si="78"/>
        <v>#N/A</v>
      </c>
    </row>
    <row r="1286" spans="1:30">
      <c r="A1286" t="s">
        <v>174</v>
      </c>
      <c r="B1286" t="s">
        <v>770</v>
      </c>
      <c r="C1286" t="s">
        <v>1292</v>
      </c>
      <c r="D1286" t="s">
        <v>1293</v>
      </c>
      <c r="E1286">
        <v>49.795785459999998</v>
      </c>
      <c r="F1286">
        <v>-126.47305</v>
      </c>
      <c r="G1286" t="s">
        <v>1294</v>
      </c>
      <c r="H1286" t="s">
        <v>1294</v>
      </c>
      <c r="I1286" t="s">
        <v>1295</v>
      </c>
      <c r="J1286" t="s">
        <v>1302</v>
      </c>
      <c r="K1286" t="s">
        <v>1303</v>
      </c>
      <c r="L1286">
        <v>49.911024390000001</v>
      </c>
      <c r="M1286">
        <v>-126.8499923</v>
      </c>
      <c r="N1286" t="s">
        <v>30</v>
      </c>
      <c r="O1286">
        <v>32</v>
      </c>
      <c r="P1286" t="s">
        <v>1304</v>
      </c>
      <c r="Q1286">
        <v>5</v>
      </c>
      <c r="R1286">
        <v>41448</v>
      </c>
      <c r="S1286" t="s">
        <v>174</v>
      </c>
      <c r="T1286">
        <v>25</v>
      </c>
      <c r="U1286" t="s">
        <v>1132</v>
      </c>
      <c r="V1286" t="s">
        <v>72</v>
      </c>
      <c r="W1286" s="449">
        <v>25</v>
      </c>
      <c r="X1286">
        <f>'Area 25'!CG28</f>
        <v>-1</v>
      </c>
      <c r="Y1286" s="449" t="e">
        <f>'Area 25'!CK28</f>
        <v>#N/A</v>
      </c>
      <c r="Z1286" s="449" t="e">
        <f>'Area 25'!CI28</f>
        <v>#N/A</v>
      </c>
      <c r="AA1286" s="449" t="e">
        <f>'Area 25'!CO28</f>
        <v>#N/A</v>
      </c>
      <c r="AB1286" t="e">
        <f t="shared" si="76"/>
        <v>#N/A</v>
      </c>
      <c r="AC1286" t="e">
        <f t="shared" si="77"/>
        <v>#N/A</v>
      </c>
      <c r="AD1286" t="e">
        <f t="shared" si="78"/>
        <v>#N/A</v>
      </c>
    </row>
    <row r="1287" spans="1:30">
      <c r="A1287" t="s">
        <v>174</v>
      </c>
      <c r="B1287" t="s">
        <v>770</v>
      </c>
      <c r="C1287" t="s">
        <v>1292</v>
      </c>
      <c r="D1287" t="s">
        <v>1293</v>
      </c>
      <c r="E1287">
        <v>49.795785459999998</v>
      </c>
      <c r="F1287">
        <v>-126.47305</v>
      </c>
      <c r="G1287" t="s">
        <v>1294</v>
      </c>
      <c r="H1287" t="s">
        <v>1294</v>
      </c>
      <c r="I1287" t="s">
        <v>1295</v>
      </c>
      <c r="J1287" t="s">
        <v>1302</v>
      </c>
      <c r="K1287" t="s">
        <v>1303</v>
      </c>
      <c r="L1287">
        <v>49.911024390000001</v>
      </c>
      <c r="M1287">
        <v>-126.8499923</v>
      </c>
      <c r="N1287" t="s">
        <v>30</v>
      </c>
      <c r="O1287">
        <v>32</v>
      </c>
      <c r="P1287" t="s">
        <v>1304</v>
      </c>
      <c r="Q1287">
        <v>5</v>
      </c>
      <c r="R1287">
        <v>41448</v>
      </c>
      <c r="S1287" t="s">
        <v>174</v>
      </c>
      <c r="T1287">
        <v>25</v>
      </c>
      <c r="U1287" t="s">
        <v>1132</v>
      </c>
      <c r="V1287" t="s">
        <v>73</v>
      </c>
      <c r="W1287" s="449">
        <v>26</v>
      </c>
      <c r="X1287">
        <f>'Area 25'!CG29</f>
        <v>0</v>
      </c>
      <c r="Y1287" s="449" t="e">
        <f>'Area 25'!CK29</f>
        <v>#N/A</v>
      </c>
      <c r="Z1287" s="449" t="e">
        <f>'Area 25'!CI29</f>
        <v>#N/A</v>
      </c>
      <c r="AA1287" s="449" t="e">
        <f>'Area 25'!CO29</f>
        <v>#N/A</v>
      </c>
      <c r="AB1287" t="e">
        <f t="shared" si="76"/>
        <v>#N/A</v>
      </c>
      <c r="AC1287" t="e">
        <f t="shared" si="77"/>
        <v>#N/A</v>
      </c>
      <c r="AD1287" t="e">
        <f t="shared" si="78"/>
        <v>#N/A</v>
      </c>
    </row>
    <row r="1288" spans="1:30">
      <c r="A1288" t="s">
        <v>174</v>
      </c>
      <c r="B1288" t="s">
        <v>770</v>
      </c>
      <c r="C1288" t="s">
        <v>1292</v>
      </c>
      <c r="D1288" t="s">
        <v>1293</v>
      </c>
      <c r="E1288">
        <v>49.795785459999998</v>
      </c>
      <c r="F1288">
        <v>-126.47305</v>
      </c>
      <c r="G1288" t="s">
        <v>1294</v>
      </c>
      <c r="H1288" t="s">
        <v>1294</v>
      </c>
      <c r="I1288" t="s">
        <v>1295</v>
      </c>
      <c r="J1288" t="s">
        <v>1302</v>
      </c>
      <c r="K1288" t="s">
        <v>1303</v>
      </c>
      <c r="L1288">
        <v>49.911024390000001</v>
      </c>
      <c r="M1288">
        <v>-126.8499923</v>
      </c>
      <c r="N1288" t="s">
        <v>30</v>
      </c>
      <c r="O1288">
        <v>32</v>
      </c>
      <c r="P1288" t="s">
        <v>1304</v>
      </c>
      <c r="Q1288">
        <v>5</v>
      </c>
      <c r="R1288">
        <v>41448</v>
      </c>
      <c r="S1288" t="s">
        <v>174</v>
      </c>
      <c r="T1288">
        <v>25</v>
      </c>
      <c r="U1288" t="s">
        <v>1132</v>
      </c>
      <c r="V1288" t="s">
        <v>74</v>
      </c>
      <c r="W1288" s="449">
        <v>27</v>
      </c>
      <c r="X1288">
        <f>'Area 25'!CG30</f>
        <v>0</v>
      </c>
      <c r="Y1288" s="449" t="e">
        <f>'Area 25'!CK30</f>
        <v>#N/A</v>
      </c>
      <c r="Z1288" s="449" t="e">
        <f>'Area 25'!CI30</f>
        <v>#N/A</v>
      </c>
      <c r="AA1288" s="449" t="e">
        <f>'Area 25'!CO30</f>
        <v>#N/A</v>
      </c>
      <c r="AB1288" t="e">
        <f t="shared" si="76"/>
        <v>#N/A</v>
      </c>
      <c r="AC1288" t="e">
        <f t="shared" si="77"/>
        <v>#N/A</v>
      </c>
      <c r="AD1288" t="e">
        <f t="shared" si="78"/>
        <v>#N/A</v>
      </c>
    </row>
    <row r="1289" spans="1:30">
      <c r="A1289" t="s">
        <v>174</v>
      </c>
      <c r="B1289" t="s">
        <v>770</v>
      </c>
      <c r="C1289" t="s">
        <v>1292</v>
      </c>
      <c r="D1289" t="s">
        <v>1293</v>
      </c>
      <c r="E1289">
        <v>49.795785459999998</v>
      </c>
      <c r="F1289">
        <v>-126.47305</v>
      </c>
      <c r="G1289" t="s">
        <v>1294</v>
      </c>
      <c r="H1289" t="s">
        <v>1294</v>
      </c>
      <c r="I1289" t="s">
        <v>1295</v>
      </c>
      <c r="J1289" t="s">
        <v>1302</v>
      </c>
      <c r="K1289" t="s">
        <v>1303</v>
      </c>
      <c r="L1289">
        <v>49.911024390000001</v>
      </c>
      <c r="M1289">
        <v>-126.8499923</v>
      </c>
      <c r="N1289" t="s">
        <v>30</v>
      </c>
      <c r="O1289">
        <v>32</v>
      </c>
      <c r="P1289" t="s">
        <v>1304</v>
      </c>
      <c r="Q1289">
        <v>5</v>
      </c>
      <c r="R1289">
        <v>41448</v>
      </c>
      <c r="S1289" t="s">
        <v>174</v>
      </c>
      <c r="T1289">
        <v>25</v>
      </c>
      <c r="U1289" t="s">
        <v>1132</v>
      </c>
      <c r="V1289" t="s">
        <v>75</v>
      </c>
      <c r="W1289" s="449">
        <v>28</v>
      </c>
      <c r="X1289">
        <f>'Area 25'!CG31</f>
        <v>0</v>
      </c>
      <c r="Y1289" s="449" t="e">
        <f>'Area 25'!CK31</f>
        <v>#N/A</v>
      </c>
      <c r="Z1289" s="449" t="e">
        <f>'Area 25'!CI31</f>
        <v>#N/A</v>
      </c>
      <c r="AA1289" s="449" t="e">
        <f>'Area 25'!CO31</f>
        <v>#N/A</v>
      </c>
      <c r="AB1289" t="e">
        <f t="shared" si="76"/>
        <v>#N/A</v>
      </c>
      <c r="AC1289" t="e">
        <f t="shared" si="77"/>
        <v>#N/A</v>
      </c>
      <c r="AD1289" t="e">
        <f t="shared" si="78"/>
        <v>#N/A</v>
      </c>
    </row>
    <row r="1290" spans="1:30">
      <c r="A1290" t="s">
        <v>174</v>
      </c>
      <c r="B1290" t="s">
        <v>770</v>
      </c>
      <c r="C1290" t="s">
        <v>1292</v>
      </c>
      <c r="D1290" t="s">
        <v>1293</v>
      </c>
      <c r="E1290">
        <v>49.795785459999998</v>
      </c>
      <c r="F1290">
        <v>-126.47305</v>
      </c>
      <c r="G1290" t="s">
        <v>1294</v>
      </c>
      <c r="H1290" t="s">
        <v>1294</v>
      </c>
      <c r="I1290" t="s">
        <v>1295</v>
      </c>
      <c r="J1290" t="s">
        <v>1302</v>
      </c>
      <c r="K1290" t="s">
        <v>1303</v>
      </c>
      <c r="L1290">
        <v>49.911024390000001</v>
      </c>
      <c r="M1290">
        <v>-126.8499923</v>
      </c>
      <c r="N1290" t="s">
        <v>30</v>
      </c>
      <c r="O1290">
        <v>32</v>
      </c>
      <c r="P1290" t="s">
        <v>1304</v>
      </c>
      <c r="Q1290">
        <v>5</v>
      </c>
      <c r="R1290">
        <v>41448</v>
      </c>
      <c r="S1290" t="s">
        <v>174</v>
      </c>
      <c r="T1290">
        <v>25</v>
      </c>
      <c r="U1290" t="s">
        <v>1132</v>
      </c>
      <c r="V1290" t="s">
        <v>76</v>
      </c>
      <c r="W1290" s="449">
        <v>29</v>
      </c>
      <c r="X1290">
        <f>'Area 25'!CG32</f>
        <v>0</v>
      </c>
      <c r="Y1290" s="449" t="e">
        <f>'Area 25'!CK32</f>
        <v>#N/A</v>
      </c>
      <c r="Z1290" s="449" t="e">
        <f>'Area 25'!CI32</f>
        <v>#N/A</v>
      </c>
      <c r="AA1290" s="449" t="e">
        <f>'Area 25'!CO32</f>
        <v>#N/A</v>
      </c>
      <c r="AB1290" t="e">
        <f t="shared" si="76"/>
        <v>#N/A</v>
      </c>
      <c r="AC1290" t="e">
        <f t="shared" si="77"/>
        <v>#N/A</v>
      </c>
      <c r="AD1290" t="e">
        <f t="shared" si="78"/>
        <v>#N/A</v>
      </c>
    </row>
    <row r="1291" spans="1:30">
      <c r="A1291" t="s">
        <v>174</v>
      </c>
      <c r="B1291" t="s">
        <v>770</v>
      </c>
      <c r="C1291" t="s">
        <v>1292</v>
      </c>
      <c r="D1291" t="s">
        <v>1293</v>
      </c>
      <c r="E1291">
        <v>49.795785459999998</v>
      </c>
      <c r="F1291">
        <v>-126.47305</v>
      </c>
      <c r="G1291" t="s">
        <v>1294</v>
      </c>
      <c r="H1291" t="s">
        <v>1294</v>
      </c>
      <c r="I1291" t="s">
        <v>1295</v>
      </c>
      <c r="J1291" t="s">
        <v>1302</v>
      </c>
      <c r="K1291" t="s">
        <v>1303</v>
      </c>
      <c r="L1291">
        <v>49.911024390000001</v>
      </c>
      <c r="M1291">
        <v>-126.8499923</v>
      </c>
      <c r="N1291" t="s">
        <v>30</v>
      </c>
      <c r="O1291">
        <v>32</v>
      </c>
      <c r="P1291" t="s">
        <v>1304</v>
      </c>
      <c r="Q1291">
        <v>5</v>
      </c>
      <c r="R1291">
        <v>41448</v>
      </c>
      <c r="S1291" t="s">
        <v>174</v>
      </c>
      <c r="T1291">
        <v>25</v>
      </c>
      <c r="U1291" t="s">
        <v>1133</v>
      </c>
      <c r="V1291" t="s">
        <v>78</v>
      </c>
      <c r="W1291" s="449">
        <v>30</v>
      </c>
      <c r="X1291">
        <f>'Area 25'!CG33</f>
        <v>0</v>
      </c>
      <c r="Y1291" s="449" t="e">
        <f>'Area 25'!CK33</f>
        <v>#N/A</v>
      </c>
      <c r="Z1291" s="449" t="e">
        <f>'Area 25'!CI33</f>
        <v>#N/A</v>
      </c>
      <c r="AA1291" s="449" t="e">
        <f>'Area 25'!CO33</f>
        <v>#N/A</v>
      </c>
      <c r="AB1291" t="e">
        <f t="shared" si="76"/>
        <v>#N/A</v>
      </c>
      <c r="AC1291" t="e">
        <f t="shared" si="77"/>
        <v>#N/A</v>
      </c>
      <c r="AD1291" t="e">
        <f t="shared" si="78"/>
        <v>#N/A</v>
      </c>
    </row>
    <row r="1292" spans="1:30">
      <c r="A1292" t="s">
        <v>174</v>
      </c>
      <c r="B1292" t="s">
        <v>770</v>
      </c>
      <c r="C1292" t="s">
        <v>1292</v>
      </c>
      <c r="D1292" t="s">
        <v>1293</v>
      </c>
      <c r="E1292">
        <v>49.795785459999998</v>
      </c>
      <c r="F1292">
        <v>-126.47305</v>
      </c>
      <c r="G1292" t="s">
        <v>1294</v>
      </c>
      <c r="H1292" t="s">
        <v>1294</v>
      </c>
      <c r="I1292" t="s">
        <v>1295</v>
      </c>
      <c r="J1292" t="s">
        <v>1302</v>
      </c>
      <c r="K1292" t="s">
        <v>1303</v>
      </c>
      <c r="L1292">
        <v>49.911024390000001</v>
      </c>
      <c r="M1292">
        <v>-126.8499923</v>
      </c>
      <c r="N1292" t="s">
        <v>30</v>
      </c>
      <c r="O1292">
        <v>32</v>
      </c>
      <c r="P1292" t="s">
        <v>1304</v>
      </c>
      <c r="Q1292">
        <v>5</v>
      </c>
      <c r="R1292">
        <v>41448</v>
      </c>
      <c r="S1292" t="s">
        <v>174</v>
      </c>
      <c r="T1292">
        <v>25</v>
      </c>
      <c r="U1292" t="s">
        <v>1133</v>
      </c>
      <c r="V1292" t="s">
        <v>79</v>
      </c>
      <c r="W1292" s="449">
        <v>31</v>
      </c>
      <c r="X1292">
        <f>'Area 25'!CG34</f>
        <v>0</v>
      </c>
      <c r="Y1292" s="449" t="e">
        <f>'Area 25'!CK34</f>
        <v>#N/A</v>
      </c>
      <c r="Z1292" s="449" t="e">
        <f>'Area 25'!CI34</f>
        <v>#N/A</v>
      </c>
      <c r="AA1292" s="449" t="e">
        <f>'Area 25'!CO34</f>
        <v>#N/A</v>
      </c>
      <c r="AB1292" t="e">
        <f t="shared" si="76"/>
        <v>#N/A</v>
      </c>
      <c r="AC1292" t="e">
        <f t="shared" si="77"/>
        <v>#N/A</v>
      </c>
      <c r="AD1292" t="e">
        <f t="shared" si="78"/>
        <v>#N/A</v>
      </c>
    </row>
    <row r="1293" spans="1:30">
      <c r="A1293" t="s">
        <v>174</v>
      </c>
      <c r="B1293" t="s">
        <v>770</v>
      </c>
      <c r="C1293" t="s">
        <v>1292</v>
      </c>
      <c r="D1293" t="s">
        <v>1293</v>
      </c>
      <c r="E1293">
        <v>49.795785459999998</v>
      </c>
      <c r="F1293">
        <v>-126.47305</v>
      </c>
      <c r="G1293" t="s">
        <v>1294</v>
      </c>
      <c r="H1293" t="s">
        <v>1294</v>
      </c>
      <c r="I1293" t="s">
        <v>1295</v>
      </c>
      <c r="J1293" t="s">
        <v>1302</v>
      </c>
      <c r="K1293" t="s">
        <v>1303</v>
      </c>
      <c r="L1293">
        <v>49.911024390000001</v>
      </c>
      <c r="M1293">
        <v>-126.8499923</v>
      </c>
      <c r="N1293" t="s">
        <v>30</v>
      </c>
      <c r="O1293">
        <v>32</v>
      </c>
      <c r="P1293" t="s">
        <v>1304</v>
      </c>
      <c r="Q1293">
        <v>5</v>
      </c>
      <c r="R1293">
        <v>41448</v>
      </c>
      <c r="S1293" t="s">
        <v>174</v>
      </c>
      <c r="T1293">
        <v>25</v>
      </c>
      <c r="U1293" t="s">
        <v>1133</v>
      </c>
      <c r="V1293" t="s">
        <v>80</v>
      </c>
      <c r="W1293" s="449">
        <v>32</v>
      </c>
      <c r="X1293">
        <f>'Area 25'!CG35</f>
        <v>1</v>
      </c>
      <c r="Y1293" s="449" t="e">
        <f>'Area 25'!CK35</f>
        <v>#N/A</v>
      </c>
      <c r="Z1293" s="449" t="e">
        <f>'Area 25'!CI35</f>
        <v>#N/A</v>
      </c>
      <c r="AA1293" s="449" t="e">
        <f>'Area 25'!CO35</f>
        <v>#N/A</v>
      </c>
      <c r="AB1293" t="e">
        <f t="shared" si="76"/>
        <v>#N/A</v>
      </c>
      <c r="AC1293" t="e">
        <f t="shared" si="77"/>
        <v>#N/A</v>
      </c>
      <c r="AD1293" t="e">
        <f t="shared" si="78"/>
        <v>#N/A</v>
      </c>
    </row>
    <row r="1294" spans="1:30">
      <c r="A1294" t="s">
        <v>174</v>
      </c>
      <c r="B1294" t="s">
        <v>770</v>
      </c>
      <c r="C1294" t="s">
        <v>1292</v>
      </c>
      <c r="D1294" t="s">
        <v>1293</v>
      </c>
      <c r="E1294">
        <v>49.795785459999998</v>
      </c>
      <c r="F1294">
        <v>-126.47305</v>
      </c>
      <c r="G1294" t="s">
        <v>1294</v>
      </c>
      <c r="H1294" t="s">
        <v>1294</v>
      </c>
      <c r="I1294" t="s">
        <v>1295</v>
      </c>
      <c r="J1294" t="s">
        <v>1302</v>
      </c>
      <c r="K1294" t="s">
        <v>1303</v>
      </c>
      <c r="L1294">
        <v>49.911024390000001</v>
      </c>
      <c r="M1294">
        <v>-126.8499923</v>
      </c>
      <c r="N1294" t="s">
        <v>30</v>
      </c>
      <c r="O1294">
        <v>32</v>
      </c>
      <c r="P1294" t="s">
        <v>1304</v>
      </c>
      <c r="Q1294">
        <v>5</v>
      </c>
      <c r="R1294">
        <v>41448</v>
      </c>
      <c r="S1294" t="s">
        <v>174</v>
      </c>
      <c r="T1294">
        <v>25</v>
      </c>
      <c r="U1294" t="s">
        <v>1133</v>
      </c>
      <c r="V1294" t="s">
        <v>81</v>
      </c>
      <c r="W1294" s="449">
        <v>33</v>
      </c>
      <c r="X1294">
        <f>'Area 25'!CG36</f>
        <v>0</v>
      </c>
      <c r="Y1294" s="449" t="e">
        <f>'Area 25'!CK36</f>
        <v>#N/A</v>
      </c>
      <c r="Z1294" s="449" t="e">
        <f>'Area 25'!CI36</f>
        <v>#N/A</v>
      </c>
      <c r="AA1294" s="449" t="e">
        <f>'Area 25'!CO36</f>
        <v>#N/A</v>
      </c>
      <c r="AB1294" t="e">
        <f t="shared" si="76"/>
        <v>#N/A</v>
      </c>
      <c r="AC1294" t="e">
        <f t="shared" si="77"/>
        <v>#N/A</v>
      </c>
      <c r="AD1294" t="e">
        <f t="shared" si="78"/>
        <v>#N/A</v>
      </c>
    </row>
    <row r="1295" spans="1:30">
      <c r="A1295" t="s">
        <v>174</v>
      </c>
      <c r="B1295" t="s">
        <v>770</v>
      </c>
      <c r="C1295" t="s">
        <v>1292</v>
      </c>
      <c r="D1295" t="s">
        <v>1293</v>
      </c>
      <c r="E1295">
        <v>49.795785459999998</v>
      </c>
      <c r="F1295">
        <v>-126.47305</v>
      </c>
      <c r="G1295" t="s">
        <v>1294</v>
      </c>
      <c r="H1295" t="s">
        <v>1294</v>
      </c>
      <c r="I1295" t="s">
        <v>1295</v>
      </c>
      <c r="J1295" t="s">
        <v>1302</v>
      </c>
      <c r="K1295" t="s">
        <v>1303</v>
      </c>
      <c r="L1295">
        <v>49.911024390000001</v>
      </c>
      <c r="M1295">
        <v>-126.8499923</v>
      </c>
      <c r="N1295" t="s">
        <v>30</v>
      </c>
      <c r="O1295">
        <v>32</v>
      </c>
      <c r="P1295" t="s">
        <v>1304</v>
      </c>
      <c r="Q1295">
        <v>5</v>
      </c>
      <c r="R1295">
        <v>41448</v>
      </c>
      <c r="S1295" t="s">
        <v>174</v>
      </c>
      <c r="T1295">
        <v>25</v>
      </c>
      <c r="U1295" t="s">
        <v>1133</v>
      </c>
      <c r="V1295" t="s">
        <v>82</v>
      </c>
      <c r="W1295" s="449">
        <v>34</v>
      </c>
      <c r="X1295">
        <f>'Area 25'!CG37</f>
        <v>1</v>
      </c>
      <c r="Y1295" s="449" t="e">
        <f>'Area 25'!CK37</f>
        <v>#N/A</v>
      </c>
      <c r="Z1295" s="449" t="e">
        <f>'Area 25'!CI37</f>
        <v>#N/A</v>
      </c>
      <c r="AA1295" s="449" t="e">
        <f>'Area 25'!CO37</f>
        <v>#N/A</v>
      </c>
      <c r="AB1295" t="e">
        <f t="shared" si="76"/>
        <v>#N/A</v>
      </c>
      <c r="AC1295" t="e">
        <f t="shared" si="77"/>
        <v>#N/A</v>
      </c>
      <c r="AD1295" t="e">
        <f t="shared" si="78"/>
        <v>#N/A</v>
      </c>
    </row>
    <row r="1296" spans="1:30">
      <c r="A1296" t="s">
        <v>174</v>
      </c>
      <c r="B1296" t="s">
        <v>770</v>
      </c>
      <c r="C1296" t="s">
        <v>1292</v>
      </c>
      <c r="D1296" t="s">
        <v>1293</v>
      </c>
      <c r="E1296">
        <v>49.795785459999998</v>
      </c>
      <c r="F1296">
        <v>-126.47305</v>
      </c>
      <c r="G1296" t="s">
        <v>1294</v>
      </c>
      <c r="H1296" t="s">
        <v>1294</v>
      </c>
      <c r="I1296" t="s">
        <v>1295</v>
      </c>
      <c r="J1296" t="s">
        <v>1302</v>
      </c>
      <c r="K1296" t="s">
        <v>1303</v>
      </c>
      <c r="L1296">
        <v>49.911024390000001</v>
      </c>
      <c r="M1296">
        <v>-126.8499923</v>
      </c>
      <c r="N1296" t="s">
        <v>30</v>
      </c>
      <c r="O1296">
        <v>32</v>
      </c>
      <c r="P1296" t="s">
        <v>1304</v>
      </c>
      <c r="Q1296">
        <v>5</v>
      </c>
      <c r="R1296">
        <v>41448</v>
      </c>
      <c r="S1296" t="s">
        <v>174</v>
      </c>
      <c r="T1296">
        <v>25</v>
      </c>
      <c r="U1296" t="s">
        <v>1133</v>
      </c>
      <c r="V1296" t="s">
        <v>83</v>
      </c>
      <c r="W1296" s="449">
        <v>35</v>
      </c>
      <c r="X1296">
        <f>'Area 25'!CG38</f>
        <v>-1</v>
      </c>
      <c r="Y1296" s="449" t="e">
        <f>'Area 25'!CK38</f>
        <v>#N/A</v>
      </c>
      <c r="Z1296" s="449" t="e">
        <f>'Area 25'!CI38</f>
        <v>#N/A</v>
      </c>
      <c r="AA1296" s="449" t="e">
        <f>'Area 25'!CO38</f>
        <v>#N/A</v>
      </c>
      <c r="AB1296" t="e">
        <f t="shared" si="76"/>
        <v>#N/A</v>
      </c>
      <c r="AC1296" t="e">
        <f t="shared" si="77"/>
        <v>#N/A</v>
      </c>
      <c r="AD1296" t="e">
        <f t="shared" si="78"/>
        <v>#N/A</v>
      </c>
    </row>
    <row r="1297" spans="1:30">
      <c r="A1297" t="s">
        <v>174</v>
      </c>
      <c r="B1297" t="s">
        <v>770</v>
      </c>
      <c r="C1297" t="s">
        <v>1292</v>
      </c>
      <c r="D1297" t="s">
        <v>1293</v>
      </c>
      <c r="E1297">
        <v>49.795785459999998</v>
      </c>
      <c r="F1297">
        <v>-126.47305</v>
      </c>
      <c r="G1297" t="s">
        <v>1294</v>
      </c>
      <c r="H1297" t="s">
        <v>1294</v>
      </c>
      <c r="I1297" t="s">
        <v>1295</v>
      </c>
      <c r="J1297" t="s">
        <v>1302</v>
      </c>
      <c r="K1297" t="s">
        <v>1303</v>
      </c>
      <c r="L1297">
        <v>49.911024390000001</v>
      </c>
      <c r="M1297">
        <v>-126.8499923</v>
      </c>
      <c r="N1297" t="s">
        <v>30</v>
      </c>
      <c r="O1297">
        <v>32</v>
      </c>
      <c r="P1297" t="s">
        <v>1304</v>
      </c>
      <c r="Q1297">
        <v>5</v>
      </c>
      <c r="R1297">
        <v>41448</v>
      </c>
      <c r="S1297" t="s">
        <v>174</v>
      </c>
      <c r="T1297">
        <v>25</v>
      </c>
      <c r="U1297" t="s">
        <v>1133</v>
      </c>
      <c r="V1297" t="s">
        <v>84</v>
      </c>
      <c r="W1297" s="449">
        <v>36</v>
      </c>
      <c r="X1297">
        <f>'Area 25'!CG39</f>
        <v>4</v>
      </c>
      <c r="Y1297" s="449" t="e">
        <f>'Area 25'!CK39</f>
        <v>#N/A</v>
      </c>
      <c r="Z1297" s="449" t="e">
        <f>'Area 25'!CI39</f>
        <v>#N/A</v>
      </c>
      <c r="AA1297" s="449" t="e">
        <f>'Area 25'!CO39</f>
        <v>#N/A</v>
      </c>
      <c r="AB1297" t="e">
        <f t="shared" si="76"/>
        <v>#N/A</v>
      </c>
      <c r="AC1297" t="e">
        <f t="shared" si="77"/>
        <v>#N/A</v>
      </c>
      <c r="AD1297" t="e">
        <f t="shared" si="78"/>
        <v>#N/A</v>
      </c>
    </row>
    <row r="1298" spans="1:30">
      <c r="A1298" t="s">
        <v>174</v>
      </c>
      <c r="B1298" t="s">
        <v>770</v>
      </c>
      <c r="C1298" t="s">
        <v>1292</v>
      </c>
      <c r="D1298" t="s">
        <v>1293</v>
      </c>
      <c r="E1298">
        <v>49.795785459999998</v>
      </c>
      <c r="F1298">
        <v>-126.47305</v>
      </c>
      <c r="G1298" t="s">
        <v>1294</v>
      </c>
      <c r="H1298" t="s">
        <v>1294</v>
      </c>
      <c r="I1298" t="s">
        <v>1295</v>
      </c>
      <c r="J1298" t="s">
        <v>1302</v>
      </c>
      <c r="K1298" t="s">
        <v>1303</v>
      </c>
      <c r="L1298">
        <v>49.911024390000001</v>
      </c>
      <c r="M1298">
        <v>-126.8499923</v>
      </c>
      <c r="N1298" t="s">
        <v>30</v>
      </c>
      <c r="O1298">
        <v>32</v>
      </c>
      <c r="P1298" t="s">
        <v>1304</v>
      </c>
      <c r="Q1298">
        <v>5</v>
      </c>
      <c r="R1298">
        <v>41448</v>
      </c>
      <c r="S1298" t="s">
        <v>174</v>
      </c>
      <c r="T1298">
        <v>25</v>
      </c>
      <c r="U1298" t="s">
        <v>1133</v>
      </c>
      <c r="V1298" t="s">
        <v>85</v>
      </c>
      <c r="W1298" s="449">
        <v>37</v>
      </c>
      <c r="X1298">
        <f>'Area 25'!CG40</f>
        <v>4</v>
      </c>
      <c r="Y1298" s="449" t="e">
        <f>'Area 25'!CK40</f>
        <v>#N/A</v>
      </c>
      <c r="Z1298" s="449" t="e">
        <f>'Area 25'!CI40</f>
        <v>#N/A</v>
      </c>
      <c r="AA1298" s="449" t="e">
        <f>'Area 25'!CO40</f>
        <v>#N/A</v>
      </c>
      <c r="AB1298" t="e">
        <f t="shared" si="76"/>
        <v>#N/A</v>
      </c>
      <c r="AC1298" t="e">
        <f t="shared" si="77"/>
        <v>#N/A</v>
      </c>
      <c r="AD1298" t="e">
        <f t="shared" si="78"/>
        <v>#N/A</v>
      </c>
    </row>
    <row r="1299" spans="1:30">
      <c r="A1299" t="s">
        <v>174</v>
      </c>
      <c r="B1299" t="s">
        <v>770</v>
      </c>
      <c r="C1299" t="s">
        <v>1292</v>
      </c>
      <c r="D1299" t="s">
        <v>1293</v>
      </c>
      <c r="E1299">
        <v>49.795785459999998</v>
      </c>
      <c r="F1299">
        <v>-126.47305</v>
      </c>
      <c r="G1299" t="s">
        <v>1294</v>
      </c>
      <c r="H1299" t="s">
        <v>1294</v>
      </c>
      <c r="I1299" t="s">
        <v>1295</v>
      </c>
      <c r="J1299" t="s">
        <v>1302</v>
      </c>
      <c r="K1299" t="s">
        <v>1303</v>
      </c>
      <c r="L1299">
        <v>49.911024390000001</v>
      </c>
      <c r="M1299">
        <v>-126.8499923</v>
      </c>
      <c r="N1299" t="s">
        <v>30</v>
      </c>
      <c r="O1299">
        <v>32</v>
      </c>
      <c r="P1299" t="s">
        <v>1304</v>
      </c>
      <c r="Q1299">
        <v>5</v>
      </c>
      <c r="R1299">
        <v>41448</v>
      </c>
      <c r="S1299" t="s">
        <v>174</v>
      </c>
      <c r="T1299">
        <v>25</v>
      </c>
      <c r="U1299" t="s">
        <v>1133</v>
      </c>
      <c r="V1299" t="s">
        <v>86</v>
      </c>
      <c r="W1299" s="449">
        <v>38</v>
      </c>
      <c r="X1299">
        <f>'Area 25'!CG41</f>
        <v>-1</v>
      </c>
      <c r="Y1299" s="449" t="e">
        <f>'Area 25'!CK41</f>
        <v>#N/A</v>
      </c>
      <c r="Z1299" s="449" t="e">
        <f>'Area 25'!CI41</f>
        <v>#N/A</v>
      </c>
      <c r="AA1299" s="449" t="e">
        <f>'Area 25'!CO41</f>
        <v>#N/A</v>
      </c>
      <c r="AB1299" t="e">
        <f t="shared" si="76"/>
        <v>#N/A</v>
      </c>
      <c r="AC1299" t="e">
        <f t="shared" si="77"/>
        <v>#N/A</v>
      </c>
      <c r="AD1299" t="e">
        <f t="shared" si="78"/>
        <v>#N/A</v>
      </c>
    </row>
    <row r="1300" spans="1:30">
      <c r="A1300" t="s">
        <v>174</v>
      </c>
      <c r="B1300" t="s">
        <v>770</v>
      </c>
      <c r="C1300" t="s">
        <v>1292</v>
      </c>
      <c r="D1300" t="s">
        <v>1293</v>
      </c>
      <c r="E1300">
        <v>49.795785459999998</v>
      </c>
      <c r="F1300">
        <v>-126.47305</v>
      </c>
      <c r="G1300" t="s">
        <v>1294</v>
      </c>
      <c r="H1300" t="s">
        <v>1294</v>
      </c>
      <c r="I1300" t="s">
        <v>1295</v>
      </c>
      <c r="J1300" t="s">
        <v>1302</v>
      </c>
      <c r="K1300" t="s">
        <v>1303</v>
      </c>
      <c r="L1300">
        <v>49.911024390000001</v>
      </c>
      <c r="M1300">
        <v>-126.8499923</v>
      </c>
      <c r="N1300" t="s">
        <v>30</v>
      </c>
      <c r="O1300">
        <v>32</v>
      </c>
      <c r="P1300" t="s">
        <v>1304</v>
      </c>
      <c r="Q1300">
        <v>5</v>
      </c>
      <c r="R1300">
        <v>41448</v>
      </c>
      <c r="S1300" t="s">
        <v>174</v>
      </c>
      <c r="T1300">
        <v>25</v>
      </c>
      <c r="U1300" t="s">
        <v>1133</v>
      </c>
      <c r="V1300" t="s">
        <v>87</v>
      </c>
      <c r="W1300" s="449">
        <v>39</v>
      </c>
      <c r="X1300">
        <f>'Area 25'!CG42</f>
        <v>-1</v>
      </c>
      <c r="Y1300" s="449" t="e">
        <f>'Area 25'!CK42</f>
        <v>#N/A</v>
      </c>
      <c r="Z1300" s="449" t="e">
        <f>'Area 25'!CI42</f>
        <v>#N/A</v>
      </c>
      <c r="AA1300" s="449" t="e">
        <f>'Area 25'!CO42</f>
        <v>#N/A</v>
      </c>
      <c r="AB1300" t="e">
        <f t="shared" si="76"/>
        <v>#N/A</v>
      </c>
      <c r="AC1300" t="e">
        <f t="shared" si="77"/>
        <v>#N/A</v>
      </c>
      <c r="AD1300" t="e">
        <f t="shared" si="78"/>
        <v>#N/A</v>
      </c>
    </row>
    <row r="1301" spans="1:30">
      <c r="A1301" t="s">
        <v>174</v>
      </c>
      <c r="B1301" t="s">
        <v>770</v>
      </c>
      <c r="C1301" t="s">
        <v>1292</v>
      </c>
      <c r="D1301" t="s">
        <v>1293</v>
      </c>
      <c r="E1301">
        <v>49.795785459999998</v>
      </c>
      <c r="F1301">
        <v>-126.47305</v>
      </c>
      <c r="G1301" t="s">
        <v>1294</v>
      </c>
      <c r="H1301" t="s">
        <v>1294</v>
      </c>
      <c r="I1301" t="s">
        <v>1295</v>
      </c>
      <c r="J1301" t="s">
        <v>1302</v>
      </c>
      <c r="K1301" t="s">
        <v>1303</v>
      </c>
      <c r="L1301">
        <v>49.911024390000001</v>
      </c>
      <c r="M1301">
        <v>-126.8499923</v>
      </c>
      <c r="N1301" t="s">
        <v>30</v>
      </c>
      <c r="O1301">
        <v>32</v>
      </c>
      <c r="P1301" t="s">
        <v>1304</v>
      </c>
      <c r="Q1301">
        <v>5</v>
      </c>
      <c r="R1301">
        <v>41448</v>
      </c>
      <c r="S1301" t="s">
        <v>174</v>
      </c>
      <c r="T1301">
        <v>25</v>
      </c>
      <c r="U1301" t="s">
        <v>1133</v>
      </c>
      <c r="V1301" t="s">
        <v>88</v>
      </c>
      <c r="W1301" s="449">
        <v>40</v>
      </c>
      <c r="X1301">
        <f>'Area 25'!CG43</f>
        <v>-1</v>
      </c>
      <c r="Y1301" s="449" t="e">
        <f>'Area 25'!CK43</f>
        <v>#N/A</v>
      </c>
      <c r="Z1301" s="449" t="e">
        <f>'Area 25'!CI43</f>
        <v>#N/A</v>
      </c>
      <c r="AA1301" s="449" t="e">
        <f>'Area 25'!CO43</f>
        <v>#N/A</v>
      </c>
      <c r="AB1301" t="e">
        <f t="shared" si="76"/>
        <v>#N/A</v>
      </c>
      <c r="AC1301" t="e">
        <f t="shared" si="77"/>
        <v>#N/A</v>
      </c>
      <c r="AD1301" t="e">
        <f t="shared" si="78"/>
        <v>#N/A</v>
      </c>
    </row>
    <row r="1302" spans="1:30">
      <c r="A1302" t="s">
        <v>174</v>
      </c>
      <c r="B1302" t="s">
        <v>770</v>
      </c>
      <c r="C1302" t="s">
        <v>1292</v>
      </c>
      <c r="D1302" t="s">
        <v>1293</v>
      </c>
      <c r="E1302">
        <v>49.795785459999998</v>
      </c>
      <c r="F1302">
        <v>-126.47305</v>
      </c>
      <c r="G1302" t="s">
        <v>1294</v>
      </c>
      <c r="H1302" t="s">
        <v>1294</v>
      </c>
      <c r="I1302" t="s">
        <v>1295</v>
      </c>
      <c r="J1302" t="s">
        <v>1302</v>
      </c>
      <c r="K1302" t="s">
        <v>1303</v>
      </c>
      <c r="L1302">
        <v>49.911024390000001</v>
      </c>
      <c r="M1302">
        <v>-126.8499923</v>
      </c>
      <c r="N1302" t="s">
        <v>30</v>
      </c>
      <c r="O1302">
        <v>32</v>
      </c>
      <c r="P1302" t="s">
        <v>1304</v>
      </c>
      <c r="Q1302">
        <v>5</v>
      </c>
      <c r="R1302">
        <v>41448</v>
      </c>
      <c r="S1302" t="s">
        <v>174</v>
      </c>
      <c r="T1302">
        <v>25</v>
      </c>
      <c r="U1302" t="s">
        <v>1133</v>
      </c>
      <c r="V1302" t="s">
        <v>89</v>
      </c>
      <c r="W1302" s="449">
        <v>41</v>
      </c>
      <c r="X1302">
        <f>'Area 25'!CG44</f>
        <v>1</v>
      </c>
      <c r="Y1302" s="449" t="e">
        <f>'Area 25'!CK44</f>
        <v>#N/A</v>
      </c>
      <c r="Z1302" s="449" t="e">
        <f>'Area 25'!CI44</f>
        <v>#N/A</v>
      </c>
      <c r="AA1302" s="449" t="e">
        <f>'Area 25'!CO44</f>
        <v>#N/A</v>
      </c>
      <c r="AB1302" t="e">
        <f t="shared" si="76"/>
        <v>#N/A</v>
      </c>
      <c r="AC1302" t="e">
        <f t="shared" si="77"/>
        <v>#N/A</v>
      </c>
      <c r="AD1302" t="e">
        <f t="shared" si="78"/>
        <v>#N/A</v>
      </c>
    </row>
    <row r="1303" spans="1:30">
      <c r="A1303" t="s">
        <v>174</v>
      </c>
      <c r="B1303" t="s">
        <v>770</v>
      </c>
      <c r="C1303" t="s">
        <v>1292</v>
      </c>
      <c r="D1303" t="s">
        <v>1293</v>
      </c>
      <c r="E1303">
        <v>49.795785459999998</v>
      </c>
      <c r="F1303">
        <v>-126.47305</v>
      </c>
      <c r="G1303" t="s">
        <v>1294</v>
      </c>
      <c r="H1303" t="s">
        <v>1294</v>
      </c>
      <c r="I1303" t="s">
        <v>1295</v>
      </c>
      <c r="J1303" t="s">
        <v>1302</v>
      </c>
      <c r="K1303" t="s">
        <v>1303</v>
      </c>
      <c r="L1303">
        <v>49.911024390000001</v>
      </c>
      <c r="M1303">
        <v>-126.8499923</v>
      </c>
      <c r="N1303" t="s">
        <v>30</v>
      </c>
      <c r="O1303">
        <v>32</v>
      </c>
      <c r="P1303" t="s">
        <v>1304</v>
      </c>
      <c r="Q1303">
        <v>5</v>
      </c>
      <c r="R1303">
        <v>41448</v>
      </c>
      <c r="S1303" t="s">
        <v>174</v>
      </c>
      <c r="T1303">
        <v>25</v>
      </c>
      <c r="U1303" t="s">
        <v>1133</v>
      </c>
      <c r="V1303" t="s">
        <v>90</v>
      </c>
      <c r="W1303" s="449">
        <v>42</v>
      </c>
      <c r="X1303">
        <f>'Area 25'!CG45</f>
        <v>1</v>
      </c>
      <c r="Y1303" s="449" t="e">
        <f>'Area 25'!CK45</f>
        <v>#N/A</v>
      </c>
      <c r="Z1303" s="449" t="e">
        <f>'Area 25'!CI45</f>
        <v>#N/A</v>
      </c>
      <c r="AA1303" s="449" t="e">
        <f>'Area 25'!CO45</f>
        <v>#N/A</v>
      </c>
      <c r="AB1303" t="e">
        <f t="shared" si="76"/>
        <v>#N/A</v>
      </c>
      <c r="AC1303" t="e">
        <f t="shared" si="77"/>
        <v>#N/A</v>
      </c>
      <c r="AD1303" t="e">
        <f t="shared" si="78"/>
        <v>#N/A</v>
      </c>
    </row>
    <row r="1304" spans="1:30">
      <c r="A1304" t="s">
        <v>174</v>
      </c>
      <c r="B1304" t="s">
        <v>770</v>
      </c>
      <c r="C1304" t="s">
        <v>1292</v>
      </c>
      <c r="D1304" t="s">
        <v>1293</v>
      </c>
      <c r="E1304">
        <v>49.795785459999998</v>
      </c>
      <c r="F1304">
        <v>-126.47305</v>
      </c>
      <c r="G1304" t="s">
        <v>1294</v>
      </c>
      <c r="H1304" t="s">
        <v>1294</v>
      </c>
      <c r="I1304" t="s">
        <v>1295</v>
      </c>
      <c r="J1304" t="s">
        <v>1302</v>
      </c>
      <c r="K1304" t="s">
        <v>1303</v>
      </c>
      <c r="L1304">
        <v>49.911024390000001</v>
      </c>
      <c r="M1304">
        <v>-126.8499923</v>
      </c>
      <c r="N1304" t="s">
        <v>30</v>
      </c>
      <c r="O1304">
        <v>32</v>
      </c>
      <c r="P1304" t="s">
        <v>1304</v>
      </c>
      <c r="Q1304">
        <v>5</v>
      </c>
      <c r="R1304">
        <v>41448</v>
      </c>
      <c r="S1304" t="s">
        <v>174</v>
      </c>
      <c r="T1304">
        <v>25</v>
      </c>
      <c r="U1304" t="s">
        <v>1133</v>
      </c>
      <c r="V1304" t="s">
        <v>92</v>
      </c>
      <c r="W1304" s="449">
        <v>43</v>
      </c>
      <c r="X1304">
        <f>'Area 25'!CG46</f>
        <v>0</v>
      </c>
      <c r="Y1304" s="449" t="e">
        <f>'Area 25'!CK46</f>
        <v>#N/A</v>
      </c>
      <c r="Z1304" s="449" t="e">
        <f>'Area 25'!CI46</f>
        <v>#N/A</v>
      </c>
      <c r="AA1304" s="449" t="e">
        <f>'Area 25'!CO46</f>
        <v>#N/A</v>
      </c>
      <c r="AB1304" t="e">
        <f t="shared" si="76"/>
        <v>#N/A</v>
      </c>
      <c r="AC1304" t="e">
        <f t="shared" si="77"/>
        <v>#N/A</v>
      </c>
      <c r="AD1304" t="e">
        <f t="shared" si="78"/>
        <v>#N/A</v>
      </c>
    </row>
    <row r="1305" spans="1:30">
      <c r="A1305" t="s">
        <v>174</v>
      </c>
      <c r="B1305" t="s">
        <v>770</v>
      </c>
      <c r="C1305" t="s">
        <v>1292</v>
      </c>
      <c r="D1305" t="s">
        <v>1293</v>
      </c>
      <c r="E1305">
        <v>49.795785459999998</v>
      </c>
      <c r="F1305">
        <v>-126.47305</v>
      </c>
      <c r="G1305" t="s">
        <v>1294</v>
      </c>
      <c r="H1305" t="s">
        <v>1294</v>
      </c>
      <c r="I1305" t="s">
        <v>1295</v>
      </c>
      <c r="J1305" t="s">
        <v>1302</v>
      </c>
      <c r="K1305" t="s">
        <v>1303</v>
      </c>
      <c r="L1305">
        <v>49.911024390000001</v>
      </c>
      <c r="M1305">
        <v>-126.8499923</v>
      </c>
      <c r="N1305" t="s">
        <v>30</v>
      </c>
      <c r="O1305">
        <v>32</v>
      </c>
      <c r="P1305" t="s">
        <v>1304</v>
      </c>
      <c r="Q1305">
        <v>5</v>
      </c>
      <c r="R1305">
        <v>41448</v>
      </c>
      <c r="S1305" t="s">
        <v>174</v>
      </c>
      <c r="T1305">
        <v>25</v>
      </c>
      <c r="U1305" t="s">
        <v>1133</v>
      </c>
      <c r="V1305" t="s">
        <v>93</v>
      </c>
      <c r="W1305" s="449">
        <v>44</v>
      </c>
      <c r="X1305">
        <f>'Area 25'!CG47</f>
        <v>0</v>
      </c>
      <c r="Y1305" s="449" t="e">
        <f>'Area 25'!CK47</f>
        <v>#N/A</v>
      </c>
      <c r="Z1305" s="449" t="e">
        <f>'Area 25'!CI47</f>
        <v>#N/A</v>
      </c>
      <c r="AA1305" s="449" t="e">
        <f>'Area 25'!CO47</f>
        <v>#N/A</v>
      </c>
      <c r="AB1305" t="e">
        <f t="shared" si="76"/>
        <v>#N/A</v>
      </c>
      <c r="AC1305" t="e">
        <f t="shared" si="77"/>
        <v>#N/A</v>
      </c>
      <c r="AD1305" t="e">
        <f t="shared" si="78"/>
        <v>#N/A</v>
      </c>
    </row>
    <row r="1306" spans="1:30">
      <c r="A1306" t="s">
        <v>174</v>
      </c>
      <c r="B1306" t="s">
        <v>770</v>
      </c>
      <c r="C1306" t="s">
        <v>1292</v>
      </c>
      <c r="D1306" t="s">
        <v>1293</v>
      </c>
      <c r="E1306">
        <v>49.795785459999998</v>
      </c>
      <c r="F1306">
        <v>-126.47305</v>
      </c>
      <c r="G1306" t="s">
        <v>1294</v>
      </c>
      <c r="H1306" t="s">
        <v>1294</v>
      </c>
      <c r="I1306" t="s">
        <v>1295</v>
      </c>
      <c r="J1306" t="s">
        <v>1302</v>
      </c>
      <c r="K1306" t="s">
        <v>1303</v>
      </c>
      <c r="L1306">
        <v>49.911024390000001</v>
      </c>
      <c r="M1306">
        <v>-126.8499923</v>
      </c>
      <c r="N1306" t="s">
        <v>30</v>
      </c>
      <c r="O1306">
        <v>32</v>
      </c>
      <c r="P1306" t="s">
        <v>1304</v>
      </c>
      <c r="Q1306">
        <v>5</v>
      </c>
      <c r="R1306">
        <v>41448</v>
      </c>
      <c r="S1306" t="s">
        <v>174</v>
      </c>
      <c r="T1306">
        <v>25</v>
      </c>
      <c r="U1306" t="s">
        <v>1133</v>
      </c>
      <c r="V1306" t="s">
        <v>94</v>
      </c>
      <c r="W1306" s="449">
        <v>45</v>
      </c>
      <c r="X1306">
        <f>'Area 25'!CG48</f>
        <v>0</v>
      </c>
      <c r="Y1306" s="449" t="e">
        <f>'Area 25'!CK48</f>
        <v>#N/A</v>
      </c>
      <c r="Z1306" s="449" t="e">
        <f>'Area 25'!CI48</f>
        <v>#N/A</v>
      </c>
      <c r="AA1306" s="449" t="e">
        <f>'Area 25'!CO48</f>
        <v>#N/A</v>
      </c>
      <c r="AB1306" t="e">
        <f t="shared" si="76"/>
        <v>#N/A</v>
      </c>
      <c r="AC1306" t="e">
        <f t="shared" si="77"/>
        <v>#N/A</v>
      </c>
      <c r="AD1306" t="e">
        <f t="shared" si="78"/>
        <v>#N/A</v>
      </c>
    </row>
    <row r="1307" spans="1:30">
      <c r="A1307" t="s">
        <v>174</v>
      </c>
      <c r="B1307" t="s">
        <v>770</v>
      </c>
      <c r="C1307" t="s">
        <v>1292</v>
      </c>
      <c r="D1307" t="s">
        <v>1293</v>
      </c>
      <c r="E1307">
        <v>49.795785459999998</v>
      </c>
      <c r="F1307">
        <v>-126.47305</v>
      </c>
      <c r="G1307" t="s">
        <v>1294</v>
      </c>
      <c r="H1307" t="s">
        <v>1294</v>
      </c>
      <c r="I1307" t="s">
        <v>1295</v>
      </c>
      <c r="J1307" t="s">
        <v>1302</v>
      </c>
      <c r="K1307" t="s">
        <v>1303</v>
      </c>
      <c r="L1307">
        <v>49.911024390000001</v>
      </c>
      <c r="M1307">
        <v>-126.8499923</v>
      </c>
      <c r="N1307" t="s">
        <v>30</v>
      </c>
      <c r="O1307">
        <v>32</v>
      </c>
      <c r="P1307" t="s">
        <v>1304</v>
      </c>
      <c r="Q1307">
        <v>5</v>
      </c>
      <c r="R1307">
        <v>41448</v>
      </c>
      <c r="S1307" t="s">
        <v>174</v>
      </c>
      <c r="T1307">
        <v>25</v>
      </c>
      <c r="U1307" t="s">
        <v>1133</v>
      </c>
      <c r="V1307" t="s">
        <v>95</v>
      </c>
      <c r="W1307" s="449">
        <v>46</v>
      </c>
      <c r="X1307">
        <f>'Area 25'!CG49</f>
        <v>0</v>
      </c>
      <c r="Y1307" s="449" t="e">
        <f>'Area 25'!CK49</f>
        <v>#N/A</v>
      </c>
      <c r="Z1307" s="449" t="e">
        <f>'Area 25'!CI49</f>
        <v>#N/A</v>
      </c>
      <c r="AA1307" s="449" t="e">
        <f>'Area 25'!CO49</f>
        <v>#N/A</v>
      </c>
      <c r="AB1307" t="e">
        <f t="shared" si="76"/>
        <v>#N/A</v>
      </c>
      <c r="AC1307" t="e">
        <f t="shared" si="77"/>
        <v>#N/A</v>
      </c>
      <c r="AD1307" t="e">
        <f t="shared" si="78"/>
        <v>#N/A</v>
      </c>
    </row>
    <row r="1308" spans="1:30">
      <c r="A1308" t="s">
        <v>174</v>
      </c>
      <c r="B1308" t="s">
        <v>770</v>
      </c>
      <c r="C1308" t="s">
        <v>1292</v>
      </c>
      <c r="D1308" t="s">
        <v>1293</v>
      </c>
      <c r="E1308">
        <v>49.795785459999998</v>
      </c>
      <c r="F1308">
        <v>-126.47305</v>
      </c>
      <c r="G1308" t="s">
        <v>1294</v>
      </c>
      <c r="H1308" t="s">
        <v>1294</v>
      </c>
      <c r="I1308" t="s">
        <v>1295</v>
      </c>
      <c r="J1308" t="s">
        <v>1302</v>
      </c>
      <c r="K1308" t="s">
        <v>1303</v>
      </c>
      <c r="L1308">
        <v>49.911024390000001</v>
      </c>
      <c r="M1308">
        <v>-126.8499923</v>
      </c>
      <c r="N1308" t="s">
        <v>30</v>
      </c>
      <c r="O1308">
        <v>32</v>
      </c>
      <c r="P1308" t="s">
        <v>1304</v>
      </c>
      <c r="Q1308">
        <v>5</v>
      </c>
      <c r="R1308">
        <v>41448</v>
      </c>
      <c r="S1308" t="s">
        <v>174</v>
      </c>
      <c r="T1308">
        <v>25</v>
      </c>
      <c r="U1308" t="s">
        <v>1134</v>
      </c>
      <c r="V1308" t="s">
        <v>97</v>
      </c>
      <c r="W1308" s="449">
        <v>47</v>
      </c>
      <c r="X1308">
        <f>'Area 25'!CG50</f>
        <v>1</v>
      </c>
      <c r="Y1308" s="449" t="e">
        <f>'Area 25'!CK50</f>
        <v>#N/A</v>
      </c>
      <c r="Z1308" s="449" t="e">
        <f>'Area 25'!CI50</f>
        <v>#N/A</v>
      </c>
      <c r="AA1308" s="449" t="e">
        <f>'Area 25'!CO50</f>
        <v>#N/A</v>
      </c>
      <c r="AB1308" t="e">
        <f t="shared" ref="AB1308:AB1371" si="79">VLOOKUP(Z1308,biorisk,2,FALSE)</f>
        <v>#N/A</v>
      </c>
      <c r="AC1308" t="e">
        <f t="shared" ref="AC1308:AC1371" si="80">VLOOKUP(AA1308,futurerisk,2,FALSE)</f>
        <v>#N/A</v>
      </c>
      <c r="AD1308" t="e">
        <f t="shared" ref="AD1308:AD1371" si="81">AB1308*AC1308</f>
        <v>#N/A</v>
      </c>
    </row>
    <row r="1309" spans="1:30">
      <c r="A1309" t="s">
        <v>174</v>
      </c>
      <c r="B1309" t="s">
        <v>770</v>
      </c>
      <c r="C1309" t="s">
        <v>1292</v>
      </c>
      <c r="D1309" t="s">
        <v>1293</v>
      </c>
      <c r="E1309">
        <v>49.795785459999998</v>
      </c>
      <c r="F1309">
        <v>-126.47305</v>
      </c>
      <c r="G1309" t="s">
        <v>1294</v>
      </c>
      <c r="H1309" t="s">
        <v>1294</v>
      </c>
      <c r="I1309" t="s">
        <v>1295</v>
      </c>
      <c r="J1309" t="s">
        <v>1302</v>
      </c>
      <c r="K1309" t="s">
        <v>1303</v>
      </c>
      <c r="L1309">
        <v>49.911024390000001</v>
      </c>
      <c r="M1309">
        <v>-126.8499923</v>
      </c>
      <c r="N1309" t="s">
        <v>30</v>
      </c>
      <c r="O1309">
        <v>32</v>
      </c>
      <c r="P1309" t="s">
        <v>1304</v>
      </c>
      <c r="Q1309">
        <v>5</v>
      </c>
      <c r="R1309">
        <v>41448</v>
      </c>
      <c r="S1309" t="s">
        <v>174</v>
      </c>
      <c r="T1309">
        <v>25</v>
      </c>
      <c r="U1309" t="s">
        <v>1134</v>
      </c>
      <c r="V1309" t="s">
        <v>98</v>
      </c>
      <c r="W1309" s="449">
        <v>48</v>
      </c>
      <c r="X1309">
        <f>'Area 25'!CG51</f>
        <v>1</v>
      </c>
      <c r="Y1309" s="449" t="e">
        <f>'Area 25'!CK51</f>
        <v>#N/A</v>
      </c>
      <c r="Z1309" s="449" t="e">
        <f>'Area 25'!CI51</f>
        <v>#N/A</v>
      </c>
      <c r="AA1309" s="449" t="e">
        <f>'Area 25'!CO51</f>
        <v>#N/A</v>
      </c>
      <c r="AB1309" t="e">
        <f t="shared" si="79"/>
        <v>#N/A</v>
      </c>
      <c r="AC1309" t="e">
        <f t="shared" si="80"/>
        <v>#N/A</v>
      </c>
      <c r="AD1309" t="e">
        <f t="shared" si="81"/>
        <v>#N/A</v>
      </c>
    </row>
    <row r="1310" spans="1:30">
      <c r="A1310" t="s">
        <v>174</v>
      </c>
      <c r="B1310" t="s">
        <v>770</v>
      </c>
      <c r="C1310" t="s">
        <v>1292</v>
      </c>
      <c r="D1310" t="s">
        <v>1293</v>
      </c>
      <c r="E1310">
        <v>49.795785459999998</v>
      </c>
      <c r="F1310">
        <v>-126.47305</v>
      </c>
      <c r="G1310" t="s">
        <v>1294</v>
      </c>
      <c r="H1310" t="s">
        <v>1294</v>
      </c>
      <c r="I1310" t="s">
        <v>1295</v>
      </c>
      <c r="J1310" t="s">
        <v>1302</v>
      </c>
      <c r="K1310" t="s">
        <v>1303</v>
      </c>
      <c r="L1310">
        <v>49.911024390000001</v>
      </c>
      <c r="M1310">
        <v>-126.8499923</v>
      </c>
      <c r="N1310" t="s">
        <v>30</v>
      </c>
      <c r="O1310">
        <v>32</v>
      </c>
      <c r="P1310" t="s">
        <v>1304</v>
      </c>
      <c r="Q1310">
        <v>5</v>
      </c>
      <c r="R1310">
        <v>41448</v>
      </c>
      <c r="S1310" t="s">
        <v>174</v>
      </c>
      <c r="T1310">
        <v>25</v>
      </c>
      <c r="U1310" t="s">
        <v>1134</v>
      </c>
      <c r="V1310" t="s">
        <v>99</v>
      </c>
      <c r="W1310" s="449">
        <v>49</v>
      </c>
      <c r="X1310">
        <f>'Area 25'!CG52</f>
        <v>0</v>
      </c>
      <c r="Y1310" s="449" t="e">
        <f>'Area 25'!CK52</f>
        <v>#N/A</v>
      </c>
      <c r="Z1310" s="449" t="e">
        <f>'Area 25'!CI52</f>
        <v>#N/A</v>
      </c>
      <c r="AA1310" s="449" t="e">
        <f>'Area 25'!CO52</f>
        <v>#N/A</v>
      </c>
      <c r="AB1310" t="e">
        <f t="shared" si="79"/>
        <v>#N/A</v>
      </c>
      <c r="AC1310" t="e">
        <f t="shared" si="80"/>
        <v>#N/A</v>
      </c>
      <c r="AD1310" t="e">
        <f t="shared" si="81"/>
        <v>#N/A</v>
      </c>
    </row>
    <row r="1311" spans="1:30">
      <c r="A1311" t="s">
        <v>174</v>
      </c>
      <c r="B1311" t="s">
        <v>770</v>
      </c>
      <c r="C1311" t="s">
        <v>1292</v>
      </c>
      <c r="D1311" t="s">
        <v>1293</v>
      </c>
      <c r="E1311">
        <v>49.795785459999998</v>
      </c>
      <c r="F1311">
        <v>-126.47305</v>
      </c>
      <c r="G1311" t="s">
        <v>1294</v>
      </c>
      <c r="H1311" t="s">
        <v>1294</v>
      </c>
      <c r="I1311" t="s">
        <v>1295</v>
      </c>
      <c r="J1311" t="s">
        <v>1302</v>
      </c>
      <c r="K1311" t="s">
        <v>1303</v>
      </c>
      <c r="L1311">
        <v>49.911024390000001</v>
      </c>
      <c r="M1311">
        <v>-126.8499923</v>
      </c>
      <c r="N1311" t="s">
        <v>30</v>
      </c>
      <c r="O1311">
        <v>32</v>
      </c>
      <c r="P1311" t="s">
        <v>1304</v>
      </c>
      <c r="Q1311">
        <v>5</v>
      </c>
      <c r="R1311">
        <v>41448</v>
      </c>
      <c r="S1311" t="s">
        <v>174</v>
      </c>
      <c r="T1311">
        <v>25</v>
      </c>
      <c r="U1311" t="s">
        <v>1134</v>
      </c>
      <c r="V1311" t="s">
        <v>100</v>
      </c>
      <c r="W1311" s="449">
        <v>50</v>
      </c>
      <c r="X1311">
        <f>'Area 25'!CG53</f>
        <v>1</v>
      </c>
      <c r="Y1311" s="449">
        <f>'Area 25'!CK53</f>
        <v>0</v>
      </c>
      <c r="Z1311" s="449">
        <f>'Area 25'!CI53</f>
        <v>0</v>
      </c>
      <c r="AA1311" s="449" t="e">
        <f>'Area 25'!CO53</f>
        <v>#N/A</v>
      </c>
      <c r="AB1311" t="e">
        <f t="shared" si="79"/>
        <v>#N/A</v>
      </c>
      <c r="AC1311" t="e">
        <f t="shared" si="80"/>
        <v>#N/A</v>
      </c>
      <c r="AD1311" t="e">
        <f t="shared" si="81"/>
        <v>#N/A</v>
      </c>
    </row>
    <row r="1312" spans="1:30">
      <c r="A1312" t="s">
        <v>174</v>
      </c>
      <c r="B1312" t="s">
        <v>770</v>
      </c>
      <c r="C1312" t="s">
        <v>1292</v>
      </c>
      <c r="D1312" t="s">
        <v>1293</v>
      </c>
      <c r="E1312">
        <v>49.795785459999998</v>
      </c>
      <c r="F1312">
        <v>-126.47305</v>
      </c>
      <c r="G1312" t="s">
        <v>1294</v>
      </c>
      <c r="H1312" t="s">
        <v>1294</v>
      </c>
      <c r="I1312" t="s">
        <v>1295</v>
      </c>
      <c r="J1312" t="s">
        <v>1302</v>
      </c>
      <c r="K1312" t="s">
        <v>1303</v>
      </c>
      <c r="L1312">
        <v>49.911024390000001</v>
      </c>
      <c r="M1312">
        <v>-126.8499923</v>
      </c>
      <c r="N1312" t="s">
        <v>30</v>
      </c>
      <c r="O1312">
        <v>32</v>
      </c>
      <c r="P1312" t="s">
        <v>1304</v>
      </c>
      <c r="Q1312">
        <v>5</v>
      </c>
      <c r="R1312">
        <v>41448</v>
      </c>
      <c r="S1312" t="s">
        <v>174</v>
      </c>
      <c r="T1312">
        <v>25</v>
      </c>
      <c r="U1312" t="s">
        <v>1134</v>
      </c>
      <c r="V1312" t="s">
        <v>101</v>
      </c>
      <c r="W1312" s="449">
        <v>51</v>
      </c>
      <c r="X1312">
        <f>'Area 25'!CG54</f>
        <v>-1</v>
      </c>
      <c r="Y1312" s="449" t="e">
        <f>'Area 25'!CK54</f>
        <v>#N/A</v>
      </c>
      <c r="Z1312" s="449" t="e">
        <f>'Area 25'!CI54</f>
        <v>#N/A</v>
      </c>
      <c r="AA1312" s="449" t="e">
        <f>'Area 25'!CO54</f>
        <v>#N/A</v>
      </c>
      <c r="AB1312" t="e">
        <f t="shared" si="79"/>
        <v>#N/A</v>
      </c>
      <c r="AC1312" t="e">
        <f t="shared" si="80"/>
        <v>#N/A</v>
      </c>
      <c r="AD1312" t="e">
        <f t="shared" si="81"/>
        <v>#N/A</v>
      </c>
    </row>
    <row r="1313" spans="1:30">
      <c r="A1313" t="s">
        <v>174</v>
      </c>
      <c r="B1313" t="s">
        <v>770</v>
      </c>
      <c r="C1313" t="s">
        <v>1292</v>
      </c>
      <c r="D1313" t="s">
        <v>1293</v>
      </c>
      <c r="E1313">
        <v>49.795785459999998</v>
      </c>
      <c r="F1313">
        <v>-126.47305</v>
      </c>
      <c r="G1313" t="s">
        <v>1294</v>
      </c>
      <c r="H1313" t="s">
        <v>1294</v>
      </c>
      <c r="I1313" t="s">
        <v>1295</v>
      </c>
      <c r="J1313" t="s">
        <v>1302</v>
      </c>
      <c r="K1313" t="s">
        <v>1303</v>
      </c>
      <c r="L1313">
        <v>49.911024390000001</v>
      </c>
      <c r="M1313">
        <v>-126.8499923</v>
      </c>
      <c r="N1313" t="s">
        <v>30</v>
      </c>
      <c r="O1313">
        <v>32</v>
      </c>
      <c r="P1313" t="s">
        <v>1304</v>
      </c>
      <c r="Q1313">
        <v>5</v>
      </c>
      <c r="R1313">
        <v>41448</v>
      </c>
      <c r="S1313" t="s">
        <v>174</v>
      </c>
      <c r="T1313">
        <v>25</v>
      </c>
      <c r="U1313" t="s">
        <v>1134</v>
      </c>
      <c r="V1313" t="s">
        <v>102</v>
      </c>
      <c r="W1313" s="449">
        <v>52</v>
      </c>
      <c r="X1313">
        <f>'Area 25'!CG55</f>
        <v>0</v>
      </c>
      <c r="Y1313" s="449" t="e">
        <f>'Area 25'!CK55</f>
        <v>#N/A</v>
      </c>
      <c r="Z1313" s="449" t="e">
        <f>'Area 25'!CI55</f>
        <v>#N/A</v>
      </c>
      <c r="AA1313" s="449" t="e">
        <f>'Area 25'!CO55</f>
        <v>#N/A</v>
      </c>
      <c r="AB1313" t="e">
        <f t="shared" si="79"/>
        <v>#N/A</v>
      </c>
      <c r="AC1313" t="e">
        <f t="shared" si="80"/>
        <v>#N/A</v>
      </c>
      <c r="AD1313" t="e">
        <f t="shared" si="81"/>
        <v>#N/A</v>
      </c>
    </row>
    <row r="1314" spans="1:30">
      <c r="A1314" t="s">
        <v>174</v>
      </c>
      <c r="B1314" t="s">
        <v>770</v>
      </c>
      <c r="C1314" t="s">
        <v>1292</v>
      </c>
      <c r="D1314" t="s">
        <v>1293</v>
      </c>
      <c r="E1314">
        <v>49.795785459999998</v>
      </c>
      <c r="F1314">
        <v>-126.47305</v>
      </c>
      <c r="G1314" t="s">
        <v>1294</v>
      </c>
      <c r="H1314" t="s">
        <v>1294</v>
      </c>
      <c r="I1314" t="s">
        <v>1295</v>
      </c>
      <c r="J1314" t="s">
        <v>1302</v>
      </c>
      <c r="K1314" t="s">
        <v>1303</v>
      </c>
      <c r="L1314">
        <v>49.911024390000001</v>
      </c>
      <c r="M1314">
        <v>-126.8499923</v>
      </c>
      <c r="N1314" t="s">
        <v>30</v>
      </c>
      <c r="O1314">
        <v>32</v>
      </c>
      <c r="P1314" t="s">
        <v>1304</v>
      </c>
      <c r="Q1314">
        <v>5</v>
      </c>
      <c r="R1314">
        <v>41448</v>
      </c>
      <c r="S1314" t="s">
        <v>174</v>
      </c>
      <c r="T1314">
        <v>25</v>
      </c>
      <c r="U1314" t="s">
        <v>1134</v>
      </c>
      <c r="V1314" t="s">
        <v>103</v>
      </c>
      <c r="W1314" s="449">
        <v>53</v>
      </c>
      <c r="X1314">
        <f>'Area 25'!CG56</f>
        <v>1</v>
      </c>
      <c r="Y1314" s="449" t="e">
        <f>'Area 25'!CK56</f>
        <v>#N/A</v>
      </c>
      <c r="Z1314" s="449" t="e">
        <f>'Area 25'!CI56</f>
        <v>#N/A</v>
      </c>
      <c r="AA1314" s="449" t="e">
        <f>'Area 25'!CO56</f>
        <v>#N/A</v>
      </c>
      <c r="AB1314" t="e">
        <f t="shared" si="79"/>
        <v>#N/A</v>
      </c>
      <c r="AC1314" t="e">
        <f t="shared" si="80"/>
        <v>#N/A</v>
      </c>
      <c r="AD1314" t="e">
        <f t="shared" si="81"/>
        <v>#N/A</v>
      </c>
    </row>
    <row r="1315" spans="1:30">
      <c r="A1315" t="s">
        <v>174</v>
      </c>
      <c r="B1315" t="s">
        <v>770</v>
      </c>
      <c r="C1315" t="s">
        <v>1292</v>
      </c>
      <c r="D1315" t="s">
        <v>1293</v>
      </c>
      <c r="E1315">
        <v>49.795785459999998</v>
      </c>
      <c r="F1315">
        <v>-126.47305</v>
      </c>
      <c r="G1315" t="s">
        <v>1294</v>
      </c>
      <c r="H1315" t="s">
        <v>1294</v>
      </c>
      <c r="I1315" t="s">
        <v>1295</v>
      </c>
      <c r="J1315" t="s">
        <v>1302</v>
      </c>
      <c r="K1315" t="s">
        <v>1303</v>
      </c>
      <c r="L1315">
        <v>49.911024390000001</v>
      </c>
      <c r="M1315">
        <v>-126.8499923</v>
      </c>
      <c r="N1315" t="s">
        <v>30</v>
      </c>
      <c r="O1315">
        <v>32</v>
      </c>
      <c r="P1315" t="s">
        <v>1304</v>
      </c>
      <c r="Q1315">
        <v>5</v>
      </c>
      <c r="R1315">
        <v>41448</v>
      </c>
      <c r="S1315" t="s">
        <v>174</v>
      </c>
      <c r="T1315">
        <v>25</v>
      </c>
      <c r="U1315" t="s">
        <v>1134</v>
      </c>
      <c r="V1315" t="s">
        <v>104</v>
      </c>
      <c r="W1315" s="449">
        <v>54</v>
      </c>
      <c r="X1315">
        <f>'Area 25'!CG57</f>
        <v>-1</v>
      </c>
      <c r="Y1315" s="449" t="e">
        <f>'Area 25'!CK57</f>
        <v>#N/A</v>
      </c>
      <c r="Z1315" s="449" t="e">
        <f>'Area 25'!CI57</f>
        <v>#N/A</v>
      </c>
      <c r="AA1315" s="449" t="e">
        <f>'Area 25'!CO57</f>
        <v>#N/A</v>
      </c>
      <c r="AB1315" t="e">
        <f t="shared" si="79"/>
        <v>#N/A</v>
      </c>
      <c r="AC1315" t="e">
        <f t="shared" si="80"/>
        <v>#N/A</v>
      </c>
      <c r="AD1315" t="e">
        <f t="shared" si="81"/>
        <v>#N/A</v>
      </c>
    </row>
    <row r="1316" spans="1:30">
      <c r="A1316" t="s">
        <v>174</v>
      </c>
      <c r="B1316" t="s">
        <v>770</v>
      </c>
      <c r="C1316" t="s">
        <v>1292</v>
      </c>
      <c r="D1316" t="s">
        <v>1293</v>
      </c>
      <c r="E1316">
        <v>49.795785459999998</v>
      </c>
      <c r="F1316">
        <v>-126.47305</v>
      </c>
      <c r="G1316" t="s">
        <v>1294</v>
      </c>
      <c r="H1316" t="s">
        <v>1294</v>
      </c>
      <c r="I1316" t="s">
        <v>1295</v>
      </c>
      <c r="J1316" t="s">
        <v>1302</v>
      </c>
      <c r="K1316" t="s">
        <v>1303</v>
      </c>
      <c r="L1316">
        <v>49.911024390000001</v>
      </c>
      <c r="M1316">
        <v>-126.8499923</v>
      </c>
      <c r="N1316" t="s">
        <v>30</v>
      </c>
      <c r="O1316">
        <v>32</v>
      </c>
      <c r="P1316" t="s">
        <v>1304</v>
      </c>
      <c r="Q1316">
        <v>5</v>
      </c>
      <c r="R1316">
        <v>41448</v>
      </c>
      <c r="S1316" t="s">
        <v>174</v>
      </c>
      <c r="T1316">
        <v>25</v>
      </c>
      <c r="U1316" t="s">
        <v>1134</v>
      </c>
      <c r="V1316" t="s">
        <v>105</v>
      </c>
      <c r="W1316" s="449">
        <v>55</v>
      </c>
      <c r="X1316">
        <f>'Area 25'!CG58</f>
        <v>-1</v>
      </c>
      <c r="Y1316" s="449" t="e">
        <f>'Area 25'!CK58</f>
        <v>#N/A</v>
      </c>
      <c r="Z1316" s="449" t="e">
        <f>'Area 25'!CI58</f>
        <v>#N/A</v>
      </c>
      <c r="AA1316" s="449" t="e">
        <f>'Area 25'!CO58</f>
        <v>#N/A</v>
      </c>
      <c r="AB1316" t="e">
        <f t="shared" si="79"/>
        <v>#N/A</v>
      </c>
      <c r="AC1316" t="e">
        <f t="shared" si="80"/>
        <v>#N/A</v>
      </c>
      <c r="AD1316" t="e">
        <f t="shared" si="81"/>
        <v>#N/A</v>
      </c>
    </row>
    <row r="1317" spans="1:30">
      <c r="A1317" t="s">
        <v>174</v>
      </c>
      <c r="B1317" t="s">
        <v>770</v>
      </c>
      <c r="C1317" t="s">
        <v>1292</v>
      </c>
      <c r="D1317" t="s">
        <v>1293</v>
      </c>
      <c r="E1317">
        <v>49.795785459999998</v>
      </c>
      <c r="F1317">
        <v>-126.47305</v>
      </c>
      <c r="G1317" t="s">
        <v>1294</v>
      </c>
      <c r="H1317" t="s">
        <v>1294</v>
      </c>
      <c r="I1317" t="s">
        <v>1295</v>
      </c>
      <c r="J1317" t="s">
        <v>1302</v>
      </c>
      <c r="K1317" t="s">
        <v>1303</v>
      </c>
      <c r="L1317">
        <v>49.911024390000001</v>
      </c>
      <c r="M1317">
        <v>-126.8499923</v>
      </c>
      <c r="N1317" t="s">
        <v>30</v>
      </c>
      <c r="O1317">
        <v>32</v>
      </c>
      <c r="P1317" t="s">
        <v>1304</v>
      </c>
      <c r="Q1317">
        <v>5</v>
      </c>
      <c r="R1317">
        <v>41448</v>
      </c>
      <c r="S1317" t="s">
        <v>174</v>
      </c>
      <c r="T1317">
        <v>25</v>
      </c>
      <c r="U1317" t="s">
        <v>1134</v>
      </c>
      <c r="V1317" t="s">
        <v>106</v>
      </c>
      <c r="W1317" s="449">
        <v>56</v>
      </c>
      <c r="X1317">
        <f>'Area 25'!CG59</f>
        <v>-1</v>
      </c>
      <c r="Y1317" s="449" t="e">
        <f>'Area 25'!CK59</f>
        <v>#N/A</v>
      </c>
      <c r="Z1317" s="449" t="e">
        <f>'Area 25'!CI59</f>
        <v>#N/A</v>
      </c>
      <c r="AA1317" s="449" t="e">
        <f>'Area 25'!CO59</f>
        <v>#N/A</v>
      </c>
      <c r="AB1317" t="e">
        <f t="shared" si="79"/>
        <v>#N/A</v>
      </c>
      <c r="AC1317" t="e">
        <f t="shared" si="80"/>
        <v>#N/A</v>
      </c>
      <c r="AD1317" t="e">
        <f t="shared" si="81"/>
        <v>#N/A</v>
      </c>
    </row>
    <row r="1318" spans="1:30">
      <c r="A1318" t="s">
        <v>174</v>
      </c>
      <c r="B1318" t="s">
        <v>770</v>
      </c>
      <c r="C1318" t="s">
        <v>1292</v>
      </c>
      <c r="D1318" t="s">
        <v>1293</v>
      </c>
      <c r="E1318">
        <v>49.795785459999998</v>
      </c>
      <c r="F1318">
        <v>-126.47305</v>
      </c>
      <c r="G1318" t="s">
        <v>1294</v>
      </c>
      <c r="H1318" t="s">
        <v>1294</v>
      </c>
      <c r="I1318" t="s">
        <v>1295</v>
      </c>
      <c r="J1318" t="s">
        <v>1302</v>
      </c>
      <c r="K1318" t="s">
        <v>1303</v>
      </c>
      <c r="L1318">
        <v>49.911024390000001</v>
      </c>
      <c r="M1318">
        <v>-126.8499923</v>
      </c>
      <c r="N1318" t="s">
        <v>30</v>
      </c>
      <c r="O1318">
        <v>32</v>
      </c>
      <c r="P1318" t="s">
        <v>1304</v>
      </c>
      <c r="Q1318">
        <v>5</v>
      </c>
      <c r="R1318">
        <v>41448</v>
      </c>
      <c r="S1318" t="s">
        <v>174</v>
      </c>
      <c r="T1318">
        <v>25</v>
      </c>
      <c r="U1318" t="s">
        <v>1134</v>
      </c>
      <c r="V1318" t="s">
        <v>107</v>
      </c>
      <c r="W1318" s="449">
        <v>57</v>
      </c>
      <c r="X1318">
        <f>'Area 25'!CG60</f>
        <v>-1</v>
      </c>
      <c r="Y1318" s="449" t="e">
        <f>'Area 25'!CK60</f>
        <v>#N/A</v>
      </c>
      <c r="Z1318" s="449" t="e">
        <f>'Area 25'!CI60</f>
        <v>#N/A</v>
      </c>
      <c r="AA1318" s="449" t="e">
        <f>'Area 25'!CO60</f>
        <v>#N/A</v>
      </c>
      <c r="AB1318" t="e">
        <f t="shared" si="79"/>
        <v>#N/A</v>
      </c>
      <c r="AC1318" t="e">
        <f t="shared" si="80"/>
        <v>#N/A</v>
      </c>
      <c r="AD1318" t="e">
        <f t="shared" si="81"/>
        <v>#N/A</v>
      </c>
    </row>
    <row r="1319" spans="1:30">
      <c r="A1319" t="s">
        <v>174</v>
      </c>
      <c r="B1319" t="s">
        <v>770</v>
      </c>
      <c r="C1319" t="s">
        <v>1292</v>
      </c>
      <c r="D1319" t="s">
        <v>1293</v>
      </c>
      <c r="E1319">
        <v>49.795785459999998</v>
      </c>
      <c r="F1319">
        <v>-126.47305</v>
      </c>
      <c r="G1319" t="s">
        <v>1294</v>
      </c>
      <c r="H1319" t="s">
        <v>1294</v>
      </c>
      <c r="I1319" t="s">
        <v>1295</v>
      </c>
      <c r="J1319" t="s">
        <v>1302</v>
      </c>
      <c r="K1319" t="s">
        <v>1303</v>
      </c>
      <c r="L1319">
        <v>49.911024390000001</v>
      </c>
      <c r="M1319">
        <v>-126.8499923</v>
      </c>
      <c r="N1319" t="s">
        <v>30</v>
      </c>
      <c r="O1319">
        <v>32</v>
      </c>
      <c r="P1319" t="s">
        <v>1304</v>
      </c>
      <c r="Q1319">
        <v>5</v>
      </c>
      <c r="R1319">
        <v>41448</v>
      </c>
      <c r="S1319" t="s">
        <v>174</v>
      </c>
      <c r="T1319">
        <v>25</v>
      </c>
      <c r="U1319" t="s">
        <v>1134</v>
      </c>
      <c r="V1319" t="s">
        <v>108</v>
      </c>
      <c r="W1319" s="449">
        <v>58</v>
      </c>
      <c r="X1319">
        <f>'Area 25'!CG61</f>
        <v>-1</v>
      </c>
      <c r="Y1319" s="449" t="e">
        <f>'Area 25'!CK61</f>
        <v>#N/A</v>
      </c>
      <c r="Z1319" s="449" t="e">
        <f>'Area 25'!CI61</f>
        <v>#N/A</v>
      </c>
      <c r="AA1319" s="449" t="e">
        <f>'Area 25'!CO61</f>
        <v>#N/A</v>
      </c>
      <c r="AB1319" t="e">
        <f t="shared" si="79"/>
        <v>#N/A</v>
      </c>
      <c r="AC1319" t="e">
        <f t="shared" si="80"/>
        <v>#N/A</v>
      </c>
      <c r="AD1319" t="e">
        <f t="shared" si="81"/>
        <v>#N/A</v>
      </c>
    </row>
    <row r="1320" spans="1:30">
      <c r="A1320" t="s">
        <v>174</v>
      </c>
      <c r="B1320" t="s">
        <v>770</v>
      </c>
      <c r="C1320" t="s">
        <v>1292</v>
      </c>
      <c r="D1320" t="s">
        <v>1293</v>
      </c>
      <c r="E1320">
        <v>49.795785459999998</v>
      </c>
      <c r="F1320">
        <v>-126.47305</v>
      </c>
      <c r="G1320" t="s">
        <v>1294</v>
      </c>
      <c r="H1320" t="s">
        <v>1294</v>
      </c>
      <c r="I1320" t="s">
        <v>1295</v>
      </c>
      <c r="J1320" t="s">
        <v>1302</v>
      </c>
      <c r="K1320" t="s">
        <v>1303</v>
      </c>
      <c r="L1320">
        <v>49.911024390000001</v>
      </c>
      <c r="M1320">
        <v>-126.8499923</v>
      </c>
      <c r="N1320" t="s">
        <v>30</v>
      </c>
      <c r="O1320">
        <v>32</v>
      </c>
      <c r="P1320" t="s">
        <v>1304</v>
      </c>
      <c r="Q1320">
        <v>5</v>
      </c>
      <c r="R1320">
        <v>41448</v>
      </c>
      <c r="S1320" t="s">
        <v>174</v>
      </c>
      <c r="T1320">
        <v>25</v>
      </c>
      <c r="U1320" t="s">
        <v>1134</v>
      </c>
      <c r="V1320" t="s">
        <v>109</v>
      </c>
      <c r="W1320" s="449">
        <v>59</v>
      </c>
      <c r="X1320">
        <f>'Area 25'!CG62</f>
        <v>0</v>
      </c>
      <c r="Y1320" s="449" t="e">
        <f>'Area 25'!CK62</f>
        <v>#N/A</v>
      </c>
      <c r="Z1320" s="449" t="e">
        <f>'Area 25'!CI62</f>
        <v>#N/A</v>
      </c>
      <c r="AA1320" s="449" t="e">
        <f>'Area 25'!CO62</f>
        <v>#N/A</v>
      </c>
      <c r="AB1320" t="e">
        <f t="shared" si="79"/>
        <v>#N/A</v>
      </c>
      <c r="AC1320" t="e">
        <f t="shared" si="80"/>
        <v>#N/A</v>
      </c>
      <c r="AD1320" t="e">
        <f t="shared" si="81"/>
        <v>#N/A</v>
      </c>
    </row>
    <row r="1321" spans="1:30">
      <c r="A1321" t="s">
        <v>174</v>
      </c>
      <c r="B1321" t="s">
        <v>770</v>
      </c>
      <c r="C1321" t="s">
        <v>1292</v>
      </c>
      <c r="D1321" t="s">
        <v>1293</v>
      </c>
      <c r="E1321">
        <v>49.795785459999998</v>
      </c>
      <c r="F1321">
        <v>-126.47305</v>
      </c>
      <c r="G1321" t="s">
        <v>1294</v>
      </c>
      <c r="H1321" t="s">
        <v>1294</v>
      </c>
      <c r="I1321" t="s">
        <v>1295</v>
      </c>
      <c r="J1321" t="s">
        <v>1302</v>
      </c>
      <c r="K1321" t="s">
        <v>1303</v>
      </c>
      <c r="L1321">
        <v>49.911024390000001</v>
      </c>
      <c r="M1321">
        <v>-126.8499923</v>
      </c>
      <c r="N1321" t="s">
        <v>30</v>
      </c>
      <c r="O1321">
        <v>32</v>
      </c>
      <c r="P1321" t="s">
        <v>1304</v>
      </c>
      <c r="Q1321">
        <v>5</v>
      </c>
      <c r="R1321">
        <v>41448</v>
      </c>
      <c r="S1321" t="s">
        <v>174</v>
      </c>
      <c r="T1321">
        <v>25</v>
      </c>
      <c r="U1321" t="s">
        <v>1134</v>
      </c>
      <c r="V1321" t="s">
        <v>110</v>
      </c>
      <c r="W1321" s="449">
        <v>60</v>
      </c>
      <c r="X1321">
        <f>'Area 25'!CG63</f>
        <v>0</v>
      </c>
      <c r="Y1321" s="449" t="e">
        <f>'Area 25'!CK63</f>
        <v>#N/A</v>
      </c>
      <c r="Z1321" s="449" t="e">
        <f>'Area 25'!CI63</f>
        <v>#N/A</v>
      </c>
      <c r="AA1321" s="449" t="e">
        <f>'Area 25'!CO63</f>
        <v>#N/A</v>
      </c>
      <c r="AB1321" t="e">
        <f t="shared" si="79"/>
        <v>#N/A</v>
      </c>
      <c r="AC1321" t="e">
        <f t="shared" si="80"/>
        <v>#N/A</v>
      </c>
      <c r="AD1321" t="e">
        <f t="shared" si="81"/>
        <v>#N/A</v>
      </c>
    </row>
    <row r="1322" spans="1:30">
      <c r="A1322" t="s">
        <v>174</v>
      </c>
      <c r="B1322" t="s">
        <v>770</v>
      </c>
      <c r="C1322" t="s">
        <v>1292</v>
      </c>
      <c r="D1322" t="s">
        <v>1293</v>
      </c>
      <c r="E1322">
        <v>49.795785459999998</v>
      </c>
      <c r="F1322">
        <v>-126.47305</v>
      </c>
      <c r="G1322" t="s">
        <v>1294</v>
      </c>
      <c r="H1322" t="s">
        <v>1294</v>
      </c>
      <c r="I1322" t="s">
        <v>1295</v>
      </c>
      <c r="J1322" t="s">
        <v>1302</v>
      </c>
      <c r="K1322" t="s">
        <v>1303</v>
      </c>
      <c r="L1322">
        <v>49.911024390000001</v>
      </c>
      <c r="M1322">
        <v>-126.8499923</v>
      </c>
      <c r="N1322" t="s">
        <v>30</v>
      </c>
      <c r="O1322">
        <v>32</v>
      </c>
      <c r="P1322" t="s">
        <v>1304</v>
      </c>
      <c r="Q1322">
        <v>5</v>
      </c>
      <c r="R1322">
        <v>41448</v>
      </c>
      <c r="S1322" t="s">
        <v>174</v>
      </c>
      <c r="T1322">
        <v>25</v>
      </c>
      <c r="U1322" t="s">
        <v>1134</v>
      </c>
      <c r="V1322" t="s">
        <v>111</v>
      </c>
      <c r="W1322" s="449">
        <v>61</v>
      </c>
      <c r="X1322">
        <f>'Area 25'!CG64</f>
        <v>-1</v>
      </c>
      <c r="Y1322" s="449" t="e">
        <f>'Area 25'!CK64</f>
        <v>#N/A</v>
      </c>
      <c r="Z1322" s="449" t="e">
        <f>'Area 25'!CI64</f>
        <v>#N/A</v>
      </c>
      <c r="AA1322" s="449" t="e">
        <f>'Area 25'!CO64</f>
        <v>#N/A</v>
      </c>
      <c r="AB1322" t="e">
        <f t="shared" si="79"/>
        <v>#N/A</v>
      </c>
      <c r="AC1322" t="e">
        <f t="shared" si="80"/>
        <v>#N/A</v>
      </c>
      <c r="AD1322" t="e">
        <f t="shared" si="81"/>
        <v>#N/A</v>
      </c>
    </row>
    <row r="1323" spans="1:30">
      <c r="A1323" t="s">
        <v>174</v>
      </c>
      <c r="B1323" t="s">
        <v>770</v>
      </c>
      <c r="C1323" t="s">
        <v>1292</v>
      </c>
      <c r="D1323" t="s">
        <v>1293</v>
      </c>
      <c r="E1323">
        <v>49.795785459999998</v>
      </c>
      <c r="F1323">
        <v>-126.47305</v>
      </c>
      <c r="G1323" t="s">
        <v>1294</v>
      </c>
      <c r="H1323" t="s">
        <v>1294</v>
      </c>
      <c r="I1323" t="s">
        <v>1295</v>
      </c>
      <c r="J1323" t="s">
        <v>1302</v>
      </c>
      <c r="K1323" t="s">
        <v>1303</v>
      </c>
      <c r="L1323">
        <v>49.911024390000001</v>
      </c>
      <c r="M1323">
        <v>-126.8499923</v>
      </c>
      <c r="N1323" t="s">
        <v>30</v>
      </c>
      <c r="O1323">
        <v>32</v>
      </c>
      <c r="P1323" t="s">
        <v>1304</v>
      </c>
      <c r="Q1323">
        <v>5</v>
      </c>
      <c r="R1323">
        <v>41448</v>
      </c>
      <c r="S1323" t="s">
        <v>174</v>
      </c>
      <c r="T1323">
        <v>25</v>
      </c>
      <c r="U1323" t="s">
        <v>1134</v>
      </c>
      <c r="V1323" t="s">
        <v>112</v>
      </c>
      <c r="W1323" s="449">
        <v>62</v>
      </c>
      <c r="X1323">
        <f>'Area 25'!CG65</f>
        <v>0</v>
      </c>
      <c r="Y1323" s="449" t="e">
        <f>'Area 25'!CK65</f>
        <v>#N/A</v>
      </c>
      <c r="Z1323" s="449" t="e">
        <f>'Area 25'!CI65</f>
        <v>#N/A</v>
      </c>
      <c r="AA1323" s="449" t="e">
        <f>'Area 25'!CO65</f>
        <v>#N/A</v>
      </c>
      <c r="AB1323" t="e">
        <f t="shared" si="79"/>
        <v>#N/A</v>
      </c>
      <c r="AC1323" t="e">
        <f t="shared" si="80"/>
        <v>#N/A</v>
      </c>
      <c r="AD1323" t="e">
        <f t="shared" si="81"/>
        <v>#N/A</v>
      </c>
    </row>
    <row r="1324" spans="1:30">
      <c r="A1324" t="s">
        <v>174</v>
      </c>
      <c r="B1324" t="s">
        <v>770</v>
      </c>
      <c r="C1324" t="s">
        <v>1292</v>
      </c>
      <c r="D1324" t="s">
        <v>1293</v>
      </c>
      <c r="E1324">
        <v>49.795785459999998</v>
      </c>
      <c r="F1324">
        <v>-126.47305</v>
      </c>
      <c r="G1324" t="s">
        <v>1294</v>
      </c>
      <c r="H1324" t="s">
        <v>1294</v>
      </c>
      <c r="I1324" t="s">
        <v>1295</v>
      </c>
      <c r="J1324" t="s">
        <v>1302</v>
      </c>
      <c r="K1324" t="s">
        <v>1303</v>
      </c>
      <c r="L1324">
        <v>49.911024390000001</v>
      </c>
      <c r="M1324">
        <v>-126.8499923</v>
      </c>
      <c r="N1324" t="s">
        <v>30</v>
      </c>
      <c r="O1324">
        <v>32</v>
      </c>
      <c r="P1324" t="s">
        <v>1304</v>
      </c>
      <c r="Q1324">
        <v>5</v>
      </c>
      <c r="R1324">
        <v>41448</v>
      </c>
      <c r="S1324" t="s">
        <v>174</v>
      </c>
      <c r="T1324">
        <v>25</v>
      </c>
      <c r="U1324" t="s">
        <v>1134</v>
      </c>
      <c r="V1324" t="s">
        <v>113</v>
      </c>
      <c r="W1324" s="449">
        <v>63</v>
      </c>
      <c r="X1324">
        <f>'Area 25'!CG66</f>
        <v>0</v>
      </c>
      <c r="Y1324" s="449" t="e">
        <f>'Area 25'!CK66</f>
        <v>#N/A</v>
      </c>
      <c r="Z1324" s="449" t="e">
        <f>'Area 25'!CI66</f>
        <v>#N/A</v>
      </c>
      <c r="AA1324" s="449" t="e">
        <f>'Area 25'!CO66</f>
        <v>#N/A</v>
      </c>
      <c r="AB1324" t="e">
        <f t="shared" si="79"/>
        <v>#N/A</v>
      </c>
      <c r="AC1324" t="e">
        <f t="shared" si="80"/>
        <v>#N/A</v>
      </c>
      <c r="AD1324" t="e">
        <f t="shared" si="81"/>
        <v>#N/A</v>
      </c>
    </row>
    <row r="1325" spans="1:30">
      <c r="A1325" t="s">
        <v>174</v>
      </c>
      <c r="B1325" t="s">
        <v>770</v>
      </c>
      <c r="C1325" t="s">
        <v>1292</v>
      </c>
      <c r="D1325" t="s">
        <v>1293</v>
      </c>
      <c r="E1325">
        <v>49.795785459999998</v>
      </c>
      <c r="F1325">
        <v>-126.47305</v>
      </c>
      <c r="G1325" t="s">
        <v>1294</v>
      </c>
      <c r="H1325" t="s">
        <v>1294</v>
      </c>
      <c r="I1325" t="s">
        <v>1295</v>
      </c>
      <c r="J1325" t="s">
        <v>1302</v>
      </c>
      <c r="K1325" t="s">
        <v>1303</v>
      </c>
      <c r="L1325">
        <v>49.911024390000001</v>
      </c>
      <c r="M1325">
        <v>-126.8499923</v>
      </c>
      <c r="N1325" t="s">
        <v>30</v>
      </c>
      <c r="O1325">
        <v>32</v>
      </c>
      <c r="P1325" t="s">
        <v>1304</v>
      </c>
      <c r="Q1325">
        <v>5</v>
      </c>
      <c r="R1325">
        <v>41448</v>
      </c>
      <c r="S1325" t="s">
        <v>174</v>
      </c>
      <c r="T1325">
        <v>25</v>
      </c>
      <c r="U1325" t="s">
        <v>1134</v>
      </c>
      <c r="V1325" t="s">
        <v>114</v>
      </c>
      <c r="W1325" s="449">
        <v>64</v>
      </c>
      <c r="X1325">
        <f>'Area 25'!CG67</f>
        <v>0</v>
      </c>
      <c r="Y1325" s="449" t="e">
        <f>'Area 25'!CK67</f>
        <v>#N/A</v>
      </c>
      <c r="Z1325" s="449" t="e">
        <f>'Area 25'!CI67</f>
        <v>#N/A</v>
      </c>
      <c r="AA1325" s="449" t="e">
        <f>'Area 25'!CO67</f>
        <v>#N/A</v>
      </c>
      <c r="AB1325" t="e">
        <f t="shared" si="79"/>
        <v>#N/A</v>
      </c>
      <c r="AC1325" t="e">
        <f t="shared" si="80"/>
        <v>#N/A</v>
      </c>
      <c r="AD1325" t="e">
        <f t="shared" si="81"/>
        <v>#N/A</v>
      </c>
    </row>
    <row r="1326" spans="1:30">
      <c r="A1326" t="s">
        <v>174</v>
      </c>
      <c r="B1326" t="s">
        <v>770</v>
      </c>
      <c r="C1326" t="s">
        <v>1292</v>
      </c>
      <c r="D1326" t="s">
        <v>1293</v>
      </c>
      <c r="E1326">
        <v>49.795785459999998</v>
      </c>
      <c r="F1326">
        <v>-126.47305</v>
      </c>
      <c r="G1326" t="s">
        <v>1294</v>
      </c>
      <c r="H1326" t="s">
        <v>1294</v>
      </c>
      <c r="I1326" t="s">
        <v>1295</v>
      </c>
      <c r="J1326" t="s">
        <v>1302</v>
      </c>
      <c r="K1326" t="s">
        <v>1303</v>
      </c>
      <c r="L1326">
        <v>49.911024390000001</v>
      </c>
      <c r="M1326">
        <v>-126.8499923</v>
      </c>
      <c r="N1326" t="s">
        <v>30</v>
      </c>
      <c r="O1326">
        <v>32</v>
      </c>
      <c r="P1326" t="s">
        <v>1304</v>
      </c>
      <c r="Q1326">
        <v>5</v>
      </c>
      <c r="R1326">
        <v>41448</v>
      </c>
      <c r="S1326" t="s">
        <v>174</v>
      </c>
      <c r="T1326">
        <v>25</v>
      </c>
      <c r="U1326" t="s">
        <v>1134</v>
      </c>
      <c r="V1326" t="s">
        <v>115</v>
      </c>
      <c r="W1326" s="449">
        <v>65</v>
      </c>
      <c r="X1326">
        <f>'Area 25'!CG68</f>
        <v>0</v>
      </c>
      <c r="Y1326" s="449" t="e">
        <f>'Area 25'!CK68</f>
        <v>#N/A</v>
      </c>
      <c r="Z1326" s="449" t="e">
        <f>'Area 25'!CI68</f>
        <v>#N/A</v>
      </c>
      <c r="AA1326" s="449" t="e">
        <f>'Area 25'!CO68</f>
        <v>#N/A</v>
      </c>
      <c r="AB1326" t="e">
        <f t="shared" si="79"/>
        <v>#N/A</v>
      </c>
      <c r="AC1326" t="e">
        <f t="shared" si="80"/>
        <v>#N/A</v>
      </c>
      <c r="AD1326" t="e">
        <f t="shared" si="81"/>
        <v>#N/A</v>
      </c>
    </row>
    <row r="1327" spans="1:30">
      <c r="A1327" t="s">
        <v>174</v>
      </c>
      <c r="B1327" t="s">
        <v>770</v>
      </c>
      <c r="C1327" t="s">
        <v>1292</v>
      </c>
      <c r="D1327" t="s">
        <v>1293</v>
      </c>
      <c r="E1327">
        <v>49.795785459999998</v>
      </c>
      <c r="F1327">
        <v>-126.47305</v>
      </c>
      <c r="G1327" t="s">
        <v>1294</v>
      </c>
      <c r="H1327" t="s">
        <v>1294</v>
      </c>
      <c r="I1327" t="s">
        <v>1295</v>
      </c>
      <c r="J1327" t="s">
        <v>1302</v>
      </c>
      <c r="K1327" t="s">
        <v>1303</v>
      </c>
      <c r="L1327">
        <v>49.911024390000001</v>
      </c>
      <c r="M1327">
        <v>-126.8499923</v>
      </c>
      <c r="N1327" t="s">
        <v>30</v>
      </c>
      <c r="O1327">
        <v>32</v>
      </c>
      <c r="P1327" t="s">
        <v>1304</v>
      </c>
      <c r="Q1327">
        <v>5</v>
      </c>
      <c r="R1327">
        <v>41448</v>
      </c>
      <c r="S1327" t="s">
        <v>174</v>
      </c>
      <c r="T1327">
        <v>25</v>
      </c>
      <c r="U1327" t="s">
        <v>1134</v>
      </c>
      <c r="V1327" t="s">
        <v>116</v>
      </c>
      <c r="W1327" s="449">
        <v>66</v>
      </c>
      <c r="X1327">
        <f>'Area 25'!CG69</f>
        <v>0</v>
      </c>
      <c r="Y1327" s="449" t="e">
        <f>'Area 25'!CK69</f>
        <v>#N/A</v>
      </c>
      <c r="Z1327" s="449" t="e">
        <f>'Area 25'!CI69</f>
        <v>#N/A</v>
      </c>
      <c r="AA1327" s="449" t="e">
        <f>'Area 25'!CO69</f>
        <v>#N/A</v>
      </c>
      <c r="AB1327" t="e">
        <f t="shared" si="79"/>
        <v>#N/A</v>
      </c>
      <c r="AC1327" t="e">
        <f t="shared" si="80"/>
        <v>#N/A</v>
      </c>
      <c r="AD1327" t="e">
        <f t="shared" si="81"/>
        <v>#N/A</v>
      </c>
    </row>
    <row r="1328" spans="1:30">
      <c r="A1328" t="s">
        <v>174</v>
      </c>
      <c r="B1328" t="s">
        <v>770</v>
      </c>
      <c r="C1328" t="s">
        <v>1292</v>
      </c>
      <c r="D1328" t="s">
        <v>1293</v>
      </c>
      <c r="E1328">
        <v>49.795785459999998</v>
      </c>
      <c r="F1328">
        <v>-126.47305</v>
      </c>
      <c r="G1328" t="s">
        <v>1294</v>
      </c>
      <c r="H1328" t="s">
        <v>1294</v>
      </c>
      <c r="I1328" t="s">
        <v>1295</v>
      </c>
      <c r="J1328" t="s">
        <v>1302</v>
      </c>
      <c r="K1328" t="s">
        <v>1303</v>
      </c>
      <c r="L1328">
        <v>49.911024390000001</v>
      </c>
      <c r="M1328">
        <v>-126.8499923</v>
      </c>
      <c r="N1328" t="s">
        <v>30</v>
      </c>
      <c r="O1328">
        <v>32</v>
      </c>
      <c r="P1328" t="s">
        <v>1304</v>
      </c>
      <c r="Q1328">
        <v>5</v>
      </c>
      <c r="R1328">
        <v>41448</v>
      </c>
      <c r="S1328" t="s">
        <v>174</v>
      </c>
      <c r="T1328">
        <v>25</v>
      </c>
      <c r="U1328" t="s">
        <v>1135</v>
      </c>
      <c r="V1328" t="s">
        <v>118</v>
      </c>
      <c r="W1328" s="449">
        <v>67</v>
      </c>
      <c r="X1328">
        <f>'Area 25'!CG70</f>
        <v>-1</v>
      </c>
      <c r="Y1328" s="449" t="e">
        <f>'Area 25'!CK70</f>
        <v>#N/A</v>
      </c>
      <c r="Z1328" s="449" t="e">
        <f>'Area 25'!CI70</f>
        <v>#N/A</v>
      </c>
      <c r="AA1328" s="449" t="e">
        <f>'Area 25'!CO70</f>
        <v>#N/A</v>
      </c>
      <c r="AB1328" t="e">
        <f t="shared" si="79"/>
        <v>#N/A</v>
      </c>
      <c r="AC1328" t="e">
        <f t="shared" si="80"/>
        <v>#N/A</v>
      </c>
      <c r="AD1328" t="e">
        <f t="shared" si="81"/>
        <v>#N/A</v>
      </c>
    </row>
    <row r="1329" spans="1:30">
      <c r="A1329" t="s">
        <v>174</v>
      </c>
      <c r="B1329" t="s">
        <v>770</v>
      </c>
      <c r="C1329" t="s">
        <v>1292</v>
      </c>
      <c r="D1329" t="s">
        <v>1293</v>
      </c>
      <c r="E1329">
        <v>49.795785459999998</v>
      </c>
      <c r="F1329">
        <v>-126.47305</v>
      </c>
      <c r="G1329" t="s">
        <v>1294</v>
      </c>
      <c r="H1329" t="s">
        <v>1294</v>
      </c>
      <c r="I1329" t="s">
        <v>1295</v>
      </c>
      <c r="J1329" t="s">
        <v>1302</v>
      </c>
      <c r="K1329" t="s">
        <v>1303</v>
      </c>
      <c r="L1329">
        <v>49.911024390000001</v>
      </c>
      <c r="M1329">
        <v>-126.8499923</v>
      </c>
      <c r="N1329" t="s">
        <v>30</v>
      </c>
      <c r="O1329">
        <v>32</v>
      </c>
      <c r="P1329" t="s">
        <v>1304</v>
      </c>
      <c r="Q1329">
        <v>5</v>
      </c>
      <c r="R1329">
        <v>41448</v>
      </c>
      <c r="S1329" t="s">
        <v>174</v>
      </c>
      <c r="T1329">
        <v>25</v>
      </c>
      <c r="U1329" t="s">
        <v>1135</v>
      </c>
      <c r="V1329" t="s">
        <v>119</v>
      </c>
      <c r="W1329" s="449">
        <v>68</v>
      </c>
      <c r="X1329">
        <f>'Area 25'!CG71</f>
        <v>5</v>
      </c>
      <c r="Y1329" s="449" t="e">
        <f>'Area 25'!CK71</f>
        <v>#N/A</v>
      </c>
      <c r="Z1329" s="449" t="e">
        <f>'Area 25'!CI71</f>
        <v>#N/A</v>
      </c>
      <c r="AA1329" s="449" t="e">
        <f>'Area 25'!CO71</f>
        <v>#N/A</v>
      </c>
      <c r="AB1329" t="e">
        <f t="shared" si="79"/>
        <v>#N/A</v>
      </c>
      <c r="AC1329" t="e">
        <f t="shared" si="80"/>
        <v>#N/A</v>
      </c>
      <c r="AD1329" t="e">
        <f t="shared" si="81"/>
        <v>#N/A</v>
      </c>
    </row>
    <row r="1330" spans="1:30">
      <c r="A1330" t="s">
        <v>174</v>
      </c>
      <c r="B1330" t="s">
        <v>770</v>
      </c>
      <c r="C1330" t="s">
        <v>1292</v>
      </c>
      <c r="D1330" t="s">
        <v>1293</v>
      </c>
      <c r="E1330">
        <v>49.795785459999998</v>
      </c>
      <c r="F1330">
        <v>-126.47305</v>
      </c>
      <c r="G1330" t="s">
        <v>1294</v>
      </c>
      <c r="H1330" t="s">
        <v>1294</v>
      </c>
      <c r="I1330" t="s">
        <v>1295</v>
      </c>
      <c r="J1330" t="s">
        <v>1302</v>
      </c>
      <c r="K1330" t="s">
        <v>1303</v>
      </c>
      <c r="L1330">
        <v>49.911024390000001</v>
      </c>
      <c r="M1330">
        <v>-126.8499923</v>
      </c>
      <c r="N1330" t="s">
        <v>30</v>
      </c>
      <c r="O1330">
        <v>32</v>
      </c>
      <c r="P1330" t="s">
        <v>1304</v>
      </c>
      <c r="Q1330">
        <v>5</v>
      </c>
      <c r="R1330">
        <v>41448</v>
      </c>
      <c r="S1330" t="s">
        <v>174</v>
      </c>
      <c r="T1330">
        <v>25</v>
      </c>
      <c r="U1330" t="s">
        <v>1135</v>
      </c>
      <c r="V1330" t="s">
        <v>120</v>
      </c>
      <c r="W1330" s="449">
        <v>69</v>
      </c>
      <c r="X1330">
        <f>'Area 25'!CG72</f>
        <v>-1</v>
      </c>
      <c r="Y1330" s="449" t="e">
        <f>'Area 25'!CK72</f>
        <v>#N/A</v>
      </c>
      <c r="Z1330" s="449" t="e">
        <f>'Area 25'!CI72</f>
        <v>#N/A</v>
      </c>
      <c r="AA1330" s="449" t="e">
        <f>'Area 25'!CO72</f>
        <v>#N/A</v>
      </c>
      <c r="AB1330" t="e">
        <f t="shared" si="79"/>
        <v>#N/A</v>
      </c>
      <c r="AC1330" t="e">
        <f t="shared" si="80"/>
        <v>#N/A</v>
      </c>
      <c r="AD1330" t="e">
        <f t="shared" si="81"/>
        <v>#N/A</v>
      </c>
    </row>
    <row r="1331" spans="1:30">
      <c r="A1331" t="s">
        <v>174</v>
      </c>
      <c r="B1331" t="s">
        <v>770</v>
      </c>
      <c r="C1331" t="s">
        <v>1292</v>
      </c>
      <c r="D1331" t="s">
        <v>1293</v>
      </c>
      <c r="E1331">
        <v>49.795785459999998</v>
      </c>
      <c r="F1331">
        <v>-126.47305</v>
      </c>
      <c r="G1331" t="s">
        <v>1294</v>
      </c>
      <c r="H1331" t="s">
        <v>1294</v>
      </c>
      <c r="I1331" t="s">
        <v>1295</v>
      </c>
      <c r="J1331" t="s">
        <v>1302</v>
      </c>
      <c r="K1331" t="s">
        <v>1303</v>
      </c>
      <c r="L1331">
        <v>49.911024390000001</v>
      </c>
      <c r="M1331">
        <v>-126.8499923</v>
      </c>
      <c r="N1331" t="s">
        <v>30</v>
      </c>
      <c r="O1331">
        <v>32</v>
      </c>
      <c r="P1331" t="s">
        <v>1304</v>
      </c>
      <c r="Q1331">
        <v>5</v>
      </c>
      <c r="R1331">
        <v>41448</v>
      </c>
      <c r="S1331" t="s">
        <v>174</v>
      </c>
      <c r="T1331">
        <v>25</v>
      </c>
      <c r="U1331" t="s">
        <v>1135</v>
      </c>
      <c r="V1331" t="s">
        <v>121</v>
      </c>
      <c r="W1331" s="449">
        <v>70</v>
      </c>
      <c r="X1331">
        <f>'Area 25'!CG73</f>
        <v>-1</v>
      </c>
      <c r="Y1331" s="449" t="e">
        <f>'Area 25'!CK73</f>
        <v>#N/A</v>
      </c>
      <c r="Z1331" s="449" t="e">
        <f>'Area 25'!CI73</f>
        <v>#N/A</v>
      </c>
      <c r="AA1331" s="449" t="e">
        <f>'Area 25'!CO73</f>
        <v>#N/A</v>
      </c>
      <c r="AB1331" t="e">
        <f t="shared" si="79"/>
        <v>#N/A</v>
      </c>
      <c r="AC1331" t="e">
        <f t="shared" si="80"/>
        <v>#N/A</v>
      </c>
      <c r="AD1331" t="e">
        <f t="shared" si="81"/>
        <v>#N/A</v>
      </c>
    </row>
    <row r="1332" spans="1:30">
      <c r="A1332" t="s">
        <v>174</v>
      </c>
      <c r="B1332" t="s">
        <v>771</v>
      </c>
      <c r="C1332" t="s">
        <v>1292</v>
      </c>
      <c r="D1332" t="s">
        <v>1293</v>
      </c>
      <c r="E1332">
        <v>49.794208380000001</v>
      </c>
      <c r="F1332">
        <v>-126.4400531</v>
      </c>
      <c r="G1332" t="s">
        <v>1294</v>
      </c>
      <c r="H1332" t="s">
        <v>1294</v>
      </c>
      <c r="I1332" t="s">
        <v>1295</v>
      </c>
      <c r="J1332" t="s">
        <v>1302</v>
      </c>
      <c r="K1332" t="s">
        <v>1303</v>
      </c>
      <c r="L1332">
        <v>49.911024390000001</v>
      </c>
      <c r="M1332">
        <v>-126.8499923</v>
      </c>
      <c r="N1332" t="s">
        <v>30</v>
      </c>
      <c r="O1332">
        <v>32</v>
      </c>
      <c r="P1332" t="s">
        <v>1304</v>
      </c>
      <c r="Q1332">
        <v>5</v>
      </c>
      <c r="R1332">
        <v>41438</v>
      </c>
      <c r="S1332" t="s">
        <v>174</v>
      </c>
      <c r="T1332">
        <v>25</v>
      </c>
      <c r="U1332" t="s">
        <v>1131</v>
      </c>
      <c r="V1332" t="s">
        <v>40</v>
      </c>
      <c r="W1332" s="449">
        <v>1</v>
      </c>
      <c r="X1332">
        <f>'Area 25'!CZ4</f>
        <v>1</v>
      </c>
      <c r="Y1332" s="449" t="e">
        <f>'Area 25'!DD4</f>
        <v>#N/A</v>
      </c>
      <c r="Z1332" s="449" t="e">
        <f>'Area 25'!DB4</f>
        <v>#N/A</v>
      </c>
      <c r="AA1332" s="449" t="e">
        <f>'Area 25'!DH4</f>
        <v>#N/A</v>
      </c>
      <c r="AB1332" t="e">
        <f t="shared" si="79"/>
        <v>#N/A</v>
      </c>
      <c r="AC1332" t="e">
        <f t="shared" si="80"/>
        <v>#N/A</v>
      </c>
      <c r="AD1332" t="e">
        <f t="shared" si="81"/>
        <v>#N/A</v>
      </c>
    </row>
    <row r="1333" spans="1:30">
      <c r="A1333" t="s">
        <v>174</v>
      </c>
      <c r="B1333" t="s">
        <v>771</v>
      </c>
      <c r="C1333" t="s">
        <v>1292</v>
      </c>
      <c r="D1333" t="s">
        <v>1293</v>
      </c>
      <c r="E1333">
        <v>49.794208380000001</v>
      </c>
      <c r="F1333">
        <v>-126.4400531</v>
      </c>
      <c r="G1333" t="s">
        <v>1294</v>
      </c>
      <c r="H1333" t="s">
        <v>1294</v>
      </c>
      <c r="I1333" t="s">
        <v>1295</v>
      </c>
      <c r="J1333" t="s">
        <v>1302</v>
      </c>
      <c r="K1333" t="s">
        <v>1303</v>
      </c>
      <c r="L1333">
        <v>49.911024390000001</v>
      </c>
      <c r="M1333">
        <v>-126.8499923</v>
      </c>
      <c r="N1333" t="s">
        <v>30</v>
      </c>
      <c r="O1333">
        <v>32</v>
      </c>
      <c r="P1333" t="s">
        <v>1304</v>
      </c>
      <c r="Q1333">
        <v>5</v>
      </c>
      <c r="R1333">
        <v>41438</v>
      </c>
      <c r="S1333" t="s">
        <v>174</v>
      </c>
      <c r="T1333">
        <v>25</v>
      </c>
      <c r="U1333" t="s">
        <v>1131</v>
      </c>
      <c r="V1333" t="s">
        <v>41</v>
      </c>
      <c r="W1333" s="449">
        <v>2</v>
      </c>
      <c r="X1333">
        <f>'Area 25'!CZ5</f>
        <v>1</v>
      </c>
      <c r="Y1333" s="449" t="e">
        <f>'Area 25'!DD5</f>
        <v>#N/A</v>
      </c>
      <c r="Z1333" s="449" t="e">
        <f>'Area 25'!DB5</f>
        <v>#N/A</v>
      </c>
      <c r="AA1333" s="449" t="e">
        <f>'Area 25'!DH5</f>
        <v>#N/A</v>
      </c>
      <c r="AB1333" t="e">
        <f t="shared" si="79"/>
        <v>#N/A</v>
      </c>
      <c r="AC1333" t="e">
        <f t="shared" si="80"/>
        <v>#N/A</v>
      </c>
      <c r="AD1333" t="e">
        <f t="shared" si="81"/>
        <v>#N/A</v>
      </c>
    </row>
    <row r="1334" spans="1:30">
      <c r="A1334" t="s">
        <v>174</v>
      </c>
      <c r="B1334" t="s">
        <v>771</v>
      </c>
      <c r="C1334" t="s">
        <v>1292</v>
      </c>
      <c r="D1334" t="s">
        <v>1293</v>
      </c>
      <c r="E1334">
        <v>49.794208380000001</v>
      </c>
      <c r="F1334">
        <v>-126.4400531</v>
      </c>
      <c r="G1334" t="s">
        <v>1294</v>
      </c>
      <c r="H1334" t="s">
        <v>1294</v>
      </c>
      <c r="I1334" t="s">
        <v>1295</v>
      </c>
      <c r="J1334" t="s">
        <v>1302</v>
      </c>
      <c r="K1334" t="s">
        <v>1303</v>
      </c>
      <c r="L1334">
        <v>49.911024390000001</v>
      </c>
      <c r="M1334">
        <v>-126.8499923</v>
      </c>
      <c r="N1334" t="s">
        <v>30</v>
      </c>
      <c r="O1334">
        <v>32</v>
      </c>
      <c r="P1334" t="s">
        <v>1304</v>
      </c>
      <c r="Q1334">
        <v>5</v>
      </c>
      <c r="R1334">
        <v>41438</v>
      </c>
      <c r="S1334" t="s">
        <v>174</v>
      </c>
      <c r="T1334">
        <v>25</v>
      </c>
      <c r="U1334" t="s">
        <v>1131</v>
      </c>
      <c r="V1334" t="s">
        <v>44</v>
      </c>
      <c r="W1334" s="449">
        <v>3</v>
      </c>
      <c r="X1334">
        <f>'Area 25'!CZ6</f>
        <v>1</v>
      </c>
      <c r="Y1334" s="449" t="e">
        <f>'Area 25'!DD6</f>
        <v>#N/A</v>
      </c>
      <c r="Z1334" s="449" t="e">
        <f>'Area 25'!DB6</f>
        <v>#N/A</v>
      </c>
      <c r="AA1334" s="449" t="e">
        <f>'Area 25'!DH6</f>
        <v>#N/A</v>
      </c>
      <c r="AB1334" t="e">
        <f t="shared" si="79"/>
        <v>#N/A</v>
      </c>
      <c r="AC1334" t="e">
        <f t="shared" si="80"/>
        <v>#N/A</v>
      </c>
      <c r="AD1334" t="e">
        <f t="shared" si="81"/>
        <v>#N/A</v>
      </c>
    </row>
    <row r="1335" spans="1:30">
      <c r="A1335" t="s">
        <v>174</v>
      </c>
      <c r="B1335" t="s">
        <v>771</v>
      </c>
      <c r="C1335" t="s">
        <v>1292</v>
      </c>
      <c r="D1335" t="s">
        <v>1293</v>
      </c>
      <c r="E1335">
        <v>49.794208380000001</v>
      </c>
      <c r="F1335">
        <v>-126.4400531</v>
      </c>
      <c r="G1335" t="s">
        <v>1294</v>
      </c>
      <c r="H1335" t="s">
        <v>1294</v>
      </c>
      <c r="I1335" t="s">
        <v>1295</v>
      </c>
      <c r="J1335" t="s">
        <v>1302</v>
      </c>
      <c r="K1335" t="s">
        <v>1303</v>
      </c>
      <c r="L1335">
        <v>49.911024390000001</v>
      </c>
      <c r="M1335">
        <v>-126.8499923</v>
      </c>
      <c r="N1335" t="s">
        <v>30</v>
      </c>
      <c r="O1335">
        <v>32</v>
      </c>
      <c r="P1335" t="s">
        <v>1304</v>
      </c>
      <c r="Q1335">
        <v>5</v>
      </c>
      <c r="R1335">
        <v>41438</v>
      </c>
      <c r="S1335" t="s">
        <v>174</v>
      </c>
      <c r="T1335">
        <v>25</v>
      </c>
      <c r="U1335" t="s">
        <v>1131</v>
      </c>
      <c r="V1335" t="s">
        <v>45</v>
      </c>
      <c r="W1335" s="449">
        <v>4</v>
      </c>
      <c r="X1335">
        <f>'Area 25'!CZ7</f>
        <v>0</v>
      </c>
      <c r="Y1335" s="449" t="e">
        <f>'Area 25'!DD7</f>
        <v>#N/A</v>
      </c>
      <c r="Z1335" s="449" t="e">
        <f>'Area 25'!DB7</f>
        <v>#N/A</v>
      </c>
      <c r="AA1335" s="449" t="e">
        <f>'Area 25'!DH7</f>
        <v>#N/A</v>
      </c>
      <c r="AB1335" t="e">
        <f t="shared" si="79"/>
        <v>#N/A</v>
      </c>
      <c r="AC1335" t="e">
        <f t="shared" si="80"/>
        <v>#N/A</v>
      </c>
      <c r="AD1335" t="e">
        <f t="shared" si="81"/>
        <v>#N/A</v>
      </c>
    </row>
    <row r="1336" spans="1:30">
      <c r="A1336" t="s">
        <v>174</v>
      </c>
      <c r="B1336" t="s">
        <v>771</v>
      </c>
      <c r="C1336" t="s">
        <v>1292</v>
      </c>
      <c r="D1336" t="s">
        <v>1293</v>
      </c>
      <c r="E1336">
        <v>49.794208380000001</v>
      </c>
      <c r="F1336">
        <v>-126.4400531</v>
      </c>
      <c r="G1336" t="s">
        <v>1294</v>
      </c>
      <c r="H1336" t="s">
        <v>1294</v>
      </c>
      <c r="I1336" t="s">
        <v>1295</v>
      </c>
      <c r="J1336" t="s">
        <v>1302</v>
      </c>
      <c r="K1336" t="s">
        <v>1303</v>
      </c>
      <c r="L1336">
        <v>49.911024390000001</v>
      </c>
      <c r="M1336">
        <v>-126.8499923</v>
      </c>
      <c r="N1336" t="s">
        <v>30</v>
      </c>
      <c r="O1336">
        <v>32</v>
      </c>
      <c r="P1336" t="s">
        <v>1304</v>
      </c>
      <c r="Q1336">
        <v>5</v>
      </c>
      <c r="R1336">
        <v>41438</v>
      </c>
      <c r="S1336" t="s">
        <v>174</v>
      </c>
      <c r="T1336">
        <v>25</v>
      </c>
      <c r="U1336" t="s">
        <v>1131</v>
      </c>
      <c r="V1336" t="s">
        <v>46</v>
      </c>
      <c r="W1336" s="449">
        <v>5</v>
      </c>
      <c r="X1336">
        <f>'Area 25'!CZ8</f>
        <v>1</v>
      </c>
      <c r="Y1336" s="449" t="e">
        <f>'Area 25'!DD8</f>
        <v>#N/A</v>
      </c>
      <c r="Z1336" s="449" t="e">
        <f>'Area 25'!DB8</f>
        <v>#N/A</v>
      </c>
      <c r="AA1336" s="449" t="e">
        <f>'Area 25'!DH8</f>
        <v>#N/A</v>
      </c>
      <c r="AB1336" t="e">
        <f t="shared" si="79"/>
        <v>#N/A</v>
      </c>
      <c r="AC1336" t="e">
        <f t="shared" si="80"/>
        <v>#N/A</v>
      </c>
      <c r="AD1336" t="e">
        <f t="shared" si="81"/>
        <v>#N/A</v>
      </c>
    </row>
    <row r="1337" spans="1:30">
      <c r="A1337" t="s">
        <v>174</v>
      </c>
      <c r="B1337" t="s">
        <v>771</v>
      </c>
      <c r="C1337" t="s">
        <v>1292</v>
      </c>
      <c r="D1337" t="s">
        <v>1293</v>
      </c>
      <c r="E1337">
        <v>49.794208380000001</v>
      </c>
      <c r="F1337">
        <v>-126.4400531</v>
      </c>
      <c r="G1337" t="s">
        <v>1294</v>
      </c>
      <c r="H1337" t="s">
        <v>1294</v>
      </c>
      <c r="I1337" t="s">
        <v>1295</v>
      </c>
      <c r="J1337" t="s">
        <v>1302</v>
      </c>
      <c r="K1337" t="s">
        <v>1303</v>
      </c>
      <c r="L1337">
        <v>49.911024390000001</v>
      </c>
      <c r="M1337">
        <v>-126.8499923</v>
      </c>
      <c r="N1337" t="s">
        <v>30</v>
      </c>
      <c r="O1337">
        <v>32</v>
      </c>
      <c r="P1337" t="s">
        <v>1304</v>
      </c>
      <c r="Q1337">
        <v>5</v>
      </c>
      <c r="R1337">
        <v>41438</v>
      </c>
      <c r="S1337" t="s">
        <v>174</v>
      </c>
      <c r="T1337">
        <v>25</v>
      </c>
      <c r="U1337" t="s">
        <v>1131</v>
      </c>
      <c r="V1337" t="s">
        <v>48</v>
      </c>
      <c r="W1337" s="449">
        <v>6</v>
      </c>
      <c r="X1337">
        <f>'Area 25'!CZ9</f>
        <v>5</v>
      </c>
      <c r="Y1337" s="449" t="e">
        <f>'Area 25'!DD9</f>
        <v>#N/A</v>
      </c>
      <c r="Z1337" s="449" t="e">
        <f>'Area 25'!DB9</f>
        <v>#N/A</v>
      </c>
      <c r="AA1337" s="449" t="e">
        <f>'Area 25'!DH9</f>
        <v>#N/A</v>
      </c>
      <c r="AB1337" t="e">
        <f t="shared" si="79"/>
        <v>#N/A</v>
      </c>
      <c r="AC1337" t="e">
        <f t="shared" si="80"/>
        <v>#N/A</v>
      </c>
      <c r="AD1337" t="e">
        <f t="shared" si="81"/>
        <v>#N/A</v>
      </c>
    </row>
    <row r="1338" spans="1:30">
      <c r="A1338" t="s">
        <v>174</v>
      </c>
      <c r="B1338" t="s">
        <v>771</v>
      </c>
      <c r="C1338" t="s">
        <v>1292</v>
      </c>
      <c r="D1338" t="s">
        <v>1293</v>
      </c>
      <c r="E1338">
        <v>49.794208380000001</v>
      </c>
      <c r="F1338">
        <v>-126.4400531</v>
      </c>
      <c r="G1338" t="s">
        <v>1294</v>
      </c>
      <c r="H1338" t="s">
        <v>1294</v>
      </c>
      <c r="I1338" t="s">
        <v>1295</v>
      </c>
      <c r="J1338" t="s">
        <v>1302</v>
      </c>
      <c r="K1338" t="s">
        <v>1303</v>
      </c>
      <c r="L1338">
        <v>49.911024390000001</v>
      </c>
      <c r="M1338">
        <v>-126.8499923</v>
      </c>
      <c r="N1338" t="s">
        <v>30</v>
      </c>
      <c r="O1338">
        <v>32</v>
      </c>
      <c r="P1338" t="s">
        <v>1304</v>
      </c>
      <c r="Q1338">
        <v>5</v>
      </c>
      <c r="R1338">
        <v>41438</v>
      </c>
      <c r="S1338" t="s">
        <v>174</v>
      </c>
      <c r="T1338">
        <v>25</v>
      </c>
      <c r="U1338" t="s">
        <v>1131</v>
      </c>
      <c r="V1338" t="s">
        <v>49</v>
      </c>
      <c r="W1338" s="449">
        <v>7</v>
      </c>
      <c r="X1338">
        <f>'Area 25'!CZ10</f>
        <v>1</v>
      </c>
      <c r="Y1338" s="449" t="e">
        <f>'Area 25'!DD10</f>
        <v>#N/A</v>
      </c>
      <c r="Z1338" s="449" t="e">
        <f>'Area 25'!DB10</f>
        <v>#N/A</v>
      </c>
      <c r="AA1338" s="449" t="e">
        <f>'Area 25'!DH10</f>
        <v>#N/A</v>
      </c>
      <c r="AB1338" t="e">
        <f t="shared" si="79"/>
        <v>#N/A</v>
      </c>
      <c r="AC1338" t="e">
        <f t="shared" si="80"/>
        <v>#N/A</v>
      </c>
      <c r="AD1338" t="e">
        <f t="shared" si="81"/>
        <v>#N/A</v>
      </c>
    </row>
    <row r="1339" spans="1:30">
      <c r="A1339" t="s">
        <v>174</v>
      </c>
      <c r="B1339" t="s">
        <v>771</v>
      </c>
      <c r="C1339" t="s">
        <v>1292</v>
      </c>
      <c r="D1339" t="s">
        <v>1293</v>
      </c>
      <c r="E1339">
        <v>49.794208380000001</v>
      </c>
      <c r="F1339">
        <v>-126.4400531</v>
      </c>
      <c r="G1339" t="s">
        <v>1294</v>
      </c>
      <c r="H1339" t="s">
        <v>1294</v>
      </c>
      <c r="I1339" t="s">
        <v>1295</v>
      </c>
      <c r="J1339" t="s">
        <v>1302</v>
      </c>
      <c r="K1339" t="s">
        <v>1303</v>
      </c>
      <c r="L1339">
        <v>49.911024390000001</v>
      </c>
      <c r="M1339">
        <v>-126.8499923</v>
      </c>
      <c r="N1339" t="s">
        <v>30</v>
      </c>
      <c r="O1339">
        <v>32</v>
      </c>
      <c r="P1339" t="s">
        <v>1304</v>
      </c>
      <c r="Q1339">
        <v>5</v>
      </c>
      <c r="R1339">
        <v>41438</v>
      </c>
      <c r="S1339" t="s">
        <v>174</v>
      </c>
      <c r="T1339">
        <v>25</v>
      </c>
      <c r="U1339" t="s">
        <v>1131</v>
      </c>
      <c r="V1339" t="s">
        <v>50</v>
      </c>
      <c r="W1339" s="449">
        <v>8</v>
      </c>
      <c r="X1339">
        <f>'Area 25'!CZ11</f>
        <v>1</v>
      </c>
      <c r="Y1339" s="449" t="e">
        <f>'Area 25'!DD11</f>
        <v>#N/A</v>
      </c>
      <c r="Z1339" s="449" t="e">
        <f>'Area 25'!DB11</f>
        <v>#N/A</v>
      </c>
      <c r="AA1339" s="449" t="e">
        <f>'Area 25'!DH11</f>
        <v>#N/A</v>
      </c>
      <c r="AB1339" t="e">
        <f t="shared" si="79"/>
        <v>#N/A</v>
      </c>
      <c r="AC1339" t="e">
        <f t="shared" si="80"/>
        <v>#N/A</v>
      </c>
      <c r="AD1339" t="e">
        <f t="shared" si="81"/>
        <v>#N/A</v>
      </c>
    </row>
    <row r="1340" spans="1:30">
      <c r="A1340" t="s">
        <v>174</v>
      </c>
      <c r="B1340" t="s">
        <v>771</v>
      </c>
      <c r="C1340" t="s">
        <v>1292</v>
      </c>
      <c r="D1340" t="s">
        <v>1293</v>
      </c>
      <c r="E1340">
        <v>49.794208380000001</v>
      </c>
      <c r="F1340">
        <v>-126.4400531</v>
      </c>
      <c r="G1340" t="s">
        <v>1294</v>
      </c>
      <c r="H1340" t="s">
        <v>1294</v>
      </c>
      <c r="I1340" t="s">
        <v>1295</v>
      </c>
      <c r="J1340" t="s">
        <v>1302</v>
      </c>
      <c r="K1340" t="s">
        <v>1303</v>
      </c>
      <c r="L1340">
        <v>49.911024390000001</v>
      </c>
      <c r="M1340">
        <v>-126.8499923</v>
      </c>
      <c r="N1340" t="s">
        <v>30</v>
      </c>
      <c r="O1340">
        <v>32</v>
      </c>
      <c r="P1340" t="s">
        <v>1304</v>
      </c>
      <c r="Q1340">
        <v>5</v>
      </c>
      <c r="R1340">
        <v>41438</v>
      </c>
      <c r="S1340" t="s">
        <v>174</v>
      </c>
      <c r="T1340">
        <v>25</v>
      </c>
      <c r="U1340" t="s">
        <v>1131</v>
      </c>
      <c r="V1340" t="s">
        <v>52</v>
      </c>
      <c r="W1340" s="449">
        <v>9</v>
      </c>
      <c r="X1340">
        <f>'Area 25'!CZ12</f>
        <v>1</v>
      </c>
      <c r="Y1340" s="449" t="e">
        <f>'Area 25'!DD12</f>
        <v>#N/A</v>
      </c>
      <c r="Z1340" s="449" t="e">
        <f>'Area 25'!DB12</f>
        <v>#N/A</v>
      </c>
      <c r="AA1340" s="449" t="e">
        <f>'Area 25'!DH12</f>
        <v>#N/A</v>
      </c>
      <c r="AB1340" t="e">
        <f t="shared" si="79"/>
        <v>#N/A</v>
      </c>
      <c r="AC1340" t="e">
        <f t="shared" si="80"/>
        <v>#N/A</v>
      </c>
      <c r="AD1340" t="e">
        <f t="shared" si="81"/>
        <v>#N/A</v>
      </c>
    </row>
    <row r="1341" spans="1:30">
      <c r="A1341" t="s">
        <v>174</v>
      </c>
      <c r="B1341" t="s">
        <v>771</v>
      </c>
      <c r="C1341" t="s">
        <v>1292</v>
      </c>
      <c r="D1341" t="s">
        <v>1293</v>
      </c>
      <c r="E1341">
        <v>49.794208380000001</v>
      </c>
      <c r="F1341">
        <v>-126.4400531</v>
      </c>
      <c r="G1341" t="s">
        <v>1294</v>
      </c>
      <c r="H1341" t="s">
        <v>1294</v>
      </c>
      <c r="I1341" t="s">
        <v>1295</v>
      </c>
      <c r="J1341" t="s">
        <v>1302</v>
      </c>
      <c r="K1341" t="s">
        <v>1303</v>
      </c>
      <c r="L1341">
        <v>49.911024390000001</v>
      </c>
      <c r="M1341">
        <v>-126.8499923</v>
      </c>
      <c r="N1341" t="s">
        <v>30</v>
      </c>
      <c r="O1341">
        <v>32</v>
      </c>
      <c r="P1341" t="s">
        <v>1304</v>
      </c>
      <c r="Q1341">
        <v>5</v>
      </c>
      <c r="R1341">
        <v>41438</v>
      </c>
      <c r="S1341" t="s">
        <v>174</v>
      </c>
      <c r="T1341">
        <v>25</v>
      </c>
      <c r="U1341" t="s">
        <v>1131</v>
      </c>
      <c r="V1341" t="s">
        <v>53</v>
      </c>
      <c r="W1341" s="449">
        <v>10</v>
      </c>
      <c r="X1341">
        <f>'Area 25'!CZ13</f>
        <v>1</v>
      </c>
      <c r="Y1341" s="449" t="e">
        <f>'Area 25'!DD13</f>
        <v>#N/A</v>
      </c>
      <c r="Z1341" s="449" t="e">
        <f>'Area 25'!DB13</f>
        <v>#N/A</v>
      </c>
      <c r="AA1341" s="449" t="e">
        <f>'Area 25'!DH13</f>
        <v>#N/A</v>
      </c>
      <c r="AB1341" t="e">
        <f t="shared" si="79"/>
        <v>#N/A</v>
      </c>
      <c r="AC1341" t="e">
        <f t="shared" si="80"/>
        <v>#N/A</v>
      </c>
      <c r="AD1341" t="e">
        <f t="shared" si="81"/>
        <v>#N/A</v>
      </c>
    </row>
    <row r="1342" spans="1:30">
      <c r="A1342" t="s">
        <v>174</v>
      </c>
      <c r="B1342" t="s">
        <v>771</v>
      </c>
      <c r="C1342" t="s">
        <v>1292</v>
      </c>
      <c r="D1342" t="s">
        <v>1293</v>
      </c>
      <c r="E1342">
        <v>49.794208380000001</v>
      </c>
      <c r="F1342">
        <v>-126.4400531</v>
      </c>
      <c r="G1342" t="s">
        <v>1294</v>
      </c>
      <c r="H1342" t="s">
        <v>1294</v>
      </c>
      <c r="I1342" t="s">
        <v>1295</v>
      </c>
      <c r="J1342" t="s">
        <v>1302</v>
      </c>
      <c r="K1342" t="s">
        <v>1303</v>
      </c>
      <c r="L1342">
        <v>49.911024390000001</v>
      </c>
      <c r="M1342">
        <v>-126.8499923</v>
      </c>
      <c r="N1342" t="s">
        <v>30</v>
      </c>
      <c r="O1342">
        <v>32</v>
      </c>
      <c r="P1342" t="s">
        <v>1304</v>
      </c>
      <c r="Q1342">
        <v>5</v>
      </c>
      <c r="R1342">
        <v>41438</v>
      </c>
      <c r="S1342" t="s">
        <v>174</v>
      </c>
      <c r="T1342">
        <v>25</v>
      </c>
      <c r="U1342" t="s">
        <v>1131</v>
      </c>
      <c r="V1342" t="s">
        <v>55</v>
      </c>
      <c r="W1342" s="449">
        <v>11</v>
      </c>
      <c r="X1342">
        <f>'Area 25'!CZ14</f>
        <v>3</v>
      </c>
      <c r="Y1342" s="449" t="e">
        <f>'Area 25'!DD14</f>
        <v>#N/A</v>
      </c>
      <c r="Z1342" s="449" t="e">
        <f>'Area 25'!DB14</f>
        <v>#N/A</v>
      </c>
      <c r="AA1342" s="449" t="e">
        <f>'Area 25'!DH14</f>
        <v>#N/A</v>
      </c>
      <c r="AB1342" t="e">
        <f t="shared" si="79"/>
        <v>#N/A</v>
      </c>
      <c r="AC1342" t="e">
        <f t="shared" si="80"/>
        <v>#N/A</v>
      </c>
      <c r="AD1342" t="e">
        <f t="shared" si="81"/>
        <v>#N/A</v>
      </c>
    </row>
    <row r="1343" spans="1:30">
      <c r="A1343" t="s">
        <v>174</v>
      </c>
      <c r="B1343" t="s">
        <v>771</v>
      </c>
      <c r="C1343" t="s">
        <v>1292</v>
      </c>
      <c r="D1343" t="s">
        <v>1293</v>
      </c>
      <c r="E1343">
        <v>49.794208380000001</v>
      </c>
      <c r="F1343">
        <v>-126.4400531</v>
      </c>
      <c r="G1343" t="s">
        <v>1294</v>
      </c>
      <c r="H1343" t="s">
        <v>1294</v>
      </c>
      <c r="I1343" t="s">
        <v>1295</v>
      </c>
      <c r="J1343" t="s">
        <v>1302</v>
      </c>
      <c r="K1343" t="s">
        <v>1303</v>
      </c>
      <c r="L1343">
        <v>49.911024390000001</v>
      </c>
      <c r="M1343">
        <v>-126.8499923</v>
      </c>
      <c r="N1343" t="s">
        <v>30</v>
      </c>
      <c r="O1343">
        <v>32</v>
      </c>
      <c r="P1343" t="s">
        <v>1304</v>
      </c>
      <c r="Q1343">
        <v>5</v>
      </c>
      <c r="R1343">
        <v>41438</v>
      </c>
      <c r="S1343" t="s">
        <v>174</v>
      </c>
      <c r="T1343">
        <v>25</v>
      </c>
      <c r="U1343" t="s">
        <v>1131</v>
      </c>
      <c r="V1343" t="s">
        <v>56</v>
      </c>
      <c r="W1343" s="449">
        <v>12</v>
      </c>
      <c r="X1343">
        <f>'Area 25'!CZ15</f>
        <v>0</v>
      </c>
      <c r="Y1343" s="449" t="e">
        <f>'Area 25'!DD15</f>
        <v>#N/A</v>
      </c>
      <c r="Z1343" s="449" t="e">
        <f>'Area 25'!DB15</f>
        <v>#N/A</v>
      </c>
      <c r="AA1343" s="449" t="e">
        <f>'Area 25'!DH15</f>
        <v>#N/A</v>
      </c>
      <c r="AB1343" t="e">
        <f t="shared" si="79"/>
        <v>#N/A</v>
      </c>
      <c r="AC1343" t="e">
        <f t="shared" si="80"/>
        <v>#N/A</v>
      </c>
      <c r="AD1343" t="e">
        <f t="shared" si="81"/>
        <v>#N/A</v>
      </c>
    </row>
    <row r="1344" spans="1:30">
      <c r="A1344" t="s">
        <v>174</v>
      </c>
      <c r="B1344" t="s">
        <v>771</v>
      </c>
      <c r="C1344" t="s">
        <v>1292</v>
      </c>
      <c r="D1344" t="s">
        <v>1293</v>
      </c>
      <c r="E1344">
        <v>49.794208380000001</v>
      </c>
      <c r="F1344">
        <v>-126.4400531</v>
      </c>
      <c r="G1344" t="s">
        <v>1294</v>
      </c>
      <c r="H1344" t="s">
        <v>1294</v>
      </c>
      <c r="I1344" t="s">
        <v>1295</v>
      </c>
      <c r="J1344" t="s">
        <v>1302</v>
      </c>
      <c r="K1344" t="s">
        <v>1303</v>
      </c>
      <c r="L1344">
        <v>49.911024390000001</v>
      </c>
      <c r="M1344">
        <v>-126.8499923</v>
      </c>
      <c r="N1344" t="s">
        <v>30</v>
      </c>
      <c r="O1344">
        <v>32</v>
      </c>
      <c r="P1344" t="s">
        <v>1304</v>
      </c>
      <c r="Q1344">
        <v>5</v>
      </c>
      <c r="R1344">
        <v>41438</v>
      </c>
      <c r="S1344" t="s">
        <v>174</v>
      </c>
      <c r="T1344">
        <v>25</v>
      </c>
      <c r="U1344" t="s">
        <v>1131</v>
      </c>
      <c r="V1344" t="s">
        <v>57</v>
      </c>
      <c r="W1344" s="449">
        <v>13</v>
      </c>
      <c r="X1344">
        <f>'Area 25'!CZ16</f>
        <v>0</v>
      </c>
      <c r="Y1344" s="449" t="e">
        <f>'Area 25'!DD16</f>
        <v>#N/A</v>
      </c>
      <c r="Z1344" s="449" t="e">
        <f>'Area 25'!DB16</f>
        <v>#N/A</v>
      </c>
      <c r="AA1344" s="449" t="e">
        <f>'Area 25'!DH16</f>
        <v>#N/A</v>
      </c>
      <c r="AB1344" t="e">
        <f t="shared" si="79"/>
        <v>#N/A</v>
      </c>
      <c r="AC1344" t="e">
        <f t="shared" si="80"/>
        <v>#N/A</v>
      </c>
      <c r="AD1344" t="e">
        <f t="shared" si="81"/>
        <v>#N/A</v>
      </c>
    </row>
    <row r="1345" spans="1:30">
      <c r="A1345" t="s">
        <v>174</v>
      </c>
      <c r="B1345" t="s">
        <v>771</v>
      </c>
      <c r="C1345" t="s">
        <v>1292</v>
      </c>
      <c r="D1345" t="s">
        <v>1293</v>
      </c>
      <c r="E1345">
        <v>49.794208380000001</v>
      </c>
      <c r="F1345">
        <v>-126.4400531</v>
      </c>
      <c r="G1345" t="s">
        <v>1294</v>
      </c>
      <c r="H1345" t="s">
        <v>1294</v>
      </c>
      <c r="I1345" t="s">
        <v>1295</v>
      </c>
      <c r="J1345" t="s">
        <v>1302</v>
      </c>
      <c r="K1345" t="s">
        <v>1303</v>
      </c>
      <c r="L1345">
        <v>49.911024390000001</v>
      </c>
      <c r="M1345">
        <v>-126.8499923</v>
      </c>
      <c r="N1345" t="s">
        <v>30</v>
      </c>
      <c r="O1345">
        <v>32</v>
      </c>
      <c r="P1345" t="s">
        <v>1304</v>
      </c>
      <c r="Q1345">
        <v>5</v>
      </c>
      <c r="R1345">
        <v>41438</v>
      </c>
      <c r="S1345" t="s">
        <v>174</v>
      </c>
      <c r="T1345">
        <v>25</v>
      </c>
      <c r="U1345" t="s">
        <v>1131</v>
      </c>
      <c r="V1345" t="s">
        <v>58</v>
      </c>
      <c r="W1345" s="449">
        <v>14</v>
      </c>
      <c r="X1345">
        <f>'Area 25'!CZ17</f>
        <v>0</v>
      </c>
      <c r="Y1345" s="449" t="e">
        <f>'Area 25'!DD17</f>
        <v>#N/A</v>
      </c>
      <c r="Z1345" s="449" t="e">
        <f>'Area 25'!DB17</f>
        <v>#N/A</v>
      </c>
      <c r="AA1345" s="449" t="e">
        <f>'Area 25'!DH17</f>
        <v>#N/A</v>
      </c>
      <c r="AB1345" t="e">
        <f t="shared" si="79"/>
        <v>#N/A</v>
      </c>
      <c r="AC1345" t="e">
        <f t="shared" si="80"/>
        <v>#N/A</v>
      </c>
      <c r="AD1345" t="e">
        <f t="shared" si="81"/>
        <v>#N/A</v>
      </c>
    </row>
    <row r="1346" spans="1:30">
      <c r="A1346" t="s">
        <v>174</v>
      </c>
      <c r="B1346" t="s">
        <v>771</v>
      </c>
      <c r="C1346" t="s">
        <v>1292</v>
      </c>
      <c r="D1346" t="s">
        <v>1293</v>
      </c>
      <c r="E1346">
        <v>49.794208380000001</v>
      </c>
      <c r="F1346">
        <v>-126.4400531</v>
      </c>
      <c r="G1346" t="s">
        <v>1294</v>
      </c>
      <c r="H1346" t="s">
        <v>1294</v>
      </c>
      <c r="I1346" t="s">
        <v>1295</v>
      </c>
      <c r="J1346" t="s">
        <v>1302</v>
      </c>
      <c r="K1346" t="s">
        <v>1303</v>
      </c>
      <c r="L1346">
        <v>49.911024390000001</v>
      </c>
      <c r="M1346">
        <v>-126.8499923</v>
      </c>
      <c r="N1346" t="s">
        <v>30</v>
      </c>
      <c r="O1346">
        <v>32</v>
      </c>
      <c r="P1346" t="s">
        <v>1304</v>
      </c>
      <c r="Q1346">
        <v>5</v>
      </c>
      <c r="R1346">
        <v>41438</v>
      </c>
      <c r="S1346" t="s">
        <v>174</v>
      </c>
      <c r="T1346">
        <v>25</v>
      </c>
      <c r="U1346" t="s">
        <v>1131</v>
      </c>
      <c r="V1346" t="s">
        <v>59</v>
      </c>
      <c r="W1346" s="449">
        <v>15</v>
      </c>
      <c r="X1346">
        <f>'Area 25'!CZ18</f>
        <v>0</v>
      </c>
      <c r="Y1346" s="449" t="e">
        <f>'Area 25'!DD18</f>
        <v>#N/A</v>
      </c>
      <c r="Z1346" s="449" t="e">
        <f>'Area 25'!DB18</f>
        <v>#N/A</v>
      </c>
      <c r="AA1346" s="449" t="e">
        <f>'Area 25'!DH18</f>
        <v>#N/A</v>
      </c>
      <c r="AB1346" t="e">
        <f t="shared" si="79"/>
        <v>#N/A</v>
      </c>
      <c r="AC1346" t="e">
        <f t="shared" si="80"/>
        <v>#N/A</v>
      </c>
      <c r="AD1346" t="e">
        <f t="shared" si="81"/>
        <v>#N/A</v>
      </c>
    </row>
    <row r="1347" spans="1:30">
      <c r="A1347" t="s">
        <v>174</v>
      </c>
      <c r="B1347" t="s">
        <v>771</v>
      </c>
      <c r="C1347" t="s">
        <v>1292</v>
      </c>
      <c r="D1347" t="s">
        <v>1293</v>
      </c>
      <c r="E1347">
        <v>49.794208380000001</v>
      </c>
      <c r="F1347">
        <v>-126.4400531</v>
      </c>
      <c r="G1347" t="s">
        <v>1294</v>
      </c>
      <c r="H1347" t="s">
        <v>1294</v>
      </c>
      <c r="I1347" t="s">
        <v>1295</v>
      </c>
      <c r="J1347" t="s">
        <v>1302</v>
      </c>
      <c r="K1347" t="s">
        <v>1303</v>
      </c>
      <c r="L1347">
        <v>49.911024390000001</v>
      </c>
      <c r="M1347">
        <v>-126.8499923</v>
      </c>
      <c r="N1347" t="s">
        <v>30</v>
      </c>
      <c r="O1347">
        <v>32</v>
      </c>
      <c r="P1347" t="s">
        <v>1304</v>
      </c>
      <c r="Q1347">
        <v>5</v>
      </c>
      <c r="R1347">
        <v>41438</v>
      </c>
      <c r="S1347" t="s">
        <v>174</v>
      </c>
      <c r="T1347">
        <v>25</v>
      </c>
      <c r="U1347" t="s">
        <v>1132</v>
      </c>
      <c r="V1347" t="s">
        <v>61</v>
      </c>
      <c r="W1347" s="449">
        <v>16</v>
      </c>
      <c r="X1347">
        <f>'Area 25'!CZ19</f>
        <v>1</v>
      </c>
      <c r="Y1347" s="449" t="e">
        <f>'Area 25'!DD19</f>
        <v>#N/A</v>
      </c>
      <c r="Z1347" s="449" t="e">
        <f>'Area 25'!DB19</f>
        <v>#N/A</v>
      </c>
      <c r="AA1347" s="449" t="e">
        <f>'Area 25'!DH19</f>
        <v>#N/A</v>
      </c>
      <c r="AB1347" t="e">
        <f t="shared" si="79"/>
        <v>#N/A</v>
      </c>
      <c r="AC1347" t="e">
        <f t="shared" si="80"/>
        <v>#N/A</v>
      </c>
      <c r="AD1347" t="e">
        <f t="shared" si="81"/>
        <v>#N/A</v>
      </c>
    </row>
    <row r="1348" spans="1:30">
      <c r="A1348" t="s">
        <v>174</v>
      </c>
      <c r="B1348" t="s">
        <v>771</v>
      </c>
      <c r="C1348" t="s">
        <v>1292</v>
      </c>
      <c r="D1348" t="s">
        <v>1293</v>
      </c>
      <c r="E1348">
        <v>49.794208380000001</v>
      </c>
      <c r="F1348">
        <v>-126.4400531</v>
      </c>
      <c r="G1348" t="s">
        <v>1294</v>
      </c>
      <c r="H1348" t="s">
        <v>1294</v>
      </c>
      <c r="I1348" t="s">
        <v>1295</v>
      </c>
      <c r="J1348" t="s">
        <v>1302</v>
      </c>
      <c r="K1348" t="s">
        <v>1303</v>
      </c>
      <c r="L1348">
        <v>49.911024390000001</v>
      </c>
      <c r="M1348">
        <v>-126.8499923</v>
      </c>
      <c r="N1348" t="s">
        <v>30</v>
      </c>
      <c r="O1348">
        <v>32</v>
      </c>
      <c r="P1348" t="s">
        <v>1304</v>
      </c>
      <c r="Q1348">
        <v>5</v>
      </c>
      <c r="R1348">
        <v>41438</v>
      </c>
      <c r="S1348" t="s">
        <v>174</v>
      </c>
      <c r="T1348">
        <v>25</v>
      </c>
      <c r="U1348" t="s">
        <v>1132</v>
      </c>
      <c r="V1348" t="s">
        <v>62</v>
      </c>
      <c r="W1348" s="449">
        <v>17</v>
      </c>
      <c r="X1348">
        <f>'Area 25'!CZ20</f>
        <v>2</v>
      </c>
      <c r="Y1348" s="449" t="e">
        <f>'Area 25'!DD20</f>
        <v>#N/A</v>
      </c>
      <c r="Z1348" s="449" t="e">
        <f>'Area 25'!DB20</f>
        <v>#N/A</v>
      </c>
      <c r="AA1348" s="449" t="e">
        <f>'Area 25'!DH20</f>
        <v>#N/A</v>
      </c>
      <c r="AB1348" t="e">
        <f t="shared" si="79"/>
        <v>#N/A</v>
      </c>
      <c r="AC1348" t="e">
        <f t="shared" si="80"/>
        <v>#N/A</v>
      </c>
      <c r="AD1348" t="e">
        <f t="shared" si="81"/>
        <v>#N/A</v>
      </c>
    </row>
    <row r="1349" spans="1:30">
      <c r="A1349" t="s">
        <v>174</v>
      </c>
      <c r="B1349" t="s">
        <v>771</v>
      </c>
      <c r="C1349" t="s">
        <v>1292</v>
      </c>
      <c r="D1349" t="s">
        <v>1293</v>
      </c>
      <c r="E1349">
        <v>49.794208380000001</v>
      </c>
      <c r="F1349">
        <v>-126.4400531</v>
      </c>
      <c r="G1349" t="s">
        <v>1294</v>
      </c>
      <c r="H1349" t="s">
        <v>1294</v>
      </c>
      <c r="I1349" t="s">
        <v>1295</v>
      </c>
      <c r="J1349" t="s">
        <v>1302</v>
      </c>
      <c r="K1349" t="s">
        <v>1303</v>
      </c>
      <c r="L1349">
        <v>49.911024390000001</v>
      </c>
      <c r="M1349">
        <v>-126.8499923</v>
      </c>
      <c r="N1349" t="s">
        <v>30</v>
      </c>
      <c r="O1349">
        <v>32</v>
      </c>
      <c r="P1349" t="s">
        <v>1304</v>
      </c>
      <c r="Q1349">
        <v>5</v>
      </c>
      <c r="R1349">
        <v>41438</v>
      </c>
      <c r="S1349" t="s">
        <v>174</v>
      </c>
      <c r="T1349">
        <v>25</v>
      </c>
      <c r="U1349" t="s">
        <v>1132</v>
      </c>
      <c r="V1349" t="s">
        <v>284</v>
      </c>
      <c r="W1349" s="449">
        <v>18</v>
      </c>
      <c r="X1349">
        <f>'Area 25'!CZ21</f>
        <v>1</v>
      </c>
      <c r="Y1349" s="449" t="e">
        <f>'Area 25'!DD21</f>
        <v>#N/A</v>
      </c>
      <c r="Z1349" s="449" t="e">
        <f>'Area 25'!DB21</f>
        <v>#N/A</v>
      </c>
      <c r="AA1349" s="449" t="e">
        <f>'Area 25'!DH21</f>
        <v>#N/A</v>
      </c>
      <c r="AB1349" t="e">
        <f t="shared" si="79"/>
        <v>#N/A</v>
      </c>
      <c r="AC1349" t="e">
        <f t="shared" si="80"/>
        <v>#N/A</v>
      </c>
      <c r="AD1349" t="e">
        <f t="shared" si="81"/>
        <v>#N/A</v>
      </c>
    </row>
    <row r="1350" spans="1:30">
      <c r="A1350" t="s">
        <v>174</v>
      </c>
      <c r="B1350" t="s">
        <v>771</v>
      </c>
      <c r="C1350" t="s">
        <v>1292</v>
      </c>
      <c r="D1350" t="s">
        <v>1293</v>
      </c>
      <c r="E1350">
        <v>49.794208380000001</v>
      </c>
      <c r="F1350">
        <v>-126.4400531</v>
      </c>
      <c r="G1350" t="s">
        <v>1294</v>
      </c>
      <c r="H1350" t="s">
        <v>1294</v>
      </c>
      <c r="I1350" t="s">
        <v>1295</v>
      </c>
      <c r="J1350" t="s">
        <v>1302</v>
      </c>
      <c r="K1350" t="s">
        <v>1303</v>
      </c>
      <c r="L1350">
        <v>49.911024390000001</v>
      </c>
      <c r="M1350">
        <v>-126.8499923</v>
      </c>
      <c r="N1350" t="s">
        <v>30</v>
      </c>
      <c r="O1350">
        <v>32</v>
      </c>
      <c r="P1350" t="s">
        <v>1304</v>
      </c>
      <c r="Q1350">
        <v>5</v>
      </c>
      <c r="R1350">
        <v>41438</v>
      </c>
      <c r="S1350" t="s">
        <v>174</v>
      </c>
      <c r="T1350">
        <v>25</v>
      </c>
      <c r="U1350" t="s">
        <v>1132</v>
      </c>
      <c r="V1350" t="s">
        <v>64</v>
      </c>
      <c r="W1350" s="449">
        <v>19</v>
      </c>
      <c r="X1350">
        <f>'Area 25'!CZ22</f>
        <v>-1</v>
      </c>
      <c r="Y1350" s="449" t="e">
        <f>'Area 25'!DD22</f>
        <v>#N/A</v>
      </c>
      <c r="Z1350" s="449" t="e">
        <f>'Area 25'!DB22</f>
        <v>#N/A</v>
      </c>
      <c r="AA1350" s="449" t="e">
        <f>'Area 25'!DH22</f>
        <v>#N/A</v>
      </c>
      <c r="AB1350" t="e">
        <f t="shared" si="79"/>
        <v>#N/A</v>
      </c>
      <c r="AC1350" t="e">
        <f t="shared" si="80"/>
        <v>#N/A</v>
      </c>
      <c r="AD1350" t="e">
        <f t="shared" si="81"/>
        <v>#N/A</v>
      </c>
    </row>
    <row r="1351" spans="1:30">
      <c r="A1351" t="s">
        <v>174</v>
      </c>
      <c r="B1351" t="s">
        <v>771</v>
      </c>
      <c r="C1351" t="s">
        <v>1292</v>
      </c>
      <c r="D1351" t="s">
        <v>1293</v>
      </c>
      <c r="E1351">
        <v>49.794208380000001</v>
      </c>
      <c r="F1351">
        <v>-126.4400531</v>
      </c>
      <c r="G1351" t="s">
        <v>1294</v>
      </c>
      <c r="H1351" t="s">
        <v>1294</v>
      </c>
      <c r="I1351" t="s">
        <v>1295</v>
      </c>
      <c r="J1351" t="s">
        <v>1302</v>
      </c>
      <c r="K1351" t="s">
        <v>1303</v>
      </c>
      <c r="L1351">
        <v>49.911024390000001</v>
      </c>
      <c r="M1351">
        <v>-126.8499923</v>
      </c>
      <c r="N1351" t="s">
        <v>30</v>
      </c>
      <c r="O1351">
        <v>32</v>
      </c>
      <c r="P1351" t="s">
        <v>1304</v>
      </c>
      <c r="Q1351">
        <v>5</v>
      </c>
      <c r="R1351">
        <v>41438</v>
      </c>
      <c r="S1351" t="s">
        <v>174</v>
      </c>
      <c r="T1351">
        <v>25</v>
      </c>
      <c r="U1351" t="s">
        <v>1132</v>
      </c>
      <c r="V1351" t="s">
        <v>65</v>
      </c>
      <c r="W1351" s="449">
        <v>20</v>
      </c>
      <c r="X1351">
        <f>'Area 25'!CZ23</f>
        <v>1</v>
      </c>
      <c r="Y1351" s="449" t="e">
        <f>'Area 25'!DD23</f>
        <v>#N/A</v>
      </c>
      <c r="Z1351" s="449" t="e">
        <f>'Area 25'!DB23</f>
        <v>#N/A</v>
      </c>
      <c r="AA1351" s="449" t="e">
        <f>'Area 25'!DH23</f>
        <v>#N/A</v>
      </c>
      <c r="AB1351" t="e">
        <f t="shared" si="79"/>
        <v>#N/A</v>
      </c>
      <c r="AC1351" t="e">
        <f t="shared" si="80"/>
        <v>#N/A</v>
      </c>
      <c r="AD1351" t="e">
        <f t="shared" si="81"/>
        <v>#N/A</v>
      </c>
    </row>
    <row r="1352" spans="1:30">
      <c r="A1352" t="s">
        <v>174</v>
      </c>
      <c r="B1352" t="s">
        <v>771</v>
      </c>
      <c r="C1352" t="s">
        <v>1292</v>
      </c>
      <c r="D1352" t="s">
        <v>1293</v>
      </c>
      <c r="E1352">
        <v>49.794208380000001</v>
      </c>
      <c r="F1352">
        <v>-126.4400531</v>
      </c>
      <c r="G1352" t="s">
        <v>1294</v>
      </c>
      <c r="H1352" t="s">
        <v>1294</v>
      </c>
      <c r="I1352" t="s">
        <v>1295</v>
      </c>
      <c r="J1352" t="s">
        <v>1302</v>
      </c>
      <c r="K1352" t="s">
        <v>1303</v>
      </c>
      <c r="L1352">
        <v>49.911024390000001</v>
      </c>
      <c r="M1352">
        <v>-126.8499923</v>
      </c>
      <c r="N1352" t="s">
        <v>30</v>
      </c>
      <c r="O1352">
        <v>32</v>
      </c>
      <c r="P1352" t="s">
        <v>1304</v>
      </c>
      <c r="Q1352">
        <v>5</v>
      </c>
      <c r="R1352">
        <v>41438</v>
      </c>
      <c r="S1352" t="s">
        <v>174</v>
      </c>
      <c r="T1352">
        <v>25</v>
      </c>
      <c r="U1352" t="s">
        <v>1132</v>
      </c>
      <c r="V1352" t="s">
        <v>66</v>
      </c>
      <c r="W1352" s="449">
        <v>21</v>
      </c>
      <c r="X1352">
        <f>'Area 25'!CZ24</f>
        <v>-1</v>
      </c>
      <c r="Y1352" s="449" t="e">
        <f>'Area 25'!DD24</f>
        <v>#N/A</v>
      </c>
      <c r="Z1352" s="449" t="e">
        <f>'Area 25'!DB24</f>
        <v>#N/A</v>
      </c>
      <c r="AA1352" s="449" t="e">
        <f>'Area 25'!DH24</f>
        <v>#N/A</v>
      </c>
      <c r="AB1352" t="e">
        <f t="shared" si="79"/>
        <v>#N/A</v>
      </c>
      <c r="AC1352" t="e">
        <f t="shared" si="80"/>
        <v>#N/A</v>
      </c>
      <c r="AD1352" t="e">
        <f t="shared" si="81"/>
        <v>#N/A</v>
      </c>
    </row>
    <row r="1353" spans="1:30">
      <c r="A1353" t="s">
        <v>174</v>
      </c>
      <c r="B1353" t="s">
        <v>771</v>
      </c>
      <c r="C1353" t="s">
        <v>1292</v>
      </c>
      <c r="D1353" t="s">
        <v>1293</v>
      </c>
      <c r="E1353">
        <v>49.794208380000001</v>
      </c>
      <c r="F1353">
        <v>-126.4400531</v>
      </c>
      <c r="G1353" t="s">
        <v>1294</v>
      </c>
      <c r="H1353" t="s">
        <v>1294</v>
      </c>
      <c r="I1353" t="s">
        <v>1295</v>
      </c>
      <c r="J1353" t="s">
        <v>1302</v>
      </c>
      <c r="K1353" t="s">
        <v>1303</v>
      </c>
      <c r="L1353">
        <v>49.911024390000001</v>
      </c>
      <c r="M1353">
        <v>-126.8499923</v>
      </c>
      <c r="N1353" t="s">
        <v>30</v>
      </c>
      <c r="O1353">
        <v>32</v>
      </c>
      <c r="P1353" t="s">
        <v>1304</v>
      </c>
      <c r="Q1353">
        <v>5</v>
      </c>
      <c r="R1353">
        <v>41438</v>
      </c>
      <c r="S1353" t="s">
        <v>174</v>
      </c>
      <c r="T1353">
        <v>25</v>
      </c>
      <c r="U1353" t="s">
        <v>1132</v>
      </c>
      <c r="V1353" t="s">
        <v>67</v>
      </c>
      <c r="W1353" s="449">
        <v>22</v>
      </c>
      <c r="X1353">
        <f>'Area 25'!CZ25</f>
        <v>-1</v>
      </c>
      <c r="Y1353" s="449" t="e">
        <f>'Area 25'!DD25</f>
        <v>#N/A</v>
      </c>
      <c r="Z1353" s="449" t="e">
        <f>'Area 25'!DB25</f>
        <v>#N/A</v>
      </c>
      <c r="AA1353" s="449" t="e">
        <f>'Area 25'!DH25</f>
        <v>#N/A</v>
      </c>
      <c r="AB1353" t="e">
        <f t="shared" si="79"/>
        <v>#N/A</v>
      </c>
      <c r="AC1353" t="e">
        <f t="shared" si="80"/>
        <v>#N/A</v>
      </c>
      <c r="AD1353" t="e">
        <f t="shared" si="81"/>
        <v>#N/A</v>
      </c>
    </row>
    <row r="1354" spans="1:30">
      <c r="A1354" t="s">
        <v>174</v>
      </c>
      <c r="B1354" t="s">
        <v>771</v>
      </c>
      <c r="C1354" t="s">
        <v>1292</v>
      </c>
      <c r="D1354" t="s">
        <v>1293</v>
      </c>
      <c r="E1354">
        <v>49.794208380000001</v>
      </c>
      <c r="F1354">
        <v>-126.4400531</v>
      </c>
      <c r="G1354" t="s">
        <v>1294</v>
      </c>
      <c r="H1354" t="s">
        <v>1294</v>
      </c>
      <c r="I1354" t="s">
        <v>1295</v>
      </c>
      <c r="J1354" t="s">
        <v>1302</v>
      </c>
      <c r="K1354" t="s">
        <v>1303</v>
      </c>
      <c r="L1354">
        <v>49.911024390000001</v>
      </c>
      <c r="M1354">
        <v>-126.8499923</v>
      </c>
      <c r="N1354" t="s">
        <v>30</v>
      </c>
      <c r="O1354">
        <v>32</v>
      </c>
      <c r="P1354" t="s">
        <v>1304</v>
      </c>
      <c r="Q1354">
        <v>5</v>
      </c>
      <c r="R1354">
        <v>41438</v>
      </c>
      <c r="S1354" t="s">
        <v>174</v>
      </c>
      <c r="T1354">
        <v>25</v>
      </c>
      <c r="U1354" t="s">
        <v>1132</v>
      </c>
      <c r="V1354" t="s">
        <v>69</v>
      </c>
      <c r="W1354" s="449">
        <v>23</v>
      </c>
      <c r="X1354">
        <f>'Area 25'!CZ26</f>
        <v>0</v>
      </c>
      <c r="Y1354" s="449" t="e">
        <f>'Area 25'!DD26</f>
        <v>#N/A</v>
      </c>
      <c r="Z1354" s="449" t="e">
        <f>'Area 25'!DB26</f>
        <v>#N/A</v>
      </c>
      <c r="AA1354" s="449" t="e">
        <f>'Area 25'!DH26</f>
        <v>#N/A</v>
      </c>
      <c r="AB1354" t="e">
        <f t="shared" si="79"/>
        <v>#N/A</v>
      </c>
      <c r="AC1354" t="e">
        <f t="shared" si="80"/>
        <v>#N/A</v>
      </c>
      <c r="AD1354" t="e">
        <f t="shared" si="81"/>
        <v>#N/A</v>
      </c>
    </row>
    <row r="1355" spans="1:30">
      <c r="A1355" t="s">
        <v>174</v>
      </c>
      <c r="B1355" t="s">
        <v>771</v>
      </c>
      <c r="C1355" t="s">
        <v>1292</v>
      </c>
      <c r="D1355" t="s">
        <v>1293</v>
      </c>
      <c r="E1355">
        <v>49.794208380000001</v>
      </c>
      <c r="F1355">
        <v>-126.4400531</v>
      </c>
      <c r="G1355" t="s">
        <v>1294</v>
      </c>
      <c r="H1355" t="s">
        <v>1294</v>
      </c>
      <c r="I1355" t="s">
        <v>1295</v>
      </c>
      <c r="J1355" t="s">
        <v>1302</v>
      </c>
      <c r="K1355" t="s">
        <v>1303</v>
      </c>
      <c r="L1355">
        <v>49.911024390000001</v>
      </c>
      <c r="M1355">
        <v>-126.8499923</v>
      </c>
      <c r="N1355" t="s">
        <v>30</v>
      </c>
      <c r="O1355">
        <v>32</v>
      </c>
      <c r="P1355" t="s">
        <v>1304</v>
      </c>
      <c r="Q1355">
        <v>5</v>
      </c>
      <c r="R1355">
        <v>41438</v>
      </c>
      <c r="S1355" t="s">
        <v>174</v>
      </c>
      <c r="T1355">
        <v>25</v>
      </c>
      <c r="U1355" t="s">
        <v>1132</v>
      </c>
      <c r="V1355" t="s">
        <v>71</v>
      </c>
      <c r="W1355" s="449">
        <v>24</v>
      </c>
      <c r="X1355">
        <f>'Area 25'!CZ27</f>
        <v>0</v>
      </c>
      <c r="Y1355" s="449" t="e">
        <f>'Area 25'!DD27</f>
        <v>#N/A</v>
      </c>
      <c r="Z1355" s="449" t="e">
        <f>'Area 25'!DB27</f>
        <v>#N/A</v>
      </c>
      <c r="AA1355" s="449" t="e">
        <f>'Area 25'!DH27</f>
        <v>#N/A</v>
      </c>
      <c r="AB1355" t="e">
        <f t="shared" si="79"/>
        <v>#N/A</v>
      </c>
      <c r="AC1355" t="e">
        <f t="shared" si="80"/>
        <v>#N/A</v>
      </c>
      <c r="AD1355" t="e">
        <f t="shared" si="81"/>
        <v>#N/A</v>
      </c>
    </row>
    <row r="1356" spans="1:30">
      <c r="A1356" t="s">
        <v>174</v>
      </c>
      <c r="B1356" t="s">
        <v>771</v>
      </c>
      <c r="C1356" t="s">
        <v>1292</v>
      </c>
      <c r="D1356" t="s">
        <v>1293</v>
      </c>
      <c r="E1356">
        <v>49.794208380000001</v>
      </c>
      <c r="F1356">
        <v>-126.4400531</v>
      </c>
      <c r="G1356" t="s">
        <v>1294</v>
      </c>
      <c r="H1356" t="s">
        <v>1294</v>
      </c>
      <c r="I1356" t="s">
        <v>1295</v>
      </c>
      <c r="J1356" t="s">
        <v>1302</v>
      </c>
      <c r="K1356" t="s">
        <v>1303</v>
      </c>
      <c r="L1356">
        <v>49.911024390000001</v>
      </c>
      <c r="M1356">
        <v>-126.8499923</v>
      </c>
      <c r="N1356" t="s">
        <v>30</v>
      </c>
      <c r="O1356">
        <v>32</v>
      </c>
      <c r="P1356" t="s">
        <v>1304</v>
      </c>
      <c r="Q1356">
        <v>5</v>
      </c>
      <c r="R1356">
        <v>41438</v>
      </c>
      <c r="S1356" t="s">
        <v>174</v>
      </c>
      <c r="T1356">
        <v>25</v>
      </c>
      <c r="U1356" t="s">
        <v>1132</v>
      </c>
      <c r="V1356" t="s">
        <v>72</v>
      </c>
      <c r="W1356" s="449">
        <v>25</v>
      </c>
      <c r="X1356">
        <f>'Area 25'!CZ28</f>
        <v>0</v>
      </c>
      <c r="Y1356" s="449" t="e">
        <f>'Area 25'!DD28</f>
        <v>#N/A</v>
      </c>
      <c r="Z1356" s="449" t="e">
        <f>'Area 25'!DB28</f>
        <v>#N/A</v>
      </c>
      <c r="AA1356" s="449" t="e">
        <f>'Area 25'!DH28</f>
        <v>#N/A</v>
      </c>
      <c r="AB1356" t="e">
        <f t="shared" si="79"/>
        <v>#N/A</v>
      </c>
      <c r="AC1356" t="e">
        <f t="shared" si="80"/>
        <v>#N/A</v>
      </c>
      <c r="AD1356" t="e">
        <f t="shared" si="81"/>
        <v>#N/A</v>
      </c>
    </row>
    <row r="1357" spans="1:30">
      <c r="A1357" t="s">
        <v>174</v>
      </c>
      <c r="B1357" t="s">
        <v>771</v>
      </c>
      <c r="C1357" t="s">
        <v>1292</v>
      </c>
      <c r="D1357" t="s">
        <v>1293</v>
      </c>
      <c r="E1357">
        <v>49.794208380000001</v>
      </c>
      <c r="F1357">
        <v>-126.4400531</v>
      </c>
      <c r="G1357" t="s">
        <v>1294</v>
      </c>
      <c r="H1357" t="s">
        <v>1294</v>
      </c>
      <c r="I1357" t="s">
        <v>1295</v>
      </c>
      <c r="J1357" t="s">
        <v>1302</v>
      </c>
      <c r="K1357" t="s">
        <v>1303</v>
      </c>
      <c r="L1357">
        <v>49.911024390000001</v>
      </c>
      <c r="M1357">
        <v>-126.8499923</v>
      </c>
      <c r="N1357" t="s">
        <v>30</v>
      </c>
      <c r="O1357">
        <v>32</v>
      </c>
      <c r="P1357" t="s">
        <v>1304</v>
      </c>
      <c r="Q1357">
        <v>5</v>
      </c>
      <c r="R1357">
        <v>41438</v>
      </c>
      <c r="S1357" t="s">
        <v>174</v>
      </c>
      <c r="T1357">
        <v>25</v>
      </c>
      <c r="U1357" t="s">
        <v>1132</v>
      </c>
      <c r="V1357" t="s">
        <v>73</v>
      </c>
      <c r="W1357" s="449">
        <v>26</v>
      </c>
      <c r="X1357">
        <f>'Area 25'!CZ29</f>
        <v>0</v>
      </c>
      <c r="Y1357" s="449" t="e">
        <f>'Area 25'!DD29</f>
        <v>#N/A</v>
      </c>
      <c r="Z1357" s="449" t="e">
        <f>'Area 25'!DB29</f>
        <v>#N/A</v>
      </c>
      <c r="AA1357" s="449" t="e">
        <f>'Area 25'!DH29</f>
        <v>#N/A</v>
      </c>
      <c r="AB1357" t="e">
        <f t="shared" si="79"/>
        <v>#N/A</v>
      </c>
      <c r="AC1357" t="e">
        <f t="shared" si="80"/>
        <v>#N/A</v>
      </c>
      <c r="AD1357" t="e">
        <f t="shared" si="81"/>
        <v>#N/A</v>
      </c>
    </row>
    <row r="1358" spans="1:30">
      <c r="A1358" t="s">
        <v>174</v>
      </c>
      <c r="B1358" t="s">
        <v>771</v>
      </c>
      <c r="C1358" t="s">
        <v>1292</v>
      </c>
      <c r="D1358" t="s">
        <v>1293</v>
      </c>
      <c r="E1358">
        <v>49.794208380000001</v>
      </c>
      <c r="F1358">
        <v>-126.4400531</v>
      </c>
      <c r="G1358" t="s">
        <v>1294</v>
      </c>
      <c r="H1358" t="s">
        <v>1294</v>
      </c>
      <c r="I1358" t="s">
        <v>1295</v>
      </c>
      <c r="J1358" t="s">
        <v>1302</v>
      </c>
      <c r="K1358" t="s">
        <v>1303</v>
      </c>
      <c r="L1358">
        <v>49.911024390000001</v>
      </c>
      <c r="M1358">
        <v>-126.8499923</v>
      </c>
      <c r="N1358" t="s">
        <v>30</v>
      </c>
      <c r="O1358">
        <v>32</v>
      </c>
      <c r="P1358" t="s">
        <v>1304</v>
      </c>
      <c r="Q1358">
        <v>5</v>
      </c>
      <c r="R1358">
        <v>41438</v>
      </c>
      <c r="S1358" t="s">
        <v>174</v>
      </c>
      <c r="T1358">
        <v>25</v>
      </c>
      <c r="U1358" t="s">
        <v>1132</v>
      </c>
      <c r="V1358" t="s">
        <v>74</v>
      </c>
      <c r="W1358" s="449">
        <v>27</v>
      </c>
      <c r="X1358">
        <f>'Area 25'!CZ30</f>
        <v>0</v>
      </c>
      <c r="Y1358" s="449" t="e">
        <f>'Area 25'!DD30</f>
        <v>#N/A</v>
      </c>
      <c r="Z1358" s="449" t="e">
        <f>'Area 25'!DB30</f>
        <v>#N/A</v>
      </c>
      <c r="AA1358" s="449" t="e">
        <f>'Area 25'!DH30</f>
        <v>#N/A</v>
      </c>
      <c r="AB1358" t="e">
        <f t="shared" si="79"/>
        <v>#N/A</v>
      </c>
      <c r="AC1358" t="e">
        <f t="shared" si="80"/>
        <v>#N/A</v>
      </c>
      <c r="AD1358" t="e">
        <f t="shared" si="81"/>
        <v>#N/A</v>
      </c>
    </row>
    <row r="1359" spans="1:30">
      <c r="A1359" t="s">
        <v>174</v>
      </c>
      <c r="B1359" t="s">
        <v>771</v>
      </c>
      <c r="C1359" t="s">
        <v>1292</v>
      </c>
      <c r="D1359" t="s">
        <v>1293</v>
      </c>
      <c r="E1359">
        <v>49.794208380000001</v>
      </c>
      <c r="F1359">
        <v>-126.4400531</v>
      </c>
      <c r="G1359" t="s">
        <v>1294</v>
      </c>
      <c r="H1359" t="s">
        <v>1294</v>
      </c>
      <c r="I1359" t="s">
        <v>1295</v>
      </c>
      <c r="J1359" t="s">
        <v>1302</v>
      </c>
      <c r="K1359" t="s">
        <v>1303</v>
      </c>
      <c r="L1359">
        <v>49.911024390000001</v>
      </c>
      <c r="M1359">
        <v>-126.8499923</v>
      </c>
      <c r="N1359" t="s">
        <v>30</v>
      </c>
      <c r="O1359">
        <v>32</v>
      </c>
      <c r="P1359" t="s">
        <v>1304</v>
      </c>
      <c r="Q1359">
        <v>5</v>
      </c>
      <c r="R1359">
        <v>41438</v>
      </c>
      <c r="S1359" t="s">
        <v>174</v>
      </c>
      <c r="T1359">
        <v>25</v>
      </c>
      <c r="U1359" t="s">
        <v>1132</v>
      </c>
      <c r="V1359" t="s">
        <v>75</v>
      </c>
      <c r="W1359" s="449">
        <v>28</v>
      </c>
      <c r="X1359">
        <f>'Area 25'!CZ31</f>
        <v>0</v>
      </c>
      <c r="Y1359" s="449" t="e">
        <f>'Area 25'!DD31</f>
        <v>#N/A</v>
      </c>
      <c r="Z1359" s="449" t="e">
        <f>'Area 25'!DB31</f>
        <v>#N/A</v>
      </c>
      <c r="AA1359" s="449" t="e">
        <f>'Area 25'!DH31</f>
        <v>#N/A</v>
      </c>
      <c r="AB1359" t="e">
        <f t="shared" si="79"/>
        <v>#N/A</v>
      </c>
      <c r="AC1359" t="e">
        <f t="shared" si="80"/>
        <v>#N/A</v>
      </c>
      <c r="AD1359" t="e">
        <f t="shared" si="81"/>
        <v>#N/A</v>
      </c>
    </row>
    <row r="1360" spans="1:30">
      <c r="A1360" t="s">
        <v>174</v>
      </c>
      <c r="B1360" t="s">
        <v>771</v>
      </c>
      <c r="C1360" t="s">
        <v>1292</v>
      </c>
      <c r="D1360" t="s">
        <v>1293</v>
      </c>
      <c r="E1360">
        <v>49.794208380000001</v>
      </c>
      <c r="F1360">
        <v>-126.4400531</v>
      </c>
      <c r="G1360" t="s">
        <v>1294</v>
      </c>
      <c r="H1360" t="s">
        <v>1294</v>
      </c>
      <c r="I1360" t="s">
        <v>1295</v>
      </c>
      <c r="J1360" t="s">
        <v>1302</v>
      </c>
      <c r="K1360" t="s">
        <v>1303</v>
      </c>
      <c r="L1360">
        <v>49.911024390000001</v>
      </c>
      <c r="M1360">
        <v>-126.8499923</v>
      </c>
      <c r="N1360" t="s">
        <v>30</v>
      </c>
      <c r="O1360">
        <v>32</v>
      </c>
      <c r="P1360" t="s">
        <v>1304</v>
      </c>
      <c r="Q1360">
        <v>5</v>
      </c>
      <c r="R1360">
        <v>41438</v>
      </c>
      <c r="S1360" t="s">
        <v>174</v>
      </c>
      <c r="T1360">
        <v>25</v>
      </c>
      <c r="U1360" t="s">
        <v>1132</v>
      </c>
      <c r="V1360" t="s">
        <v>76</v>
      </c>
      <c r="W1360" s="449">
        <v>29</v>
      </c>
      <c r="X1360">
        <f>'Area 25'!CZ32</f>
        <v>0</v>
      </c>
      <c r="Y1360" s="449" t="e">
        <f>'Area 25'!DD32</f>
        <v>#N/A</v>
      </c>
      <c r="Z1360" s="449" t="e">
        <f>'Area 25'!DB32</f>
        <v>#N/A</v>
      </c>
      <c r="AA1360" s="449" t="e">
        <f>'Area 25'!DH32</f>
        <v>#N/A</v>
      </c>
      <c r="AB1360" t="e">
        <f t="shared" si="79"/>
        <v>#N/A</v>
      </c>
      <c r="AC1360" t="e">
        <f t="shared" si="80"/>
        <v>#N/A</v>
      </c>
      <c r="AD1360" t="e">
        <f t="shared" si="81"/>
        <v>#N/A</v>
      </c>
    </row>
    <row r="1361" spans="1:30">
      <c r="A1361" t="s">
        <v>174</v>
      </c>
      <c r="B1361" t="s">
        <v>771</v>
      </c>
      <c r="C1361" t="s">
        <v>1292</v>
      </c>
      <c r="D1361" t="s">
        <v>1293</v>
      </c>
      <c r="E1361">
        <v>49.794208380000001</v>
      </c>
      <c r="F1361">
        <v>-126.4400531</v>
      </c>
      <c r="G1361" t="s">
        <v>1294</v>
      </c>
      <c r="H1361" t="s">
        <v>1294</v>
      </c>
      <c r="I1361" t="s">
        <v>1295</v>
      </c>
      <c r="J1361" t="s">
        <v>1302</v>
      </c>
      <c r="K1361" t="s">
        <v>1303</v>
      </c>
      <c r="L1361">
        <v>49.911024390000001</v>
      </c>
      <c r="M1361">
        <v>-126.8499923</v>
      </c>
      <c r="N1361" t="s">
        <v>30</v>
      </c>
      <c r="O1361">
        <v>32</v>
      </c>
      <c r="P1361" t="s">
        <v>1304</v>
      </c>
      <c r="Q1361">
        <v>5</v>
      </c>
      <c r="R1361">
        <v>41438</v>
      </c>
      <c r="S1361" t="s">
        <v>174</v>
      </c>
      <c r="T1361">
        <v>25</v>
      </c>
      <c r="U1361" t="s">
        <v>1133</v>
      </c>
      <c r="V1361" t="s">
        <v>78</v>
      </c>
      <c r="W1361" s="449">
        <v>30</v>
      </c>
      <c r="X1361">
        <f>'Area 25'!CZ33</f>
        <v>0</v>
      </c>
      <c r="Y1361" s="449" t="e">
        <f>'Area 25'!DD33</f>
        <v>#N/A</v>
      </c>
      <c r="Z1361" s="449" t="e">
        <f>'Area 25'!DB33</f>
        <v>#N/A</v>
      </c>
      <c r="AA1361" s="449" t="e">
        <f>'Area 25'!DH33</f>
        <v>#N/A</v>
      </c>
      <c r="AB1361" t="e">
        <f t="shared" si="79"/>
        <v>#N/A</v>
      </c>
      <c r="AC1361" t="e">
        <f t="shared" si="80"/>
        <v>#N/A</v>
      </c>
      <c r="AD1361" t="e">
        <f t="shared" si="81"/>
        <v>#N/A</v>
      </c>
    </row>
    <row r="1362" spans="1:30">
      <c r="A1362" t="s">
        <v>174</v>
      </c>
      <c r="B1362" t="s">
        <v>771</v>
      </c>
      <c r="C1362" t="s">
        <v>1292</v>
      </c>
      <c r="D1362" t="s">
        <v>1293</v>
      </c>
      <c r="E1362">
        <v>49.794208380000001</v>
      </c>
      <c r="F1362">
        <v>-126.4400531</v>
      </c>
      <c r="G1362" t="s">
        <v>1294</v>
      </c>
      <c r="H1362" t="s">
        <v>1294</v>
      </c>
      <c r="I1362" t="s">
        <v>1295</v>
      </c>
      <c r="J1362" t="s">
        <v>1302</v>
      </c>
      <c r="K1362" t="s">
        <v>1303</v>
      </c>
      <c r="L1362">
        <v>49.911024390000001</v>
      </c>
      <c r="M1362">
        <v>-126.8499923</v>
      </c>
      <c r="N1362" t="s">
        <v>30</v>
      </c>
      <c r="O1362">
        <v>32</v>
      </c>
      <c r="P1362" t="s">
        <v>1304</v>
      </c>
      <c r="Q1362">
        <v>5</v>
      </c>
      <c r="R1362">
        <v>41438</v>
      </c>
      <c r="S1362" t="s">
        <v>174</v>
      </c>
      <c r="T1362">
        <v>25</v>
      </c>
      <c r="U1362" t="s">
        <v>1133</v>
      </c>
      <c r="V1362" t="s">
        <v>79</v>
      </c>
      <c r="W1362" s="449">
        <v>31</v>
      </c>
      <c r="X1362">
        <f>'Area 25'!CZ34</f>
        <v>0</v>
      </c>
      <c r="Y1362" s="449" t="e">
        <f>'Area 25'!DD34</f>
        <v>#N/A</v>
      </c>
      <c r="Z1362" s="449" t="e">
        <f>'Area 25'!DB34</f>
        <v>#N/A</v>
      </c>
      <c r="AA1362" s="449" t="e">
        <f>'Area 25'!DH34</f>
        <v>#N/A</v>
      </c>
      <c r="AB1362" t="e">
        <f t="shared" si="79"/>
        <v>#N/A</v>
      </c>
      <c r="AC1362" t="e">
        <f t="shared" si="80"/>
        <v>#N/A</v>
      </c>
      <c r="AD1362" t="e">
        <f t="shared" si="81"/>
        <v>#N/A</v>
      </c>
    </row>
    <row r="1363" spans="1:30">
      <c r="A1363" t="s">
        <v>174</v>
      </c>
      <c r="B1363" t="s">
        <v>771</v>
      </c>
      <c r="C1363" t="s">
        <v>1292</v>
      </c>
      <c r="D1363" t="s">
        <v>1293</v>
      </c>
      <c r="E1363">
        <v>49.794208380000001</v>
      </c>
      <c r="F1363">
        <v>-126.4400531</v>
      </c>
      <c r="G1363" t="s">
        <v>1294</v>
      </c>
      <c r="H1363" t="s">
        <v>1294</v>
      </c>
      <c r="I1363" t="s">
        <v>1295</v>
      </c>
      <c r="J1363" t="s">
        <v>1302</v>
      </c>
      <c r="K1363" t="s">
        <v>1303</v>
      </c>
      <c r="L1363">
        <v>49.911024390000001</v>
      </c>
      <c r="M1363">
        <v>-126.8499923</v>
      </c>
      <c r="N1363" t="s">
        <v>30</v>
      </c>
      <c r="O1363">
        <v>32</v>
      </c>
      <c r="P1363" t="s">
        <v>1304</v>
      </c>
      <c r="Q1363">
        <v>5</v>
      </c>
      <c r="R1363">
        <v>41438</v>
      </c>
      <c r="S1363" t="s">
        <v>174</v>
      </c>
      <c r="T1363">
        <v>25</v>
      </c>
      <c r="U1363" t="s">
        <v>1133</v>
      </c>
      <c r="V1363" t="s">
        <v>80</v>
      </c>
      <c r="W1363" s="449">
        <v>32</v>
      </c>
      <c r="X1363">
        <f>'Area 25'!CZ35</f>
        <v>1</v>
      </c>
      <c r="Y1363" s="449" t="e">
        <f>'Area 25'!DD35</f>
        <v>#N/A</v>
      </c>
      <c r="Z1363" s="449" t="e">
        <f>'Area 25'!DB35</f>
        <v>#N/A</v>
      </c>
      <c r="AA1363" s="449" t="e">
        <f>'Area 25'!DH35</f>
        <v>#N/A</v>
      </c>
      <c r="AB1363" t="e">
        <f t="shared" si="79"/>
        <v>#N/A</v>
      </c>
      <c r="AC1363" t="e">
        <f t="shared" si="80"/>
        <v>#N/A</v>
      </c>
      <c r="AD1363" t="e">
        <f t="shared" si="81"/>
        <v>#N/A</v>
      </c>
    </row>
    <row r="1364" spans="1:30">
      <c r="A1364" t="s">
        <v>174</v>
      </c>
      <c r="B1364" t="s">
        <v>771</v>
      </c>
      <c r="C1364" t="s">
        <v>1292</v>
      </c>
      <c r="D1364" t="s">
        <v>1293</v>
      </c>
      <c r="E1364">
        <v>49.794208380000001</v>
      </c>
      <c r="F1364">
        <v>-126.4400531</v>
      </c>
      <c r="G1364" t="s">
        <v>1294</v>
      </c>
      <c r="H1364" t="s">
        <v>1294</v>
      </c>
      <c r="I1364" t="s">
        <v>1295</v>
      </c>
      <c r="J1364" t="s">
        <v>1302</v>
      </c>
      <c r="K1364" t="s">
        <v>1303</v>
      </c>
      <c r="L1364">
        <v>49.911024390000001</v>
      </c>
      <c r="M1364">
        <v>-126.8499923</v>
      </c>
      <c r="N1364" t="s">
        <v>30</v>
      </c>
      <c r="O1364">
        <v>32</v>
      </c>
      <c r="P1364" t="s">
        <v>1304</v>
      </c>
      <c r="Q1364">
        <v>5</v>
      </c>
      <c r="R1364">
        <v>41438</v>
      </c>
      <c r="S1364" t="s">
        <v>174</v>
      </c>
      <c r="T1364">
        <v>25</v>
      </c>
      <c r="U1364" t="s">
        <v>1133</v>
      </c>
      <c r="V1364" t="s">
        <v>81</v>
      </c>
      <c r="W1364" s="449">
        <v>33</v>
      </c>
      <c r="X1364">
        <f>'Area 25'!CZ36</f>
        <v>0</v>
      </c>
      <c r="Y1364" s="449" t="e">
        <f>'Area 25'!DD36</f>
        <v>#N/A</v>
      </c>
      <c r="Z1364" s="449" t="e">
        <f>'Area 25'!DB36</f>
        <v>#N/A</v>
      </c>
      <c r="AA1364" s="449" t="e">
        <f>'Area 25'!DH36</f>
        <v>#N/A</v>
      </c>
      <c r="AB1364" t="e">
        <f t="shared" si="79"/>
        <v>#N/A</v>
      </c>
      <c r="AC1364" t="e">
        <f t="shared" si="80"/>
        <v>#N/A</v>
      </c>
      <c r="AD1364" t="e">
        <f t="shared" si="81"/>
        <v>#N/A</v>
      </c>
    </row>
    <row r="1365" spans="1:30">
      <c r="A1365" t="s">
        <v>174</v>
      </c>
      <c r="B1365" t="s">
        <v>771</v>
      </c>
      <c r="C1365" t="s">
        <v>1292</v>
      </c>
      <c r="D1365" t="s">
        <v>1293</v>
      </c>
      <c r="E1365">
        <v>49.794208380000001</v>
      </c>
      <c r="F1365">
        <v>-126.4400531</v>
      </c>
      <c r="G1365" t="s">
        <v>1294</v>
      </c>
      <c r="H1365" t="s">
        <v>1294</v>
      </c>
      <c r="I1365" t="s">
        <v>1295</v>
      </c>
      <c r="J1365" t="s">
        <v>1302</v>
      </c>
      <c r="K1365" t="s">
        <v>1303</v>
      </c>
      <c r="L1365">
        <v>49.911024390000001</v>
      </c>
      <c r="M1365">
        <v>-126.8499923</v>
      </c>
      <c r="N1365" t="s">
        <v>30</v>
      </c>
      <c r="O1365">
        <v>32</v>
      </c>
      <c r="P1365" t="s">
        <v>1304</v>
      </c>
      <c r="Q1365">
        <v>5</v>
      </c>
      <c r="R1365">
        <v>41438</v>
      </c>
      <c r="S1365" t="s">
        <v>174</v>
      </c>
      <c r="T1365">
        <v>25</v>
      </c>
      <c r="U1365" t="s">
        <v>1133</v>
      </c>
      <c r="V1365" t="s">
        <v>82</v>
      </c>
      <c r="W1365" s="449">
        <v>34</v>
      </c>
      <c r="X1365">
        <f>'Area 25'!CZ37</f>
        <v>1</v>
      </c>
      <c r="Y1365" s="449" t="e">
        <f>'Area 25'!DD37</f>
        <v>#N/A</v>
      </c>
      <c r="Z1365" s="449" t="e">
        <f>'Area 25'!DB37</f>
        <v>#N/A</v>
      </c>
      <c r="AA1365" s="449" t="e">
        <f>'Area 25'!DH37</f>
        <v>#N/A</v>
      </c>
      <c r="AB1365" t="e">
        <f t="shared" si="79"/>
        <v>#N/A</v>
      </c>
      <c r="AC1365" t="e">
        <f t="shared" si="80"/>
        <v>#N/A</v>
      </c>
      <c r="AD1365" t="e">
        <f t="shared" si="81"/>
        <v>#N/A</v>
      </c>
    </row>
    <row r="1366" spans="1:30">
      <c r="A1366" t="s">
        <v>174</v>
      </c>
      <c r="B1366" t="s">
        <v>771</v>
      </c>
      <c r="C1366" t="s">
        <v>1292</v>
      </c>
      <c r="D1366" t="s">
        <v>1293</v>
      </c>
      <c r="E1366">
        <v>49.794208380000001</v>
      </c>
      <c r="F1366">
        <v>-126.4400531</v>
      </c>
      <c r="G1366" t="s">
        <v>1294</v>
      </c>
      <c r="H1366" t="s">
        <v>1294</v>
      </c>
      <c r="I1366" t="s">
        <v>1295</v>
      </c>
      <c r="J1366" t="s">
        <v>1302</v>
      </c>
      <c r="K1366" t="s">
        <v>1303</v>
      </c>
      <c r="L1366">
        <v>49.911024390000001</v>
      </c>
      <c r="M1366">
        <v>-126.8499923</v>
      </c>
      <c r="N1366" t="s">
        <v>30</v>
      </c>
      <c r="O1366">
        <v>32</v>
      </c>
      <c r="P1366" t="s">
        <v>1304</v>
      </c>
      <c r="Q1366">
        <v>5</v>
      </c>
      <c r="R1366">
        <v>41438</v>
      </c>
      <c r="S1366" t="s">
        <v>174</v>
      </c>
      <c r="T1366">
        <v>25</v>
      </c>
      <c r="U1366" t="s">
        <v>1133</v>
      </c>
      <c r="V1366" t="s">
        <v>83</v>
      </c>
      <c r="W1366" s="449">
        <v>35</v>
      </c>
      <c r="X1366">
        <f>'Area 25'!CZ38</f>
        <v>-1</v>
      </c>
      <c r="Y1366" s="449" t="e">
        <f>'Area 25'!DD38</f>
        <v>#N/A</v>
      </c>
      <c r="Z1366" s="449" t="e">
        <f>'Area 25'!DB38</f>
        <v>#N/A</v>
      </c>
      <c r="AA1366" s="449" t="e">
        <f>'Area 25'!DH38</f>
        <v>#N/A</v>
      </c>
      <c r="AB1366" t="e">
        <f t="shared" si="79"/>
        <v>#N/A</v>
      </c>
      <c r="AC1366" t="e">
        <f t="shared" si="80"/>
        <v>#N/A</v>
      </c>
      <c r="AD1366" t="e">
        <f t="shared" si="81"/>
        <v>#N/A</v>
      </c>
    </row>
    <row r="1367" spans="1:30">
      <c r="A1367" t="s">
        <v>174</v>
      </c>
      <c r="B1367" t="s">
        <v>771</v>
      </c>
      <c r="C1367" t="s">
        <v>1292</v>
      </c>
      <c r="D1367" t="s">
        <v>1293</v>
      </c>
      <c r="E1367">
        <v>49.794208380000001</v>
      </c>
      <c r="F1367">
        <v>-126.4400531</v>
      </c>
      <c r="G1367" t="s">
        <v>1294</v>
      </c>
      <c r="H1367" t="s">
        <v>1294</v>
      </c>
      <c r="I1367" t="s">
        <v>1295</v>
      </c>
      <c r="J1367" t="s">
        <v>1302</v>
      </c>
      <c r="K1367" t="s">
        <v>1303</v>
      </c>
      <c r="L1367">
        <v>49.911024390000001</v>
      </c>
      <c r="M1367">
        <v>-126.8499923</v>
      </c>
      <c r="N1367" t="s">
        <v>30</v>
      </c>
      <c r="O1367">
        <v>32</v>
      </c>
      <c r="P1367" t="s">
        <v>1304</v>
      </c>
      <c r="Q1367">
        <v>5</v>
      </c>
      <c r="R1367">
        <v>41438</v>
      </c>
      <c r="S1367" t="s">
        <v>174</v>
      </c>
      <c r="T1367">
        <v>25</v>
      </c>
      <c r="U1367" t="s">
        <v>1133</v>
      </c>
      <c r="V1367" t="s">
        <v>84</v>
      </c>
      <c r="W1367" s="449">
        <v>36</v>
      </c>
      <c r="X1367">
        <f>'Area 25'!CZ39</f>
        <v>4</v>
      </c>
      <c r="Y1367" s="449" t="e">
        <f>'Area 25'!DD39</f>
        <v>#N/A</v>
      </c>
      <c r="Z1367" s="449" t="e">
        <f>'Area 25'!DB39</f>
        <v>#N/A</v>
      </c>
      <c r="AA1367" s="449" t="e">
        <f>'Area 25'!DH39</f>
        <v>#N/A</v>
      </c>
      <c r="AB1367" t="e">
        <f t="shared" si="79"/>
        <v>#N/A</v>
      </c>
      <c r="AC1367" t="e">
        <f t="shared" si="80"/>
        <v>#N/A</v>
      </c>
      <c r="AD1367" t="e">
        <f t="shared" si="81"/>
        <v>#N/A</v>
      </c>
    </row>
    <row r="1368" spans="1:30">
      <c r="A1368" t="s">
        <v>174</v>
      </c>
      <c r="B1368" t="s">
        <v>771</v>
      </c>
      <c r="C1368" t="s">
        <v>1292</v>
      </c>
      <c r="D1368" t="s">
        <v>1293</v>
      </c>
      <c r="E1368">
        <v>49.794208380000001</v>
      </c>
      <c r="F1368">
        <v>-126.4400531</v>
      </c>
      <c r="G1368" t="s">
        <v>1294</v>
      </c>
      <c r="H1368" t="s">
        <v>1294</v>
      </c>
      <c r="I1368" t="s">
        <v>1295</v>
      </c>
      <c r="J1368" t="s">
        <v>1302</v>
      </c>
      <c r="K1368" t="s">
        <v>1303</v>
      </c>
      <c r="L1368">
        <v>49.911024390000001</v>
      </c>
      <c r="M1368">
        <v>-126.8499923</v>
      </c>
      <c r="N1368" t="s">
        <v>30</v>
      </c>
      <c r="O1368">
        <v>32</v>
      </c>
      <c r="P1368" t="s">
        <v>1304</v>
      </c>
      <c r="Q1368">
        <v>5</v>
      </c>
      <c r="R1368">
        <v>41438</v>
      </c>
      <c r="S1368" t="s">
        <v>174</v>
      </c>
      <c r="T1368">
        <v>25</v>
      </c>
      <c r="U1368" t="s">
        <v>1133</v>
      </c>
      <c r="V1368" t="s">
        <v>85</v>
      </c>
      <c r="W1368" s="449">
        <v>37</v>
      </c>
      <c r="X1368">
        <f>'Area 25'!CZ40</f>
        <v>4</v>
      </c>
      <c r="Y1368" s="449" t="e">
        <f>'Area 25'!DD40</f>
        <v>#N/A</v>
      </c>
      <c r="Z1368" s="449" t="e">
        <f>'Area 25'!DB40</f>
        <v>#N/A</v>
      </c>
      <c r="AA1368" s="449" t="e">
        <f>'Area 25'!DH40</f>
        <v>#N/A</v>
      </c>
      <c r="AB1368" t="e">
        <f t="shared" si="79"/>
        <v>#N/A</v>
      </c>
      <c r="AC1368" t="e">
        <f t="shared" si="80"/>
        <v>#N/A</v>
      </c>
      <c r="AD1368" t="e">
        <f t="shared" si="81"/>
        <v>#N/A</v>
      </c>
    </row>
    <row r="1369" spans="1:30">
      <c r="A1369" t="s">
        <v>174</v>
      </c>
      <c r="B1369" t="s">
        <v>771</v>
      </c>
      <c r="C1369" t="s">
        <v>1292</v>
      </c>
      <c r="D1369" t="s">
        <v>1293</v>
      </c>
      <c r="E1369">
        <v>49.794208380000001</v>
      </c>
      <c r="F1369">
        <v>-126.4400531</v>
      </c>
      <c r="G1369" t="s">
        <v>1294</v>
      </c>
      <c r="H1369" t="s">
        <v>1294</v>
      </c>
      <c r="I1369" t="s">
        <v>1295</v>
      </c>
      <c r="J1369" t="s">
        <v>1302</v>
      </c>
      <c r="K1369" t="s">
        <v>1303</v>
      </c>
      <c r="L1369">
        <v>49.911024390000001</v>
      </c>
      <c r="M1369">
        <v>-126.8499923</v>
      </c>
      <c r="N1369" t="s">
        <v>30</v>
      </c>
      <c r="O1369">
        <v>32</v>
      </c>
      <c r="P1369" t="s">
        <v>1304</v>
      </c>
      <c r="Q1369">
        <v>5</v>
      </c>
      <c r="R1369">
        <v>41438</v>
      </c>
      <c r="S1369" t="s">
        <v>174</v>
      </c>
      <c r="T1369">
        <v>25</v>
      </c>
      <c r="U1369" t="s">
        <v>1133</v>
      </c>
      <c r="V1369" t="s">
        <v>86</v>
      </c>
      <c r="W1369" s="449">
        <v>38</v>
      </c>
      <c r="X1369">
        <f>'Area 25'!CZ41</f>
        <v>-1</v>
      </c>
      <c r="Y1369" s="449" t="e">
        <f>'Area 25'!DD41</f>
        <v>#N/A</v>
      </c>
      <c r="Z1369" s="449" t="e">
        <f>'Area 25'!DB41</f>
        <v>#N/A</v>
      </c>
      <c r="AA1369" s="449" t="e">
        <f>'Area 25'!DH41</f>
        <v>#N/A</v>
      </c>
      <c r="AB1369" t="e">
        <f t="shared" si="79"/>
        <v>#N/A</v>
      </c>
      <c r="AC1369" t="e">
        <f t="shared" si="80"/>
        <v>#N/A</v>
      </c>
      <c r="AD1369" t="e">
        <f t="shared" si="81"/>
        <v>#N/A</v>
      </c>
    </row>
    <row r="1370" spans="1:30">
      <c r="A1370" t="s">
        <v>174</v>
      </c>
      <c r="B1370" t="s">
        <v>771</v>
      </c>
      <c r="C1370" t="s">
        <v>1292</v>
      </c>
      <c r="D1370" t="s">
        <v>1293</v>
      </c>
      <c r="E1370">
        <v>49.794208380000001</v>
      </c>
      <c r="F1370">
        <v>-126.4400531</v>
      </c>
      <c r="G1370" t="s">
        <v>1294</v>
      </c>
      <c r="H1370" t="s">
        <v>1294</v>
      </c>
      <c r="I1370" t="s">
        <v>1295</v>
      </c>
      <c r="J1370" t="s">
        <v>1302</v>
      </c>
      <c r="K1370" t="s">
        <v>1303</v>
      </c>
      <c r="L1370">
        <v>49.911024390000001</v>
      </c>
      <c r="M1370">
        <v>-126.8499923</v>
      </c>
      <c r="N1370" t="s">
        <v>30</v>
      </c>
      <c r="O1370">
        <v>32</v>
      </c>
      <c r="P1370" t="s">
        <v>1304</v>
      </c>
      <c r="Q1370">
        <v>5</v>
      </c>
      <c r="R1370">
        <v>41438</v>
      </c>
      <c r="S1370" t="s">
        <v>174</v>
      </c>
      <c r="T1370">
        <v>25</v>
      </c>
      <c r="U1370" t="s">
        <v>1133</v>
      </c>
      <c r="V1370" t="s">
        <v>87</v>
      </c>
      <c r="W1370" s="449">
        <v>39</v>
      </c>
      <c r="X1370">
        <f>'Area 25'!CZ42</f>
        <v>-1</v>
      </c>
      <c r="Y1370" s="449" t="e">
        <f>'Area 25'!DD42</f>
        <v>#N/A</v>
      </c>
      <c r="Z1370" s="449" t="e">
        <f>'Area 25'!DB42</f>
        <v>#N/A</v>
      </c>
      <c r="AA1370" s="449" t="e">
        <f>'Area 25'!DH42</f>
        <v>#N/A</v>
      </c>
      <c r="AB1370" t="e">
        <f t="shared" si="79"/>
        <v>#N/A</v>
      </c>
      <c r="AC1370" t="e">
        <f t="shared" si="80"/>
        <v>#N/A</v>
      </c>
      <c r="AD1370" t="e">
        <f t="shared" si="81"/>
        <v>#N/A</v>
      </c>
    </row>
    <row r="1371" spans="1:30">
      <c r="A1371" t="s">
        <v>174</v>
      </c>
      <c r="B1371" t="s">
        <v>771</v>
      </c>
      <c r="C1371" t="s">
        <v>1292</v>
      </c>
      <c r="D1371" t="s">
        <v>1293</v>
      </c>
      <c r="E1371">
        <v>49.794208380000001</v>
      </c>
      <c r="F1371">
        <v>-126.4400531</v>
      </c>
      <c r="G1371" t="s">
        <v>1294</v>
      </c>
      <c r="H1371" t="s">
        <v>1294</v>
      </c>
      <c r="I1371" t="s">
        <v>1295</v>
      </c>
      <c r="J1371" t="s">
        <v>1302</v>
      </c>
      <c r="K1371" t="s">
        <v>1303</v>
      </c>
      <c r="L1371">
        <v>49.911024390000001</v>
      </c>
      <c r="M1371">
        <v>-126.8499923</v>
      </c>
      <c r="N1371" t="s">
        <v>30</v>
      </c>
      <c r="O1371">
        <v>32</v>
      </c>
      <c r="P1371" t="s">
        <v>1304</v>
      </c>
      <c r="Q1371">
        <v>5</v>
      </c>
      <c r="R1371">
        <v>41438</v>
      </c>
      <c r="S1371" t="s">
        <v>174</v>
      </c>
      <c r="T1371">
        <v>25</v>
      </c>
      <c r="U1371" t="s">
        <v>1133</v>
      </c>
      <c r="V1371" t="s">
        <v>88</v>
      </c>
      <c r="W1371" s="449">
        <v>40</v>
      </c>
      <c r="X1371">
        <f>'Area 25'!CZ43</f>
        <v>0</v>
      </c>
      <c r="Y1371" s="449" t="e">
        <f>'Area 25'!DD43</f>
        <v>#N/A</v>
      </c>
      <c r="Z1371" s="449" t="e">
        <f>'Area 25'!DB43</f>
        <v>#N/A</v>
      </c>
      <c r="AA1371" s="449" t="e">
        <f>'Area 25'!DH43</f>
        <v>#N/A</v>
      </c>
      <c r="AB1371" t="e">
        <f t="shared" si="79"/>
        <v>#N/A</v>
      </c>
      <c r="AC1371" t="e">
        <f t="shared" si="80"/>
        <v>#N/A</v>
      </c>
      <c r="AD1371" t="e">
        <f t="shared" si="81"/>
        <v>#N/A</v>
      </c>
    </row>
    <row r="1372" spans="1:30">
      <c r="A1372" t="s">
        <v>174</v>
      </c>
      <c r="B1372" t="s">
        <v>771</v>
      </c>
      <c r="C1372" t="s">
        <v>1292</v>
      </c>
      <c r="D1372" t="s">
        <v>1293</v>
      </c>
      <c r="E1372">
        <v>49.794208380000001</v>
      </c>
      <c r="F1372">
        <v>-126.4400531</v>
      </c>
      <c r="G1372" t="s">
        <v>1294</v>
      </c>
      <c r="H1372" t="s">
        <v>1294</v>
      </c>
      <c r="I1372" t="s">
        <v>1295</v>
      </c>
      <c r="J1372" t="s">
        <v>1302</v>
      </c>
      <c r="K1372" t="s">
        <v>1303</v>
      </c>
      <c r="L1372">
        <v>49.911024390000001</v>
      </c>
      <c r="M1372">
        <v>-126.8499923</v>
      </c>
      <c r="N1372" t="s">
        <v>30</v>
      </c>
      <c r="O1372">
        <v>32</v>
      </c>
      <c r="P1372" t="s">
        <v>1304</v>
      </c>
      <c r="Q1372">
        <v>5</v>
      </c>
      <c r="R1372">
        <v>41438</v>
      </c>
      <c r="S1372" t="s">
        <v>174</v>
      </c>
      <c r="T1372">
        <v>25</v>
      </c>
      <c r="U1372" t="s">
        <v>1133</v>
      </c>
      <c r="V1372" t="s">
        <v>89</v>
      </c>
      <c r="W1372" s="449">
        <v>41</v>
      </c>
      <c r="X1372">
        <f>'Area 25'!CZ44</f>
        <v>2</v>
      </c>
      <c r="Y1372" s="449">
        <f>'Area 25'!DD44</f>
        <v>0</v>
      </c>
      <c r="Z1372" s="449">
        <f>'Area 25'!DB44</f>
        <v>0</v>
      </c>
      <c r="AA1372" s="449" t="e">
        <f>'Area 25'!DH44</f>
        <v>#N/A</v>
      </c>
      <c r="AB1372" t="e">
        <f t="shared" ref="AB1372:AB1435" si="82">VLOOKUP(Z1372,biorisk,2,FALSE)</f>
        <v>#N/A</v>
      </c>
      <c r="AC1372" t="e">
        <f t="shared" ref="AC1372:AC1435" si="83">VLOOKUP(AA1372,futurerisk,2,FALSE)</f>
        <v>#N/A</v>
      </c>
      <c r="AD1372" t="e">
        <f t="shared" ref="AD1372:AD1435" si="84">AB1372*AC1372</f>
        <v>#N/A</v>
      </c>
    </row>
    <row r="1373" spans="1:30">
      <c r="A1373" t="s">
        <v>174</v>
      </c>
      <c r="B1373" t="s">
        <v>771</v>
      </c>
      <c r="C1373" t="s">
        <v>1292</v>
      </c>
      <c r="D1373" t="s">
        <v>1293</v>
      </c>
      <c r="E1373">
        <v>49.794208380000001</v>
      </c>
      <c r="F1373">
        <v>-126.4400531</v>
      </c>
      <c r="G1373" t="s">
        <v>1294</v>
      </c>
      <c r="H1373" t="s">
        <v>1294</v>
      </c>
      <c r="I1373" t="s">
        <v>1295</v>
      </c>
      <c r="J1373" t="s">
        <v>1302</v>
      </c>
      <c r="K1373" t="s">
        <v>1303</v>
      </c>
      <c r="L1373">
        <v>49.911024390000001</v>
      </c>
      <c r="M1373">
        <v>-126.8499923</v>
      </c>
      <c r="N1373" t="s">
        <v>30</v>
      </c>
      <c r="O1373">
        <v>32</v>
      </c>
      <c r="P1373" t="s">
        <v>1304</v>
      </c>
      <c r="Q1373">
        <v>5</v>
      </c>
      <c r="R1373">
        <v>41438</v>
      </c>
      <c r="S1373" t="s">
        <v>174</v>
      </c>
      <c r="T1373">
        <v>25</v>
      </c>
      <c r="U1373" t="s">
        <v>1133</v>
      </c>
      <c r="V1373" t="s">
        <v>90</v>
      </c>
      <c r="W1373" s="449">
        <v>42</v>
      </c>
      <c r="X1373">
        <f>'Area 25'!CZ45</f>
        <v>1</v>
      </c>
      <c r="Y1373" s="449" t="e">
        <f>'Area 25'!DD45</f>
        <v>#N/A</v>
      </c>
      <c r="Z1373" s="449" t="e">
        <f>'Area 25'!DB45</f>
        <v>#N/A</v>
      </c>
      <c r="AA1373" s="449" t="e">
        <f>'Area 25'!DH45</f>
        <v>#N/A</v>
      </c>
      <c r="AB1373" t="e">
        <f t="shared" si="82"/>
        <v>#N/A</v>
      </c>
      <c r="AC1373" t="e">
        <f t="shared" si="83"/>
        <v>#N/A</v>
      </c>
      <c r="AD1373" t="e">
        <f t="shared" si="84"/>
        <v>#N/A</v>
      </c>
    </row>
    <row r="1374" spans="1:30">
      <c r="A1374" t="s">
        <v>174</v>
      </c>
      <c r="B1374" t="s">
        <v>771</v>
      </c>
      <c r="C1374" t="s">
        <v>1292</v>
      </c>
      <c r="D1374" t="s">
        <v>1293</v>
      </c>
      <c r="E1374">
        <v>49.794208380000001</v>
      </c>
      <c r="F1374">
        <v>-126.4400531</v>
      </c>
      <c r="G1374" t="s">
        <v>1294</v>
      </c>
      <c r="H1374" t="s">
        <v>1294</v>
      </c>
      <c r="I1374" t="s">
        <v>1295</v>
      </c>
      <c r="J1374" t="s">
        <v>1302</v>
      </c>
      <c r="K1374" t="s">
        <v>1303</v>
      </c>
      <c r="L1374">
        <v>49.911024390000001</v>
      </c>
      <c r="M1374">
        <v>-126.8499923</v>
      </c>
      <c r="N1374" t="s">
        <v>30</v>
      </c>
      <c r="O1374">
        <v>32</v>
      </c>
      <c r="P1374" t="s">
        <v>1304</v>
      </c>
      <c r="Q1374">
        <v>5</v>
      </c>
      <c r="R1374">
        <v>41438</v>
      </c>
      <c r="S1374" t="s">
        <v>174</v>
      </c>
      <c r="T1374">
        <v>25</v>
      </c>
      <c r="U1374" t="s">
        <v>1133</v>
      </c>
      <c r="V1374" t="s">
        <v>92</v>
      </c>
      <c r="W1374" s="449">
        <v>43</v>
      </c>
      <c r="X1374">
        <f>'Area 25'!CZ46</f>
        <v>0</v>
      </c>
      <c r="Y1374" s="449" t="e">
        <f>'Area 25'!DD46</f>
        <v>#N/A</v>
      </c>
      <c r="Z1374" s="449" t="e">
        <f>'Area 25'!DB46</f>
        <v>#N/A</v>
      </c>
      <c r="AA1374" s="449" t="e">
        <f>'Area 25'!DH46</f>
        <v>#N/A</v>
      </c>
      <c r="AB1374" t="e">
        <f t="shared" si="82"/>
        <v>#N/A</v>
      </c>
      <c r="AC1374" t="e">
        <f t="shared" si="83"/>
        <v>#N/A</v>
      </c>
      <c r="AD1374" t="e">
        <f t="shared" si="84"/>
        <v>#N/A</v>
      </c>
    </row>
    <row r="1375" spans="1:30">
      <c r="A1375" t="s">
        <v>174</v>
      </c>
      <c r="B1375" t="s">
        <v>771</v>
      </c>
      <c r="C1375" t="s">
        <v>1292</v>
      </c>
      <c r="D1375" t="s">
        <v>1293</v>
      </c>
      <c r="E1375">
        <v>49.794208380000001</v>
      </c>
      <c r="F1375">
        <v>-126.4400531</v>
      </c>
      <c r="G1375" t="s">
        <v>1294</v>
      </c>
      <c r="H1375" t="s">
        <v>1294</v>
      </c>
      <c r="I1375" t="s">
        <v>1295</v>
      </c>
      <c r="J1375" t="s">
        <v>1302</v>
      </c>
      <c r="K1375" t="s">
        <v>1303</v>
      </c>
      <c r="L1375">
        <v>49.911024390000001</v>
      </c>
      <c r="M1375">
        <v>-126.8499923</v>
      </c>
      <c r="N1375" t="s">
        <v>30</v>
      </c>
      <c r="O1375">
        <v>32</v>
      </c>
      <c r="P1375" t="s">
        <v>1304</v>
      </c>
      <c r="Q1375">
        <v>5</v>
      </c>
      <c r="R1375">
        <v>41438</v>
      </c>
      <c r="S1375" t="s">
        <v>174</v>
      </c>
      <c r="T1375">
        <v>25</v>
      </c>
      <c r="U1375" t="s">
        <v>1133</v>
      </c>
      <c r="V1375" t="s">
        <v>93</v>
      </c>
      <c r="W1375" s="449">
        <v>44</v>
      </c>
      <c r="X1375">
        <f>'Area 25'!CZ47</f>
        <v>0</v>
      </c>
      <c r="Y1375" s="449" t="e">
        <f>'Area 25'!DD47</f>
        <v>#N/A</v>
      </c>
      <c r="Z1375" s="449" t="e">
        <f>'Area 25'!DB47</f>
        <v>#N/A</v>
      </c>
      <c r="AA1375" s="449" t="e">
        <f>'Area 25'!DH47</f>
        <v>#N/A</v>
      </c>
      <c r="AB1375" t="e">
        <f t="shared" si="82"/>
        <v>#N/A</v>
      </c>
      <c r="AC1375" t="e">
        <f t="shared" si="83"/>
        <v>#N/A</v>
      </c>
      <c r="AD1375" t="e">
        <f t="shared" si="84"/>
        <v>#N/A</v>
      </c>
    </row>
    <row r="1376" spans="1:30">
      <c r="A1376" t="s">
        <v>174</v>
      </c>
      <c r="B1376" t="s">
        <v>771</v>
      </c>
      <c r="C1376" t="s">
        <v>1292</v>
      </c>
      <c r="D1376" t="s">
        <v>1293</v>
      </c>
      <c r="E1376">
        <v>49.794208380000001</v>
      </c>
      <c r="F1376">
        <v>-126.4400531</v>
      </c>
      <c r="G1376" t="s">
        <v>1294</v>
      </c>
      <c r="H1376" t="s">
        <v>1294</v>
      </c>
      <c r="I1376" t="s">
        <v>1295</v>
      </c>
      <c r="J1376" t="s">
        <v>1302</v>
      </c>
      <c r="K1376" t="s">
        <v>1303</v>
      </c>
      <c r="L1376">
        <v>49.911024390000001</v>
      </c>
      <c r="M1376">
        <v>-126.8499923</v>
      </c>
      <c r="N1376" t="s">
        <v>30</v>
      </c>
      <c r="O1376">
        <v>32</v>
      </c>
      <c r="P1376" t="s">
        <v>1304</v>
      </c>
      <c r="Q1376">
        <v>5</v>
      </c>
      <c r="R1376">
        <v>41438</v>
      </c>
      <c r="S1376" t="s">
        <v>174</v>
      </c>
      <c r="T1376">
        <v>25</v>
      </c>
      <c r="U1376" t="s">
        <v>1133</v>
      </c>
      <c r="V1376" t="s">
        <v>94</v>
      </c>
      <c r="W1376" s="449">
        <v>45</v>
      </c>
      <c r="X1376">
        <f>'Area 25'!CZ48</f>
        <v>0</v>
      </c>
      <c r="Y1376" s="449" t="e">
        <f>'Area 25'!DD48</f>
        <v>#N/A</v>
      </c>
      <c r="Z1376" s="449" t="e">
        <f>'Area 25'!DB48</f>
        <v>#N/A</v>
      </c>
      <c r="AA1376" s="449" t="e">
        <f>'Area 25'!DH48</f>
        <v>#N/A</v>
      </c>
      <c r="AB1376" t="e">
        <f t="shared" si="82"/>
        <v>#N/A</v>
      </c>
      <c r="AC1376" t="e">
        <f t="shared" si="83"/>
        <v>#N/A</v>
      </c>
      <c r="AD1376" t="e">
        <f t="shared" si="84"/>
        <v>#N/A</v>
      </c>
    </row>
    <row r="1377" spans="1:30">
      <c r="A1377" t="s">
        <v>174</v>
      </c>
      <c r="B1377" t="s">
        <v>771</v>
      </c>
      <c r="C1377" t="s">
        <v>1292</v>
      </c>
      <c r="D1377" t="s">
        <v>1293</v>
      </c>
      <c r="E1377">
        <v>49.794208380000001</v>
      </c>
      <c r="F1377">
        <v>-126.4400531</v>
      </c>
      <c r="G1377" t="s">
        <v>1294</v>
      </c>
      <c r="H1377" t="s">
        <v>1294</v>
      </c>
      <c r="I1377" t="s">
        <v>1295</v>
      </c>
      <c r="J1377" t="s">
        <v>1302</v>
      </c>
      <c r="K1377" t="s">
        <v>1303</v>
      </c>
      <c r="L1377">
        <v>49.911024390000001</v>
      </c>
      <c r="M1377">
        <v>-126.8499923</v>
      </c>
      <c r="N1377" t="s">
        <v>30</v>
      </c>
      <c r="O1377">
        <v>32</v>
      </c>
      <c r="P1377" t="s">
        <v>1304</v>
      </c>
      <c r="Q1377">
        <v>5</v>
      </c>
      <c r="R1377">
        <v>41438</v>
      </c>
      <c r="S1377" t="s">
        <v>174</v>
      </c>
      <c r="T1377">
        <v>25</v>
      </c>
      <c r="U1377" t="s">
        <v>1133</v>
      </c>
      <c r="V1377" t="s">
        <v>95</v>
      </c>
      <c r="W1377" s="449">
        <v>46</v>
      </c>
      <c r="X1377">
        <f>'Area 25'!CZ49</f>
        <v>0</v>
      </c>
      <c r="Y1377" s="449" t="e">
        <f>'Area 25'!DD49</f>
        <v>#N/A</v>
      </c>
      <c r="Z1377" s="449" t="e">
        <f>'Area 25'!DB49</f>
        <v>#N/A</v>
      </c>
      <c r="AA1377" s="449" t="e">
        <f>'Area 25'!DH49</f>
        <v>#N/A</v>
      </c>
      <c r="AB1377" t="e">
        <f t="shared" si="82"/>
        <v>#N/A</v>
      </c>
      <c r="AC1377" t="e">
        <f t="shared" si="83"/>
        <v>#N/A</v>
      </c>
      <c r="AD1377" t="e">
        <f t="shared" si="84"/>
        <v>#N/A</v>
      </c>
    </row>
    <row r="1378" spans="1:30">
      <c r="A1378" t="s">
        <v>174</v>
      </c>
      <c r="B1378" t="s">
        <v>771</v>
      </c>
      <c r="C1378" t="s">
        <v>1292</v>
      </c>
      <c r="D1378" t="s">
        <v>1293</v>
      </c>
      <c r="E1378">
        <v>49.794208380000001</v>
      </c>
      <c r="F1378">
        <v>-126.4400531</v>
      </c>
      <c r="G1378" t="s">
        <v>1294</v>
      </c>
      <c r="H1378" t="s">
        <v>1294</v>
      </c>
      <c r="I1378" t="s">
        <v>1295</v>
      </c>
      <c r="J1378" t="s">
        <v>1302</v>
      </c>
      <c r="K1378" t="s">
        <v>1303</v>
      </c>
      <c r="L1378">
        <v>49.911024390000001</v>
      </c>
      <c r="M1378">
        <v>-126.8499923</v>
      </c>
      <c r="N1378" t="s">
        <v>30</v>
      </c>
      <c r="O1378">
        <v>32</v>
      </c>
      <c r="P1378" t="s">
        <v>1304</v>
      </c>
      <c r="Q1378">
        <v>5</v>
      </c>
      <c r="R1378">
        <v>41438</v>
      </c>
      <c r="S1378" t="s">
        <v>174</v>
      </c>
      <c r="T1378">
        <v>25</v>
      </c>
      <c r="U1378" t="s">
        <v>1134</v>
      </c>
      <c r="V1378" t="s">
        <v>97</v>
      </c>
      <c r="W1378" s="449">
        <v>47</v>
      </c>
      <c r="X1378">
        <f>'Area 25'!CZ50</f>
        <v>1</v>
      </c>
      <c r="Y1378" s="449" t="e">
        <f>'Area 25'!DD50</f>
        <v>#N/A</v>
      </c>
      <c r="Z1378" s="449" t="e">
        <f>'Area 25'!DB50</f>
        <v>#N/A</v>
      </c>
      <c r="AA1378" s="449" t="e">
        <f>'Area 25'!DH50</f>
        <v>#N/A</v>
      </c>
      <c r="AB1378" t="e">
        <f t="shared" si="82"/>
        <v>#N/A</v>
      </c>
      <c r="AC1378" t="e">
        <f t="shared" si="83"/>
        <v>#N/A</v>
      </c>
      <c r="AD1378" t="e">
        <f t="shared" si="84"/>
        <v>#N/A</v>
      </c>
    </row>
    <row r="1379" spans="1:30">
      <c r="A1379" t="s">
        <v>174</v>
      </c>
      <c r="B1379" t="s">
        <v>771</v>
      </c>
      <c r="C1379" t="s">
        <v>1292</v>
      </c>
      <c r="D1379" t="s">
        <v>1293</v>
      </c>
      <c r="E1379">
        <v>49.794208380000001</v>
      </c>
      <c r="F1379">
        <v>-126.4400531</v>
      </c>
      <c r="G1379" t="s">
        <v>1294</v>
      </c>
      <c r="H1379" t="s">
        <v>1294</v>
      </c>
      <c r="I1379" t="s">
        <v>1295</v>
      </c>
      <c r="J1379" t="s">
        <v>1302</v>
      </c>
      <c r="K1379" t="s">
        <v>1303</v>
      </c>
      <c r="L1379">
        <v>49.911024390000001</v>
      </c>
      <c r="M1379">
        <v>-126.8499923</v>
      </c>
      <c r="N1379" t="s">
        <v>30</v>
      </c>
      <c r="O1379">
        <v>32</v>
      </c>
      <c r="P1379" t="s">
        <v>1304</v>
      </c>
      <c r="Q1379">
        <v>5</v>
      </c>
      <c r="R1379">
        <v>41438</v>
      </c>
      <c r="S1379" t="s">
        <v>174</v>
      </c>
      <c r="T1379">
        <v>25</v>
      </c>
      <c r="U1379" t="s">
        <v>1134</v>
      </c>
      <c r="V1379" t="s">
        <v>98</v>
      </c>
      <c r="W1379" s="449">
        <v>48</v>
      </c>
      <c r="X1379">
        <f>'Area 25'!CZ51</f>
        <v>1</v>
      </c>
      <c r="Y1379" s="449" t="e">
        <f>'Area 25'!DD51</f>
        <v>#N/A</v>
      </c>
      <c r="Z1379" s="449" t="e">
        <f>'Area 25'!DB51</f>
        <v>#N/A</v>
      </c>
      <c r="AA1379" s="449" t="e">
        <f>'Area 25'!DH51</f>
        <v>#N/A</v>
      </c>
      <c r="AB1379" t="e">
        <f t="shared" si="82"/>
        <v>#N/A</v>
      </c>
      <c r="AC1379" t="e">
        <f t="shared" si="83"/>
        <v>#N/A</v>
      </c>
      <c r="AD1379" t="e">
        <f t="shared" si="84"/>
        <v>#N/A</v>
      </c>
    </row>
    <row r="1380" spans="1:30">
      <c r="A1380" t="s">
        <v>174</v>
      </c>
      <c r="B1380" t="s">
        <v>771</v>
      </c>
      <c r="C1380" t="s">
        <v>1292</v>
      </c>
      <c r="D1380" t="s">
        <v>1293</v>
      </c>
      <c r="E1380">
        <v>49.794208380000001</v>
      </c>
      <c r="F1380">
        <v>-126.4400531</v>
      </c>
      <c r="G1380" t="s">
        <v>1294</v>
      </c>
      <c r="H1380" t="s">
        <v>1294</v>
      </c>
      <c r="I1380" t="s">
        <v>1295</v>
      </c>
      <c r="J1380" t="s">
        <v>1302</v>
      </c>
      <c r="K1380" t="s">
        <v>1303</v>
      </c>
      <c r="L1380">
        <v>49.911024390000001</v>
      </c>
      <c r="M1380">
        <v>-126.8499923</v>
      </c>
      <c r="N1380" t="s">
        <v>30</v>
      </c>
      <c r="O1380">
        <v>32</v>
      </c>
      <c r="P1380" t="s">
        <v>1304</v>
      </c>
      <c r="Q1380">
        <v>5</v>
      </c>
      <c r="R1380">
        <v>41438</v>
      </c>
      <c r="S1380" t="s">
        <v>174</v>
      </c>
      <c r="T1380">
        <v>25</v>
      </c>
      <c r="U1380" t="s">
        <v>1134</v>
      </c>
      <c r="V1380" t="s">
        <v>99</v>
      </c>
      <c r="W1380" s="449">
        <v>49</v>
      </c>
      <c r="X1380">
        <f>'Area 25'!CZ52</f>
        <v>0</v>
      </c>
      <c r="Y1380" s="449" t="e">
        <f>'Area 25'!DD52</f>
        <v>#N/A</v>
      </c>
      <c r="Z1380" s="449" t="e">
        <f>'Area 25'!DB52</f>
        <v>#N/A</v>
      </c>
      <c r="AA1380" s="449" t="e">
        <f>'Area 25'!DH52</f>
        <v>#N/A</v>
      </c>
      <c r="AB1380" t="e">
        <f t="shared" si="82"/>
        <v>#N/A</v>
      </c>
      <c r="AC1380" t="e">
        <f t="shared" si="83"/>
        <v>#N/A</v>
      </c>
      <c r="AD1380" t="e">
        <f t="shared" si="84"/>
        <v>#N/A</v>
      </c>
    </row>
    <row r="1381" spans="1:30">
      <c r="A1381" t="s">
        <v>174</v>
      </c>
      <c r="B1381" t="s">
        <v>771</v>
      </c>
      <c r="C1381" t="s">
        <v>1292</v>
      </c>
      <c r="D1381" t="s">
        <v>1293</v>
      </c>
      <c r="E1381">
        <v>49.794208380000001</v>
      </c>
      <c r="F1381">
        <v>-126.4400531</v>
      </c>
      <c r="G1381" t="s">
        <v>1294</v>
      </c>
      <c r="H1381" t="s">
        <v>1294</v>
      </c>
      <c r="I1381" t="s">
        <v>1295</v>
      </c>
      <c r="J1381" t="s">
        <v>1302</v>
      </c>
      <c r="K1381" t="s">
        <v>1303</v>
      </c>
      <c r="L1381">
        <v>49.911024390000001</v>
      </c>
      <c r="M1381">
        <v>-126.8499923</v>
      </c>
      <c r="N1381" t="s">
        <v>30</v>
      </c>
      <c r="O1381">
        <v>32</v>
      </c>
      <c r="P1381" t="s">
        <v>1304</v>
      </c>
      <c r="Q1381">
        <v>5</v>
      </c>
      <c r="R1381">
        <v>41438</v>
      </c>
      <c r="S1381" t="s">
        <v>174</v>
      </c>
      <c r="T1381">
        <v>25</v>
      </c>
      <c r="U1381" t="s">
        <v>1134</v>
      </c>
      <c r="V1381" t="s">
        <v>100</v>
      </c>
      <c r="W1381" s="449">
        <v>50</v>
      </c>
      <c r="X1381">
        <f>'Area 25'!CZ53</f>
        <v>1</v>
      </c>
      <c r="Y1381" s="449">
        <f>'Area 25'!DD53</f>
        <v>0</v>
      </c>
      <c r="Z1381" s="449">
        <f>'Area 25'!DB53</f>
        <v>0</v>
      </c>
      <c r="AA1381" s="449" t="e">
        <f>'Area 25'!DH53</f>
        <v>#N/A</v>
      </c>
      <c r="AB1381" t="e">
        <f t="shared" si="82"/>
        <v>#N/A</v>
      </c>
      <c r="AC1381" t="e">
        <f t="shared" si="83"/>
        <v>#N/A</v>
      </c>
      <c r="AD1381" t="e">
        <f t="shared" si="84"/>
        <v>#N/A</v>
      </c>
    </row>
    <row r="1382" spans="1:30">
      <c r="A1382" t="s">
        <v>174</v>
      </c>
      <c r="B1382" t="s">
        <v>771</v>
      </c>
      <c r="C1382" t="s">
        <v>1292</v>
      </c>
      <c r="D1382" t="s">
        <v>1293</v>
      </c>
      <c r="E1382">
        <v>49.794208380000001</v>
      </c>
      <c r="F1382">
        <v>-126.4400531</v>
      </c>
      <c r="G1382" t="s">
        <v>1294</v>
      </c>
      <c r="H1382" t="s">
        <v>1294</v>
      </c>
      <c r="I1382" t="s">
        <v>1295</v>
      </c>
      <c r="J1382" t="s">
        <v>1302</v>
      </c>
      <c r="K1382" t="s">
        <v>1303</v>
      </c>
      <c r="L1382">
        <v>49.911024390000001</v>
      </c>
      <c r="M1382">
        <v>-126.8499923</v>
      </c>
      <c r="N1382" t="s">
        <v>30</v>
      </c>
      <c r="O1382">
        <v>32</v>
      </c>
      <c r="P1382" t="s">
        <v>1304</v>
      </c>
      <c r="Q1382">
        <v>5</v>
      </c>
      <c r="R1382">
        <v>41438</v>
      </c>
      <c r="S1382" t="s">
        <v>174</v>
      </c>
      <c r="T1382">
        <v>25</v>
      </c>
      <c r="U1382" t="s">
        <v>1134</v>
      </c>
      <c r="V1382" t="s">
        <v>101</v>
      </c>
      <c r="W1382" s="449">
        <v>51</v>
      </c>
      <c r="X1382">
        <f>'Area 25'!CZ54</f>
        <v>-1</v>
      </c>
      <c r="Y1382" s="449" t="e">
        <f>'Area 25'!DD54</f>
        <v>#N/A</v>
      </c>
      <c r="Z1382" s="449" t="e">
        <f>'Area 25'!DB54</f>
        <v>#N/A</v>
      </c>
      <c r="AA1382" s="449" t="e">
        <f>'Area 25'!DH54</f>
        <v>#N/A</v>
      </c>
      <c r="AB1382" t="e">
        <f t="shared" si="82"/>
        <v>#N/A</v>
      </c>
      <c r="AC1382" t="e">
        <f t="shared" si="83"/>
        <v>#N/A</v>
      </c>
      <c r="AD1382" t="e">
        <f t="shared" si="84"/>
        <v>#N/A</v>
      </c>
    </row>
    <row r="1383" spans="1:30">
      <c r="A1383" t="s">
        <v>174</v>
      </c>
      <c r="B1383" t="s">
        <v>771</v>
      </c>
      <c r="C1383" t="s">
        <v>1292</v>
      </c>
      <c r="D1383" t="s">
        <v>1293</v>
      </c>
      <c r="E1383">
        <v>49.794208380000001</v>
      </c>
      <c r="F1383">
        <v>-126.4400531</v>
      </c>
      <c r="G1383" t="s">
        <v>1294</v>
      </c>
      <c r="H1383" t="s">
        <v>1294</v>
      </c>
      <c r="I1383" t="s">
        <v>1295</v>
      </c>
      <c r="J1383" t="s">
        <v>1302</v>
      </c>
      <c r="K1383" t="s">
        <v>1303</v>
      </c>
      <c r="L1383">
        <v>49.911024390000001</v>
      </c>
      <c r="M1383">
        <v>-126.8499923</v>
      </c>
      <c r="N1383" t="s">
        <v>30</v>
      </c>
      <c r="O1383">
        <v>32</v>
      </c>
      <c r="P1383" t="s">
        <v>1304</v>
      </c>
      <c r="Q1383">
        <v>5</v>
      </c>
      <c r="R1383">
        <v>41438</v>
      </c>
      <c r="S1383" t="s">
        <v>174</v>
      </c>
      <c r="T1383">
        <v>25</v>
      </c>
      <c r="U1383" t="s">
        <v>1134</v>
      </c>
      <c r="V1383" t="s">
        <v>102</v>
      </c>
      <c r="W1383" s="449">
        <v>52</v>
      </c>
      <c r="X1383">
        <f>'Area 25'!CZ55</f>
        <v>0</v>
      </c>
      <c r="Y1383" s="449" t="e">
        <f>'Area 25'!DD55</f>
        <v>#N/A</v>
      </c>
      <c r="Z1383" s="449" t="e">
        <f>'Area 25'!DB55</f>
        <v>#N/A</v>
      </c>
      <c r="AA1383" s="449" t="e">
        <f>'Area 25'!DH55</f>
        <v>#N/A</v>
      </c>
      <c r="AB1383" t="e">
        <f t="shared" si="82"/>
        <v>#N/A</v>
      </c>
      <c r="AC1383" t="e">
        <f t="shared" si="83"/>
        <v>#N/A</v>
      </c>
      <c r="AD1383" t="e">
        <f t="shared" si="84"/>
        <v>#N/A</v>
      </c>
    </row>
    <row r="1384" spans="1:30">
      <c r="A1384" t="s">
        <v>174</v>
      </c>
      <c r="B1384" t="s">
        <v>771</v>
      </c>
      <c r="C1384" t="s">
        <v>1292</v>
      </c>
      <c r="D1384" t="s">
        <v>1293</v>
      </c>
      <c r="E1384">
        <v>49.794208380000001</v>
      </c>
      <c r="F1384">
        <v>-126.4400531</v>
      </c>
      <c r="G1384" t="s">
        <v>1294</v>
      </c>
      <c r="H1384" t="s">
        <v>1294</v>
      </c>
      <c r="I1384" t="s">
        <v>1295</v>
      </c>
      <c r="J1384" t="s">
        <v>1302</v>
      </c>
      <c r="K1384" t="s">
        <v>1303</v>
      </c>
      <c r="L1384">
        <v>49.911024390000001</v>
      </c>
      <c r="M1384">
        <v>-126.8499923</v>
      </c>
      <c r="N1384" t="s">
        <v>30</v>
      </c>
      <c r="O1384">
        <v>32</v>
      </c>
      <c r="P1384" t="s">
        <v>1304</v>
      </c>
      <c r="Q1384">
        <v>5</v>
      </c>
      <c r="R1384">
        <v>41438</v>
      </c>
      <c r="S1384" t="s">
        <v>174</v>
      </c>
      <c r="T1384">
        <v>25</v>
      </c>
      <c r="U1384" t="s">
        <v>1134</v>
      </c>
      <c r="V1384" t="s">
        <v>103</v>
      </c>
      <c r="W1384" s="449">
        <v>53</v>
      </c>
      <c r="X1384">
        <f>'Area 25'!CZ56</f>
        <v>1</v>
      </c>
      <c r="Y1384" s="449" t="e">
        <f>'Area 25'!DD56</f>
        <v>#N/A</v>
      </c>
      <c r="Z1384" s="449" t="e">
        <f>'Area 25'!DB56</f>
        <v>#N/A</v>
      </c>
      <c r="AA1384" s="449" t="e">
        <f>'Area 25'!DH56</f>
        <v>#N/A</v>
      </c>
      <c r="AB1384" t="e">
        <f t="shared" si="82"/>
        <v>#N/A</v>
      </c>
      <c r="AC1384" t="e">
        <f t="shared" si="83"/>
        <v>#N/A</v>
      </c>
      <c r="AD1384" t="e">
        <f t="shared" si="84"/>
        <v>#N/A</v>
      </c>
    </row>
    <row r="1385" spans="1:30">
      <c r="A1385" t="s">
        <v>174</v>
      </c>
      <c r="B1385" t="s">
        <v>771</v>
      </c>
      <c r="C1385" t="s">
        <v>1292</v>
      </c>
      <c r="D1385" t="s">
        <v>1293</v>
      </c>
      <c r="E1385">
        <v>49.794208380000001</v>
      </c>
      <c r="F1385">
        <v>-126.4400531</v>
      </c>
      <c r="G1385" t="s">
        <v>1294</v>
      </c>
      <c r="H1385" t="s">
        <v>1294</v>
      </c>
      <c r="I1385" t="s">
        <v>1295</v>
      </c>
      <c r="J1385" t="s">
        <v>1302</v>
      </c>
      <c r="K1385" t="s">
        <v>1303</v>
      </c>
      <c r="L1385">
        <v>49.911024390000001</v>
      </c>
      <c r="M1385">
        <v>-126.8499923</v>
      </c>
      <c r="N1385" t="s">
        <v>30</v>
      </c>
      <c r="O1385">
        <v>32</v>
      </c>
      <c r="P1385" t="s">
        <v>1304</v>
      </c>
      <c r="Q1385">
        <v>5</v>
      </c>
      <c r="R1385">
        <v>41438</v>
      </c>
      <c r="S1385" t="s">
        <v>174</v>
      </c>
      <c r="T1385">
        <v>25</v>
      </c>
      <c r="U1385" t="s">
        <v>1134</v>
      </c>
      <c r="V1385" t="s">
        <v>104</v>
      </c>
      <c r="W1385" s="449">
        <v>54</v>
      </c>
      <c r="X1385">
        <f>'Area 25'!CZ57</f>
        <v>-1</v>
      </c>
      <c r="Y1385" s="449" t="e">
        <f>'Area 25'!DD57</f>
        <v>#N/A</v>
      </c>
      <c r="Z1385" s="449" t="e">
        <f>'Area 25'!DB57</f>
        <v>#N/A</v>
      </c>
      <c r="AA1385" s="449" t="e">
        <f>'Area 25'!DH57</f>
        <v>#N/A</v>
      </c>
      <c r="AB1385" t="e">
        <f t="shared" si="82"/>
        <v>#N/A</v>
      </c>
      <c r="AC1385" t="e">
        <f t="shared" si="83"/>
        <v>#N/A</v>
      </c>
      <c r="AD1385" t="e">
        <f t="shared" si="84"/>
        <v>#N/A</v>
      </c>
    </row>
    <row r="1386" spans="1:30">
      <c r="A1386" t="s">
        <v>174</v>
      </c>
      <c r="B1386" t="s">
        <v>771</v>
      </c>
      <c r="C1386" t="s">
        <v>1292</v>
      </c>
      <c r="D1386" t="s">
        <v>1293</v>
      </c>
      <c r="E1386">
        <v>49.794208380000001</v>
      </c>
      <c r="F1386">
        <v>-126.4400531</v>
      </c>
      <c r="G1386" t="s">
        <v>1294</v>
      </c>
      <c r="H1386" t="s">
        <v>1294</v>
      </c>
      <c r="I1386" t="s">
        <v>1295</v>
      </c>
      <c r="J1386" t="s">
        <v>1302</v>
      </c>
      <c r="K1386" t="s">
        <v>1303</v>
      </c>
      <c r="L1386">
        <v>49.911024390000001</v>
      </c>
      <c r="M1386">
        <v>-126.8499923</v>
      </c>
      <c r="N1386" t="s">
        <v>30</v>
      </c>
      <c r="O1386">
        <v>32</v>
      </c>
      <c r="P1386" t="s">
        <v>1304</v>
      </c>
      <c r="Q1386">
        <v>5</v>
      </c>
      <c r="R1386">
        <v>41438</v>
      </c>
      <c r="S1386" t="s">
        <v>174</v>
      </c>
      <c r="T1386">
        <v>25</v>
      </c>
      <c r="U1386" t="s">
        <v>1134</v>
      </c>
      <c r="V1386" t="s">
        <v>105</v>
      </c>
      <c r="W1386" s="449">
        <v>55</v>
      </c>
      <c r="X1386">
        <f>'Area 25'!CZ58</f>
        <v>-1</v>
      </c>
      <c r="Y1386" s="449" t="e">
        <f>'Area 25'!DD58</f>
        <v>#N/A</v>
      </c>
      <c r="Z1386" s="449" t="e">
        <f>'Area 25'!DB58</f>
        <v>#N/A</v>
      </c>
      <c r="AA1386" s="449" t="e">
        <f>'Area 25'!DH58</f>
        <v>#N/A</v>
      </c>
      <c r="AB1386" t="e">
        <f t="shared" si="82"/>
        <v>#N/A</v>
      </c>
      <c r="AC1386" t="e">
        <f t="shared" si="83"/>
        <v>#N/A</v>
      </c>
      <c r="AD1386" t="e">
        <f t="shared" si="84"/>
        <v>#N/A</v>
      </c>
    </row>
    <row r="1387" spans="1:30">
      <c r="A1387" t="s">
        <v>174</v>
      </c>
      <c r="B1387" t="s">
        <v>771</v>
      </c>
      <c r="C1387" t="s">
        <v>1292</v>
      </c>
      <c r="D1387" t="s">
        <v>1293</v>
      </c>
      <c r="E1387">
        <v>49.794208380000001</v>
      </c>
      <c r="F1387">
        <v>-126.4400531</v>
      </c>
      <c r="G1387" t="s">
        <v>1294</v>
      </c>
      <c r="H1387" t="s">
        <v>1294</v>
      </c>
      <c r="I1387" t="s">
        <v>1295</v>
      </c>
      <c r="J1387" t="s">
        <v>1302</v>
      </c>
      <c r="K1387" t="s">
        <v>1303</v>
      </c>
      <c r="L1387">
        <v>49.911024390000001</v>
      </c>
      <c r="M1387">
        <v>-126.8499923</v>
      </c>
      <c r="N1387" t="s">
        <v>30</v>
      </c>
      <c r="O1387">
        <v>32</v>
      </c>
      <c r="P1387" t="s">
        <v>1304</v>
      </c>
      <c r="Q1387">
        <v>5</v>
      </c>
      <c r="R1387">
        <v>41438</v>
      </c>
      <c r="S1387" t="s">
        <v>174</v>
      </c>
      <c r="T1387">
        <v>25</v>
      </c>
      <c r="U1387" t="s">
        <v>1134</v>
      </c>
      <c r="V1387" t="s">
        <v>106</v>
      </c>
      <c r="W1387" s="449">
        <v>56</v>
      </c>
      <c r="X1387">
        <f>'Area 25'!CZ59</f>
        <v>-1</v>
      </c>
      <c r="Y1387" s="449" t="e">
        <f>'Area 25'!DD59</f>
        <v>#N/A</v>
      </c>
      <c r="Z1387" s="449" t="e">
        <f>'Area 25'!DB59</f>
        <v>#N/A</v>
      </c>
      <c r="AA1387" s="449" t="e">
        <f>'Area 25'!DH59</f>
        <v>#N/A</v>
      </c>
      <c r="AB1387" t="e">
        <f t="shared" si="82"/>
        <v>#N/A</v>
      </c>
      <c r="AC1387" t="e">
        <f t="shared" si="83"/>
        <v>#N/A</v>
      </c>
      <c r="AD1387" t="e">
        <f t="shared" si="84"/>
        <v>#N/A</v>
      </c>
    </row>
    <row r="1388" spans="1:30">
      <c r="A1388" t="s">
        <v>174</v>
      </c>
      <c r="B1388" t="s">
        <v>771</v>
      </c>
      <c r="C1388" t="s">
        <v>1292</v>
      </c>
      <c r="D1388" t="s">
        <v>1293</v>
      </c>
      <c r="E1388">
        <v>49.794208380000001</v>
      </c>
      <c r="F1388">
        <v>-126.4400531</v>
      </c>
      <c r="G1388" t="s">
        <v>1294</v>
      </c>
      <c r="H1388" t="s">
        <v>1294</v>
      </c>
      <c r="I1388" t="s">
        <v>1295</v>
      </c>
      <c r="J1388" t="s">
        <v>1302</v>
      </c>
      <c r="K1388" t="s">
        <v>1303</v>
      </c>
      <c r="L1388">
        <v>49.911024390000001</v>
      </c>
      <c r="M1388">
        <v>-126.8499923</v>
      </c>
      <c r="N1388" t="s">
        <v>30</v>
      </c>
      <c r="O1388">
        <v>32</v>
      </c>
      <c r="P1388" t="s">
        <v>1304</v>
      </c>
      <c r="Q1388">
        <v>5</v>
      </c>
      <c r="R1388">
        <v>41438</v>
      </c>
      <c r="S1388" t="s">
        <v>174</v>
      </c>
      <c r="T1388">
        <v>25</v>
      </c>
      <c r="U1388" t="s">
        <v>1134</v>
      </c>
      <c r="V1388" t="s">
        <v>107</v>
      </c>
      <c r="W1388" s="449">
        <v>57</v>
      </c>
      <c r="X1388">
        <f>'Area 25'!CZ60</f>
        <v>-1</v>
      </c>
      <c r="Y1388" s="449" t="e">
        <f>'Area 25'!DD60</f>
        <v>#N/A</v>
      </c>
      <c r="Z1388" s="449" t="e">
        <f>'Area 25'!DB60</f>
        <v>#N/A</v>
      </c>
      <c r="AA1388" s="449" t="e">
        <f>'Area 25'!DH60</f>
        <v>#N/A</v>
      </c>
      <c r="AB1388" t="e">
        <f t="shared" si="82"/>
        <v>#N/A</v>
      </c>
      <c r="AC1388" t="e">
        <f t="shared" si="83"/>
        <v>#N/A</v>
      </c>
      <c r="AD1388" t="e">
        <f t="shared" si="84"/>
        <v>#N/A</v>
      </c>
    </row>
    <row r="1389" spans="1:30">
      <c r="A1389" t="s">
        <v>174</v>
      </c>
      <c r="B1389" t="s">
        <v>771</v>
      </c>
      <c r="C1389" t="s">
        <v>1292</v>
      </c>
      <c r="D1389" t="s">
        <v>1293</v>
      </c>
      <c r="E1389">
        <v>49.794208380000001</v>
      </c>
      <c r="F1389">
        <v>-126.4400531</v>
      </c>
      <c r="G1389" t="s">
        <v>1294</v>
      </c>
      <c r="H1389" t="s">
        <v>1294</v>
      </c>
      <c r="I1389" t="s">
        <v>1295</v>
      </c>
      <c r="J1389" t="s">
        <v>1302</v>
      </c>
      <c r="K1389" t="s">
        <v>1303</v>
      </c>
      <c r="L1389">
        <v>49.911024390000001</v>
      </c>
      <c r="M1389">
        <v>-126.8499923</v>
      </c>
      <c r="N1389" t="s">
        <v>30</v>
      </c>
      <c r="O1389">
        <v>32</v>
      </c>
      <c r="P1389" t="s">
        <v>1304</v>
      </c>
      <c r="Q1389">
        <v>5</v>
      </c>
      <c r="R1389">
        <v>41438</v>
      </c>
      <c r="S1389" t="s">
        <v>174</v>
      </c>
      <c r="T1389">
        <v>25</v>
      </c>
      <c r="U1389" t="s">
        <v>1134</v>
      </c>
      <c r="V1389" t="s">
        <v>108</v>
      </c>
      <c r="W1389" s="449">
        <v>58</v>
      </c>
      <c r="X1389">
        <f>'Area 25'!CZ61</f>
        <v>-1</v>
      </c>
      <c r="Y1389" s="449" t="e">
        <f>'Area 25'!DD61</f>
        <v>#N/A</v>
      </c>
      <c r="Z1389" s="449" t="e">
        <f>'Area 25'!DB61</f>
        <v>#N/A</v>
      </c>
      <c r="AA1389" s="449" t="e">
        <f>'Area 25'!DH61</f>
        <v>#N/A</v>
      </c>
      <c r="AB1389" t="e">
        <f t="shared" si="82"/>
        <v>#N/A</v>
      </c>
      <c r="AC1389" t="e">
        <f t="shared" si="83"/>
        <v>#N/A</v>
      </c>
      <c r="AD1389" t="e">
        <f t="shared" si="84"/>
        <v>#N/A</v>
      </c>
    </row>
    <row r="1390" spans="1:30">
      <c r="A1390" t="s">
        <v>174</v>
      </c>
      <c r="B1390" t="s">
        <v>771</v>
      </c>
      <c r="C1390" t="s">
        <v>1292</v>
      </c>
      <c r="D1390" t="s">
        <v>1293</v>
      </c>
      <c r="E1390">
        <v>49.794208380000001</v>
      </c>
      <c r="F1390">
        <v>-126.4400531</v>
      </c>
      <c r="G1390" t="s">
        <v>1294</v>
      </c>
      <c r="H1390" t="s">
        <v>1294</v>
      </c>
      <c r="I1390" t="s">
        <v>1295</v>
      </c>
      <c r="J1390" t="s">
        <v>1302</v>
      </c>
      <c r="K1390" t="s">
        <v>1303</v>
      </c>
      <c r="L1390">
        <v>49.911024390000001</v>
      </c>
      <c r="M1390">
        <v>-126.8499923</v>
      </c>
      <c r="N1390" t="s">
        <v>30</v>
      </c>
      <c r="O1390">
        <v>32</v>
      </c>
      <c r="P1390" t="s">
        <v>1304</v>
      </c>
      <c r="Q1390">
        <v>5</v>
      </c>
      <c r="R1390">
        <v>41438</v>
      </c>
      <c r="S1390" t="s">
        <v>174</v>
      </c>
      <c r="T1390">
        <v>25</v>
      </c>
      <c r="U1390" t="s">
        <v>1134</v>
      </c>
      <c r="V1390" t="s">
        <v>109</v>
      </c>
      <c r="W1390" s="449">
        <v>59</v>
      </c>
      <c r="X1390">
        <f>'Area 25'!CZ62</f>
        <v>-1</v>
      </c>
      <c r="Y1390" s="449" t="e">
        <f>'Area 25'!DD62</f>
        <v>#N/A</v>
      </c>
      <c r="Z1390" s="449" t="e">
        <f>'Area 25'!DB62</f>
        <v>#N/A</v>
      </c>
      <c r="AA1390" s="449" t="e">
        <f>'Area 25'!DH62</f>
        <v>#N/A</v>
      </c>
      <c r="AB1390" t="e">
        <f t="shared" si="82"/>
        <v>#N/A</v>
      </c>
      <c r="AC1390" t="e">
        <f t="shared" si="83"/>
        <v>#N/A</v>
      </c>
      <c r="AD1390" t="e">
        <f t="shared" si="84"/>
        <v>#N/A</v>
      </c>
    </row>
    <row r="1391" spans="1:30">
      <c r="A1391" t="s">
        <v>174</v>
      </c>
      <c r="B1391" t="s">
        <v>771</v>
      </c>
      <c r="C1391" t="s">
        <v>1292</v>
      </c>
      <c r="D1391" t="s">
        <v>1293</v>
      </c>
      <c r="E1391">
        <v>49.794208380000001</v>
      </c>
      <c r="F1391">
        <v>-126.4400531</v>
      </c>
      <c r="G1391" t="s">
        <v>1294</v>
      </c>
      <c r="H1391" t="s">
        <v>1294</v>
      </c>
      <c r="I1391" t="s">
        <v>1295</v>
      </c>
      <c r="J1391" t="s">
        <v>1302</v>
      </c>
      <c r="K1391" t="s">
        <v>1303</v>
      </c>
      <c r="L1391">
        <v>49.911024390000001</v>
      </c>
      <c r="M1391">
        <v>-126.8499923</v>
      </c>
      <c r="N1391" t="s">
        <v>30</v>
      </c>
      <c r="O1391">
        <v>32</v>
      </c>
      <c r="P1391" t="s">
        <v>1304</v>
      </c>
      <c r="Q1391">
        <v>5</v>
      </c>
      <c r="R1391">
        <v>41438</v>
      </c>
      <c r="S1391" t="s">
        <v>174</v>
      </c>
      <c r="T1391">
        <v>25</v>
      </c>
      <c r="U1391" t="s">
        <v>1134</v>
      </c>
      <c r="V1391" t="s">
        <v>110</v>
      </c>
      <c r="W1391" s="449">
        <v>60</v>
      </c>
      <c r="X1391">
        <f>'Area 25'!CZ63</f>
        <v>0</v>
      </c>
      <c r="Y1391" s="449" t="e">
        <f>'Area 25'!DD63</f>
        <v>#N/A</v>
      </c>
      <c r="Z1391" s="449" t="e">
        <f>'Area 25'!DB63</f>
        <v>#N/A</v>
      </c>
      <c r="AA1391" s="449" t="e">
        <f>'Area 25'!DH63</f>
        <v>#N/A</v>
      </c>
      <c r="AB1391" t="e">
        <f t="shared" si="82"/>
        <v>#N/A</v>
      </c>
      <c r="AC1391" t="e">
        <f t="shared" si="83"/>
        <v>#N/A</v>
      </c>
      <c r="AD1391" t="e">
        <f t="shared" si="84"/>
        <v>#N/A</v>
      </c>
    </row>
    <row r="1392" spans="1:30">
      <c r="A1392" t="s">
        <v>174</v>
      </c>
      <c r="B1392" t="s">
        <v>771</v>
      </c>
      <c r="C1392" t="s">
        <v>1292</v>
      </c>
      <c r="D1392" t="s">
        <v>1293</v>
      </c>
      <c r="E1392">
        <v>49.794208380000001</v>
      </c>
      <c r="F1392">
        <v>-126.4400531</v>
      </c>
      <c r="G1392" t="s">
        <v>1294</v>
      </c>
      <c r="H1392" t="s">
        <v>1294</v>
      </c>
      <c r="I1392" t="s">
        <v>1295</v>
      </c>
      <c r="J1392" t="s">
        <v>1302</v>
      </c>
      <c r="K1392" t="s">
        <v>1303</v>
      </c>
      <c r="L1392">
        <v>49.911024390000001</v>
      </c>
      <c r="M1392">
        <v>-126.8499923</v>
      </c>
      <c r="N1392" t="s">
        <v>30</v>
      </c>
      <c r="O1392">
        <v>32</v>
      </c>
      <c r="P1392" t="s">
        <v>1304</v>
      </c>
      <c r="Q1392">
        <v>5</v>
      </c>
      <c r="R1392">
        <v>41438</v>
      </c>
      <c r="S1392" t="s">
        <v>174</v>
      </c>
      <c r="T1392">
        <v>25</v>
      </c>
      <c r="U1392" t="s">
        <v>1134</v>
      </c>
      <c r="V1392" t="s">
        <v>111</v>
      </c>
      <c r="W1392" s="449">
        <v>61</v>
      </c>
      <c r="X1392">
        <f>'Area 25'!CZ64</f>
        <v>-1</v>
      </c>
      <c r="Y1392" s="449" t="e">
        <f>'Area 25'!DD64</f>
        <v>#N/A</v>
      </c>
      <c r="Z1392" s="449" t="e">
        <f>'Area 25'!DB64</f>
        <v>#N/A</v>
      </c>
      <c r="AA1392" s="449" t="e">
        <f>'Area 25'!DH64</f>
        <v>#N/A</v>
      </c>
      <c r="AB1392" t="e">
        <f t="shared" si="82"/>
        <v>#N/A</v>
      </c>
      <c r="AC1392" t="e">
        <f t="shared" si="83"/>
        <v>#N/A</v>
      </c>
      <c r="AD1392" t="e">
        <f t="shared" si="84"/>
        <v>#N/A</v>
      </c>
    </row>
    <row r="1393" spans="1:30">
      <c r="A1393" t="s">
        <v>174</v>
      </c>
      <c r="B1393" t="s">
        <v>771</v>
      </c>
      <c r="C1393" t="s">
        <v>1292</v>
      </c>
      <c r="D1393" t="s">
        <v>1293</v>
      </c>
      <c r="E1393">
        <v>49.794208380000001</v>
      </c>
      <c r="F1393">
        <v>-126.4400531</v>
      </c>
      <c r="G1393" t="s">
        <v>1294</v>
      </c>
      <c r="H1393" t="s">
        <v>1294</v>
      </c>
      <c r="I1393" t="s">
        <v>1295</v>
      </c>
      <c r="J1393" t="s">
        <v>1302</v>
      </c>
      <c r="K1393" t="s">
        <v>1303</v>
      </c>
      <c r="L1393">
        <v>49.911024390000001</v>
      </c>
      <c r="M1393">
        <v>-126.8499923</v>
      </c>
      <c r="N1393" t="s">
        <v>30</v>
      </c>
      <c r="O1393">
        <v>32</v>
      </c>
      <c r="P1393" t="s">
        <v>1304</v>
      </c>
      <c r="Q1393">
        <v>5</v>
      </c>
      <c r="R1393">
        <v>41438</v>
      </c>
      <c r="S1393" t="s">
        <v>174</v>
      </c>
      <c r="T1393">
        <v>25</v>
      </c>
      <c r="U1393" t="s">
        <v>1134</v>
      </c>
      <c r="V1393" t="s">
        <v>112</v>
      </c>
      <c r="W1393" s="449">
        <v>62</v>
      </c>
      <c r="X1393">
        <f>'Area 25'!CZ65</f>
        <v>0</v>
      </c>
      <c r="Y1393" s="449" t="e">
        <f>'Area 25'!DD65</f>
        <v>#N/A</v>
      </c>
      <c r="Z1393" s="449" t="e">
        <f>'Area 25'!DB65</f>
        <v>#N/A</v>
      </c>
      <c r="AA1393" s="449" t="e">
        <f>'Area 25'!DH65</f>
        <v>#N/A</v>
      </c>
      <c r="AB1393" t="e">
        <f t="shared" si="82"/>
        <v>#N/A</v>
      </c>
      <c r="AC1393" t="e">
        <f t="shared" si="83"/>
        <v>#N/A</v>
      </c>
      <c r="AD1393" t="e">
        <f t="shared" si="84"/>
        <v>#N/A</v>
      </c>
    </row>
    <row r="1394" spans="1:30">
      <c r="A1394" t="s">
        <v>174</v>
      </c>
      <c r="B1394" t="s">
        <v>771</v>
      </c>
      <c r="C1394" t="s">
        <v>1292</v>
      </c>
      <c r="D1394" t="s">
        <v>1293</v>
      </c>
      <c r="E1394">
        <v>49.794208380000001</v>
      </c>
      <c r="F1394">
        <v>-126.4400531</v>
      </c>
      <c r="G1394" t="s">
        <v>1294</v>
      </c>
      <c r="H1394" t="s">
        <v>1294</v>
      </c>
      <c r="I1394" t="s">
        <v>1295</v>
      </c>
      <c r="J1394" t="s">
        <v>1302</v>
      </c>
      <c r="K1394" t="s">
        <v>1303</v>
      </c>
      <c r="L1394">
        <v>49.911024390000001</v>
      </c>
      <c r="M1394">
        <v>-126.8499923</v>
      </c>
      <c r="N1394" t="s">
        <v>30</v>
      </c>
      <c r="O1394">
        <v>32</v>
      </c>
      <c r="P1394" t="s">
        <v>1304</v>
      </c>
      <c r="Q1394">
        <v>5</v>
      </c>
      <c r="R1394">
        <v>41438</v>
      </c>
      <c r="S1394" t="s">
        <v>174</v>
      </c>
      <c r="T1394">
        <v>25</v>
      </c>
      <c r="U1394" t="s">
        <v>1134</v>
      </c>
      <c r="V1394" t="s">
        <v>113</v>
      </c>
      <c r="W1394" s="449">
        <v>63</v>
      </c>
      <c r="X1394">
        <f>'Area 25'!CZ66</f>
        <v>0</v>
      </c>
      <c r="Y1394" s="449" t="e">
        <f>'Area 25'!DD66</f>
        <v>#N/A</v>
      </c>
      <c r="Z1394" s="449" t="e">
        <f>'Area 25'!DB66</f>
        <v>#N/A</v>
      </c>
      <c r="AA1394" s="449" t="e">
        <f>'Area 25'!DH66</f>
        <v>#N/A</v>
      </c>
      <c r="AB1394" t="e">
        <f t="shared" si="82"/>
        <v>#N/A</v>
      </c>
      <c r="AC1394" t="e">
        <f t="shared" si="83"/>
        <v>#N/A</v>
      </c>
      <c r="AD1394" t="e">
        <f t="shared" si="84"/>
        <v>#N/A</v>
      </c>
    </row>
    <row r="1395" spans="1:30">
      <c r="A1395" t="s">
        <v>174</v>
      </c>
      <c r="B1395" t="s">
        <v>771</v>
      </c>
      <c r="C1395" t="s">
        <v>1292</v>
      </c>
      <c r="D1395" t="s">
        <v>1293</v>
      </c>
      <c r="E1395">
        <v>49.794208380000001</v>
      </c>
      <c r="F1395">
        <v>-126.4400531</v>
      </c>
      <c r="G1395" t="s">
        <v>1294</v>
      </c>
      <c r="H1395" t="s">
        <v>1294</v>
      </c>
      <c r="I1395" t="s">
        <v>1295</v>
      </c>
      <c r="J1395" t="s">
        <v>1302</v>
      </c>
      <c r="K1395" t="s">
        <v>1303</v>
      </c>
      <c r="L1395">
        <v>49.911024390000001</v>
      </c>
      <c r="M1395">
        <v>-126.8499923</v>
      </c>
      <c r="N1395" t="s">
        <v>30</v>
      </c>
      <c r="O1395">
        <v>32</v>
      </c>
      <c r="P1395" t="s">
        <v>1304</v>
      </c>
      <c r="Q1395">
        <v>5</v>
      </c>
      <c r="R1395">
        <v>41438</v>
      </c>
      <c r="S1395" t="s">
        <v>174</v>
      </c>
      <c r="T1395">
        <v>25</v>
      </c>
      <c r="U1395" t="s">
        <v>1134</v>
      </c>
      <c r="V1395" t="s">
        <v>114</v>
      </c>
      <c r="W1395" s="449">
        <v>64</v>
      </c>
      <c r="X1395">
        <f>'Area 25'!CZ67</f>
        <v>0</v>
      </c>
      <c r="Y1395" s="449" t="e">
        <f>'Area 25'!DD67</f>
        <v>#N/A</v>
      </c>
      <c r="Z1395" s="449" t="e">
        <f>'Area 25'!DB67</f>
        <v>#N/A</v>
      </c>
      <c r="AA1395" s="449" t="e">
        <f>'Area 25'!DH67</f>
        <v>#N/A</v>
      </c>
      <c r="AB1395" t="e">
        <f t="shared" si="82"/>
        <v>#N/A</v>
      </c>
      <c r="AC1395" t="e">
        <f t="shared" si="83"/>
        <v>#N/A</v>
      </c>
      <c r="AD1395" t="e">
        <f t="shared" si="84"/>
        <v>#N/A</v>
      </c>
    </row>
    <row r="1396" spans="1:30">
      <c r="A1396" t="s">
        <v>174</v>
      </c>
      <c r="B1396" t="s">
        <v>771</v>
      </c>
      <c r="C1396" t="s">
        <v>1292</v>
      </c>
      <c r="D1396" t="s">
        <v>1293</v>
      </c>
      <c r="E1396">
        <v>49.794208380000001</v>
      </c>
      <c r="F1396">
        <v>-126.4400531</v>
      </c>
      <c r="G1396" t="s">
        <v>1294</v>
      </c>
      <c r="H1396" t="s">
        <v>1294</v>
      </c>
      <c r="I1396" t="s">
        <v>1295</v>
      </c>
      <c r="J1396" t="s">
        <v>1302</v>
      </c>
      <c r="K1396" t="s">
        <v>1303</v>
      </c>
      <c r="L1396">
        <v>49.911024390000001</v>
      </c>
      <c r="M1396">
        <v>-126.8499923</v>
      </c>
      <c r="N1396" t="s">
        <v>30</v>
      </c>
      <c r="O1396">
        <v>32</v>
      </c>
      <c r="P1396" t="s">
        <v>1304</v>
      </c>
      <c r="Q1396">
        <v>5</v>
      </c>
      <c r="R1396">
        <v>41438</v>
      </c>
      <c r="S1396" t="s">
        <v>174</v>
      </c>
      <c r="T1396">
        <v>25</v>
      </c>
      <c r="U1396" t="s">
        <v>1134</v>
      </c>
      <c r="V1396" t="s">
        <v>115</v>
      </c>
      <c r="W1396" s="449">
        <v>65</v>
      </c>
      <c r="X1396">
        <f>'Area 25'!CZ68</f>
        <v>0</v>
      </c>
      <c r="Y1396" s="449" t="e">
        <f>'Area 25'!DD68</f>
        <v>#N/A</v>
      </c>
      <c r="Z1396" s="449" t="e">
        <f>'Area 25'!DB68</f>
        <v>#N/A</v>
      </c>
      <c r="AA1396" s="449" t="e">
        <f>'Area 25'!DH68</f>
        <v>#N/A</v>
      </c>
      <c r="AB1396" t="e">
        <f t="shared" si="82"/>
        <v>#N/A</v>
      </c>
      <c r="AC1396" t="e">
        <f t="shared" si="83"/>
        <v>#N/A</v>
      </c>
      <c r="AD1396" t="e">
        <f t="shared" si="84"/>
        <v>#N/A</v>
      </c>
    </row>
    <row r="1397" spans="1:30">
      <c r="A1397" t="s">
        <v>174</v>
      </c>
      <c r="B1397" t="s">
        <v>771</v>
      </c>
      <c r="C1397" t="s">
        <v>1292</v>
      </c>
      <c r="D1397" t="s">
        <v>1293</v>
      </c>
      <c r="E1397">
        <v>49.794208380000001</v>
      </c>
      <c r="F1397">
        <v>-126.4400531</v>
      </c>
      <c r="G1397" t="s">
        <v>1294</v>
      </c>
      <c r="H1397" t="s">
        <v>1294</v>
      </c>
      <c r="I1397" t="s">
        <v>1295</v>
      </c>
      <c r="J1397" t="s">
        <v>1302</v>
      </c>
      <c r="K1397" t="s">
        <v>1303</v>
      </c>
      <c r="L1397">
        <v>49.911024390000001</v>
      </c>
      <c r="M1397">
        <v>-126.8499923</v>
      </c>
      <c r="N1397" t="s">
        <v>30</v>
      </c>
      <c r="O1397">
        <v>32</v>
      </c>
      <c r="P1397" t="s">
        <v>1304</v>
      </c>
      <c r="Q1397">
        <v>5</v>
      </c>
      <c r="R1397">
        <v>41438</v>
      </c>
      <c r="S1397" t="s">
        <v>174</v>
      </c>
      <c r="T1397">
        <v>25</v>
      </c>
      <c r="U1397" t="s">
        <v>1134</v>
      </c>
      <c r="V1397" t="s">
        <v>116</v>
      </c>
      <c r="W1397" s="449">
        <v>66</v>
      </c>
      <c r="X1397">
        <f>'Area 25'!CZ69</f>
        <v>0</v>
      </c>
      <c r="Y1397" s="449" t="e">
        <f>'Area 25'!DD69</f>
        <v>#N/A</v>
      </c>
      <c r="Z1397" s="449" t="e">
        <f>'Area 25'!DB69</f>
        <v>#N/A</v>
      </c>
      <c r="AA1397" s="449" t="e">
        <f>'Area 25'!DH69</f>
        <v>#N/A</v>
      </c>
      <c r="AB1397" t="e">
        <f t="shared" si="82"/>
        <v>#N/A</v>
      </c>
      <c r="AC1397" t="e">
        <f t="shared" si="83"/>
        <v>#N/A</v>
      </c>
      <c r="AD1397" t="e">
        <f t="shared" si="84"/>
        <v>#N/A</v>
      </c>
    </row>
    <row r="1398" spans="1:30">
      <c r="A1398" t="s">
        <v>174</v>
      </c>
      <c r="B1398" t="s">
        <v>771</v>
      </c>
      <c r="C1398" t="s">
        <v>1292</v>
      </c>
      <c r="D1398" t="s">
        <v>1293</v>
      </c>
      <c r="E1398">
        <v>49.794208380000001</v>
      </c>
      <c r="F1398">
        <v>-126.4400531</v>
      </c>
      <c r="G1398" t="s">
        <v>1294</v>
      </c>
      <c r="H1398" t="s">
        <v>1294</v>
      </c>
      <c r="I1398" t="s">
        <v>1295</v>
      </c>
      <c r="J1398" t="s">
        <v>1302</v>
      </c>
      <c r="K1398" t="s">
        <v>1303</v>
      </c>
      <c r="L1398">
        <v>49.911024390000001</v>
      </c>
      <c r="M1398">
        <v>-126.8499923</v>
      </c>
      <c r="N1398" t="s">
        <v>30</v>
      </c>
      <c r="O1398">
        <v>32</v>
      </c>
      <c r="P1398" t="s">
        <v>1304</v>
      </c>
      <c r="Q1398">
        <v>5</v>
      </c>
      <c r="R1398">
        <v>41438</v>
      </c>
      <c r="S1398" t="s">
        <v>174</v>
      </c>
      <c r="T1398">
        <v>25</v>
      </c>
      <c r="U1398" t="s">
        <v>1135</v>
      </c>
      <c r="V1398" t="s">
        <v>118</v>
      </c>
      <c r="W1398" s="449">
        <v>67</v>
      </c>
      <c r="X1398">
        <f>'Area 25'!CZ70</f>
        <v>-1</v>
      </c>
      <c r="Y1398" s="449" t="e">
        <f>'Area 25'!DD70</f>
        <v>#N/A</v>
      </c>
      <c r="Z1398" s="449" t="e">
        <f>'Area 25'!DB70</f>
        <v>#N/A</v>
      </c>
      <c r="AA1398" s="449" t="e">
        <f>'Area 25'!DH70</f>
        <v>#N/A</v>
      </c>
      <c r="AB1398" t="e">
        <f t="shared" si="82"/>
        <v>#N/A</v>
      </c>
      <c r="AC1398" t="e">
        <f t="shared" si="83"/>
        <v>#N/A</v>
      </c>
      <c r="AD1398" t="e">
        <f t="shared" si="84"/>
        <v>#N/A</v>
      </c>
    </row>
    <row r="1399" spans="1:30">
      <c r="A1399" t="s">
        <v>174</v>
      </c>
      <c r="B1399" t="s">
        <v>771</v>
      </c>
      <c r="C1399" t="s">
        <v>1292</v>
      </c>
      <c r="D1399" t="s">
        <v>1293</v>
      </c>
      <c r="E1399">
        <v>49.794208380000001</v>
      </c>
      <c r="F1399">
        <v>-126.4400531</v>
      </c>
      <c r="G1399" t="s">
        <v>1294</v>
      </c>
      <c r="H1399" t="s">
        <v>1294</v>
      </c>
      <c r="I1399" t="s">
        <v>1295</v>
      </c>
      <c r="J1399" t="s">
        <v>1302</v>
      </c>
      <c r="K1399" t="s">
        <v>1303</v>
      </c>
      <c r="L1399">
        <v>49.911024390000001</v>
      </c>
      <c r="M1399">
        <v>-126.8499923</v>
      </c>
      <c r="N1399" t="s">
        <v>30</v>
      </c>
      <c r="O1399">
        <v>32</v>
      </c>
      <c r="P1399" t="s">
        <v>1304</v>
      </c>
      <c r="Q1399">
        <v>5</v>
      </c>
      <c r="R1399">
        <v>41438</v>
      </c>
      <c r="S1399" t="s">
        <v>174</v>
      </c>
      <c r="T1399">
        <v>25</v>
      </c>
      <c r="U1399" t="s">
        <v>1135</v>
      </c>
      <c r="V1399" t="s">
        <v>119</v>
      </c>
      <c r="W1399" s="449">
        <v>68</v>
      </c>
      <c r="X1399">
        <f>'Area 25'!CZ71</f>
        <v>5</v>
      </c>
      <c r="Y1399" s="449" t="e">
        <f>'Area 25'!DD71</f>
        <v>#N/A</v>
      </c>
      <c r="Z1399" s="449" t="e">
        <f>'Area 25'!DB71</f>
        <v>#N/A</v>
      </c>
      <c r="AA1399" s="449" t="e">
        <f>'Area 25'!DH71</f>
        <v>#N/A</v>
      </c>
      <c r="AB1399" t="e">
        <f t="shared" si="82"/>
        <v>#N/A</v>
      </c>
      <c r="AC1399" t="e">
        <f t="shared" si="83"/>
        <v>#N/A</v>
      </c>
      <c r="AD1399" t="e">
        <f t="shared" si="84"/>
        <v>#N/A</v>
      </c>
    </row>
    <row r="1400" spans="1:30">
      <c r="A1400" t="s">
        <v>174</v>
      </c>
      <c r="B1400" t="s">
        <v>771</v>
      </c>
      <c r="C1400" t="s">
        <v>1292</v>
      </c>
      <c r="D1400" t="s">
        <v>1293</v>
      </c>
      <c r="E1400">
        <v>49.794208380000001</v>
      </c>
      <c r="F1400">
        <v>-126.4400531</v>
      </c>
      <c r="G1400" t="s">
        <v>1294</v>
      </c>
      <c r="H1400" t="s">
        <v>1294</v>
      </c>
      <c r="I1400" t="s">
        <v>1295</v>
      </c>
      <c r="J1400" t="s">
        <v>1302</v>
      </c>
      <c r="K1400" t="s">
        <v>1303</v>
      </c>
      <c r="L1400">
        <v>49.911024390000001</v>
      </c>
      <c r="M1400">
        <v>-126.8499923</v>
      </c>
      <c r="N1400" t="s">
        <v>30</v>
      </c>
      <c r="O1400">
        <v>32</v>
      </c>
      <c r="P1400" t="s">
        <v>1304</v>
      </c>
      <c r="Q1400">
        <v>5</v>
      </c>
      <c r="R1400">
        <v>41438</v>
      </c>
      <c r="S1400" t="s">
        <v>174</v>
      </c>
      <c r="T1400">
        <v>25</v>
      </c>
      <c r="U1400" t="s">
        <v>1135</v>
      </c>
      <c r="V1400" t="s">
        <v>120</v>
      </c>
      <c r="W1400" s="449">
        <v>69</v>
      </c>
      <c r="X1400">
        <f>'Area 25'!CZ72</f>
        <v>5</v>
      </c>
      <c r="Y1400" s="449" t="e">
        <f>'Area 25'!DD72</f>
        <v>#N/A</v>
      </c>
      <c r="Z1400" s="449" t="e">
        <f>'Area 25'!DB72</f>
        <v>#N/A</v>
      </c>
      <c r="AA1400" s="449" t="e">
        <f>'Area 25'!DH72</f>
        <v>#N/A</v>
      </c>
      <c r="AB1400" t="e">
        <f t="shared" si="82"/>
        <v>#N/A</v>
      </c>
      <c r="AC1400" t="e">
        <f t="shared" si="83"/>
        <v>#N/A</v>
      </c>
      <c r="AD1400" t="e">
        <f t="shared" si="84"/>
        <v>#N/A</v>
      </c>
    </row>
    <row r="1401" spans="1:30">
      <c r="A1401" t="s">
        <v>174</v>
      </c>
      <c r="B1401" t="s">
        <v>771</v>
      </c>
      <c r="C1401" t="s">
        <v>1292</v>
      </c>
      <c r="D1401" t="s">
        <v>1293</v>
      </c>
      <c r="E1401">
        <v>49.794208380000001</v>
      </c>
      <c r="F1401">
        <v>-126.4400531</v>
      </c>
      <c r="G1401" t="s">
        <v>1294</v>
      </c>
      <c r="H1401" t="s">
        <v>1294</v>
      </c>
      <c r="I1401" t="s">
        <v>1295</v>
      </c>
      <c r="J1401" t="s">
        <v>1302</v>
      </c>
      <c r="K1401" t="s">
        <v>1303</v>
      </c>
      <c r="L1401">
        <v>49.911024390000001</v>
      </c>
      <c r="M1401">
        <v>-126.8499923</v>
      </c>
      <c r="N1401" t="s">
        <v>30</v>
      </c>
      <c r="O1401">
        <v>32</v>
      </c>
      <c r="P1401" t="s">
        <v>1304</v>
      </c>
      <c r="Q1401">
        <v>5</v>
      </c>
      <c r="R1401">
        <v>41438</v>
      </c>
      <c r="S1401" t="s">
        <v>174</v>
      </c>
      <c r="T1401">
        <v>25</v>
      </c>
      <c r="U1401" t="s">
        <v>1135</v>
      </c>
      <c r="V1401" t="s">
        <v>121</v>
      </c>
      <c r="W1401" s="449">
        <v>70</v>
      </c>
      <c r="X1401">
        <f>'Area 25'!CZ73</f>
        <v>0</v>
      </c>
      <c r="Y1401" s="449" t="e">
        <f>'Area 25'!DD73</f>
        <v>#N/A</v>
      </c>
      <c r="Z1401" s="449" t="e">
        <f>'Area 25'!DB73</f>
        <v>#N/A</v>
      </c>
      <c r="AA1401" s="449" t="e">
        <f>'Area 25'!DH73</f>
        <v>#N/A</v>
      </c>
      <c r="AB1401" t="e">
        <f t="shared" si="82"/>
        <v>#N/A</v>
      </c>
      <c r="AC1401" t="e">
        <f t="shared" si="83"/>
        <v>#N/A</v>
      </c>
      <c r="AD1401" t="e">
        <f t="shared" si="84"/>
        <v>#N/A</v>
      </c>
    </row>
    <row r="1402" spans="1:30">
      <c r="A1402" t="s">
        <v>174</v>
      </c>
      <c r="B1402" t="s">
        <v>885</v>
      </c>
      <c r="C1402" t="s">
        <v>1292</v>
      </c>
      <c r="D1402" t="s">
        <v>1293</v>
      </c>
      <c r="E1402">
        <v>50.116067469999997</v>
      </c>
      <c r="F1402">
        <v>-127.0848474</v>
      </c>
      <c r="G1402" t="s">
        <v>1294</v>
      </c>
      <c r="H1402" t="s">
        <v>1294</v>
      </c>
      <c r="I1402" t="s">
        <v>1295</v>
      </c>
      <c r="J1402" t="s">
        <v>1302</v>
      </c>
      <c r="K1402" t="s">
        <v>1303</v>
      </c>
      <c r="L1402">
        <v>49.911024390000001</v>
      </c>
      <c r="M1402">
        <v>-126.8499923</v>
      </c>
      <c r="N1402" t="s">
        <v>30</v>
      </c>
      <c r="O1402">
        <v>32</v>
      </c>
      <c r="P1402" t="s">
        <v>1304</v>
      </c>
      <c r="Q1402">
        <v>5</v>
      </c>
      <c r="R1402">
        <v>41873</v>
      </c>
      <c r="S1402" t="s">
        <v>174</v>
      </c>
      <c r="T1402">
        <v>26</v>
      </c>
      <c r="U1402" t="s">
        <v>1131</v>
      </c>
      <c r="V1402" t="s">
        <v>40</v>
      </c>
      <c r="W1402" s="449">
        <v>1</v>
      </c>
      <c r="X1402">
        <f>'Area 26'!J4</f>
        <v>3</v>
      </c>
      <c r="Y1402" s="449" t="e">
        <f>'Area 26'!N4</f>
        <v>#N/A</v>
      </c>
      <c r="Z1402" s="449" t="e">
        <f>'Area 26'!L4</f>
        <v>#N/A</v>
      </c>
      <c r="AA1402" s="449" t="e">
        <f>'Area 26'!R4</f>
        <v>#N/A</v>
      </c>
      <c r="AB1402" t="e">
        <f t="shared" si="82"/>
        <v>#N/A</v>
      </c>
      <c r="AC1402" t="e">
        <f t="shared" si="83"/>
        <v>#N/A</v>
      </c>
      <c r="AD1402" t="e">
        <f t="shared" si="84"/>
        <v>#N/A</v>
      </c>
    </row>
    <row r="1403" spans="1:30">
      <c r="A1403" t="s">
        <v>174</v>
      </c>
      <c r="B1403" t="s">
        <v>885</v>
      </c>
      <c r="C1403" t="s">
        <v>1292</v>
      </c>
      <c r="D1403" t="s">
        <v>1293</v>
      </c>
      <c r="E1403">
        <v>50.116067469999997</v>
      </c>
      <c r="F1403">
        <v>-127.0848474</v>
      </c>
      <c r="G1403" t="s">
        <v>1294</v>
      </c>
      <c r="H1403" t="s">
        <v>1294</v>
      </c>
      <c r="I1403" t="s">
        <v>1295</v>
      </c>
      <c r="J1403" t="s">
        <v>1302</v>
      </c>
      <c r="K1403" t="s">
        <v>1303</v>
      </c>
      <c r="L1403">
        <v>49.911024390000001</v>
      </c>
      <c r="M1403">
        <v>-126.8499923</v>
      </c>
      <c r="N1403" t="s">
        <v>30</v>
      </c>
      <c r="O1403">
        <v>32</v>
      </c>
      <c r="P1403" t="s">
        <v>1304</v>
      </c>
      <c r="Q1403">
        <v>5</v>
      </c>
      <c r="R1403">
        <v>41873</v>
      </c>
      <c r="S1403" t="s">
        <v>174</v>
      </c>
      <c r="T1403">
        <v>26</v>
      </c>
      <c r="U1403" t="s">
        <v>1131</v>
      </c>
      <c r="V1403" t="s">
        <v>41</v>
      </c>
      <c r="W1403" s="449">
        <v>2</v>
      </c>
      <c r="X1403">
        <f>'Area 26'!J5</f>
        <v>1</v>
      </c>
      <c r="Y1403" s="449" t="e">
        <f>'Area 26'!N5</f>
        <v>#N/A</v>
      </c>
      <c r="Z1403" s="449" t="e">
        <f>'Area 26'!L5</f>
        <v>#N/A</v>
      </c>
      <c r="AA1403" s="449" t="e">
        <f>'Area 26'!R5</f>
        <v>#N/A</v>
      </c>
      <c r="AB1403" t="e">
        <f t="shared" si="82"/>
        <v>#N/A</v>
      </c>
      <c r="AC1403" t="e">
        <f t="shared" si="83"/>
        <v>#N/A</v>
      </c>
      <c r="AD1403" t="e">
        <f t="shared" si="84"/>
        <v>#N/A</v>
      </c>
    </row>
    <row r="1404" spans="1:30">
      <c r="A1404" t="s">
        <v>174</v>
      </c>
      <c r="B1404" t="s">
        <v>885</v>
      </c>
      <c r="C1404" t="s">
        <v>1292</v>
      </c>
      <c r="D1404" t="s">
        <v>1293</v>
      </c>
      <c r="E1404">
        <v>50.116067469999997</v>
      </c>
      <c r="F1404">
        <v>-127.0848474</v>
      </c>
      <c r="G1404" t="s">
        <v>1294</v>
      </c>
      <c r="H1404" t="s">
        <v>1294</v>
      </c>
      <c r="I1404" t="s">
        <v>1295</v>
      </c>
      <c r="J1404" t="s">
        <v>1302</v>
      </c>
      <c r="K1404" t="s">
        <v>1303</v>
      </c>
      <c r="L1404">
        <v>49.911024390000001</v>
      </c>
      <c r="M1404">
        <v>-126.8499923</v>
      </c>
      <c r="N1404" t="s">
        <v>30</v>
      </c>
      <c r="O1404">
        <v>32</v>
      </c>
      <c r="P1404" t="s">
        <v>1304</v>
      </c>
      <c r="Q1404">
        <v>5</v>
      </c>
      <c r="R1404">
        <v>41873</v>
      </c>
      <c r="S1404" t="s">
        <v>174</v>
      </c>
      <c r="T1404">
        <v>26</v>
      </c>
      <c r="U1404" t="s">
        <v>1131</v>
      </c>
      <c r="V1404" t="s">
        <v>44</v>
      </c>
      <c r="W1404" s="449">
        <v>3</v>
      </c>
      <c r="X1404">
        <f>'Area 26'!J6</f>
        <v>1</v>
      </c>
      <c r="Y1404" s="449" t="e">
        <f>'Area 26'!N6</f>
        <v>#N/A</v>
      </c>
      <c r="Z1404" s="449" t="e">
        <f>'Area 26'!L6</f>
        <v>#N/A</v>
      </c>
      <c r="AA1404" s="449" t="e">
        <f>'Area 26'!R6</f>
        <v>#N/A</v>
      </c>
      <c r="AB1404" t="e">
        <f t="shared" si="82"/>
        <v>#N/A</v>
      </c>
      <c r="AC1404" t="e">
        <f t="shared" si="83"/>
        <v>#N/A</v>
      </c>
      <c r="AD1404" t="e">
        <f t="shared" si="84"/>
        <v>#N/A</v>
      </c>
    </row>
    <row r="1405" spans="1:30">
      <c r="A1405" t="s">
        <v>174</v>
      </c>
      <c r="B1405" t="s">
        <v>885</v>
      </c>
      <c r="C1405" t="s">
        <v>1292</v>
      </c>
      <c r="D1405" t="s">
        <v>1293</v>
      </c>
      <c r="E1405">
        <v>50.116067469999997</v>
      </c>
      <c r="F1405">
        <v>-127.0848474</v>
      </c>
      <c r="G1405" t="s">
        <v>1294</v>
      </c>
      <c r="H1405" t="s">
        <v>1294</v>
      </c>
      <c r="I1405" t="s">
        <v>1295</v>
      </c>
      <c r="J1405" t="s">
        <v>1302</v>
      </c>
      <c r="K1405" t="s">
        <v>1303</v>
      </c>
      <c r="L1405">
        <v>49.911024390000001</v>
      </c>
      <c r="M1405">
        <v>-126.8499923</v>
      </c>
      <c r="N1405" t="s">
        <v>30</v>
      </c>
      <c r="O1405">
        <v>32</v>
      </c>
      <c r="P1405" t="s">
        <v>1304</v>
      </c>
      <c r="Q1405">
        <v>5</v>
      </c>
      <c r="R1405">
        <v>41873</v>
      </c>
      <c r="S1405" t="s">
        <v>174</v>
      </c>
      <c r="T1405">
        <v>26</v>
      </c>
      <c r="U1405" t="s">
        <v>1131</v>
      </c>
      <c r="V1405" t="s">
        <v>45</v>
      </c>
      <c r="W1405" s="449">
        <v>4</v>
      </c>
      <c r="X1405">
        <f>'Area 26'!J7</f>
        <v>0</v>
      </c>
      <c r="Y1405" s="449" t="e">
        <f>'Area 26'!N7</f>
        <v>#N/A</v>
      </c>
      <c r="Z1405" s="449" t="e">
        <f>'Area 26'!L7</f>
        <v>#N/A</v>
      </c>
      <c r="AA1405" s="449" t="e">
        <f>'Area 26'!R7</f>
        <v>#N/A</v>
      </c>
      <c r="AB1405" t="e">
        <f t="shared" si="82"/>
        <v>#N/A</v>
      </c>
      <c r="AC1405" t="e">
        <f t="shared" si="83"/>
        <v>#N/A</v>
      </c>
      <c r="AD1405" t="e">
        <f t="shared" si="84"/>
        <v>#N/A</v>
      </c>
    </row>
    <row r="1406" spans="1:30">
      <c r="A1406" t="s">
        <v>174</v>
      </c>
      <c r="B1406" t="s">
        <v>885</v>
      </c>
      <c r="C1406" t="s">
        <v>1292</v>
      </c>
      <c r="D1406" t="s">
        <v>1293</v>
      </c>
      <c r="E1406">
        <v>50.116067469999997</v>
      </c>
      <c r="F1406">
        <v>-127.0848474</v>
      </c>
      <c r="G1406" t="s">
        <v>1294</v>
      </c>
      <c r="H1406" t="s">
        <v>1294</v>
      </c>
      <c r="I1406" t="s">
        <v>1295</v>
      </c>
      <c r="J1406" t="s">
        <v>1302</v>
      </c>
      <c r="K1406" t="s">
        <v>1303</v>
      </c>
      <c r="L1406">
        <v>49.911024390000001</v>
      </c>
      <c r="M1406">
        <v>-126.8499923</v>
      </c>
      <c r="N1406" t="s">
        <v>30</v>
      </c>
      <c r="O1406">
        <v>32</v>
      </c>
      <c r="P1406" t="s">
        <v>1304</v>
      </c>
      <c r="Q1406">
        <v>5</v>
      </c>
      <c r="R1406">
        <v>41873</v>
      </c>
      <c r="S1406" t="s">
        <v>174</v>
      </c>
      <c r="T1406">
        <v>26</v>
      </c>
      <c r="U1406" t="s">
        <v>1131</v>
      </c>
      <c r="V1406" t="s">
        <v>46</v>
      </c>
      <c r="W1406" s="449">
        <v>5</v>
      </c>
      <c r="X1406">
        <f>'Area 26'!J8</f>
        <v>2</v>
      </c>
      <c r="Y1406" s="449" t="e">
        <f>'Area 26'!N8</f>
        <v>#N/A</v>
      </c>
      <c r="Z1406" s="449" t="e">
        <f>'Area 26'!L8</f>
        <v>#N/A</v>
      </c>
      <c r="AA1406" s="449" t="e">
        <f>'Area 26'!R8</f>
        <v>#N/A</v>
      </c>
      <c r="AB1406" t="e">
        <f t="shared" si="82"/>
        <v>#N/A</v>
      </c>
      <c r="AC1406" t="e">
        <f t="shared" si="83"/>
        <v>#N/A</v>
      </c>
      <c r="AD1406" t="e">
        <f t="shared" si="84"/>
        <v>#N/A</v>
      </c>
    </row>
    <row r="1407" spans="1:30">
      <c r="A1407" t="s">
        <v>174</v>
      </c>
      <c r="B1407" t="s">
        <v>885</v>
      </c>
      <c r="C1407" t="s">
        <v>1292</v>
      </c>
      <c r="D1407" t="s">
        <v>1293</v>
      </c>
      <c r="E1407">
        <v>50.116067469999997</v>
      </c>
      <c r="F1407">
        <v>-127.0848474</v>
      </c>
      <c r="G1407" t="s">
        <v>1294</v>
      </c>
      <c r="H1407" t="s">
        <v>1294</v>
      </c>
      <c r="I1407" t="s">
        <v>1295</v>
      </c>
      <c r="J1407" t="s">
        <v>1302</v>
      </c>
      <c r="K1407" t="s">
        <v>1303</v>
      </c>
      <c r="L1407">
        <v>49.911024390000001</v>
      </c>
      <c r="M1407">
        <v>-126.8499923</v>
      </c>
      <c r="N1407" t="s">
        <v>30</v>
      </c>
      <c r="O1407">
        <v>32</v>
      </c>
      <c r="P1407" t="s">
        <v>1304</v>
      </c>
      <c r="Q1407">
        <v>5</v>
      </c>
      <c r="R1407">
        <v>41873</v>
      </c>
      <c r="S1407" t="s">
        <v>174</v>
      </c>
      <c r="T1407">
        <v>26</v>
      </c>
      <c r="U1407" t="s">
        <v>1131</v>
      </c>
      <c r="V1407" t="s">
        <v>48</v>
      </c>
      <c r="W1407" s="449">
        <v>6</v>
      </c>
      <c r="X1407">
        <f>'Area 26'!J9</f>
        <v>5</v>
      </c>
      <c r="Y1407" s="449" t="e">
        <f>'Area 26'!N9</f>
        <v>#N/A</v>
      </c>
      <c r="Z1407" s="449" t="e">
        <f>'Area 26'!L9</f>
        <v>#N/A</v>
      </c>
      <c r="AA1407" s="449" t="e">
        <f>'Area 26'!R9</f>
        <v>#N/A</v>
      </c>
      <c r="AB1407" t="e">
        <f t="shared" si="82"/>
        <v>#N/A</v>
      </c>
      <c r="AC1407" t="e">
        <f t="shared" si="83"/>
        <v>#N/A</v>
      </c>
      <c r="AD1407" t="e">
        <f t="shared" si="84"/>
        <v>#N/A</v>
      </c>
    </row>
    <row r="1408" spans="1:30">
      <c r="A1408" t="s">
        <v>174</v>
      </c>
      <c r="B1408" t="s">
        <v>885</v>
      </c>
      <c r="C1408" t="s">
        <v>1292</v>
      </c>
      <c r="D1408" t="s">
        <v>1293</v>
      </c>
      <c r="E1408">
        <v>50.116067469999997</v>
      </c>
      <c r="F1408">
        <v>-127.0848474</v>
      </c>
      <c r="G1408" t="s">
        <v>1294</v>
      </c>
      <c r="H1408" t="s">
        <v>1294</v>
      </c>
      <c r="I1408" t="s">
        <v>1295</v>
      </c>
      <c r="J1408" t="s">
        <v>1302</v>
      </c>
      <c r="K1408" t="s">
        <v>1303</v>
      </c>
      <c r="L1408">
        <v>49.911024390000001</v>
      </c>
      <c r="M1408">
        <v>-126.8499923</v>
      </c>
      <c r="N1408" t="s">
        <v>30</v>
      </c>
      <c r="O1408">
        <v>32</v>
      </c>
      <c r="P1408" t="s">
        <v>1304</v>
      </c>
      <c r="Q1408">
        <v>5</v>
      </c>
      <c r="R1408">
        <v>41873</v>
      </c>
      <c r="S1408" t="s">
        <v>174</v>
      </c>
      <c r="T1408">
        <v>26</v>
      </c>
      <c r="U1408" t="s">
        <v>1131</v>
      </c>
      <c r="V1408" t="s">
        <v>49</v>
      </c>
      <c r="W1408" s="449">
        <v>7</v>
      </c>
      <c r="X1408">
        <f>'Area 26'!J10</f>
        <v>1</v>
      </c>
      <c r="Y1408" s="449" t="e">
        <f>'Area 26'!N10</f>
        <v>#N/A</v>
      </c>
      <c r="Z1408" s="449" t="e">
        <f>'Area 26'!L10</f>
        <v>#N/A</v>
      </c>
      <c r="AA1408" s="449" t="e">
        <f>'Area 26'!R10</f>
        <v>#N/A</v>
      </c>
      <c r="AB1408" t="e">
        <f t="shared" si="82"/>
        <v>#N/A</v>
      </c>
      <c r="AC1408" t="e">
        <f t="shared" si="83"/>
        <v>#N/A</v>
      </c>
      <c r="AD1408" t="e">
        <f t="shared" si="84"/>
        <v>#N/A</v>
      </c>
    </row>
    <row r="1409" spans="1:30">
      <c r="A1409" t="s">
        <v>174</v>
      </c>
      <c r="B1409" t="s">
        <v>885</v>
      </c>
      <c r="C1409" t="s">
        <v>1292</v>
      </c>
      <c r="D1409" t="s">
        <v>1293</v>
      </c>
      <c r="E1409">
        <v>50.116067469999997</v>
      </c>
      <c r="F1409">
        <v>-127.0848474</v>
      </c>
      <c r="G1409" t="s">
        <v>1294</v>
      </c>
      <c r="H1409" t="s">
        <v>1294</v>
      </c>
      <c r="I1409" t="s">
        <v>1295</v>
      </c>
      <c r="J1409" t="s">
        <v>1302</v>
      </c>
      <c r="K1409" t="s">
        <v>1303</v>
      </c>
      <c r="L1409">
        <v>49.911024390000001</v>
      </c>
      <c r="M1409">
        <v>-126.8499923</v>
      </c>
      <c r="N1409" t="s">
        <v>30</v>
      </c>
      <c r="O1409">
        <v>32</v>
      </c>
      <c r="P1409" t="s">
        <v>1304</v>
      </c>
      <c r="Q1409">
        <v>5</v>
      </c>
      <c r="R1409">
        <v>41873</v>
      </c>
      <c r="S1409" t="s">
        <v>174</v>
      </c>
      <c r="T1409">
        <v>26</v>
      </c>
      <c r="U1409" t="s">
        <v>1131</v>
      </c>
      <c r="V1409" t="s">
        <v>50</v>
      </c>
      <c r="W1409" s="449">
        <v>8</v>
      </c>
      <c r="X1409">
        <f>'Area 26'!J11</f>
        <v>1</v>
      </c>
      <c r="Y1409" s="449" t="e">
        <f>'Area 26'!N11</f>
        <v>#N/A</v>
      </c>
      <c r="Z1409" s="449" t="e">
        <f>'Area 26'!L11</f>
        <v>#N/A</v>
      </c>
      <c r="AA1409" s="449" t="e">
        <f>'Area 26'!R11</f>
        <v>#N/A</v>
      </c>
      <c r="AB1409" t="e">
        <f t="shared" si="82"/>
        <v>#N/A</v>
      </c>
      <c r="AC1409" t="e">
        <f t="shared" si="83"/>
        <v>#N/A</v>
      </c>
      <c r="AD1409" t="e">
        <f t="shared" si="84"/>
        <v>#N/A</v>
      </c>
    </row>
    <row r="1410" spans="1:30">
      <c r="A1410" t="s">
        <v>174</v>
      </c>
      <c r="B1410" t="s">
        <v>885</v>
      </c>
      <c r="C1410" t="s">
        <v>1292</v>
      </c>
      <c r="D1410" t="s">
        <v>1293</v>
      </c>
      <c r="E1410">
        <v>50.116067469999997</v>
      </c>
      <c r="F1410">
        <v>-127.0848474</v>
      </c>
      <c r="G1410" t="s">
        <v>1294</v>
      </c>
      <c r="H1410" t="s">
        <v>1294</v>
      </c>
      <c r="I1410" t="s">
        <v>1295</v>
      </c>
      <c r="J1410" t="s">
        <v>1302</v>
      </c>
      <c r="K1410" t="s">
        <v>1303</v>
      </c>
      <c r="L1410">
        <v>49.911024390000001</v>
      </c>
      <c r="M1410">
        <v>-126.8499923</v>
      </c>
      <c r="N1410" t="s">
        <v>30</v>
      </c>
      <c r="O1410">
        <v>32</v>
      </c>
      <c r="P1410" t="s">
        <v>1304</v>
      </c>
      <c r="Q1410">
        <v>5</v>
      </c>
      <c r="R1410">
        <v>41873</v>
      </c>
      <c r="S1410" t="s">
        <v>174</v>
      </c>
      <c r="T1410">
        <v>26</v>
      </c>
      <c r="U1410" t="s">
        <v>1131</v>
      </c>
      <c r="V1410" t="s">
        <v>52</v>
      </c>
      <c r="W1410" s="449">
        <v>9</v>
      </c>
      <c r="X1410">
        <f>'Area 26'!J12</f>
        <v>1</v>
      </c>
      <c r="Y1410" s="449" t="e">
        <f>'Area 26'!N12</f>
        <v>#N/A</v>
      </c>
      <c r="Z1410" s="449" t="e">
        <f>'Area 26'!L12</f>
        <v>#N/A</v>
      </c>
      <c r="AA1410" s="449" t="e">
        <f>'Area 26'!R12</f>
        <v>#N/A</v>
      </c>
      <c r="AB1410" t="e">
        <f t="shared" si="82"/>
        <v>#N/A</v>
      </c>
      <c r="AC1410" t="e">
        <f t="shared" si="83"/>
        <v>#N/A</v>
      </c>
      <c r="AD1410" t="e">
        <f t="shared" si="84"/>
        <v>#N/A</v>
      </c>
    </row>
    <row r="1411" spans="1:30">
      <c r="A1411" t="s">
        <v>174</v>
      </c>
      <c r="B1411" t="s">
        <v>885</v>
      </c>
      <c r="C1411" t="s">
        <v>1292</v>
      </c>
      <c r="D1411" t="s">
        <v>1293</v>
      </c>
      <c r="E1411">
        <v>50.116067469999997</v>
      </c>
      <c r="F1411">
        <v>-127.0848474</v>
      </c>
      <c r="G1411" t="s">
        <v>1294</v>
      </c>
      <c r="H1411" t="s">
        <v>1294</v>
      </c>
      <c r="I1411" t="s">
        <v>1295</v>
      </c>
      <c r="J1411" t="s">
        <v>1302</v>
      </c>
      <c r="K1411" t="s">
        <v>1303</v>
      </c>
      <c r="L1411">
        <v>49.911024390000001</v>
      </c>
      <c r="M1411">
        <v>-126.8499923</v>
      </c>
      <c r="N1411" t="s">
        <v>30</v>
      </c>
      <c r="O1411">
        <v>32</v>
      </c>
      <c r="P1411" t="s">
        <v>1304</v>
      </c>
      <c r="Q1411">
        <v>5</v>
      </c>
      <c r="R1411">
        <v>41873</v>
      </c>
      <c r="S1411" t="s">
        <v>174</v>
      </c>
      <c r="T1411">
        <v>26</v>
      </c>
      <c r="U1411" t="s">
        <v>1131</v>
      </c>
      <c r="V1411" t="s">
        <v>53</v>
      </c>
      <c r="W1411" s="449">
        <v>10</v>
      </c>
      <c r="X1411">
        <f>'Area 26'!J13</f>
        <v>2</v>
      </c>
      <c r="Y1411" s="449" t="e">
        <f>'Area 26'!N13</f>
        <v>#N/A</v>
      </c>
      <c r="Z1411" s="449" t="e">
        <f>'Area 26'!L13</f>
        <v>#N/A</v>
      </c>
      <c r="AA1411" s="449" t="e">
        <f>'Area 26'!R13</f>
        <v>#N/A</v>
      </c>
      <c r="AB1411" t="e">
        <f t="shared" si="82"/>
        <v>#N/A</v>
      </c>
      <c r="AC1411" t="e">
        <f t="shared" si="83"/>
        <v>#N/A</v>
      </c>
      <c r="AD1411" t="e">
        <f t="shared" si="84"/>
        <v>#N/A</v>
      </c>
    </row>
    <row r="1412" spans="1:30">
      <c r="A1412" t="s">
        <v>174</v>
      </c>
      <c r="B1412" t="s">
        <v>885</v>
      </c>
      <c r="C1412" t="s">
        <v>1292</v>
      </c>
      <c r="D1412" t="s">
        <v>1293</v>
      </c>
      <c r="E1412">
        <v>50.116067469999997</v>
      </c>
      <c r="F1412">
        <v>-127.0848474</v>
      </c>
      <c r="G1412" t="s">
        <v>1294</v>
      </c>
      <c r="H1412" t="s">
        <v>1294</v>
      </c>
      <c r="I1412" t="s">
        <v>1295</v>
      </c>
      <c r="J1412" t="s">
        <v>1302</v>
      </c>
      <c r="K1412" t="s">
        <v>1303</v>
      </c>
      <c r="L1412">
        <v>49.911024390000001</v>
      </c>
      <c r="M1412">
        <v>-126.8499923</v>
      </c>
      <c r="N1412" t="s">
        <v>30</v>
      </c>
      <c r="O1412">
        <v>32</v>
      </c>
      <c r="P1412" t="s">
        <v>1304</v>
      </c>
      <c r="Q1412">
        <v>5</v>
      </c>
      <c r="R1412">
        <v>41873</v>
      </c>
      <c r="S1412" t="s">
        <v>174</v>
      </c>
      <c r="T1412">
        <v>26</v>
      </c>
      <c r="U1412" t="s">
        <v>1131</v>
      </c>
      <c r="V1412" t="s">
        <v>55</v>
      </c>
      <c r="W1412" s="449">
        <v>11</v>
      </c>
      <c r="X1412">
        <f>'Area 26'!J14</f>
        <v>1</v>
      </c>
      <c r="Y1412" s="449" t="e">
        <f>'Area 26'!N14</f>
        <v>#N/A</v>
      </c>
      <c r="Z1412" s="449" t="e">
        <f>'Area 26'!L14</f>
        <v>#N/A</v>
      </c>
      <c r="AA1412" s="449" t="e">
        <f>'Area 26'!R14</f>
        <v>#N/A</v>
      </c>
      <c r="AB1412" t="e">
        <f t="shared" si="82"/>
        <v>#N/A</v>
      </c>
      <c r="AC1412" t="e">
        <f t="shared" si="83"/>
        <v>#N/A</v>
      </c>
      <c r="AD1412" t="e">
        <f t="shared" si="84"/>
        <v>#N/A</v>
      </c>
    </row>
    <row r="1413" spans="1:30">
      <c r="A1413" t="s">
        <v>174</v>
      </c>
      <c r="B1413" t="s">
        <v>885</v>
      </c>
      <c r="C1413" t="s">
        <v>1292</v>
      </c>
      <c r="D1413" t="s">
        <v>1293</v>
      </c>
      <c r="E1413">
        <v>50.116067469999997</v>
      </c>
      <c r="F1413">
        <v>-127.0848474</v>
      </c>
      <c r="G1413" t="s">
        <v>1294</v>
      </c>
      <c r="H1413" t="s">
        <v>1294</v>
      </c>
      <c r="I1413" t="s">
        <v>1295</v>
      </c>
      <c r="J1413" t="s">
        <v>1302</v>
      </c>
      <c r="K1413" t="s">
        <v>1303</v>
      </c>
      <c r="L1413">
        <v>49.911024390000001</v>
      </c>
      <c r="M1413">
        <v>-126.8499923</v>
      </c>
      <c r="N1413" t="s">
        <v>30</v>
      </c>
      <c r="O1413">
        <v>32</v>
      </c>
      <c r="P1413" t="s">
        <v>1304</v>
      </c>
      <c r="Q1413">
        <v>5</v>
      </c>
      <c r="R1413">
        <v>41873</v>
      </c>
      <c r="S1413" t="s">
        <v>174</v>
      </c>
      <c r="T1413">
        <v>26</v>
      </c>
      <c r="U1413" t="s">
        <v>1131</v>
      </c>
      <c r="V1413" t="s">
        <v>56</v>
      </c>
      <c r="W1413" s="449">
        <v>12</v>
      </c>
      <c r="X1413">
        <f>'Area 26'!J15</f>
        <v>0</v>
      </c>
      <c r="Y1413" s="449" t="e">
        <f>'Area 26'!N15</f>
        <v>#N/A</v>
      </c>
      <c r="Z1413" s="449" t="e">
        <f>'Area 26'!L15</f>
        <v>#N/A</v>
      </c>
      <c r="AA1413" s="449" t="e">
        <f>'Area 26'!R15</f>
        <v>#N/A</v>
      </c>
      <c r="AB1413" t="e">
        <f t="shared" si="82"/>
        <v>#N/A</v>
      </c>
      <c r="AC1413" t="e">
        <f t="shared" si="83"/>
        <v>#N/A</v>
      </c>
      <c r="AD1413" t="e">
        <f t="shared" si="84"/>
        <v>#N/A</v>
      </c>
    </row>
    <row r="1414" spans="1:30">
      <c r="A1414" t="s">
        <v>174</v>
      </c>
      <c r="B1414" t="s">
        <v>885</v>
      </c>
      <c r="C1414" t="s">
        <v>1292</v>
      </c>
      <c r="D1414" t="s">
        <v>1293</v>
      </c>
      <c r="E1414">
        <v>50.116067469999997</v>
      </c>
      <c r="F1414">
        <v>-127.0848474</v>
      </c>
      <c r="G1414" t="s">
        <v>1294</v>
      </c>
      <c r="H1414" t="s">
        <v>1294</v>
      </c>
      <c r="I1414" t="s">
        <v>1295</v>
      </c>
      <c r="J1414" t="s">
        <v>1302</v>
      </c>
      <c r="K1414" t="s">
        <v>1303</v>
      </c>
      <c r="L1414">
        <v>49.911024390000001</v>
      </c>
      <c r="M1414">
        <v>-126.8499923</v>
      </c>
      <c r="N1414" t="s">
        <v>30</v>
      </c>
      <c r="O1414">
        <v>32</v>
      </c>
      <c r="P1414" t="s">
        <v>1304</v>
      </c>
      <c r="Q1414">
        <v>5</v>
      </c>
      <c r="R1414">
        <v>41873</v>
      </c>
      <c r="S1414" t="s">
        <v>174</v>
      </c>
      <c r="T1414">
        <v>26</v>
      </c>
      <c r="U1414" t="s">
        <v>1131</v>
      </c>
      <c r="V1414" t="s">
        <v>57</v>
      </c>
      <c r="W1414" s="449">
        <v>13</v>
      </c>
      <c r="X1414">
        <f>'Area 26'!J16</f>
        <v>0</v>
      </c>
      <c r="Y1414" s="449" t="e">
        <f>'Area 26'!N16</f>
        <v>#N/A</v>
      </c>
      <c r="Z1414" s="449" t="e">
        <f>'Area 26'!L16</f>
        <v>#N/A</v>
      </c>
      <c r="AA1414" s="449" t="e">
        <f>'Area 26'!R16</f>
        <v>#N/A</v>
      </c>
      <c r="AB1414" t="e">
        <f t="shared" si="82"/>
        <v>#N/A</v>
      </c>
      <c r="AC1414" t="e">
        <f t="shared" si="83"/>
        <v>#N/A</v>
      </c>
      <c r="AD1414" t="e">
        <f t="shared" si="84"/>
        <v>#N/A</v>
      </c>
    </row>
    <row r="1415" spans="1:30">
      <c r="A1415" t="s">
        <v>174</v>
      </c>
      <c r="B1415" t="s">
        <v>885</v>
      </c>
      <c r="C1415" t="s">
        <v>1292</v>
      </c>
      <c r="D1415" t="s">
        <v>1293</v>
      </c>
      <c r="E1415">
        <v>50.116067469999997</v>
      </c>
      <c r="F1415">
        <v>-127.0848474</v>
      </c>
      <c r="G1415" t="s">
        <v>1294</v>
      </c>
      <c r="H1415" t="s">
        <v>1294</v>
      </c>
      <c r="I1415" t="s">
        <v>1295</v>
      </c>
      <c r="J1415" t="s">
        <v>1302</v>
      </c>
      <c r="K1415" t="s">
        <v>1303</v>
      </c>
      <c r="L1415">
        <v>49.911024390000001</v>
      </c>
      <c r="M1415">
        <v>-126.8499923</v>
      </c>
      <c r="N1415" t="s">
        <v>30</v>
      </c>
      <c r="O1415">
        <v>32</v>
      </c>
      <c r="P1415" t="s">
        <v>1304</v>
      </c>
      <c r="Q1415">
        <v>5</v>
      </c>
      <c r="R1415">
        <v>41873</v>
      </c>
      <c r="S1415" t="s">
        <v>174</v>
      </c>
      <c r="T1415">
        <v>26</v>
      </c>
      <c r="U1415" t="s">
        <v>1131</v>
      </c>
      <c r="V1415" t="s">
        <v>58</v>
      </c>
      <c r="W1415" s="449">
        <v>14</v>
      </c>
      <c r="X1415">
        <f>'Area 26'!J17</f>
        <v>0</v>
      </c>
      <c r="Y1415" s="449" t="e">
        <f>'Area 26'!N17</f>
        <v>#N/A</v>
      </c>
      <c r="Z1415" s="449" t="e">
        <f>'Area 26'!L17</f>
        <v>#N/A</v>
      </c>
      <c r="AA1415" s="449" t="e">
        <f>'Area 26'!R17</f>
        <v>#N/A</v>
      </c>
      <c r="AB1415" t="e">
        <f t="shared" si="82"/>
        <v>#N/A</v>
      </c>
      <c r="AC1415" t="e">
        <f t="shared" si="83"/>
        <v>#N/A</v>
      </c>
      <c r="AD1415" t="e">
        <f t="shared" si="84"/>
        <v>#N/A</v>
      </c>
    </row>
    <row r="1416" spans="1:30">
      <c r="A1416" t="s">
        <v>174</v>
      </c>
      <c r="B1416" t="s">
        <v>885</v>
      </c>
      <c r="C1416" t="s">
        <v>1292</v>
      </c>
      <c r="D1416" t="s">
        <v>1293</v>
      </c>
      <c r="E1416">
        <v>50.116067469999997</v>
      </c>
      <c r="F1416">
        <v>-127.0848474</v>
      </c>
      <c r="G1416" t="s">
        <v>1294</v>
      </c>
      <c r="H1416" t="s">
        <v>1294</v>
      </c>
      <c r="I1416" t="s">
        <v>1295</v>
      </c>
      <c r="J1416" t="s">
        <v>1302</v>
      </c>
      <c r="K1416" t="s">
        <v>1303</v>
      </c>
      <c r="L1416">
        <v>49.911024390000001</v>
      </c>
      <c r="M1416">
        <v>-126.8499923</v>
      </c>
      <c r="N1416" t="s">
        <v>30</v>
      </c>
      <c r="O1416">
        <v>32</v>
      </c>
      <c r="P1416" t="s">
        <v>1304</v>
      </c>
      <c r="Q1416">
        <v>5</v>
      </c>
      <c r="R1416">
        <v>41873</v>
      </c>
      <c r="S1416" t="s">
        <v>174</v>
      </c>
      <c r="T1416">
        <v>26</v>
      </c>
      <c r="U1416" t="s">
        <v>1131</v>
      </c>
      <c r="V1416" t="s">
        <v>59</v>
      </c>
      <c r="W1416" s="449">
        <v>15</v>
      </c>
      <c r="X1416">
        <f>'Area 26'!J18</f>
        <v>0</v>
      </c>
      <c r="Y1416" s="449" t="e">
        <f>'Area 26'!N18</f>
        <v>#N/A</v>
      </c>
      <c r="Z1416" s="449" t="e">
        <f>'Area 26'!L18</f>
        <v>#N/A</v>
      </c>
      <c r="AA1416" s="449" t="e">
        <f>'Area 26'!R18</f>
        <v>#N/A</v>
      </c>
      <c r="AB1416" t="e">
        <f t="shared" si="82"/>
        <v>#N/A</v>
      </c>
      <c r="AC1416" t="e">
        <f t="shared" si="83"/>
        <v>#N/A</v>
      </c>
      <c r="AD1416" t="e">
        <f t="shared" si="84"/>
        <v>#N/A</v>
      </c>
    </row>
    <row r="1417" spans="1:30">
      <c r="A1417" t="s">
        <v>174</v>
      </c>
      <c r="B1417" t="s">
        <v>885</v>
      </c>
      <c r="C1417" t="s">
        <v>1292</v>
      </c>
      <c r="D1417" t="s">
        <v>1293</v>
      </c>
      <c r="E1417">
        <v>50.116067469999997</v>
      </c>
      <c r="F1417">
        <v>-127.0848474</v>
      </c>
      <c r="G1417" t="s">
        <v>1294</v>
      </c>
      <c r="H1417" t="s">
        <v>1294</v>
      </c>
      <c r="I1417" t="s">
        <v>1295</v>
      </c>
      <c r="J1417" t="s">
        <v>1302</v>
      </c>
      <c r="K1417" t="s">
        <v>1303</v>
      </c>
      <c r="L1417">
        <v>49.911024390000001</v>
      </c>
      <c r="M1417">
        <v>-126.8499923</v>
      </c>
      <c r="N1417" t="s">
        <v>30</v>
      </c>
      <c r="O1417">
        <v>32</v>
      </c>
      <c r="P1417" t="s">
        <v>1304</v>
      </c>
      <c r="Q1417">
        <v>5</v>
      </c>
      <c r="R1417">
        <v>41873</v>
      </c>
      <c r="S1417" t="s">
        <v>174</v>
      </c>
      <c r="T1417">
        <v>26</v>
      </c>
      <c r="U1417" t="s">
        <v>1132</v>
      </c>
      <c r="V1417" t="s">
        <v>61</v>
      </c>
      <c r="W1417" s="449">
        <v>16</v>
      </c>
      <c r="X1417">
        <f>'Area 26'!J19</f>
        <v>1</v>
      </c>
      <c r="Y1417" s="449" t="e">
        <f>'Area 26'!N19</f>
        <v>#N/A</v>
      </c>
      <c r="Z1417" s="449" t="e">
        <f>'Area 26'!L19</f>
        <v>#N/A</v>
      </c>
      <c r="AA1417" s="449" t="e">
        <f>'Area 26'!R19</f>
        <v>#N/A</v>
      </c>
      <c r="AB1417" t="e">
        <f t="shared" si="82"/>
        <v>#N/A</v>
      </c>
      <c r="AC1417" t="e">
        <f t="shared" si="83"/>
        <v>#N/A</v>
      </c>
      <c r="AD1417" t="e">
        <f t="shared" si="84"/>
        <v>#N/A</v>
      </c>
    </row>
    <row r="1418" spans="1:30">
      <c r="A1418" t="s">
        <v>174</v>
      </c>
      <c r="B1418" t="s">
        <v>885</v>
      </c>
      <c r="C1418" t="s">
        <v>1292</v>
      </c>
      <c r="D1418" t="s">
        <v>1293</v>
      </c>
      <c r="E1418">
        <v>50.116067469999997</v>
      </c>
      <c r="F1418">
        <v>-127.0848474</v>
      </c>
      <c r="G1418" t="s">
        <v>1294</v>
      </c>
      <c r="H1418" t="s">
        <v>1294</v>
      </c>
      <c r="I1418" t="s">
        <v>1295</v>
      </c>
      <c r="J1418" t="s">
        <v>1302</v>
      </c>
      <c r="K1418" t="s">
        <v>1303</v>
      </c>
      <c r="L1418">
        <v>49.911024390000001</v>
      </c>
      <c r="M1418">
        <v>-126.8499923</v>
      </c>
      <c r="N1418" t="s">
        <v>30</v>
      </c>
      <c r="O1418">
        <v>32</v>
      </c>
      <c r="P1418" t="s">
        <v>1304</v>
      </c>
      <c r="Q1418">
        <v>5</v>
      </c>
      <c r="R1418">
        <v>41873</v>
      </c>
      <c r="S1418" t="s">
        <v>174</v>
      </c>
      <c r="T1418">
        <v>26</v>
      </c>
      <c r="U1418" t="s">
        <v>1132</v>
      </c>
      <c r="V1418" t="s">
        <v>62</v>
      </c>
      <c r="W1418" s="449">
        <v>17</v>
      </c>
      <c r="X1418">
        <f>'Area 26'!J20</f>
        <v>1</v>
      </c>
      <c r="Y1418" s="449" t="e">
        <f>'Area 26'!N20</f>
        <v>#N/A</v>
      </c>
      <c r="Z1418" s="449" t="e">
        <f>'Area 26'!L20</f>
        <v>#N/A</v>
      </c>
      <c r="AA1418" s="449" t="e">
        <f>'Area 26'!R20</f>
        <v>#N/A</v>
      </c>
      <c r="AB1418" t="e">
        <f t="shared" si="82"/>
        <v>#N/A</v>
      </c>
      <c r="AC1418" t="e">
        <f t="shared" si="83"/>
        <v>#N/A</v>
      </c>
      <c r="AD1418" t="e">
        <f t="shared" si="84"/>
        <v>#N/A</v>
      </c>
    </row>
    <row r="1419" spans="1:30">
      <c r="A1419" t="s">
        <v>174</v>
      </c>
      <c r="B1419" t="s">
        <v>885</v>
      </c>
      <c r="C1419" t="s">
        <v>1292</v>
      </c>
      <c r="D1419" t="s">
        <v>1293</v>
      </c>
      <c r="E1419">
        <v>50.116067469999997</v>
      </c>
      <c r="F1419">
        <v>-127.0848474</v>
      </c>
      <c r="G1419" t="s">
        <v>1294</v>
      </c>
      <c r="H1419" t="s">
        <v>1294</v>
      </c>
      <c r="I1419" t="s">
        <v>1295</v>
      </c>
      <c r="J1419" t="s">
        <v>1302</v>
      </c>
      <c r="K1419" t="s">
        <v>1303</v>
      </c>
      <c r="L1419">
        <v>49.911024390000001</v>
      </c>
      <c r="M1419">
        <v>-126.8499923</v>
      </c>
      <c r="N1419" t="s">
        <v>30</v>
      </c>
      <c r="O1419">
        <v>32</v>
      </c>
      <c r="P1419" t="s">
        <v>1304</v>
      </c>
      <c r="Q1419">
        <v>5</v>
      </c>
      <c r="R1419">
        <v>41873</v>
      </c>
      <c r="S1419" t="s">
        <v>174</v>
      </c>
      <c r="T1419">
        <v>26</v>
      </c>
      <c r="U1419" t="s">
        <v>1132</v>
      </c>
      <c r="V1419" t="s">
        <v>284</v>
      </c>
      <c r="W1419" s="449">
        <v>18</v>
      </c>
      <c r="X1419">
        <f>'Area 26'!J21</f>
        <v>1</v>
      </c>
      <c r="Y1419" s="449" t="e">
        <f>'Area 26'!N21</f>
        <v>#N/A</v>
      </c>
      <c r="Z1419" s="449" t="e">
        <f>'Area 26'!L21</f>
        <v>#N/A</v>
      </c>
      <c r="AA1419" s="449" t="e">
        <f>'Area 26'!R21</f>
        <v>#N/A</v>
      </c>
      <c r="AB1419" t="e">
        <f t="shared" si="82"/>
        <v>#N/A</v>
      </c>
      <c r="AC1419" t="e">
        <f t="shared" si="83"/>
        <v>#N/A</v>
      </c>
      <c r="AD1419" t="e">
        <f t="shared" si="84"/>
        <v>#N/A</v>
      </c>
    </row>
    <row r="1420" spans="1:30">
      <c r="A1420" t="s">
        <v>174</v>
      </c>
      <c r="B1420" t="s">
        <v>885</v>
      </c>
      <c r="C1420" t="s">
        <v>1292</v>
      </c>
      <c r="D1420" t="s">
        <v>1293</v>
      </c>
      <c r="E1420">
        <v>50.116067469999997</v>
      </c>
      <c r="F1420">
        <v>-127.0848474</v>
      </c>
      <c r="G1420" t="s">
        <v>1294</v>
      </c>
      <c r="H1420" t="s">
        <v>1294</v>
      </c>
      <c r="I1420" t="s">
        <v>1295</v>
      </c>
      <c r="J1420" t="s">
        <v>1302</v>
      </c>
      <c r="K1420" t="s">
        <v>1303</v>
      </c>
      <c r="L1420">
        <v>49.911024390000001</v>
      </c>
      <c r="M1420">
        <v>-126.8499923</v>
      </c>
      <c r="N1420" t="s">
        <v>30</v>
      </c>
      <c r="O1420">
        <v>32</v>
      </c>
      <c r="P1420" t="s">
        <v>1304</v>
      </c>
      <c r="Q1420">
        <v>5</v>
      </c>
      <c r="R1420">
        <v>41873</v>
      </c>
      <c r="S1420" t="s">
        <v>174</v>
      </c>
      <c r="T1420">
        <v>26</v>
      </c>
      <c r="U1420" t="s">
        <v>1132</v>
      </c>
      <c r="V1420" t="s">
        <v>64</v>
      </c>
      <c r="W1420" s="449">
        <v>19</v>
      </c>
      <c r="X1420">
        <f>'Area 26'!J22</f>
        <v>-1</v>
      </c>
      <c r="Y1420" s="449" t="e">
        <f>'Area 26'!N22</f>
        <v>#N/A</v>
      </c>
      <c r="Z1420" s="449" t="e">
        <f>'Area 26'!L22</f>
        <v>#N/A</v>
      </c>
      <c r="AA1420" s="449" t="e">
        <f>'Area 26'!R22</f>
        <v>#N/A</v>
      </c>
      <c r="AB1420" t="e">
        <f t="shared" si="82"/>
        <v>#N/A</v>
      </c>
      <c r="AC1420" t="e">
        <f t="shared" si="83"/>
        <v>#N/A</v>
      </c>
      <c r="AD1420" t="e">
        <f t="shared" si="84"/>
        <v>#N/A</v>
      </c>
    </row>
    <row r="1421" spans="1:30">
      <c r="A1421" t="s">
        <v>174</v>
      </c>
      <c r="B1421" t="s">
        <v>885</v>
      </c>
      <c r="C1421" t="s">
        <v>1292</v>
      </c>
      <c r="D1421" t="s">
        <v>1293</v>
      </c>
      <c r="E1421">
        <v>50.116067469999997</v>
      </c>
      <c r="F1421">
        <v>-127.0848474</v>
      </c>
      <c r="G1421" t="s">
        <v>1294</v>
      </c>
      <c r="H1421" t="s">
        <v>1294</v>
      </c>
      <c r="I1421" t="s">
        <v>1295</v>
      </c>
      <c r="J1421" t="s">
        <v>1302</v>
      </c>
      <c r="K1421" t="s">
        <v>1303</v>
      </c>
      <c r="L1421">
        <v>49.911024390000001</v>
      </c>
      <c r="M1421">
        <v>-126.8499923</v>
      </c>
      <c r="N1421" t="s">
        <v>30</v>
      </c>
      <c r="O1421">
        <v>32</v>
      </c>
      <c r="P1421" t="s">
        <v>1304</v>
      </c>
      <c r="Q1421">
        <v>5</v>
      </c>
      <c r="R1421">
        <v>41873</v>
      </c>
      <c r="S1421" t="s">
        <v>174</v>
      </c>
      <c r="T1421">
        <v>26</v>
      </c>
      <c r="U1421" t="s">
        <v>1132</v>
      </c>
      <c r="V1421" t="s">
        <v>65</v>
      </c>
      <c r="W1421" s="449">
        <v>20</v>
      </c>
      <c r="X1421">
        <f>'Area 26'!J23</f>
        <v>1</v>
      </c>
      <c r="Y1421" s="449" t="e">
        <f>'Area 26'!N23</f>
        <v>#N/A</v>
      </c>
      <c r="Z1421" s="449" t="e">
        <f>'Area 26'!L23</f>
        <v>#N/A</v>
      </c>
      <c r="AA1421" s="449" t="e">
        <f>'Area 26'!R23</f>
        <v>#N/A</v>
      </c>
      <c r="AB1421" t="e">
        <f t="shared" si="82"/>
        <v>#N/A</v>
      </c>
      <c r="AC1421" t="e">
        <f t="shared" si="83"/>
        <v>#N/A</v>
      </c>
      <c r="AD1421" t="e">
        <f t="shared" si="84"/>
        <v>#N/A</v>
      </c>
    </row>
    <row r="1422" spans="1:30">
      <c r="A1422" t="s">
        <v>174</v>
      </c>
      <c r="B1422" t="s">
        <v>885</v>
      </c>
      <c r="C1422" t="s">
        <v>1292</v>
      </c>
      <c r="D1422" t="s">
        <v>1293</v>
      </c>
      <c r="E1422">
        <v>50.116067469999997</v>
      </c>
      <c r="F1422">
        <v>-127.0848474</v>
      </c>
      <c r="G1422" t="s">
        <v>1294</v>
      </c>
      <c r="H1422" t="s">
        <v>1294</v>
      </c>
      <c r="I1422" t="s">
        <v>1295</v>
      </c>
      <c r="J1422" t="s">
        <v>1302</v>
      </c>
      <c r="K1422" t="s">
        <v>1303</v>
      </c>
      <c r="L1422">
        <v>49.911024390000001</v>
      </c>
      <c r="M1422">
        <v>-126.8499923</v>
      </c>
      <c r="N1422" t="s">
        <v>30</v>
      </c>
      <c r="O1422">
        <v>32</v>
      </c>
      <c r="P1422" t="s">
        <v>1304</v>
      </c>
      <c r="Q1422">
        <v>5</v>
      </c>
      <c r="R1422">
        <v>41873</v>
      </c>
      <c r="S1422" t="s">
        <v>174</v>
      </c>
      <c r="T1422">
        <v>26</v>
      </c>
      <c r="U1422" t="s">
        <v>1132</v>
      </c>
      <c r="V1422" t="s">
        <v>66</v>
      </c>
      <c r="W1422" s="449">
        <v>21</v>
      </c>
      <c r="X1422">
        <f>'Area 26'!J24</f>
        <v>5</v>
      </c>
      <c r="Y1422" s="449" t="e">
        <f>'Area 26'!N24</f>
        <v>#N/A</v>
      </c>
      <c r="Z1422" s="449" t="e">
        <f>'Area 26'!L24</f>
        <v>#N/A</v>
      </c>
      <c r="AA1422" s="449" t="e">
        <f>'Area 26'!R24</f>
        <v>#N/A</v>
      </c>
      <c r="AB1422" t="e">
        <f t="shared" si="82"/>
        <v>#N/A</v>
      </c>
      <c r="AC1422" t="e">
        <f t="shared" si="83"/>
        <v>#N/A</v>
      </c>
      <c r="AD1422" t="e">
        <f t="shared" si="84"/>
        <v>#N/A</v>
      </c>
    </row>
    <row r="1423" spans="1:30">
      <c r="A1423" t="s">
        <v>174</v>
      </c>
      <c r="B1423" t="s">
        <v>885</v>
      </c>
      <c r="C1423" t="s">
        <v>1292</v>
      </c>
      <c r="D1423" t="s">
        <v>1293</v>
      </c>
      <c r="E1423">
        <v>50.116067469999997</v>
      </c>
      <c r="F1423">
        <v>-127.0848474</v>
      </c>
      <c r="G1423" t="s">
        <v>1294</v>
      </c>
      <c r="H1423" t="s">
        <v>1294</v>
      </c>
      <c r="I1423" t="s">
        <v>1295</v>
      </c>
      <c r="J1423" t="s">
        <v>1302</v>
      </c>
      <c r="K1423" t="s">
        <v>1303</v>
      </c>
      <c r="L1423">
        <v>49.911024390000001</v>
      </c>
      <c r="M1423">
        <v>-126.8499923</v>
      </c>
      <c r="N1423" t="s">
        <v>30</v>
      </c>
      <c r="O1423">
        <v>32</v>
      </c>
      <c r="P1423" t="s">
        <v>1304</v>
      </c>
      <c r="Q1423">
        <v>5</v>
      </c>
      <c r="R1423">
        <v>41873</v>
      </c>
      <c r="S1423" t="s">
        <v>174</v>
      </c>
      <c r="T1423">
        <v>26</v>
      </c>
      <c r="U1423" t="s">
        <v>1132</v>
      </c>
      <c r="V1423" t="s">
        <v>67</v>
      </c>
      <c r="W1423" s="449">
        <v>22</v>
      </c>
      <c r="X1423">
        <f>'Area 26'!J25</f>
        <v>5</v>
      </c>
      <c r="Y1423" s="449" t="e">
        <f>'Area 26'!N25</f>
        <v>#N/A</v>
      </c>
      <c r="Z1423" s="449" t="e">
        <f>'Area 26'!L25</f>
        <v>#N/A</v>
      </c>
      <c r="AA1423" s="449" t="e">
        <f>'Area 26'!R25</f>
        <v>#N/A</v>
      </c>
      <c r="AB1423" t="e">
        <f t="shared" si="82"/>
        <v>#N/A</v>
      </c>
      <c r="AC1423" t="e">
        <f t="shared" si="83"/>
        <v>#N/A</v>
      </c>
      <c r="AD1423" t="e">
        <f t="shared" si="84"/>
        <v>#N/A</v>
      </c>
    </row>
    <row r="1424" spans="1:30">
      <c r="A1424" t="s">
        <v>174</v>
      </c>
      <c r="B1424" t="s">
        <v>885</v>
      </c>
      <c r="C1424" t="s">
        <v>1292</v>
      </c>
      <c r="D1424" t="s">
        <v>1293</v>
      </c>
      <c r="E1424">
        <v>50.116067469999997</v>
      </c>
      <c r="F1424">
        <v>-127.0848474</v>
      </c>
      <c r="G1424" t="s">
        <v>1294</v>
      </c>
      <c r="H1424" t="s">
        <v>1294</v>
      </c>
      <c r="I1424" t="s">
        <v>1295</v>
      </c>
      <c r="J1424" t="s">
        <v>1302</v>
      </c>
      <c r="K1424" t="s">
        <v>1303</v>
      </c>
      <c r="L1424">
        <v>49.911024390000001</v>
      </c>
      <c r="M1424">
        <v>-126.8499923</v>
      </c>
      <c r="N1424" t="s">
        <v>30</v>
      </c>
      <c r="O1424">
        <v>32</v>
      </c>
      <c r="P1424" t="s">
        <v>1304</v>
      </c>
      <c r="Q1424">
        <v>5</v>
      </c>
      <c r="R1424">
        <v>41873</v>
      </c>
      <c r="S1424" t="s">
        <v>174</v>
      </c>
      <c r="T1424">
        <v>26</v>
      </c>
      <c r="U1424" t="s">
        <v>1132</v>
      </c>
      <c r="V1424" t="s">
        <v>69</v>
      </c>
      <c r="W1424" s="449">
        <v>23</v>
      </c>
      <c r="X1424">
        <f>'Area 26'!J26</f>
        <v>0</v>
      </c>
      <c r="Y1424" s="449" t="e">
        <f>'Area 26'!N26</f>
        <v>#N/A</v>
      </c>
      <c r="Z1424" s="449" t="e">
        <f>'Area 26'!L26</f>
        <v>#N/A</v>
      </c>
      <c r="AA1424" s="449" t="e">
        <f>'Area 26'!R26</f>
        <v>#N/A</v>
      </c>
      <c r="AB1424" t="e">
        <f t="shared" si="82"/>
        <v>#N/A</v>
      </c>
      <c r="AC1424" t="e">
        <f t="shared" si="83"/>
        <v>#N/A</v>
      </c>
      <c r="AD1424" t="e">
        <f t="shared" si="84"/>
        <v>#N/A</v>
      </c>
    </row>
    <row r="1425" spans="1:30">
      <c r="A1425" t="s">
        <v>174</v>
      </c>
      <c r="B1425" t="s">
        <v>885</v>
      </c>
      <c r="C1425" t="s">
        <v>1292</v>
      </c>
      <c r="D1425" t="s">
        <v>1293</v>
      </c>
      <c r="E1425">
        <v>50.116067469999997</v>
      </c>
      <c r="F1425">
        <v>-127.0848474</v>
      </c>
      <c r="G1425" t="s">
        <v>1294</v>
      </c>
      <c r="H1425" t="s">
        <v>1294</v>
      </c>
      <c r="I1425" t="s">
        <v>1295</v>
      </c>
      <c r="J1425" t="s">
        <v>1302</v>
      </c>
      <c r="K1425" t="s">
        <v>1303</v>
      </c>
      <c r="L1425">
        <v>49.911024390000001</v>
      </c>
      <c r="M1425">
        <v>-126.8499923</v>
      </c>
      <c r="N1425" t="s">
        <v>30</v>
      </c>
      <c r="O1425">
        <v>32</v>
      </c>
      <c r="P1425" t="s">
        <v>1304</v>
      </c>
      <c r="Q1425">
        <v>5</v>
      </c>
      <c r="R1425">
        <v>41873</v>
      </c>
      <c r="S1425" t="s">
        <v>174</v>
      </c>
      <c r="T1425">
        <v>26</v>
      </c>
      <c r="U1425" t="s">
        <v>1132</v>
      </c>
      <c r="V1425" t="s">
        <v>71</v>
      </c>
      <c r="W1425" s="449">
        <v>24</v>
      </c>
      <c r="X1425">
        <f>'Area 26'!J27</f>
        <v>0</v>
      </c>
      <c r="Y1425" s="449" t="e">
        <f>'Area 26'!N27</f>
        <v>#N/A</v>
      </c>
      <c r="Z1425" s="449" t="e">
        <f>'Area 26'!L27</f>
        <v>#N/A</v>
      </c>
      <c r="AA1425" s="449" t="e">
        <f>'Area 26'!R27</f>
        <v>#N/A</v>
      </c>
      <c r="AB1425" t="e">
        <f t="shared" si="82"/>
        <v>#N/A</v>
      </c>
      <c r="AC1425" t="e">
        <f t="shared" si="83"/>
        <v>#N/A</v>
      </c>
      <c r="AD1425" t="e">
        <f t="shared" si="84"/>
        <v>#N/A</v>
      </c>
    </row>
    <row r="1426" spans="1:30">
      <c r="A1426" t="s">
        <v>174</v>
      </c>
      <c r="B1426" t="s">
        <v>885</v>
      </c>
      <c r="C1426" t="s">
        <v>1292</v>
      </c>
      <c r="D1426" t="s">
        <v>1293</v>
      </c>
      <c r="E1426">
        <v>50.116067469999997</v>
      </c>
      <c r="F1426">
        <v>-127.0848474</v>
      </c>
      <c r="G1426" t="s">
        <v>1294</v>
      </c>
      <c r="H1426" t="s">
        <v>1294</v>
      </c>
      <c r="I1426" t="s">
        <v>1295</v>
      </c>
      <c r="J1426" t="s">
        <v>1302</v>
      </c>
      <c r="K1426" t="s">
        <v>1303</v>
      </c>
      <c r="L1426">
        <v>49.911024390000001</v>
      </c>
      <c r="M1426">
        <v>-126.8499923</v>
      </c>
      <c r="N1426" t="s">
        <v>30</v>
      </c>
      <c r="O1426">
        <v>32</v>
      </c>
      <c r="P1426" t="s">
        <v>1304</v>
      </c>
      <c r="Q1426">
        <v>5</v>
      </c>
      <c r="R1426">
        <v>41873</v>
      </c>
      <c r="S1426" t="s">
        <v>174</v>
      </c>
      <c r="T1426">
        <v>26</v>
      </c>
      <c r="U1426" t="s">
        <v>1132</v>
      </c>
      <c r="V1426" t="s">
        <v>72</v>
      </c>
      <c r="W1426" s="449">
        <v>25</v>
      </c>
      <c r="X1426">
        <f>'Area 26'!J28</f>
        <v>-1</v>
      </c>
      <c r="Y1426" s="449" t="e">
        <f>'Area 26'!N28</f>
        <v>#N/A</v>
      </c>
      <c r="Z1426" s="449" t="e">
        <f>'Area 26'!L28</f>
        <v>#N/A</v>
      </c>
      <c r="AA1426" s="449" t="e">
        <f>'Area 26'!R28</f>
        <v>#N/A</v>
      </c>
      <c r="AB1426" t="e">
        <f t="shared" si="82"/>
        <v>#N/A</v>
      </c>
      <c r="AC1426" t="e">
        <f t="shared" si="83"/>
        <v>#N/A</v>
      </c>
      <c r="AD1426" t="e">
        <f t="shared" si="84"/>
        <v>#N/A</v>
      </c>
    </row>
    <row r="1427" spans="1:30">
      <c r="A1427" t="s">
        <v>174</v>
      </c>
      <c r="B1427" t="s">
        <v>885</v>
      </c>
      <c r="C1427" t="s">
        <v>1292</v>
      </c>
      <c r="D1427" t="s">
        <v>1293</v>
      </c>
      <c r="E1427">
        <v>50.116067469999997</v>
      </c>
      <c r="F1427">
        <v>-127.0848474</v>
      </c>
      <c r="G1427" t="s">
        <v>1294</v>
      </c>
      <c r="H1427" t="s">
        <v>1294</v>
      </c>
      <c r="I1427" t="s">
        <v>1295</v>
      </c>
      <c r="J1427" t="s">
        <v>1302</v>
      </c>
      <c r="K1427" t="s">
        <v>1303</v>
      </c>
      <c r="L1427">
        <v>49.911024390000001</v>
      </c>
      <c r="M1427">
        <v>-126.8499923</v>
      </c>
      <c r="N1427" t="s">
        <v>30</v>
      </c>
      <c r="O1427">
        <v>32</v>
      </c>
      <c r="P1427" t="s">
        <v>1304</v>
      </c>
      <c r="Q1427">
        <v>5</v>
      </c>
      <c r="R1427">
        <v>41873</v>
      </c>
      <c r="S1427" t="s">
        <v>174</v>
      </c>
      <c r="T1427">
        <v>26</v>
      </c>
      <c r="U1427" t="s">
        <v>1132</v>
      </c>
      <c r="V1427" t="s">
        <v>73</v>
      </c>
      <c r="W1427" s="449">
        <v>26</v>
      </c>
      <c r="X1427">
        <f>'Area 26'!J29</f>
        <v>0</v>
      </c>
      <c r="Y1427" s="449" t="e">
        <f>'Area 26'!N29</f>
        <v>#N/A</v>
      </c>
      <c r="Z1427" s="449" t="e">
        <f>'Area 26'!L29</f>
        <v>#N/A</v>
      </c>
      <c r="AA1427" s="449" t="e">
        <f>'Area 26'!R29</f>
        <v>#N/A</v>
      </c>
      <c r="AB1427" t="e">
        <f t="shared" si="82"/>
        <v>#N/A</v>
      </c>
      <c r="AC1427" t="e">
        <f t="shared" si="83"/>
        <v>#N/A</v>
      </c>
      <c r="AD1427" t="e">
        <f t="shared" si="84"/>
        <v>#N/A</v>
      </c>
    </row>
    <row r="1428" spans="1:30">
      <c r="A1428" t="s">
        <v>174</v>
      </c>
      <c r="B1428" t="s">
        <v>885</v>
      </c>
      <c r="C1428" t="s">
        <v>1292</v>
      </c>
      <c r="D1428" t="s">
        <v>1293</v>
      </c>
      <c r="E1428">
        <v>50.116067469999997</v>
      </c>
      <c r="F1428">
        <v>-127.0848474</v>
      </c>
      <c r="G1428" t="s">
        <v>1294</v>
      </c>
      <c r="H1428" t="s">
        <v>1294</v>
      </c>
      <c r="I1428" t="s">
        <v>1295</v>
      </c>
      <c r="J1428" t="s">
        <v>1302</v>
      </c>
      <c r="K1428" t="s">
        <v>1303</v>
      </c>
      <c r="L1428">
        <v>49.911024390000001</v>
      </c>
      <c r="M1428">
        <v>-126.8499923</v>
      </c>
      <c r="N1428" t="s">
        <v>30</v>
      </c>
      <c r="O1428">
        <v>32</v>
      </c>
      <c r="P1428" t="s">
        <v>1304</v>
      </c>
      <c r="Q1428">
        <v>5</v>
      </c>
      <c r="R1428">
        <v>41873</v>
      </c>
      <c r="S1428" t="s">
        <v>174</v>
      </c>
      <c r="T1428">
        <v>26</v>
      </c>
      <c r="U1428" t="s">
        <v>1132</v>
      </c>
      <c r="V1428" t="s">
        <v>74</v>
      </c>
      <c r="W1428" s="449">
        <v>27</v>
      </c>
      <c r="X1428">
        <f>'Area 26'!J30</f>
        <v>0</v>
      </c>
      <c r="Y1428" s="449" t="e">
        <f>'Area 26'!N30</f>
        <v>#N/A</v>
      </c>
      <c r="Z1428" s="449" t="e">
        <f>'Area 26'!L30</f>
        <v>#N/A</v>
      </c>
      <c r="AA1428" s="449" t="e">
        <f>'Area 26'!R30</f>
        <v>#N/A</v>
      </c>
      <c r="AB1428" t="e">
        <f t="shared" si="82"/>
        <v>#N/A</v>
      </c>
      <c r="AC1428" t="e">
        <f t="shared" si="83"/>
        <v>#N/A</v>
      </c>
      <c r="AD1428" t="e">
        <f t="shared" si="84"/>
        <v>#N/A</v>
      </c>
    </row>
    <row r="1429" spans="1:30">
      <c r="A1429" t="s">
        <v>174</v>
      </c>
      <c r="B1429" t="s">
        <v>885</v>
      </c>
      <c r="C1429" t="s">
        <v>1292</v>
      </c>
      <c r="D1429" t="s">
        <v>1293</v>
      </c>
      <c r="E1429">
        <v>50.116067469999997</v>
      </c>
      <c r="F1429">
        <v>-127.0848474</v>
      </c>
      <c r="G1429" t="s">
        <v>1294</v>
      </c>
      <c r="H1429" t="s">
        <v>1294</v>
      </c>
      <c r="I1429" t="s">
        <v>1295</v>
      </c>
      <c r="J1429" t="s">
        <v>1302</v>
      </c>
      <c r="K1429" t="s">
        <v>1303</v>
      </c>
      <c r="L1429">
        <v>49.911024390000001</v>
      </c>
      <c r="M1429">
        <v>-126.8499923</v>
      </c>
      <c r="N1429" t="s">
        <v>30</v>
      </c>
      <c r="O1429">
        <v>32</v>
      </c>
      <c r="P1429" t="s">
        <v>1304</v>
      </c>
      <c r="Q1429">
        <v>5</v>
      </c>
      <c r="R1429">
        <v>41873</v>
      </c>
      <c r="S1429" t="s">
        <v>174</v>
      </c>
      <c r="T1429">
        <v>26</v>
      </c>
      <c r="U1429" t="s">
        <v>1132</v>
      </c>
      <c r="V1429" t="s">
        <v>75</v>
      </c>
      <c r="W1429" s="449">
        <v>28</v>
      </c>
      <c r="X1429">
        <f>'Area 26'!J31</f>
        <v>0</v>
      </c>
      <c r="Y1429" s="449" t="e">
        <f>'Area 26'!N31</f>
        <v>#N/A</v>
      </c>
      <c r="Z1429" s="449" t="e">
        <f>'Area 26'!L31</f>
        <v>#N/A</v>
      </c>
      <c r="AA1429" s="449" t="e">
        <f>'Area 26'!R31</f>
        <v>#N/A</v>
      </c>
      <c r="AB1429" t="e">
        <f t="shared" si="82"/>
        <v>#N/A</v>
      </c>
      <c r="AC1429" t="e">
        <f t="shared" si="83"/>
        <v>#N/A</v>
      </c>
      <c r="AD1429" t="e">
        <f t="shared" si="84"/>
        <v>#N/A</v>
      </c>
    </row>
    <row r="1430" spans="1:30">
      <c r="A1430" t="s">
        <v>174</v>
      </c>
      <c r="B1430" t="s">
        <v>885</v>
      </c>
      <c r="C1430" t="s">
        <v>1292</v>
      </c>
      <c r="D1430" t="s">
        <v>1293</v>
      </c>
      <c r="E1430">
        <v>50.116067469999997</v>
      </c>
      <c r="F1430">
        <v>-127.0848474</v>
      </c>
      <c r="G1430" t="s">
        <v>1294</v>
      </c>
      <c r="H1430" t="s">
        <v>1294</v>
      </c>
      <c r="I1430" t="s">
        <v>1295</v>
      </c>
      <c r="J1430" t="s">
        <v>1302</v>
      </c>
      <c r="K1430" t="s">
        <v>1303</v>
      </c>
      <c r="L1430">
        <v>49.911024390000001</v>
      </c>
      <c r="M1430">
        <v>-126.8499923</v>
      </c>
      <c r="N1430" t="s">
        <v>30</v>
      </c>
      <c r="O1430">
        <v>32</v>
      </c>
      <c r="P1430" t="s">
        <v>1304</v>
      </c>
      <c r="Q1430">
        <v>5</v>
      </c>
      <c r="R1430">
        <v>41873</v>
      </c>
      <c r="S1430" t="s">
        <v>174</v>
      </c>
      <c r="T1430">
        <v>26</v>
      </c>
      <c r="U1430" t="s">
        <v>1132</v>
      </c>
      <c r="V1430" t="s">
        <v>76</v>
      </c>
      <c r="W1430" s="449">
        <v>29</v>
      </c>
      <c r="X1430">
        <f>'Area 26'!J32</f>
        <v>0</v>
      </c>
      <c r="Y1430" s="449" t="e">
        <f>'Area 26'!N32</f>
        <v>#N/A</v>
      </c>
      <c r="Z1430" s="449" t="e">
        <f>'Area 26'!L32</f>
        <v>#N/A</v>
      </c>
      <c r="AA1430" s="449" t="e">
        <f>'Area 26'!R32</f>
        <v>#N/A</v>
      </c>
      <c r="AB1430" t="e">
        <f t="shared" si="82"/>
        <v>#N/A</v>
      </c>
      <c r="AC1430" t="e">
        <f t="shared" si="83"/>
        <v>#N/A</v>
      </c>
      <c r="AD1430" t="e">
        <f t="shared" si="84"/>
        <v>#N/A</v>
      </c>
    </row>
    <row r="1431" spans="1:30">
      <c r="A1431" t="s">
        <v>174</v>
      </c>
      <c r="B1431" t="s">
        <v>885</v>
      </c>
      <c r="C1431" t="s">
        <v>1292</v>
      </c>
      <c r="D1431" t="s">
        <v>1293</v>
      </c>
      <c r="E1431">
        <v>50.116067469999997</v>
      </c>
      <c r="F1431">
        <v>-127.0848474</v>
      </c>
      <c r="G1431" t="s">
        <v>1294</v>
      </c>
      <c r="H1431" t="s">
        <v>1294</v>
      </c>
      <c r="I1431" t="s">
        <v>1295</v>
      </c>
      <c r="J1431" t="s">
        <v>1302</v>
      </c>
      <c r="K1431" t="s">
        <v>1303</v>
      </c>
      <c r="L1431">
        <v>49.911024390000001</v>
      </c>
      <c r="M1431">
        <v>-126.8499923</v>
      </c>
      <c r="N1431" t="s">
        <v>30</v>
      </c>
      <c r="O1431">
        <v>32</v>
      </c>
      <c r="P1431" t="s">
        <v>1304</v>
      </c>
      <c r="Q1431">
        <v>5</v>
      </c>
      <c r="R1431">
        <v>41873</v>
      </c>
      <c r="S1431" t="s">
        <v>174</v>
      </c>
      <c r="T1431">
        <v>26</v>
      </c>
      <c r="U1431" t="s">
        <v>1133</v>
      </c>
      <c r="V1431" t="s">
        <v>78</v>
      </c>
      <c r="W1431" s="449">
        <v>30</v>
      </c>
      <c r="X1431">
        <f>'Area 26'!J33</f>
        <v>0</v>
      </c>
      <c r="Y1431" s="449" t="e">
        <f>'Area 26'!N33</f>
        <v>#N/A</v>
      </c>
      <c r="Z1431" s="449" t="e">
        <f>'Area 26'!L33</f>
        <v>#N/A</v>
      </c>
      <c r="AA1431" s="449" t="e">
        <f>'Area 26'!R33</f>
        <v>#N/A</v>
      </c>
      <c r="AB1431" t="e">
        <f t="shared" si="82"/>
        <v>#N/A</v>
      </c>
      <c r="AC1431" t="e">
        <f t="shared" si="83"/>
        <v>#N/A</v>
      </c>
      <c r="AD1431" t="e">
        <f t="shared" si="84"/>
        <v>#N/A</v>
      </c>
    </row>
    <row r="1432" spans="1:30">
      <c r="A1432" t="s">
        <v>174</v>
      </c>
      <c r="B1432" t="s">
        <v>885</v>
      </c>
      <c r="C1432" t="s">
        <v>1292</v>
      </c>
      <c r="D1432" t="s">
        <v>1293</v>
      </c>
      <c r="E1432">
        <v>50.116067469999997</v>
      </c>
      <c r="F1432">
        <v>-127.0848474</v>
      </c>
      <c r="G1432" t="s">
        <v>1294</v>
      </c>
      <c r="H1432" t="s">
        <v>1294</v>
      </c>
      <c r="I1432" t="s">
        <v>1295</v>
      </c>
      <c r="J1432" t="s">
        <v>1302</v>
      </c>
      <c r="K1432" t="s">
        <v>1303</v>
      </c>
      <c r="L1432">
        <v>49.911024390000001</v>
      </c>
      <c r="M1432">
        <v>-126.8499923</v>
      </c>
      <c r="N1432" t="s">
        <v>30</v>
      </c>
      <c r="O1432">
        <v>32</v>
      </c>
      <c r="P1432" t="s">
        <v>1304</v>
      </c>
      <c r="Q1432">
        <v>5</v>
      </c>
      <c r="R1432">
        <v>41873</v>
      </c>
      <c r="S1432" t="s">
        <v>174</v>
      </c>
      <c r="T1432">
        <v>26</v>
      </c>
      <c r="U1432" t="s">
        <v>1133</v>
      </c>
      <c r="V1432" t="s">
        <v>79</v>
      </c>
      <c r="W1432" s="449">
        <v>31</v>
      </c>
      <c r="X1432">
        <f>'Area 26'!J34</f>
        <v>0</v>
      </c>
      <c r="Y1432" s="449" t="e">
        <f>'Area 26'!N34</f>
        <v>#N/A</v>
      </c>
      <c r="Z1432" s="449" t="e">
        <f>'Area 26'!L34</f>
        <v>#N/A</v>
      </c>
      <c r="AA1432" s="449" t="e">
        <f>'Area 26'!R34</f>
        <v>#N/A</v>
      </c>
      <c r="AB1432" t="e">
        <f t="shared" si="82"/>
        <v>#N/A</v>
      </c>
      <c r="AC1432" t="e">
        <f t="shared" si="83"/>
        <v>#N/A</v>
      </c>
      <c r="AD1432" t="e">
        <f t="shared" si="84"/>
        <v>#N/A</v>
      </c>
    </row>
    <row r="1433" spans="1:30">
      <c r="A1433" t="s">
        <v>174</v>
      </c>
      <c r="B1433" t="s">
        <v>885</v>
      </c>
      <c r="C1433" t="s">
        <v>1292</v>
      </c>
      <c r="D1433" t="s">
        <v>1293</v>
      </c>
      <c r="E1433">
        <v>50.116067469999997</v>
      </c>
      <c r="F1433">
        <v>-127.0848474</v>
      </c>
      <c r="G1433" t="s">
        <v>1294</v>
      </c>
      <c r="H1433" t="s">
        <v>1294</v>
      </c>
      <c r="I1433" t="s">
        <v>1295</v>
      </c>
      <c r="J1433" t="s">
        <v>1302</v>
      </c>
      <c r="K1433" t="s">
        <v>1303</v>
      </c>
      <c r="L1433">
        <v>49.911024390000001</v>
      </c>
      <c r="M1433">
        <v>-126.8499923</v>
      </c>
      <c r="N1433" t="s">
        <v>30</v>
      </c>
      <c r="O1433">
        <v>32</v>
      </c>
      <c r="P1433" t="s">
        <v>1304</v>
      </c>
      <c r="Q1433">
        <v>5</v>
      </c>
      <c r="R1433">
        <v>41873</v>
      </c>
      <c r="S1433" t="s">
        <v>174</v>
      </c>
      <c r="T1433">
        <v>26</v>
      </c>
      <c r="U1433" t="s">
        <v>1133</v>
      </c>
      <c r="V1433" t="s">
        <v>80</v>
      </c>
      <c r="W1433" s="449">
        <v>32</v>
      </c>
      <c r="X1433">
        <f>'Area 26'!J35</f>
        <v>1</v>
      </c>
      <c r="Y1433" s="449" t="e">
        <f>'Area 26'!N35</f>
        <v>#N/A</v>
      </c>
      <c r="Z1433" s="449" t="e">
        <f>'Area 26'!L35</f>
        <v>#N/A</v>
      </c>
      <c r="AA1433" s="449" t="e">
        <f>'Area 26'!R35</f>
        <v>#N/A</v>
      </c>
      <c r="AB1433" t="e">
        <f t="shared" si="82"/>
        <v>#N/A</v>
      </c>
      <c r="AC1433" t="e">
        <f t="shared" si="83"/>
        <v>#N/A</v>
      </c>
      <c r="AD1433" t="e">
        <f t="shared" si="84"/>
        <v>#N/A</v>
      </c>
    </row>
    <row r="1434" spans="1:30">
      <c r="A1434" t="s">
        <v>174</v>
      </c>
      <c r="B1434" t="s">
        <v>885</v>
      </c>
      <c r="C1434" t="s">
        <v>1292</v>
      </c>
      <c r="D1434" t="s">
        <v>1293</v>
      </c>
      <c r="E1434">
        <v>50.116067469999997</v>
      </c>
      <c r="F1434">
        <v>-127.0848474</v>
      </c>
      <c r="G1434" t="s">
        <v>1294</v>
      </c>
      <c r="H1434" t="s">
        <v>1294</v>
      </c>
      <c r="I1434" t="s">
        <v>1295</v>
      </c>
      <c r="J1434" t="s">
        <v>1302</v>
      </c>
      <c r="K1434" t="s">
        <v>1303</v>
      </c>
      <c r="L1434">
        <v>49.911024390000001</v>
      </c>
      <c r="M1434">
        <v>-126.8499923</v>
      </c>
      <c r="N1434" t="s">
        <v>30</v>
      </c>
      <c r="O1434">
        <v>32</v>
      </c>
      <c r="P1434" t="s">
        <v>1304</v>
      </c>
      <c r="Q1434">
        <v>5</v>
      </c>
      <c r="R1434">
        <v>41873</v>
      </c>
      <c r="S1434" t="s">
        <v>174</v>
      </c>
      <c r="T1434">
        <v>26</v>
      </c>
      <c r="U1434" t="s">
        <v>1133</v>
      </c>
      <c r="V1434" t="s">
        <v>81</v>
      </c>
      <c r="W1434" s="449">
        <v>33</v>
      </c>
      <c r="X1434">
        <f>'Area 26'!J36</f>
        <v>1</v>
      </c>
      <c r="Y1434" s="449" t="e">
        <f>'Area 26'!N36</f>
        <v>#N/A</v>
      </c>
      <c r="Z1434" s="449" t="e">
        <f>'Area 26'!L36</f>
        <v>#N/A</v>
      </c>
      <c r="AA1434" s="449" t="e">
        <f>'Area 26'!R36</f>
        <v>#N/A</v>
      </c>
      <c r="AB1434" t="e">
        <f t="shared" si="82"/>
        <v>#N/A</v>
      </c>
      <c r="AC1434" t="e">
        <f t="shared" si="83"/>
        <v>#N/A</v>
      </c>
      <c r="AD1434" t="e">
        <f t="shared" si="84"/>
        <v>#N/A</v>
      </c>
    </row>
    <row r="1435" spans="1:30">
      <c r="A1435" t="s">
        <v>174</v>
      </c>
      <c r="B1435" t="s">
        <v>885</v>
      </c>
      <c r="C1435" t="s">
        <v>1292</v>
      </c>
      <c r="D1435" t="s">
        <v>1293</v>
      </c>
      <c r="E1435">
        <v>50.116067469999997</v>
      </c>
      <c r="F1435">
        <v>-127.0848474</v>
      </c>
      <c r="G1435" t="s">
        <v>1294</v>
      </c>
      <c r="H1435" t="s">
        <v>1294</v>
      </c>
      <c r="I1435" t="s">
        <v>1295</v>
      </c>
      <c r="J1435" t="s">
        <v>1302</v>
      </c>
      <c r="K1435" t="s">
        <v>1303</v>
      </c>
      <c r="L1435">
        <v>49.911024390000001</v>
      </c>
      <c r="M1435">
        <v>-126.8499923</v>
      </c>
      <c r="N1435" t="s">
        <v>30</v>
      </c>
      <c r="O1435">
        <v>32</v>
      </c>
      <c r="P1435" t="s">
        <v>1304</v>
      </c>
      <c r="Q1435">
        <v>5</v>
      </c>
      <c r="R1435">
        <v>41873</v>
      </c>
      <c r="S1435" t="s">
        <v>174</v>
      </c>
      <c r="T1435">
        <v>26</v>
      </c>
      <c r="U1435" t="s">
        <v>1133</v>
      </c>
      <c r="V1435" t="s">
        <v>82</v>
      </c>
      <c r="W1435" s="449">
        <v>34</v>
      </c>
      <c r="X1435">
        <f>'Area 26'!J37</f>
        <v>1</v>
      </c>
      <c r="Y1435" s="449" t="e">
        <f>'Area 26'!N37</f>
        <v>#N/A</v>
      </c>
      <c r="Z1435" s="449" t="e">
        <f>'Area 26'!L37</f>
        <v>#N/A</v>
      </c>
      <c r="AA1435" s="449" t="e">
        <f>'Area 26'!R37</f>
        <v>#N/A</v>
      </c>
      <c r="AB1435" t="e">
        <f t="shared" si="82"/>
        <v>#N/A</v>
      </c>
      <c r="AC1435" t="e">
        <f t="shared" si="83"/>
        <v>#N/A</v>
      </c>
      <c r="AD1435" t="e">
        <f t="shared" si="84"/>
        <v>#N/A</v>
      </c>
    </row>
    <row r="1436" spans="1:30">
      <c r="A1436" t="s">
        <v>174</v>
      </c>
      <c r="B1436" t="s">
        <v>885</v>
      </c>
      <c r="C1436" t="s">
        <v>1292</v>
      </c>
      <c r="D1436" t="s">
        <v>1293</v>
      </c>
      <c r="E1436">
        <v>50.116067469999997</v>
      </c>
      <c r="F1436">
        <v>-127.0848474</v>
      </c>
      <c r="G1436" t="s">
        <v>1294</v>
      </c>
      <c r="H1436" t="s">
        <v>1294</v>
      </c>
      <c r="I1436" t="s">
        <v>1295</v>
      </c>
      <c r="J1436" t="s">
        <v>1302</v>
      </c>
      <c r="K1436" t="s">
        <v>1303</v>
      </c>
      <c r="L1436">
        <v>49.911024390000001</v>
      </c>
      <c r="M1436">
        <v>-126.8499923</v>
      </c>
      <c r="N1436" t="s">
        <v>30</v>
      </c>
      <c r="O1436">
        <v>32</v>
      </c>
      <c r="P1436" t="s">
        <v>1304</v>
      </c>
      <c r="Q1436">
        <v>5</v>
      </c>
      <c r="R1436">
        <v>41873</v>
      </c>
      <c r="S1436" t="s">
        <v>174</v>
      </c>
      <c r="T1436">
        <v>26</v>
      </c>
      <c r="U1436" t="s">
        <v>1133</v>
      </c>
      <c r="V1436" t="s">
        <v>83</v>
      </c>
      <c r="W1436" s="449">
        <v>35</v>
      </c>
      <c r="X1436">
        <f>'Area 26'!J38</f>
        <v>0</v>
      </c>
      <c r="Y1436" s="449" t="e">
        <f>'Area 26'!N38</f>
        <v>#N/A</v>
      </c>
      <c r="Z1436" s="449" t="e">
        <f>'Area 26'!L38</f>
        <v>#N/A</v>
      </c>
      <c r="AA1436" s="449" t="e">
        <f>'Area 26'!R38</f>
        <v>#N/A</v>
      </c>
      <c r="AB1436" t="e">
        <f t="shared" ref="AB1436:AB1471" si="85">VLOOKUP(Z1436,biorisk,2,FALSE)</f>
        <v>#N/A</v>
      </c>
      <c r="AC1436" t="e">
        <f t="shared" ref="AC1436:AC1471" si="86">VLOOKUP(AA1436,futurerisk,2,FALSE)</f>
        <v>#N/A</v>
      </c>
      <c r="AD1436" t="e">
        <f t="shared" ref="AD1436:AD1471" si="87">AB1436*AC1436</f>
        <v>#N/A</v>
      </c>
    </row>
    <row r="1437" spans="1:30">
      <c r="A1437" t="s">
        <v>174</v>
      </c>
      <c r="B1437" t="s">
        <v>885</v>
      </c>
      <c r="C1437" t="s">
        <v>1292</v>
      </c>
      <c r="D1437" t="s">
        <v>1293</v>
      </c>
      <c r="E1437">
        <v>50.116067469999997</v>
      </c>
      <c r="F1437">
        <v>-127.0848474</v>
      </c>
      <c r="G1437" t="s">
        <v>1294</v>
      </c>
      <c r="H1437" t="s">
        <v>1294</v>
      </c>
      <c r="I1437" t="s">
        <v>1295</v>
      </c>
      <c r="J1437" t="s">
        <v>1302</v>
      </c>
      <c r="K1437" t="s">
        <v>1303</v>
      </c>
      <c r="L1437">
        <v>49.911024390000001</v>
      </c>
      <c r="M1437">
        <v>-126.8499923</v>
      </c>
      <c r="N1437" t="s">
        <v>30</v>
      </c>
      <c r="O1437">
        <v>32</v>
      </c>
      <c r="P1437" t="s">
        <v>1304</v>
      </c>
      <c r="Q1437">
        <v>5</v>
      </c>
      <c r="R1437">
        <v>41873</v>
      </c>
      <c r="S1437" t="s">
        <v>174</v>
      </c>
      <c r="T1437">
        <v>26</v>
      </c>
      <c r="U1437" t="s">
        <v>1133</v>
      </c>
      <c r="V1437" t="s">
        <v>84</v>
      </c>
      <c r="W1437" s="449">
        <v>36</v>
      </c>
      <c r="X1437">
        <f>'Area 26'!J39</f>
        <v>2</v>
      </c>
      <c r="Y1437" s="449" t="e">
        <f>'Area 26'!N39</f>
        <v>#N/A</v>
      </c>
      <c r="Z1437" s="449" t="e">
        <f>'Area 26'!L39</f>
        <v>#N/A</v>
      </c>
      <c r="AA1437" s="449" t="e">
        <f>'Area 26'!R39</f>
        <v>#N/A</v>
      </c>
      <c r="AB1437" t="e">
        <f t="shared" si="85"/>
        <v>#N/A</v>
      </c>
      <c r="AC1437" t="e">
        <f t="shared" si="86"/>
        <v>#N/A</v>
      </c>
      <c r="AD1437" t="e">
        <f t="shared" si="87"/>
        <v>#N/A</v>
      </c>
    </row>
    <row r="1438" spans="1:30">
      <c r="A1438" t="s">
        <v>174</v>
      </c>
      <c r="B1438" t="s">
        <v>885</v>
      </c>
      <c r="C1438" t="s">
        <v>1292</v>
      </c>
      <c r="D1438" t="s">
        <v>1293</v>
      </c>
      <c r="E1438">
        <v>50.116067469999997</v>
      </c>
      <c r="F1438">
        <v>-127.0848474</v>
      </c>
      <c r="G1438" t="s">
        <v>1294</v>
      </c>
      <c r="H1438" t="s">
        <v>1294</v>
      </c>
      <c r="I1438" t="s">
        <v>1295</v>
      </c>
      <c r="J1438" t="s">
        <v>1302</v>
      </c>
      <c r="K1438" t="s">
        <v>1303</v>
      </c>
      <c r="L1438">
        <v>49.911024390000001</v>
      </c>
      <c r="M1438">
        <v>-126.8499923</v>
      </c>
      <c r="N1438" t="s">
        <v>30</v>
      </c>
      <c r="O1438">
        <v>32</v>
      </c>
      <c r="P1438" t="s">
        <v>1304</v>
      </c>
      <c r="Q1438">
        <v>5</v>
      </c>
      <c r="R1438">
        <v>41873</v>
      </c>
      <c r="S1438" t="s">
        <v>174</v>
      </c>
      <c r="T1438">
        <v>26</v>
      </c>
      <c r="U1438" t="s">
        <v>1133</v>
      </c>
      <c r="V1438" t="s">
        <v>85</v>
      </c>
      <c r="W1438" s="449">
        <v>37</v>
      </c>
      <c r="X1438">
        <f>'Area 26'!J40</f>
        <v>2</v>
      </c>
      <c r="Y1438" s="449" t="e">
        <f>'Area 26'!N40</f>
        <v>#N/A</v>
      </c>
      <c r="Z1438" s="449" t="e">
        <f>'Area 26'!L40</f>
        <v>#N/A</v>
      </c>
      <c r="AA1438" s="449" t="e">
        <f>'Area 26'!R40</f>
        <v>#N/A</v>
      </c>
      <c r="AB1438" t="e">
        <f t="shared" si="85"/>
        <v>#N/A</v>
      </c>
      <c r="AC1438" t="e">
        <f t="shared" si="86"/>
        <v>#N/A</v>
      </c>
      <c r="AD1438" t="e">
        <f t="shared" si="87"/>
        <v>#N/A</v>
      </c>
    </row>
    <row r="1439" spans="1:30">
      <c r="A1439" t="s">
        <v>174</v>
      </c>
      <c r="B1439" t="s">
        <v>885</v>
      </c>
      <c r="C1439" t="s">
        <v>1292</v>
      </c>
      <c r="D1439" t="s">
        <v>1293</v>
      </c>
      <c r="E1439">
        <v>50.116067469999997</v>
      </c>
      <c r="F1439">
        <v>-127.0848474</v>
      </c>
      <c r="G1439" t="s">
        <v>1294</v>
      </c>
      <c r="H1439" t="s">
        <v>1294</v>
      </c>
      <c r="I1439" t="s">
        <v>1295</v>
      </c>
      <c r="J1439" t="s">
        <v>1302</v>
      </c>
      <c r="K1439" t="s">
        <v>1303</v>
      </c>
      <c r="L1439">
        <v>49.911024390000001</v>
      </c>
      <c r="M1439">
        <v>-126.8499923</v>
      </c>
      <c r="N1439" t="s">
        <v>30</v>
      </c>
      <c r="O1439">
        <v>32</v>
      </c>
      <c r="P1439" t="s">
        <v>1304</v>
      </c>
      <c r="Q1439">
        <v>5</v>
      </c>
      <c r="R1439">
        <v>41873</v>
      </c>
      <c r="S1439" t="s">
        <v>174</v>
      </c>
      <c r="T1439">
        <v>26</v>
      </c>
      <c r="U1439" t="s">
        <v>1133</v>
      </c>
      <c r="V1439" t="s">
        <v>86</v>
      </c>
      <c r="W1439" s="449">
        <v>38</v>
      </c>
      <c r="X1439">
        <f>'Area 26'!J41</f>
        <v>2</v>
      </c>
      <c r="Y1439" s="449" t="e">
        <f>'Area 26'!N41</f>
        <v>#N/A</v>
      </c>
      <c r="Z1439" s="449" t="e">
        <f>'Area 26'!L41</f>
        <v>#N/A</v>
      </c>
      <c r="AA1439" s="449" t="e">
        <f>'Area 26'!R41</f>
        <v>#N/A</v>
      </c>
      <c r="AB1439" t="e">
        <f t="shared" si="85"/>
        <v>#N/A</v>
      </c>
      <c r="AC1439" t="e">
        <f t="shared" si="86"/>
        <v>#N/A</v>
      </c>
      <c r="AD1439" t="e">
        <f t="shared" si="87"/>
        <v>#N/A</v>
      </c>
    </row>
    <row r="1440" spans="1:30">
      <c r="A1440" t="s">
        <v>174</v>
      </c>
      <c r="B1440" t="s">
        <v>885</v>
      </c>
      <c r="C1440" t="s">
        <v>1292</v>
      </c>
      <c r="D1440" t="s">
        <v>1293</v>
      </c>
      <c r="E1440">
        <v>50.116067469999997</v>
      </c>
      <c r="F1440">
        <v>-127.0848474</v>
      </c>
      <c r="G1440" t="s">
        <v>1294</v>
      </c>
      <c r="H1440" t="s">
        <v>1294</v>
      </c>
      <c r="I1440" t="s">
        <v>1295</v>
      </c>
      <c r="J1440" t="s">
        <v>1302</v>
      </c>
      <c r="K1440" t="s">
        <v>1303</v>
      </c>
      <c r="L1440">
        <v>49.911024390000001</v>
      </c>
      <c r="M1440">
        <v>-126.8499923</v>
      </c>
      <c r="N1440" t="s">
        <v>30</v>
      </c>
      <c r="O1440">
        <v>32</v>
      </c>
      <c r="P1440" t="s">
        <v>1304</v>
      </c>
      <c r="Q1440">
        <v>5</v>
      </c>
      <c r="R1440">
        <v>41873</v>
      </c>
      <c r="S1440" t="s">
        <v>174</v>
      </c>
      <c r="T1440">
        <v>26</v>
      </c>
      <c r="U1440" t="s">
        <v>1133</v>
      </c>
      <c r="V1440" t="s">
        <v>87</v>
      </c>
      <c r="W1440" s="449">
        <v>39</v>
      </c>
      <c r="X1440">
        <f>'Area 26'!J42</f>
        <v>-1</v>
      </c>
      <c r="Y1440" s="449" t="e">
        <f>'Area 26'!N42</f>
        <v>#N/A</v>
      </c>
      <c r="Z1440" s="449" t="e">
        <f>'Area 26'!L42</f>
        <v>#N/A</v>
      </c>
      <c r="AA1440" s="449" t="e">
        <f>'Area 26'!R42</f>
        <v>#N/A</v>
      </c>
      <c r="AB1440" t="e">
        <f t="shared" si="85"/>
        <v>#N/A</v>
      </c>
      <c r="AC1440" t="e">
        <f t="shared" si="86"/>
        <v>#N/A</v>
      </c>
      <c r="AD1440" t="e">
        <f t="shared" si="87"/>
        <v>#N/A</v>
      </c>
    </row>
    <row r="1441" spans="1:30">
      <c r="A1441" t="s">
        <v>174</v>
      </c>
      <c r="B1441" t="s">
        <v>885</v>
      </c>
      <c r="C1441" t="s">
        <v>1292</v>
      </c>
      <c r="D1441" t="s">
        <v>1293</v>
      </c>
      <c r="E1441">
        <v>50.116067469999997</v>
      </c>
      <c r="F1441">
        <v>-127.0848474</v>
      </c>
      <c r="G1441" t="s">
        <v>1294</v>
      </c>
      <c r="H1441" t="s">
        <v>1294</v>
      </c>
      <c r="I1441" t="s">
        <v>1295</v>
      </c>
      <c r="J1441" t="s">
        <v>1302</v>
      </c>
      <c r="K1441" t="s">
        <v>1303</v>
      </c>
      <c r="L1441">
        <v>49.911024390000001</v>
      </c>
      <c r="M1441">
        <v>-126.8499923</v>
      </c>
      <c r="N1441" t="s">
        <v>30</v>
      </c>
      <c r="O1441">
        <v>32</v>
      </c>
      <c r="P1441" t="s">
        <v>1304</v>
      </c>
      <c r="Q1441">
        <v>5</v>
      </c>
      <c r="R1441">
        <v>41873</v>
      </c>
      <c r="S1441" t="s">
        <v>174</v>
      </c>
      <c r="T1441">
        <v>26</v>
      </c>
      <c r="U1441" t="s">
        <v>1133</v>
      </c>
      <c r="V1441" t="s">
        <v>88</v>
      </c>
      <c r="W1441" s="449">
        <v>40</v>
      </c>
      <c r="X1441">
        <f>'Area 26'!J43</f>
        <v>2</v>
      </c>
      <c r="Y1441" s="449">
        <f>'Area 26'!N43</f>
        <v>0</v>
      </c>
      <c r="Z1441" s="449">
        <f>'Area 26'!L43</f>
        <v>0</v>
      </c>
      <c r="AA1441" s="449" t="e">
        <f>'Area 26'!R43</f>
        <v>#N/A</v>
      </c>
      <c r="AB1441" t="e">
        <f t="shared" si="85"/>
        <v>#N/A</v>
      </c>
      <c r="AC1441" t="e">
        <f t="shared" si="86"/>
        <v>#N/A</v>
      </c>
      <c r="AD1441" t="e">
        <f t="shared" si="87"/>
        <v>#N/A</v>
      </c>
    </row>
    <row r="1442" spans="1:30">
      <c r="A1442" t="s">
        <v>174</v>
      </c>
      <c r="B1442" t="s">
        <v>885</v>
      </c>
      <c r="C1442" t="s">
        <v>1292</v>
      </c>
      <c r="D1442" t="s">
        <v>1293</v>
      </c>
      <c r="E1442">
        <v>50.116067469999997</v>
      </c>
      <c r="F1442">
        <v>-127.0848474</v>
      </c>
      <c r="G1442" t="s">
        <v>1294</v>
      </c>
      <c r="H1442" t="s">
        <v>1294</v>
      </c>
      <c r="I1442" t="s">
        <v>1295</v>
      </c>
      <c r="J1442" t="s">
        <v>1302</v>
      </c>
      <c r="K1442" t="s">
        <v>1303</v>
      </c>
      <c r="L1442">
        <v>49.911024390000001</v>
      </c>
      <c r="M1442">
        <v>-126.8499923</v>
      </c>
      <c r="N1442" t="s">
        <v>30</v>
      </c>
      <c r="O1442">
        <v>32</v>
      </c>
      <c r="P1442" t="s">
        <v>1304</v>
      </c>
      <c r="Q1442">
        <v>5</v>
      </c>
      <c r="R1442">
        <v>41873</v>
      </c>
      <c r="S1442" t="s">
        <v>174</v>
      </c>
      <c r="T1442">
        <v>26</v>
      </c>
      <c r="U1442" t="s">
        <v>1133</v>
      </c>
      <c r="V1442" t="s">
        <v>89</v>
      </c>
      <c r="W1442" s="449">
        <v>41</v>
      </c>
      <c r="X1442">
        <f>'Area 26'!J44</f>
        <v>1</v>
      </c>
      <c r="Y1442" s="449" t="e">
        <f>'Area 26'!N44</f>
        <v>#N/A</v>
      </c>
      <c r="Z1442" s="449" t="e">
        <f>'Area 26'!L44</f>
        <v>#N/A</v>
      </c>
      <c r="AA1442" s="449" t="e">
        <f>'Area 26'!R44</f>
        <v>#N/A</v>
      </c>
      <c r="AB1442" t="e">
        <f t="shared" si="85"/>
        <v>#N/A</v>
      </c>
      <c r="AC1442" t="e">
        <f t="shared" si="86"/>
        <v>#N/A</v>
      </c>
      <c r="AD1442" t="e">
        <f t="shared" si="87"/>
        <v>#N/A</v>
      </c>
    </row>
    <row r="1443" spans="1:30">
      <c r="A1443" t="s">
        <v>174</v>
      </c>
      <c r="B1443" t="s">
        <v>885</v>
      </c>
      <c r="C1443" t="s">
        <v>1292</v>
      </c>
      <c r="D1443" t="s">
        <v>1293</v>
      </c>
      <c r="E1443">
        <v>50.116067469999997</v>
      </c>
      <c r="F1443">
        <v>-127.0848474</v>
      </c>
      <c r="G1443" t="s">
        <v>1294</v>
      </c>
      <c r="H1443" t="s">
        <v>1294</v>
      </c>
      <c r="I1443" t="s">
        <v>1295</v>
      </c>
      <c r="J1443" t="s">
        <v>1302</v>
      </c>
      <c r="K1443" t="s">
        <v>1303</v>
      </c>
      <c r="L1443">
        <v>49.911024390000001</v>
      </c>
      <c r="M1443">
        <v>-126.8499923</v>
      </c>
      <c r="N1443" t="s">
        <v>30</v>
      </c>
      <c r="O1443">
        <v>32</v>
      </c>
      <c r="P1443" t="s">
        <v>1304</v>
      </c>
      <c r="Q1443">
        <v>5</v>
      </c>
      <c r="R1443">
        <v>41873</v>
      </c>
      <c r="S1443" t="s">
        <v>174</v>
      </c>
      <c r="T1443">
        <v>26</v>
      </c>
      <c r="U1443" t="s">
        <v>1133</v>
      </c>
      <c r="V1443" t="s">
        <v>90</v>
      </c>
      <c r="W1443" s="449">
        <v>42</v>
      </c>
      <c r="X1443">
        <f>'Area 26'!J45</f>
        <v>1</v>
      </c>
      <c r="Y1443" s="449" t="e">
        <f>'Area 26'!N45</f>
        <v>#N/A</v>
      </c>
      <c r="Z1443" s="449" t="e">
        <f>'Area 26'!L45</f>
        <v>#N/A</v>
      </c>
      <c r="AA1443" s="449" t="e">
        <f>'Area 26'!R45</f>
        <v>#N/A</v>
      </c>
      <c r="AB1443" t="e">
        <f t="shared" si="85"/>
        <v>#N/A</v>
      </c>
      <c r="AC1443" t="e">
        <f t="shared" si="86"/>
        <v>#N/A</v>
      </c>
      <c r="AD1443" t="e">
        <f t="shared" si="87"/>
        <v>#N/A</v>
      </c>
    </row>
    <row r="1444" spans="1:30">
      <c r="A1444" t="s">
        <v>174</v>
      </c>
      <c r="B1444" t="s">
        <v>885</v>
      </c>
      <c r="C1444" t="s">
        <v>1292</v>
      </c>
      <c r="D1444" t="s">
        <v>1293</v>
      </c>
      <c r="E1444">
        <v>50.116067469999997</v>
      </c>
      <c r="F1444">
        <v>-127.0848474</v>
      </c>
      <c r="G1444" t="s">
        <v>1294</v>
      </c>
      <c r="H1444" t="s">
        <v>1294</v>
      </c>
      <c r="I1444" t="s">
        <v>1295</v>
      </c>
      <c r="J1444" t="s">
        <v>1302</v>
      </c>
      <c r="K1444" t="s">
        <v>1303</v>
      </c>
      <c r="L1444">
        <v>49.911024390000001</v>
      </c>
      <c r="M1444">
        <v>-126.8499923</v>
      </c>
      <c r="N1444" t="s">
        <v>30</v>
      </c>
      <c r="O1444">
        <v>32</v>
      </c>
      <c r="P1444" t="s">
        <v>1304</v>
      </c>
      <c r="Q1444">
        <v>5</v>
      </c>
      <c r="R1444">
        <v>41873</v>
      </c>
      <c r="S1444" t="s">
        <v>174</v>
      </c>
      <c r="T1444">
        <v>26</v>
      </c>
      <c r="U1444" t="s">
        <v>1133</v>
      </c>
      <c r="V1444" t="s">
        <v>92</v>
      </c>
      <c r="W1444" s="449">
        <v>43</v>
      </c>
      <c r="X1444">
        <f>'Area 26'!J46</f>
        <v>0</v>
      </c>
      <c r="Y1444" s="449" t="e">
        <f>'Area 26'!N46</f>
        <v>#N/A</v>
      </c>
      <c r="Z1444" s="449" t="e">
        <f>'Area 26'!L46</f>
        <v>#N/A</v>
      </c>
      <c r="AA1444" s="449" t="e">
        <f>'Area 26'!R46</f>
        <v>#N/A</v>
      </c>
      <c r="AB1444" t="e">
        <f t="shared" si="85"/>
        <v>#N/A</v>
      </c>
      <c r="AC1444" t="e">
        <f t="shared" si="86"/>
        <v>#N/A</v>
      </c>
      <c r="AD1444" t="e">
        <f t="shared" si="87"/>
        <v>#N/A</v>
      </c>
    </row>
    <row r="1445" spans="1:30">
      <c r="A1445" t="s">
        <v>174</v>
      </c>
      <c r="B1445" t="s">
        <v>885</v>
      </c>
      <c r="C1445" t="s">
        <v>1292</v>
      </c>
      <c r="D1445" t="s">
        <v>1293</v>
      </c>
      <c r="E1445">
        <v>50.116067469999997</v>
      </c>
      <c r="F1445">
        <v>-127.0848474</v>
      </c>
      <c r="G1445" t="s">
        <v>1294</v>
      </c>
      <c r="H1445" t="s">
        <v>1294</v>
      </c>
      <c r="I1445" t="s">
        <v>1295</v>
      </c>
      <c r="J1445" t="s">
        <v>1302</v>
      </c>
      <c r="K1445" t="s">
        <v>1303</v>
      </c>
      <c r="L1445">
        <v>49.911024390000001</v>
      </c>
      <c r="M1445">
        <v>-126.8499923</v>
      </c>
      <c r="N1445" t="s">
        <v>30</v>
      </c>
      <c r="O1445">
        <v>32</v>
      </c>
      <c r="P1445" t="s">
        <v>1304</v>
      </c>
      <c r="Q1445">
        <v>5</v>
      </c>
      <c r="R1445">
        <v>41873</v>
      </c>
      <c r="S1445" t="s">
        <v>174</v>
      </c>
      <c r="T1445">
        <v>26</v>
      </c>
      <c r="U1445" t="s">
        <v>1133</v>
      </c>
      <c r="V1445" t="s">
        <v>93</v>
      </c>
      <c r="W1445" s="449">
        <v>44</v>
      </c>
      <c r="X1445">
        <f>'Area 26'!J47</f>
        <v>0</v>
      </c>
      <c r="Y1445" s="449" t="e">
        <f>'Area 26'!N47</f>
        <v>#N/A</v>
      </c>
      <c r="Z1445" s="449" t="e">
        <f>'Area 26'!L47</f>
        <v>#N/A</v>
      </c>
      <c r="AA1445" s="449" t="e">
        <f>'Area 26'!R47</f>
        <v>#N/A</v>
      </c>
      <c r="AB1445" t="e">
        <f t="shared" si="85"/>
        <v>#N/A</v>
      </c>
      <c r="AC1445" t="e">
        <f t="shared" si="86"/>
        <v>#N/A</v>
      </c>
      <c r="AD1445" t="e">
        <f t="shared" si="87"/>
        <v>#N/A</v>
      </c>
    </row>
    <row r="1446" spans="1:30">
      <c r="A1446" t="s">
        <v>174</v>
      </c>
      <c r="B1446" t="s">
        <v>885</v>
      </c>
      <c r="C1446" t="s">
        <v>1292</v>
      </c>
      <c r="D1446" t="s">
        <v>1293</v>
      </c>
      <c r="E1446">
        <v>50.116067469999997</v>
      </c>
      <c r="F1446">
        <v>-127.0848474</v>
      </c>
      <c r="G1446" t="s">
        <v>1294</v>
      </c>
      <c r="H1446" t="s">
        <v>1294</v>
      </c>
      <c r="I1446" t="s">
        <v>1295</v>
      </c>
      <c r="J1446" t="s">
        <v>1302</v>
      </c>
      <c r="K1446" t="s">
        <v>1303</v>
      </c>
      <c r="L1446">
        <v>49.911024390000001</v>
      </c>
      <c r="M1446">
        <v>-126.8499923</v>
      </c>
      <c r="N1446" t="s">
        <v>30</v>
      </c>
      <c r="O1446">
        <v>32</v>
      </c>
      <c r="P1446" t="s">
        <v>1304</v>
      </c>
      <c r="Q1446">
        <v>5</v>
      </c>
      <c r="R1446">
        <v>41873</v>
      </c>
      <c r="S1446" t="s">
        <v>174</v>
      </c>
      <c r="T1446">
        <v>26</v>
      </c>
      <c r="U1446" t="s">
        <v>1133</v>
      </c>
      <c r="V1446" t="s">
        <v>94</v>
      </c>
      <c r="W1446" s="449">
        <v>45</v>
      </c>
      <c r="X1446">
        <f>'Area 26'!J48</f>
        <v>0</v>
      </c>
      <c r="Y1446" s="449" t="e">
        <f>'Area 26'!N48</f>
        <v>#N/A</v>
      </c>
      <c r="Z1446" s="449" t="e">
        <f>'Area 26'!L48</f>
        <v>#N/A</v>
      </c>
      <c r="AA1446" s="449" t="e">
        <f>'Area 26'!R48</f>
        <v>#N/A</v>
      </c>
      <c r="AB1446" t="e">
        <f t="shared" si="85"/>
        <v>#N/A</v>
      </c>
      <c r="AC1446" t="e">
        <f t="shared" si="86"/>
        <v>#N/A</v>
      </c>
      <c r="AD1446" t="e">
        <f t="shared" si="87"/>
        <v>#N/A</v>
      </c>
    </row>
    <row r="1447" spans="1:30">
      <c r="A1447" t="s">
        <v>174</v>
      </c>
      <c r="B1447" t="s">
        <v>885</v>
      </c>
      <c r="C1447" t="s">
        <v>1292</v>
      </c>
      <c r="D1447" t="s">
        <v>1293</v>
      </c>
      <c r="E1447">
        <v>50.116067469999997</v>
      </c>
      <c r="F1447">
        <v>-127.0848474</v>
      </c>
      <c r="G1447" t="s">
        <v>1294</v>
      </c>
      <c r="H1447" t="s">
        <v>1294</v>
      </c>
      <c r="I1447" t="s">
        <v>1295</v>
      </c>
      <c r="J1447" t="s">
        <v>1302</v>
      </c>
      <c r="K1447" t="s">
        <v>1303</v>
      </c>
      <c r="L1447">
        <v>49.911024390000001</v>
      </c>
      <c r="M1447">
        <v>-126.8499923</v>
      </c>
      <c r="N1447" t="s">
        <v>30</v>
      </c>
      <c r="O1447">
        <v>32</v>
      </c>
      <c r="P1447" t="s">
        <v>1304</v>
      </c>
      <c r="Q1447">
        <v>5</v>
      </c>
      <c r="R1447">
        <v>41873</v>
      </c>
      <c r="S1447" t="s">
        <v>174</v>
      </c>
      <c r="T1447">
        <v>26</v>
      </c>
      <c r="U1447" t="s">
        <v>1133</v>
      </c>
      <c r="V1447" t="s">
        <v>95</v>
      </c>
      <c r="W1447" s="449">
        <v>46</v>
      </c>
      <c r="X1447">
        <f>'Area 26'!J49</f>
        <v>0</v>
      </c>
      <c r="Y1447" s="449" t="e">
        <f>'Area 26'!N49</f>
        <v>#N/A</v>
      </c>
      <c r="Z1447" s="449" t="e">
        <f>'Area 26'!L49</f>
        <v>#N/A</v>
      </c>
      <c r="AA1447" s="449" t="e">
        <f>'Area 26'!R49</f>
        <v>#N/A</v>
      </c>
      <c r="AB1447" t="e">
        <f t="shared" si="85"/>
        <v>#N/A</v>
      </c>
      <c r="AC1447" t="e">
        <f t="shared" si="86"/>
        <v>#N/A</v>
      </c>
      <c r="AD1447" t="e">
        <f t="shared" si="87"/>
        <v>#N/A</v>
      </c>
    </row>
    <row r="1448" spans="1:30">
      <c r="A1448" t="s">
        <v>174</v>
      </c>
      <c r="B1448" t="s">
        <v>885</v>
      </c>
      <c r="C1448" t="s">
        <v>1292</v>
      </c>
      <c r="D1448" t="s">
        <v>1293</v>
      </c>
      <c r="E1448">
        <v>50.116067469999997</v>
      </c>
      <c r="F1448">
        <v>-127.0848474</v>
      </c>
      <c r="G1448" t="s">
        <v>1294</v>
      </c>
      <c r="H1448" t="s">
        <v>1294</v>
      </c>
      <c r="I1448" t="s">
        <v>1295</v>
      </c>
      <c r="J1448" t="s">
        <v>1302</v>
      </c>
      <c r="K1448" t="s">
        <v>1303</v>
      </c>
      <c r="L1448">
        <v>49.911024390000001</v>
      </c>
      <c r="M1448">
        <v>-126.8499923</v>
      </c>
      <c r="N1448" t="s">
        <v>30</v>
      </c>
      <c r="O1448">
        <v>32</v>
      </c>
      <c r="P1448" t="s">
        <v>1304</v>
      </c>
      <c r="Q1448">
        <v>5</v>
      </c>
      <c r="R1448">
        <v>41873</v>
      </c>
      <c r="S1448" t="s">
        <v>174</v>
      </c>
      <c r="T1448">
        <v>26</v>
      </c>
      <c r="U1448" t="s">
        <v>1134</v>
      </c>
      <c r="V1448" t="s">
        <v>97</v>
      </c>
      <c r="W1448" s="449">
        <v>47</v>
      </c>
      <c r="X1448">
        <f>'Area 26'!J50</f>
        <v>1</v>
      </c>
      <c r="Y1448" s="449" t="e">
        <f>'Area 26'!N50</f>
        <v>#N/A</v>
      </c>
      <c r="Z1448" s="449" t="e">
        <f>'Area 26'!L50</f>
        <v>#N/A</v>
      </c>
      <c r="AA1448" s="449" t="e">
        <f>'Area 26'!R50</f>
        <v>#N/A</v>
      </c>
      <c r="AB1448" t="e">
        <f t="shared" si="85"/>
        <v>#N/A</v>
      </c>
      <c r="AC1448" t="e">
        <f t="shared" si="86"/>
        <v>#N/A</v>
      </c>
      <c r="AD1448" t="e">
        <f t="shared" si="87"/>
        <v>#N/A</v>
      </c>
    </row>
    <row r="1449" spans="1:30">
      <c r="A1449" t="s">
        <v>174</v>
      </c>
      <c r="B1449" t="s">
        <v>885</v>
      </c>
      <c r="C1449" t="s">
        <v>1292</v>
      </c>
      <c r="D1449" t="s">
        <v>1293</v>
      </c>
      <c r="E1449">
        <v>50.116067469999997</v>
      </c>
      <c r="F1449">
        <v>-127.0848474</v>
      </c>
      <c r="G1449" t="s">
        <v>1294</v>
      </c>
      <c r="H1449" t="s">
        <v>1294</v>
      </c>
      <c r="I1449" t="s">
        <v>1295</v>
      </c>
      <c r="J1449" t="s">
        <v>1302</v>
      </c>
      <c r="K1449" t="s">
        <v>1303</v>
      </c>
      <c r="L1449">
        <v>49.911024390000001</v>
      </c>
      <c r="M1449">
        <v>-126.8499923</v>
      </c>
      <c r="N1449" t="s">
        <v>30</v>
      </c>
      <c r="O1449">
        <v>32</v>
      </c>
      <c r="P1449" t="s">
        <v>1304</v>
      </c>
      <c r="Q1449">
        <v>5</v>
      </c>
      <c r="R1449">
        <v>41873</v>
      </c>
      <c r="S1449" t="s">
        <v>174</v>
      </c>
      <c r="T1449">
        <v>26</v>
      </c>
      <c r="U1449" t="s">
        <v>1134</v>
      </c>
      <c r="V1449" t="s">
        <v>98</v>
      </c>
      <c r="W1449" s="449">
        <v>48</v>
      </c>
      <c r="X1449">
        <f>'Area 26'!J51</f>
        <v>1</v>
      </c>
      <c r="Y1449" s="449" t="e">
        <f>'Area 26'!N51</f>
        <v>#N/A</v>
      </c>
      <c r="Z1449" s="449" t="e">
        <f>'Area 26'!L51</f>
        <v>#N/A</v>
      </c>
      <c r="AA1449" s="449" t="e">
        <f>'Area 26'!R51</f>
        <v>#N/A</v>
      </c>
      <c r="AB1449" t="e">
        <f t="shared" si="85"/>
        <v>#N/A</v>
      </c>
      <c r="AC1449" t="e">
        <f t="shared" si="86"/>
        <v>#N/A</v>
      </c>
      <c r="AD1449" t="e">
        <f t="shared" si="87"/>
        <v>#N/A</v>
      </c>
    </row>
    <row r="1450" spans="1:30">
      <c r="A1450" t="s">
        <v>174</v>
      </c>
      <c r="B1450" t="s">
        <v>885</v>
      </c>
      <c r="C1450" t="s">
        <v>1292</v>
      </c>
      <c r="D1450" t="s">
        <v>1293</v>
      </c>
      <c r="E1450">
        <v>50.116067469999997</v>
      </c>
      <c r="F1450">
        <v>-127.0848474</v>
      </c>
      <c r="G1450" t="s">
        <v>1294</v>
      </c>
      <c r="H1450" t="s">
        <v>1294</v>
      </c>
      <c r="I1450" t="s">
        <v>1295</v>
      </c>
      <c r="J1450" t="s">
        <v>1302</v>
      </c>
      <c r="K1450" t="s">
        <v>1303</v>
      </c>
      <c r="L1450">
        <v>49.911024390000001</v>
      </c>
      <c r="M1450">
        <v>-126.8499923</v>
      </c>
      <c r="N1450" t="s">
        <v>30</v>
      </c>
      <c r="O1450">
        <v>32</v>
      </c>
      <c r="P1450" t="s">
        <v>1304</v>
      </c>
      <c r="Q1450">
        <v>5</v>
      </c>
      <c r="R1450">
        <v>41873</v>
      </c>
      <c r="S1450" t="s">
        <v>174</v>
      </c>
      <c r="T1450">
        <v>26</v>
      </c>
      <c r="U1450" t="s">
        <v>1134</v>
      </c>
      <c r="V1450" t="s">
        <v>99</v>
      </c>
      <c r="W1450" s="449">
        <v>49</v>
      </c>
      <c r="X1450">
        <f>'Area 26'!J52</f>
        <v>0</v>
      </c>
      <c r="Y1450" s="449" t="e">
        <f>'Area 26'!N52</f>
        <v>#N/A</v>
      </c>
      <c r="Z1450" s="449" t="e">
        <f>'Area 26'!L52</f>
        <v>#N/A</v>
      </c>
      <c r="AA1450" s="449" t="e">
        <f>'Area 26'!R52</f>
        <v>#N/A</v>
      </c>
      <c r="AB1450" t="e">
        <f t="shared" si="85"/>
        <v>#N/A</v>
      </c>
      <c r="AC1450" t="e">
        <f t="shared" si="86"/>
        <v>#N/A</v>
      </c>
      <c r="AD1450" t="e">
        <f t="shared" si="87"/>
        <v>#N/A</v>
      </c>
    </row>
    <row r="1451" spans="1:30">
      <c r="A1451" t="s">
        <v>174</v>
      </c>
      <c r="B1451" t="s">
        <v>885</v>
      </c>
      <c r="C1451" t="s">
        <v>1292</v>
      </c>
      <c r="D1451" t="s">
        <v>1293</v>
      </c>
      <c r="E1451">
        <v>50.116067469999997</v>
      </c>
      <c r="F1451">
        <v>-127.0848474</v>
      </c>
      <c r="G1451" t="s">
        <v>1294</v>
      </c>
      <c r="H1451" t="s">
        <v>1294</v>
      </c>
      <c r="I1451" t="s">
        <v>1295</v>
      </c>
      <c r="J1451" t="s">
        <v>1302</v>
      </c>
      <c r="K1451" t="s">
        <v>1303</v>
      </c>
      <c r="L1451">
        <v>49.911024390000001</v>
      </c>
      <c r="M1451">
        <v>-126.8499923</v>
      </c>
      <c r="N1451" t="s">
        <v>30</v>
      </c>
      <c r="O1451">
        <v>32</v>
      </c>
      <c r="P1451" t="s">
        <v>1304</v>
      </c>
      <c r="Q1451">
        <v>5</v>
      </c>
      <c r="R1451">
        <v>41873</v>
      </c>
      <c r="S1451" t="s">
        <v>174</v>
      </c>
      <c r="T1451">
        <v>26</v>
      </c>
      <c r="U1451" t="s">
        <v>1134</v>
      </c>
      <c r="V1451" t="s">
        <v>100</v>
      </c>
      <c r="W1451" s="449">
        <v>50</v>
      </c>
      <c r="X1451">
        <f>'Area 26'!J53</f>
        <v>1</v>
      </c>
      <c r="Y1451" s="449" t="e">
        <f>'Area 26'!N53</f>
        <v>#N/A</v>
      </c>
      <c r="Z1451" s="449" t="e">
        <f>'Area 26'!L53</f>
        <v>#N/A</v>
      </c>
      <c r="AA1451" s="449" t="e">
        <f>'Area 26'!R53</f>
        <v>#N/A</v>
      </c>
      <c r="AB1451" t="e">
        <f t="shared" si="85"/>
        <v>#N/A</v>
      </c>
      <c r="AC1451" t="e">
        <f t="shared" si="86"/>
        <v>#N/A</v>
      </c>
      <c r="AD1451" t="e">
        <f t="shared" si="87"/>
        <v>#N/A</v>
      </c>
    </row>
    <row r="1452" spans="1:30">
      <c r="A1452" t="s">
        <v>174</v>
      </c>
      <c r="B1452" t="s">
        <v>885</v>
      </c>
      <c r="C1452" t="s">
        <v>1292</v>
      </c>
      <c r="D1452" t="s">
        <v>1293</v>
      </c>
      <c r="E1452">
        <v>50.116067469999997</v>
      </c>
      <c r="F1452">
        <v>-127.0848474</v>
      </c>
      <c r="G1452" t="s">
        <v>1294</v>
      </c>
      <c r="H1452" t="s">
        <v>1294</v>
      </c>
      <c r="I1452" t="s">
        <v>1295</v>
      </c>
      <c r="J1452" t="s">
        <v>1302</v>
      </c>
      <c r="K1452" t="s">
        <v>1303</v>
      </c>
      <c r="L1452">
        <v>49.911024390000001</v>
      </c>
      <c r="M1452">
        <v>-126.8499923</v>
      </c>
      <c r="N1452" t="s">
        <v>30</v>
      </c>
      <c r="O1452">
        <v>32</v>
      </c>
      <c r="P1452" t="s">
        <v>1304</v>
      </c>
      <c r="Q1452">
        <v>5</v>
      </c>
      <c r="R1452">
        <v>41873</v>
      </c>
      <c r="S1452" t="s">
        <v>174</v>
      </c>
      <c r="T1452">
        <v>26</v>
      </c>
      <c r="U1452" t="s">
        <v>1134</v>
      </c>
      <c r="V1452" t="s">
        <v>101</v>
      </c>
      <c r="W1452" s="449">
        <v>51</v>
      </c>
      <c r="X1452">
        <f>'Area 26'!J54</f>
        <v>1</v>
      </c>
      <c r="Y1452" s="449" t="e">
        <f>'Area 26'!N54</f>
        <v>#N/A</v>
      </c>
      <c r="Z1452" s="449" t="e">
        <f>'Area 26'!L54</f>
        <v>#N/A</v>
      </c>
      <c r="AA1452" s="449" t="e">
        <f>'Area 26'!R54</f>
        <v>#N/A</v>
      </c>
      <c r="AB1452" t="e">
        <f t="shared" si="85"/>
        <v>#N/A</v>
      </c>
      <c r="AC1452" t="e">
        <f t="shared" si="86"/>
        <v>#N/A</v>
      </c>
      <c r="AD1452" t="e">
        <f t="shared" si="87"/>
        <v>#N/A</v>
      </c>
    </row>
    <row r="1453" spans="1:30">
      <c r="A1453" t="s">
        <v>174</v>
      </c>
      <c r="B1453" t="s">
        <v>885</v>
      </c>
      <c r="C1453" t="s">
        <v>1292</v>
      </c>
      <c r="D1453" t="s">
        <v>1293</v>
      </c>
      <c r="E1453">
        <v>50.116067469999997</v>
      </c>
      <c r="F1453">
        <v>-127.0848474</v>
      </c>
      <c r="G1453" t="s">
        <v>1294</v>
      </c>
      <c r="H1453" t="s">
        <v>1294</v>
      </c>
      <c r="I1453" t="s">
        <v>1295</v>
      </c>
      <c r="J1453" t="s">
        <v>1302</v>
      </c>
      <c r="K1453" t="s">
        <v>1303</v>
      </c>
      <c r="L1453">
        <v>49.911024390000001</v>
      </c>
      <c r="M1453">
        <v>-126.8499923</v>
      </c>
      <c r="N1453" t="s">
        <v>30</v>
      </c>
      <c r="O1453">
        <v>32</v>
      </c>
      <c r="P1453" t="s">
        <v>1304</v>
      </c>
      <c r="Q1453">
        <v>5</v>
      </c>
      <c r="R1453">
        <v>41873</v>
      </c>
      <c r="S1453" t="s">
        <v>174</v>
      </c>
      <c r="T1453">
        <v>26</v>
      </c>
      <c r="U1453" t="s">
        <v>1134</v>
      </c>
      <c r="V1453" t="s">
        <v>102</v>
      </c>
      <c r="W1453" s="449">
        <v>52</v>
      </c>
      <c r="X1453">
        <f>'Area 26'!J55</f>
        <v>0</v>
      </c>
      <c r="Y1453" s="449" t="e">
        <f>'Area 26'!N55</f>
        <v>#N/A</v>
      </c>
      <c r="Z1453" s="449" t="e">
        <f>'Area 26'!L55</f>
        <v>#N/A</v>
      </c>
      <c r="AA1453" s="449" t="e">
        <f>'Area 26'!R55</f>
        <v>#N/A</v>
      </c>
      <c r="AB1453" t="e">
        <f t="shared" si="85"/>
        <v>#N/A</v>
      </c>
      <c r="AC1453" t="e">
        <f t="shared" si="86"/>
        <v>#N/A</v>
      </c>
      <c r="AD1453" t="e">
        <f t="shared" si="87"/>
        <v>#N/A</v>
      </c>
    </row>
    <row r="1454" spans="1:30">
      <c r="A1454" t="s">
        <v>174</v>
      </c>
      <c r="B1454" t="s">
        <v>885</v>
      </c>
      <c r="C1454" t="s">
        <v>1292</v>
      </c>
      <c r="D1454" t="s">
        <v>1293</v>
      </c>
      <c r="E1454">
        <v>50.116067469999997</v>
      </c>
      <c r="F1454">
        <v>-127.0848474</v>
      </c>
      <c r="G1454" t="s">
        <v>1294</v>
      </c>
      <c r="H1454" t="s">
        <v>1294</v>
      </c>
      <c r="I1454" t="s">
        <v>1295</v>
      </c>
      <c r="J1454" t="s">
        <v>1302</v>
      </c>
      <c r="K1454" t="s">
        <v>1303</v>
      </c>
      <c r="L1454">
        <v>49.911024390000001</v>
      </c>
      <c r="M1454">
        <v>-126.8499923</v>
      </c>
      <c r="N1454" t="s">
        <v>30</v>
      </c>
      <c r="O1454">
        <v>32</v>
      </c>
      <c r="P1454" t="s">
        <v>1304</v>
      </c>
      <c r="Q1454">
        <v>5</v>
      </c>
      <c r="R1454">
        <v>41873</v>
      </c>
      <c r="S1454" t="s">
        <v>174</v>
      </c>
      <c r="T1454">
        <v>26</v>
      </c>
      <c r="U1454" t="s">
        <v>1134</v>
      </c>
      <c r="V1454" t="s">
        <v>103</v>
      </c>
      <c r="W1454" s="449">
        <v>53</v>
      </c>
      <c r="X1454">
        <f>'Area 26'!J56</f>
        <v>2</v>
      </c>
      <c r="Y1454" s="449" t="e">
        <f>'Area 26'!N56</f>
        <v>#N/A</v>
      </c>
      <c r="Z1454" s="449" t="e">
        <f>'Area 26'!L56</f>
        <v>#N/A</v>
      </c>
      <c r="AA1454" s="449" t="e">
        <f>'Area 26'!R56</f>
        <v>#N/A</v>
      </c>
      <c r="AB1454" t="e">
        <f t="shared" si="85"/>
        <v>#N/A</v>
      </c>
      <c r="AC1454" t="e">
        <f t="shared" si="86"/>
        <v>#N/A</v>
      </c>
      <c r="AD1454" t="e">
        <f t="shared" si="87"/>
        <v>#N/A</v>
      </c>
    </row>
    <row r="1455" spans="1:30">
      <c r="A1455" t="s">
        <v>174</v>
      </c>
      <c r="B1455" t="s">
        <v>885</v>
      </c>
      <c r="C1455" t="s">
        <v>1292</v>
      </c>
      <c r="D1455" t="s">
        <v>1293</v>
      </c>
      <c r="E1455">
        <v>50.116067469999997</v>
      </c>
      <c r="F1455">
        <v>-127.0848474</v>
      </c>
      <c r="G1455" t="s">
        <v>1294</v>
      </c>
      <c r="H1455" t="s">
        <v>1294</v>
      </c>
      <c r="I1455" t="s">
        <v>1295</v>
      </c>
      <c r="J1455" t="s">
        <v>1302</v>
      </c>
      <c r="K1455" t="s">
        <v>1303</v>
      </c>
      <c r="L1455">
        <v>49.911024390000001</v>
      </c>
      <c r="M1455">
        <v>-126.8499923</v>
      </c>
      <c r="N1455" t="s">
        <v>30</v>
      </c>
      <c r="O1455">
        <v>32</v>
      </c>
      <c r="P1455" t="s">
        <v>1304</v>
      </c>
      <c r="Q1455">
        <v>5</v>
      </c>
      <c r="R1455">
        <v>41873</v>
      </c>
      <c r="S1455" t="s">
        <v>174</v>
      </c>
      <c r="T1455">
        <v>26</v>
      </c>
      <c r="U1455" t="s">
        <v>1134</v>
      </c>
      <c r="V1455" t="s">
        <v>104</v>
      </c>
      <c r="W1455" s="449">
        <v>54</v>
      </c>
      <c r="X1455">
        <f>'Area 26'!J57</f>
        <v>0</v>
      </c>
      <c r="Y1455" s="449" t="e">
        <f>'Area 26'!N57</f>
        <v>#N/A</v>
      </c>
      <c r="Z1455" s="449" t="e">
        <f>'Area 26'!L57</f>
        <v>#N/A</v>
      </c>
      <c r="AA1455" s="449" t="e">
        <f>'Area 26'!R57</f>
        <v>#N/A</v>
      </c>
      <c r="AB1455" t="e">
        <f t="shared" si="85"/>
        <v>#N/A</v>
      </c>
      <c r="AC1455" t="e">
        <f t="shared" si="86"/>
        <v>#N/A</v>
      </c>
      <c r="AD1455" t="e">
        <f t="shared" si="87"/>
        <v>#N/A</v>
      </c>
    </row>
    <row r="1456" spans="1:30">
      <c r="A1456" t="s">
        <v>174</v>
      </c>
      <c r="B1456" t="s">
        <v>885</v>
      </c>
      <c r="C1456" t="s">
        <v>1292</v>
      </c>
      <c r="D1456" t="s">
        <v>1293</v>
      </c>
      <c r="E1456">
        <v>50.116067469999997</v>
      </c>
      <c r="F1456">
        <v>-127.0848474</v>
      </c>
      <c r="G1456" t="s">
        <v>1294</v>
      </c>
      <c r="H1456" t="s">
        <v>1294</v>
      </c>
      <c r="I1456" t="s">
        <v>1295</v>
      </c>
      <c r="J1456" t="s">
        <v>1302</v>
      </c>
      <c r="K1456" t="s">
        <v>1303</v>
      </c>
      <c r="L1456">
        <v>49.911024390000001</v>
      </c>
      <c r="M1456">
        <v>-126.8499923</v>
      </c>
      <c r="N1456" t="s">
        <v>30</v>
      </c>
      <c r="O1456">
        <v>32</v>
      </c>
      <c r="P1456" t="s">
        <v>1304</v>
      </c>
      <c r="Q1456">
        <v>5</v>
      </c>
      <c r="R1456">
        <v>41873</v>
      </c>
      <c r="S1456" t="s">
        <v>174</v>
      </c>
      <c r="T1456">
        <v>26</v>
      </c>
      <c r="U1456" t="s">
        <v>1134</v>
      </c>
      <c r="V1456" t="s">
        <v>105</v>
      </c>
      <c r="W1456" s="449">
        <v>55</v>
      </c>
      <c r="X1456">
        <f>'Area 26'!J58</f>
        <v>0</v>
      </c>
      <c r="Y1456" s="449" t="e">
        <f>'Area 26'!N58</f>
        <v>#N/A</v>
      </c>
      <c r="Z1456" s="449" t="e">
        <f>'Area 26'!L58</f>
        <v>#N/A</v>
      </c>
      <c r="AA1456" s="449" t="e">
        <f>'Area 26'!R58</f>
        <v>#N/A</v>
      </c>
      <c r="AB1456" t="e">
        <f t="shared" si="85"/>
        <v>#N/A</v>
      </c>
      <c r="AC1456" t="e">
        <f t="shared" si="86"/>
        <v>#N/A</v>
      </c>
      <c r="AD1456" t="e">
        <f t="shared" si="87"/>
        <v>#N/A</v>
      </c>
    </row>
    <row r="1457" spans="1:30">
      <c r="A1457" t="s">
        <v>174</v>
      </c>
      <c r="B1457" t="s">
        <v>885</v>
      </c>
      <c r="C1457" t="s">
        <v>1292</v>
      </c>
      <c r="D1457" t="s">
        <v>1293</v>
      </c>
      <c r="E1457">
        <v>50.116067469999997</v>
      </c>
      <c r="F1457">
        <v>-127.0848474</v>
      </c>
      <c r="G1457" t="s">
        <v>1294</v>
      </c>
      <c r="H1457" t="s">
        <v>1294</v>
      </c>
      <c r="I1457" t="s">
        <v>1295</v>
      </c>
      <c r="J1457" t="s">
        <v>1302</v>
      </c>
      <c r="K1457" t="s">
        <v>1303</v>
      </c>
      <c r="L1457">
        <v>49.911024390000001</v>
      </c>
      <c r="M1457">
        <v>-126.8499923</v>
      </c>
      <c r="N1457" t="s">
        <v>30</v>
      </c>
      <c r="O1457">
        <v>32</v>
      </c>
      <c r="P1457" t="s">
        <v>1304</v>
      </c>
      <c r="Q1457">
        <v>5</v>
      </c>
      <c r="R1457">
        <v>41873</v>
      </c>
      <c r="S1457" t="s">
        <v>174</v>
      </c>
      <c r="T1457">
        <v>26</v>
      </c>
      <c r="U1457" t="s">
        <v>1134</v>
      </c>
      <c r="V1457" t="s">
        <v>106</v>
      </c>
      <c r="W1457" s="449">
        <v>56</v>
      </c>
      <c r="X1457">
        <f>'Area 26'!J59</f>
        <v>0</v>
      </c>
      <c r="Y1457" s="449" t="e">
        <f>'Area 26'!N59</f>
        <v>#N/A</v>
      </c>
      <c r="Z1457" s="449" t="e">
        <f>'Area 26'!L59</f>
        <v>#N/A</v>
      </c>
      <c r="AA1457" s="449" t="e">
        <f>'Area 26'!R59</f>
        <v>#N/A</v>
      </c>
      <c r="AB1457" t="e">
        <f t="shared" si="85"/>
        <v>#N/A</v>
      </c>
      <c r="AC1457" t="e">
        <f t="shared" si="86"/>
        <v>#N/A</v>
      </c>
      <c r="AD1457" t="e">
        <f t="shared" si="87"/>
        <v>#N/A</v>
      </c>
    </row>
    <row r="1458" spans="1:30">
      <c r="A1458" t="s">
        <v>174</v>
      </c>
      <c r="B1458" t="s">
        <v>885</v>
      </c>
      <c r="C1458" t="s">
        <v>1292</v>
      </c>
      <c r="D1458" t="s">
        <v>1293</v>
      </c>
      <c r="E1458">
        <v>50.116067469999997</v>
      </c>
      <c r="F1458">
        <v>-127.0848474</v>
      </c>
      <c r="G1458" t="s">
        <v>1294</v>
      </c>
      <c r="H1458" t="s">
        <v>1294</v>
      </c>
      <c r="I1458" t="s">
        <v>1295</v>
      </c>
      <c r="J1458" t="s">
        <v>1302</v>
      </c>
      <c r="K1458" t="s">
        <v>1303</v>
      </c>
      <c r="L1458">
        <v>49.911024390000001</v>
      </c>
      <c r="M1458">
        <v>-126.8499923</v>
      </c>
      <c r="N1458" t="s">
        <v>30</v>
      </c>
      <c r="O1458">
        <v>32</v>
      </c>
      <c r="P1458" t="s">
        <v>1304</v>
      </c>
      <c r="Q1458">
        <v>5</v>
      </c>
      <c r="R1458">
        <v>41873</v>
      </c>
      <c r="S1458" t="s">
        <v>174</v>
      </c>
      <c r="T1458">
        <v>26</v>
      </c>
      <c r="U1458" t="s">
        <v>1134</v>
      </c>
      <c r="V1458" t="s">
        <v>107</v>
      </c>
      <c r="W1458" s="449">
        <v>57</v>
      </c>
      <c r="X1458">
        <f>'Area 26'!J60</f>
        <v>0</v>
      </c>
      <c r="Y1458" s="449" t="e">
        <f>'Area 26'!N60</f>
        <v>#N/A</v>
      </c>
      <c r="Z1458" s="449" t="e">
        <f>'Area 26'!L60</f>
        <v>#N/A</v>
      </c>
      <c r="AA1458" s="449" t="e">
        <f>'Area 26'!R60</f>
        <v>#N/A</v>
      </c>
      <c r="AB1458" t="e">
        <f t="shared" si="85"/>
        <v>#N/A</v>
      </c>
      <c r="AC1458" t="e">
        <f t="shared" si="86"/>
        <v>#N/A</v>
      </c>
      <c r="AD1458" t="e">
        <f t="shared" si="87"/>
        <v>#N/A</v>
      </c>
    </row>
    <row r="1459" spans="1:30">
      <c r="A1459" t="s">
        <v>174</v>
      </c>
      <c r="B1459" t="s">
        <v>885</v>
      </c>
      <c r="C1459" t="s">
        <v>1292</v>
      </c>
      <c r="D1459" t="s">
        <v>1293</v>
      </c>
      <c r="E1459">
        <v>50.116067469999997</v>
      </c>
      <c r="F1459">
        <v>-127.0848474</v>
      </c>
      <c r="G1459" t="s">
        <v>1294</v>
      </c>
      <c r="H1459" t="s">
        <v>1294</v>
      </c>
      <c r="I1459" t="s">
        <v>1295</v>
      </c>
      <c r="J1459" t="s">
        <v>1302</v>
      </c>
      <c r="K1459" t="s">
        <v>1303</v>
      </c>
      <c r="L1459">
        <v>49.911024390000001</v>
      </c>
      <c r="M1459">
        <v>-126.8499923</v>
      </c>
      <c r="N1459" t="s">
        <v>30</v>
      </c>
      <c r="O1459">
        <v>32</v>
      </c>
      <c r="P1459" t="s">
        <v>1304</v>
      </c>
      <c r="Q1459">
        <v>5</v>
      </c>
      <c r="R1459">
        <v>41873</v>
      </c>
      <c r="S1459" t="s">
        <v>174</v>
      </c>
      <c r="T1459">
        <v>26</v>
      </c>
      <c r="U1459" t="s">
        <v>1134</v>
      </c>
      <c r="V1459" t="s">
        <v>108</v>
      </c>
      <c r="W1459" s="449">
        <v>58</v>
      </c>
      <c r="X1459">
        <f>'Area 26'!J61</f>
        <v>-1</v>
      </c>
      <c r="Y1459" s="449" t="e">
        <f>'Area 26'!N61</f>
        <v>#N/A</v>
      </c>
      <c r="Z1459" s="449" t="e">
        <f>'Area 26'!L61</f>
        <v>#N/A</v>
      </c>
      <c r="AA1459" s="449" t="e">
        <f>'Area 26'!R61</f>
        <v>#N/A</v>
      </c>
      <c r="AB1459" t="e">
        <f t="shared" si="85"/>
        <v>#N/A</v>
      </c>
      <c r="AC1459" t="e">
        <f t="shared" si="86"/>
        <v>#N/A</v>
      </c>
      <c r="AD1459" t="e">
        <f t="shared" si="87"/>
        <v>#N/A</v>
      </c>
    </row>
    <row r="1460" spans="1:30">
      <c r="A1460" t="s">
        <v>174</v>
      </c>
      <c r="B1460" t="s">
        <v>885</v>
      </c>
      <c r="C1460" t="s">
        <v>1292</v>
      </c>
      <c r="D1460" t="s">
        <v>1293</v>
      </c>
      <c r="E1460">
        <v>50.116067469999997</v>
      </c>
      <c r="F1460">
        <v>-127.0848474</v>
      </c>
      <c r="G1460" t="s">
        <v>1294</v>
      </c>
      <c r="H1460" t="s">
        <v>1294</v>
      </c>
      <c r="I1460" t="s">
        <v>1295</v>
      </c>
      <c r="J1460" t="s">
        <v>1302</v>
      </c>
      <c r="K1460" t="s">
        <v>1303</v>
      </c>
      <c r="L1460">
        <v>49.911024390000001</v>
      </c>
      <c r="M1460">
        <v>-126.8499923</v>
      </c>
      <c r="N1460" t="s">
        <v>30</v>
      </c>
      <c r="O1460">
        <v>32</v>
      </c>
      <c r="P1460" t="s">
        <v>1304</v>
      </c>
      <c r="Q1460">
        <v>5</v>
      </c>
      <c r="R1460">
        <v>41873</v>
      </c>
      <c r="S1460" t="s">
        <v>174</v>
      </c>
      <c r="T1460">
        <v>26</v>
      </c>
      <c r="U1460" t="s">
        <v>1134</v>
      </c>
      <c r="V1460" t="s">
        <v>109</v>
      </c>
      <c r="W1460" s="449">
        <v>59</v>
      </c>
      <c r="X1460">
        <f>'Area 26'!J62</f>
        <v>-1</v>
      </c>
      <c r="Y1460" s="449" t="e">
        <f>'Area 26'!N62</f>
        <v>#N/A</v>
      </c>
      <c r="Z1460" s="449" t="e">
        <f>'Area 26'!L62</f>
        <v>#N/A</v>
      </c>
      <c r="AA1460" s="449" t="e">
        <f>'Area 26'!R62</f>
        <v>#N/A</v>
      </c>
      <c r="AB1460" t="e">
        <f t="shared" si="85"/>
        <v>#N/A</v>
      </c>
      <c r="AC1460" t="e">
        <f t="shared" si="86"/>
        <v>#N/A</v>
      </c>
      <c r="AD1460" t="e">
        <f t="shared" si="87"/>
        <v>#N/A</v>
      </c>
    </row>
    <row r="1461" spans="1:30">
      <c r="A1461" t="s">
        <v>174</v>
      </c>
      <c r="B1461" t="s">
        <v>885</v>
      </c>
      <c r="C1461" t="s">
        <v>1292</v>
      </c>
      <c r="D1461" t="s">
        <v>1293</v>
      </c>
      <c r="E1461">
        <v>50.116067469999997</v>
      </c>
      <c r="F1461">
        <v>-127.0848474</v>
      </c>
      <c r="G1461" t="s">
        <v>1294</v>
      </c>
      <c r="H1461" t="s">
        <v>1294</v>
      </c>
      <c r="I1461" t="s">
        <v>1295</v>
      </c>
      <c r="J1461" t="s">
        <v>1302</v>
      </c>
      <c r="K1461" t="s">
        <v>1303</v>
      </c>
      <c r="L1461">
        <v>49.911024390000001</v>
      </c>
      <c r="M1461">
        <v>-126.8499923</v>
      </c>
      <c r="N1461" t="s">
        <v>30</v>
      </c>
      <c r="O1461">
        <v>32</v>
      </c>
      <c r="P1461" t="s">
        <v>1304</v>
      </c>
      <c r="Q1461">
        <v>5</v>
      </c>
      <c r="R1461">
        <v>41873</v>
      </c>
      <c r="S1461" t="s">
        <v>174</v>
      </c>
      <c r="T1461">
        <v>26</v>
      </c>
      <c r="U1461" t="s">
        <v>1134</v>
      </c>
      <c r="V1461" t="s">
        <v>110</v>
      </c>
      <c r="W1461" s="449">
        <v>60</v>
      </c>
      <c r="X1461">
        <f>'Area 26'!J63</f>
        <v>0</v>
      </c>
      <c r="Y1461" s="449" t="e">
        <f>'Area 26'!N63</f>
        <v>#N/A</v>
      </c>
      <c r="Z1461" s="449" t="e">
        <f>'Area 26'!L63</f>
        <v>#N/A</v>
      </c>
      <c r="AA1461" s="449" t="e">
        <f>'Area 26'!R63</f>
        <v>#N/A</v>
      </c>
      <c r="AB1461" t="e">
        <f t="shared" si="85"/>
        <v>#N/A</v>
      </c>
      <c r="AC1461" t="e">
        <f t="shared" si="86"/>
        <v>#N/A</v>
      </c>
      <c r="AD1461" t="e">
        <f t="shared" si="87"/>
        <v>#N/A</v>
      </c>
    </row>
    <row r="1462" spans="1:30">
      <c r="A1462" t="s">
        <v>174</v>
      </c>
      <c r="B1462" t="s">
        <v>885</v>
      </c>
      <c r="C1462" t="s">
        <v>1292</v>
      </c>
      <c r="D1462" t="s">
        <v>1293</v>
      </c>
      <c r="E1462">
        <v>50.116067469999997</v>
      </c>
      <c r="F1462">
        <v>-127.0848474</v>
      </c>
      <c r="G1462" t="s">
        <v>1294</v>
      </c>
      <c r="H1462" t="s">
        <v>1294</v>
      </c>
      <c r="I1462" t="s">
        <v>1295</v>
      </c>
      <c r="J1462" t="s">
        <v>1302</v>
      </c>
      <c r="K1462" t="s">
        <v>1303</v>
      </c>
      <c r="L1462">
        <v>49.911024390000001</v>
      </c>
      <c r="M1462">
        <v>-126.8499923</v>
      </c>
      <c r="N1462" t="s">
        <v>30</v>
      </c>
      <c r="O1462">
        <v>32</v>
      </c>
      <c r="P1462" t="s">
        <v>1304</v>
      </c>
      <c r="Q1462">
        <v>5</v>
      </c>
      <c r="R1462">
        <v>41873</v>
      </c>
      <c r="S1462" t="s">
        <v>174</v>
      </c>
      <c r="T1462">
        <v>26</v>
      </c>
      <c r="U1462" t="s">
        <v>1134</v>
      </c>
      <c r="V1462" t="s">
        <v>111</v>
      </c>
      <c r="W1462" s="449">
        <v>61</v>
      </c>
      <c r="X1462">
        <f>'Area 26'!J64</f>
        <v>1</v>
      </c>
      <c r="Y1462" s="449" t="e">
        <f>'Area 26'!N64</f>
        <v>#N/A</v>
      </c>
      <c r="Z1462" s="449" t="e">
        <f>'Area 26'!L64</f>
        <v>#N/A</v>
      </c>
      <c r="AA1462" s="449" t="e">
        <f>'Area 26'!R64</f>
        <v>#N/A</v>
      </c>
      <c r="AB1462" t="e">
        <f t="shared" si="85"/>
        <v>#N/A</v>
      </c>
      <c r="AC1462" t="e">
        <f t="shared" si="86"/>
        <v>#N/A</v>
      </c>
      <c r="AD1462" t="e">
        <f t="shared" si="87"/>
        <v>#N/A</v>
      </c>
    </row>
    <row r="1463" spans="1:30">
      <c r="A1463" t="s">
        <v>174</v>
      </c>
      <c r="B1463" t="s">
        <v>885</v>
      </c>
      <c r="C1463" t="s">
        <v>1292</v>
      </c>
      <c r="D1463" t="s">
        <v>1293</v>
      </c>
      <c r="E1463">
        <v>50.116067469999997</v>
      </c>
      <c r="F1463">
        <v>-127.0848474</v>
      </c>
      <c r="G1463" t="s">
        <v>1294</v>
      </c>
      <c r="H1463" t="s">
        <v>1294</v>
      </c>
      <c r="I1463" t="s">
        <v>1295</v>
      </c>
      <c r="J1463" t="s">
        <v>1302</v>
      </c>
      <c r="K1463" t="s">
        <v>1303</v>
      </c>
      <c r="L1463">
        <v>49.911024390000001</v>
      </c>
      <c r="M1463">
        <v>-126.8499923</v>
      </c>
      <c r="N1463" t="s">
        <v>30</v>
      </c>
      <c r="O1463">
        <v>32</v>
      </c>
      <c r="P1463" t="s">
        <v>1304</v>
      </c>
      <c r="Q1463">
        <v>5</v>
      </c>
      <c r="R1463">
        <v>41873</v>
      </c>
      <c r="S1463" t="s">
        <v>174</v>
      </c>
      <c r="T1463">
        <v>26</v>
      </c>
      <c r="U1463" t="s">
        <v>1134</v>
      </c>
      <c r="V1463" t="s">
        <v>112</v>
      </c>
      <c r="W1463" s="449">
        <v>62</v>
      </c>
      <c r="X1463">
        <f>'Area 26'!J65</f>
        <v>0</v>
      </c>
      <c r="Y1463" s="449" t="e">
        <f>'Area 26'!N65</f>
        <v>#N/A</v>
      </c>
      <c r="Z1463" s="449" t="e">
        <f>'Area 26'!L65</f>
        <v>#N/A</v>
      </c>
      <c r="AA1463" s="449" t="e">
        <f>'Area 26'!R65</f>
        <v>#N/A</v>
      </c>
      <c r="AB1463" t="e">
        <f t="shared" si="85"/>
        <v>#N/A</v>
      </c>
      <c r="AC1463" t="e">
        <f t="shared" si="86"/>
        <v>#N/A</v>
      </c>
      <c r="AD1463" t="e">
        <f t="shared" si="87"/>
        <v>#N/A</v>
      </c>
    </row>
    <row r="1464" spans="1:30">
      <c r="A1464" t="s">
        <v>174</v>
      </c>
      <c r="B1464" t="s">
        <v>885</v>
      </c>
      <c r="C1464" t="s">
        <v>1292</v>
      </c>
      <c r="D1464" t="s">
        <v>1293</v>
      </c>
      <c r="E1464">
        <v>50.116067469999997</v>
      </c>
      <c r="F1464">
        <v>-127.0848474</v>
      </c>
      <c r="G1464" t="s">
        <v>1294</v>
      </c>
      <c r="H1464" t="s">
        <v>1294</v>
      </c>
      <c r="I1464" t="s">
        <v>1295</v>
      </c>
      <c r="J1464" t="s">
        <v>1302</v>
      </c>
      <c r="K1464" t="s">
        <v>1303</v>
      </c>
      <c r="L1464">
        <v>49.911024390000001</v>
      </c>
      <c r="M1464">
        <v>-126.8499923</v>
      </c>
      <c r="N1464" t="s">
        <v>30</v>
      </c>
      <c r="O1464">
        <v>32</v>
      </c>
      <c r="P1464" t="s">
        <v>1304</v>
      </c>
      <c r="Q1464">
        <v>5</v>
      </c>
      <c r="R1464">
        <v>41873</v>
      </c>
      <c r="S1464" t="s">
        <v>174</v>
      </c>
      <c r="T1464">
        <v>26</v>
      </c>
      <c r="U1464" t="s">
        <v>1134</v>
      </c>
      <c r="V1464" t="s">
        <v>113</v>
      </c>
      <c r="W1464" s="449">
        <v>63</v>
      </c>
      <c r="X1464">
        <f>'Area 26'!J66</f>
        <v>0</v>
      </c>
      <c r="Y1464" s="449" t="e">
        <f>'Area 26'!N66</f>
        <v>#N/A</v>
      </c>
      <c r="Z1464" s="449" t="e">
        <f>'Area 26'!L66</f>
        <v>#N/A</v>
      </c>
      <c r="AA1464" s="449" t="e">
        <f>'Area 26'!R66</f>
        <v>#N/A</v>
      </c>
      <c r="AB1464" t="e">
        <f t="shared" si="85"/>
        <v>#N/A</v>
      </c>
      <c r="AC1464" t="e">
        <f t="shared" si="86"/>
        <v>#N/A</v>
      </c>
      <c r="AD1464" t="e">
        <f t="shared" si="87"/>
        <v>#N/A</v>
      </c>
    </row>
    <row r="1465" spans="1:30">
      <c r="A1465" t="s">
        <v>174</v>
      </c>
      <c r="B1465" t="s">
        <v>885</v>
      </c>
      <c r="C1465" t="s">
        <v>1292</v>
      </c>
      <c r="D1465" t="s">
        <v>1293</v>
      </c>
      <c r="E1465">
        <v>50.116067469999997</v>
      </c>
      <c r="F1465">
        <v>-127.0848474</v>
      </c>
      <c r="G1465" t="s">
        <v>1294</v>
      </c>
      <c r="H1465" t="s">
        <v>1294</v>
      </c>
      <c r="I1465" t="s">
        <v>1295</v>
      </c>
      <c r="J1465" t="s">
        <v>1302</v>
      </c>
      <c r="K1465" t="s">
        <v>1303</v>
      </c>
      <c r="L1465">
        <v>49.911024390000001</v>
      </c>
      <c r="M1465">
        <v>-126.8499923</v>
      </c>
      <c r="N1465" t="s">
        <v>30</v>
      </c>
      <c r="O1465">
        <v>32</v>
      </c>
      <c r="P1465" t="s">
        <v>1304</v>
      </c>
      <c r="Q1465">
        <v>5</v>
      </c>
      <c r="R1465">
        <v>41873</v>
      </c>
      <c r="S1465" t="s">
        <v>174</v>
      </c>
      <c r="T1465">
        <v>26</v>
      </c>
      <c r="U1465" t="s">
        <v>1134</v>
      </c>
      <c r="V1465" t="s">
        <v>114</v>
      </c>
      <c r="W1465" s="449">
        <v>64</v>
      </c>
      <c r="X1465">
        <f>'Area 26'!J67</f>
        <v>0</v>
      </c>
      <c r="Y1465" s="449" t="e">
        <f>'Area 26'!N67</f>
        <v>#N/A</v>
      </c>
      <c r="Z1465" s="449" t="e">
        <f>'Area 26'!L67</f>
        <v>#N/A</v>
      </c>
      <c r="AA1465" s="449" t="e">
        <f>'Area 26'!R67</f>
        <v>#N/A</v>
      </c>
      <c r="AB1465" t="e">
        <f t="shared" si="85"/>
        <v>#N/A</v>
      </c>
      <c r="AC1465" t="e">
        <f t="shared" si="86"/>
        <v>#N/A</v>
      </c>
      <c r="AD1465" t="e">
        <f t="shared" si="87"/>
        <v>#N/A</v>
      </c>
    </row>
    <row r="1466" spans="1:30">
      <c r="A1466" t="s">
        <v>174</v>
      </c>
      <c r="B1466" t="s">
        <v>885</v>
      </c>
      <c r="C1466" t="s">
        <v>1292</v>
      </c>
      <c r="D1466" t="s">
        <v>1293</v>
      </c>
      <c r="E1466">
        <v>50.116067469999997</v>
      </c>
      <c r="F1466">
        <v>-127.0848474</v>
      </c>
      <c r="G1466" t="s">
        <v>1294</v>
      </c>
      <c r="H1466" t="s">
        <v>1294</v>
      </c>
      <c r="I1466" t="s">
        <v>1295</v>
      </c>
      <c r="J1466" t="s">
        <v>1302</v>
      </c>
      <c r="K1466" t="s">
        <v>1303</v>
      </c>
      <c r="L1466">
        <v>49.911024390000001</v>
      </c>
      <c r="M1466">
        <v>-126.8499923</v>
      </c>
      <c r="N1466" t="s">
        <v>30</v>
      </c>
      <c r="O1466">
        <v>32</v>
      </c>
      <c r="P1466" t="s">
        <v>1304</v>
      </c>
      <c r="Q1466">
        <v>5</v>
      </c>
      <c r="R1466">
        <v>41873</v>
      </c>
      <c r="S1466" t="s">
        <v>174</v>
      </c>
      <c r="T1466">
        <v>26</v>
      </c>
      <c r="U1466" t="s">
        <v>1134</v>
      </c>
      <c r="V1466" t="s">
        <v>115</v>
      </c>
      <c r="W1466" s="449">
        <v>65</v>
      </c>
      <c r="X1466">
        <f>'Area 26'!J68</f>
        <v>0</v>
      </c>
      <c r="Y1466" s="449" t="e">
        <f>'Area 26'!N68</f>
        <v>#N/A</v>
      </c>
      <c r="Z1466" s="449" t="e">
        <f>'Area 26'!L68</f>
        <v>#N/A</v>
      </c>
      <c r="AA1466" s="449" t="e">
        <f>'Area 26'!R68</f>
        <v>#N/A</v>
      </c>
      <c r="AB1466" t="e">
        <f t="shared" si="85"/>
        <v>#N/A</v>
      </c>
      <c r="AC1466" t="e">
        <f t="shared" si="86"/>
        <v>#N/A</v>
      </c>
      <c r="AD1466" t="e">
        <f t="shared" si="87"/>
        <v>#N/A</v>
      </c>
    </row>
    <row r="1467" spans="1:30">
      <c r="A1467" t="s">
        <v>174</v>
      </c>
      <c r="B1467" t="s">
        <v>885</v>
      </c>
      <c r="C1467" t="s">
        <v>1292</v>
      </c>
      <c r="D1467" t="s">
        <v>1293</v>
      </c>
      <c r="E1467">
        <v>50.116067469999997</v>
      </c>
      <c r="F1467">
        <v>-127.0848474</v>
      </c>
      <c r="G1467" t="s">
        <v>1294</v>
      </c>
      <c r="H1467" t="s">
        <v>1294</v>
      </c>
      <c r="I1467" t="s">
        <v>1295</v>
      </c>
      <c r="J1467" t="s">
        <v>1302</v>
      </c>
      <c r="K1467" t="s">
        <v>1303</v>
      </c>
      <c r="L1467">
        <v>49.911024390000001</v>
      </c>
      <c r="M1467">
        <v>-126.8499923</v>
      </c>
      <c r="N1467" t="s">
        <v>30</v>
      </c>
      <c r="O1467">
        <v>32</v>
      </c>
      <c r="P1467" t="s">
        <v>1304</v>
      </c>
      <c r="Q1467">
        <v>5</v>
      </c>
      <c r="R1467">
        <v>41873</v>
      </c>
      <c r="S1467" t="s">
        <v>174</v>
      </c>
      <c r="T1467">
        <v>26</v>
      </c>
      <c r="U1467" t="s">
        <v>1134</v>
      </c>
      <c r="V1467" t="s">
        <v>116</v>
      </c>
      <c r="W1467" s="449">
        <v>66</v>
      </c>
      <c r="X1467">
        <f>'Area 26'!J69</f>
        <v>0</v>
      </c>
      <c r="Y1467" s="449" t="e">
        <f>'Area 26'!N69</f>
        <v>#N/A</v>
      </c>
      <c r="Z1467" s="449" t="e">
        <f>'Area 26'!L69</f>
        <v>#N/A</v>
      </c>
      <c r="AA1467" s="449" t="e">
        <f>'Area 26'!R69</f>
        <v>#N/A</v>
      </c>
      <c r="AB1467" t="e">
        <f t="shared" si="85"/>
        <v>#N/A</v>
      </c>
      <c r="AC1467" t="e">
        <f t="shared" si="86"/>
        <v>#N/A</v>
      </c>
      <c r="AD1467" t="e">
        <f t="shared" si="87"/>
        <v>#N/A</v>
      </c>
    </row>
    <row r="1468" spans="1:30">
      <c r="A1468" t="s">
        <v>174</v>
      </c>
      <c r="B1468" t="s">
        <v>885</v>
      </c>
      <c r="C1468" t="s">
        <v>1292</v>
      </c>
      <c r="D1468" t="s">
        <v>1293</v>
      </c>
      <c r="E1468">
        <v>50.116067469999997</v>
      </c>
      <c r="F1468">
        <v>-127.0848474</v>
      </c>
      <c r="G1468" t="s">
        <v>1294</v>
      </c>
      <c r="H1468" t="s">
        <v>1294</v>
      </c>
      <c r="I1468" t="s">
        <v>1295</v>
      </c>
      <c r="J1468" t="s">
        <v>1302</v>
      </c>
      <c r="K1468" t="s">
        <v>1303</v>
      </c>
      <c r="L1468">
        <v>49.911024390000001</v>
      </c>
      <c r="M1468">
        <v>-126.8499923</v>
      </c>
      <c r="N1468" t="s">
        <v>30</v>
      </c>
      <c r="O1468">
        <v>32</v>
      </c>
      <c r="P1468" t="s">
        <v>1304</v>
      </c>
      <c r="Q1468">
        <v>5</v>
      </c>
      <c r="R1468">
        <v>41873</v>
      </c>
      <c r="S1468" t="s">
        <v>174</v>
      </c>
      <c r="T1468">
        <v>26</v>
      </c>
      <c r="U1468" t="s">
        <v>1135</v>
      </c>
      <c r="V1468" t="s">
        <v>118</v>
      </c>
      <c r="W1468" s="449">
        <v>67</v>
      </c>
      <c r="X1468">
        <f>'Area 26'!J70</f>
        <v>4</v>
      </c>
      <c r="Y1468" s="449" t="e">
        <f>'Area 26'!N70</f>
        <v>#N/A</v>
      </c>
      <c r="Z1468" s="449" t="e">
        <f>'Area 26'!L70</f>
        <v>#N/A</v>
      </c>
      <c r="AA1468" s="449" t="e">
        <f>'Area 26'!R70</f>
        <v>#N/A</v>
      </c>
      <c r="AB1468" t="e">
        <f t="shared" si="85"/>
        <v>#N/A</v>
      </c>
      <c r="AC1468" t="e">
        <f t="shared" si="86"/>
        <v>#N/A</v>
      </c>
      <c r="AD1468" t="e">
        <f t="shared" si="87"/>
        <v>#N/A</v>
      </c>
    </row>
    <row r="1469" spans="1:30">
      <c r="A1469" t="s">
        <v>174</v>
      </c>
      <c r="B1469" t="s">
        <v>885</v>
      </c>
      <c r="C1469" t="s">
        <v>1292</v>
      </c>
      <c r="D1469" t="s">
        <v>1293</v>
      </c>
      <c r="E1469">
        <v>50.116067469999997</v>
      </c>
      <c r="F1469">
        <v>-127.0848474</v>
      </c>
      <c r="G1469" t="s">
        <v>1294</v>
      </c>
      <c r="H1469" t="s">
        <v>1294</v>
      </c>
      <c r="I1469" t="s">
        <v>1295</v>
      </c>
      <c r="J1469" t="s">
        <v>1302</v>
      </c>
      <c r="K1469" t="s">
        <v>1303</v>
      </c>
      <c r="L1469">
        <v>49.911024390000001</v>
      </c>
      <c r="M1469">
        <v>-126.8499923</v>
      </c>
      <c r="N1469" t="s">
        <v>30</v>
      </c>
      <c r="O1469">
        <v>32</v>
      </c>
      <c r="P1469" t="s">
        <v>1304</v>
      </c>
      <c r="Q1469">
        <v>5</v>
      </c>
      <c r="R1469">
        <v>41873</v>
      </c>
      <c r="S1469" t="s">
        <v>174</v>
      </c>
      <c r="T1469">
        <v>26</v>
      </c>
      <c r="U1469" t="s">
        <v>1135</v>
      </c>
      <c r="V1469" t="s">
        <v>119</v>
      </c>
      <c r="W1469" s="449">
        <v>68</v>
      </c>
      <c r="X1469">
        <f>'Area 26'!J71</f>
        <v>2</v>
      </c>
      <c r="Y1469" s="449" t="e">
        <f>'Area 26'!N71</f>
        <v>#N/A</v>
      </c>
      <c r="Z1469" s="449" t="e">
        <f>'Area 26'!L71</f>
        <v>#N/A</v>
      </c>
      <c r="AA1469" s="449" t="e">
        <f>'Area 26'!R71</f>
        <v>#N/A</v>
      </c>
      <c r="AB1469" t="e">
        <f t="shared" si="85"/>
        <v>#N/A</v>
      </c>
      <c r="AC1469" t="e">
        <f t="shared" si="86"/>
        <v>#N/A</v>
      </c>
      <c r="AD1469" t="e">
        <f t="shared" si="87"/>
        <v>#N/A</v>
      </c>
    </row>
    <row r="1470" spans="1:30">
      <c r="A1470" t="s">
        <v>174</v>
      </c>
      <c r="B1470" t="s">
        <v>885</v>
      </c>
      <c r="C1470" t="s">
        <v>1292</v>
      </c>
      <c r="D1470" t="s">
        <v>1293</v>
      </c>
      <c r="E1470">
        <v>50.116067469999997</v>
      </c>
      <c r="F1470">
        <v>-127.0848474</v>
      </c>
      <c r="G1470" t="s">
        <v>1294</v>
      </c>
      <c r="H1470" t="s">
        <v>1294</v>
      </c>
      <c r="I1470" t="s">
        <v>1295</v>
      </c>
      <c r="J1470" t="s">
        <v>1302</v>
      </c>
      <c r="K1470" t="s">
        <v>1303</v>
      </c>
      <c r="L1470">
        <v>49.911024390000001</v>
      </c>
      <c r="M1470">
        <v>-126.8499923</v>
      </c>
      <c r="N1470" t="s">
        <v>30</v>
      </c>
      <c r="O1470">
        <v>32</v>
      </c>
      <c r="P1470" t="s">
        <v>1304</v>
      </c>
      <c r="Q1470">
        <v>5</v>
      </c>
      <c r="R1470">
        <v>41873</v>
      </c>
      <c r="S1470" t="s">
        <v>174</v>
      </c>
      <c r="T1470">
        <v>26</v>
      </c>
      <c r="U1470" t="s">
        <v>1135</v>
      </c>
      <c r="V1470" t="s">
        <v>120</v>
      </c>
      <c r="W1470" s="449">
        <v>69</v>
      </c>
      <c r="X1470">
        <f>'Area 26'!J72</f>
        <v>1</v>
      </c>
      <c r="Y1470" s="449" t="e">
        <f>'Area 26'!N72</f>
        <v>#N/A</v>
      </c>
      <c r="Z1470" s="449" t="e">
        <f>'Area 26'!L72</f>
        <v>#N/A</v>
      </c>
      <c r="AA1470" s="449" t="e">
        <f>'Area 26'!R72</f>
        <v>#N/A</v>
      </c>
      <c r="AB1470" t="e">
        <f t="shared" si="85"/>
        <v>#N/A</v>
      </c>
      <c r="AC1470" t="e">
        <f t="shared" si="86"/>
        <v>#N/A</v>
      </c>
      <c r="AD1470" t="e">
        <f t="shared" si="87"/>
        <v>#N/A</v>
      </c>
    </row>
    <row r="1471" spans="1:30">
      <c r="A1471" t="s">
        <v>174</v>
      </c>
      <c r="B1471" t="s">
        <v>886</v>
      </c>
      <c r="C1471" t="s">
        <v>1292</v>
      </c>
      <c r="D1471" t="s">
        <v>1293</v>
      </c>
      <c r="E1471">
        <v>50.063621390000002</v>
      </c>
      <c r="F1471">
        <v>-127.09864399999999</v>
      </c>
      <c r="G1471" t="s">
        <v>1294</v>
      </c>
      <c r="H1471" t="s">
        <v>1294</v>
      </c>
      <c r="I1471" t="s">
        <v>1295</v>
      </c>
      <c r="J1471" t="s">
        <v>1302</v>
      </c>
      <c r="K1471" t="s">
        <v>1303</v>
      </c>
      <c r="L1471">
        <v>49.911024390000001</v>
      </c>
      <c r="M1471">
        <v>-126.8499923</v>
      </c>
      <c r="N1471" t="s">
        <v>30</v>
      </c>
      <c r="O1471">
        <v>32</v>
      </c>
      <c r="P1471" t="s">
        <v>1304</v>
      </c>
      <c r="Q1471">
        <v>5</v>
      </c>
      <c r="R1471">
        <v>41863</v>
      </c>
      <c r="S1471" t="s">
        <v>158</v>
      </c>
      <c r="T1471">
        <v>26</v>
      </c>
      <c r="U1471" t="s">
        <v>1135</v>
      </c>
      <c r="V1471" t="s">
        <v>121</v>
      </c>
      <c r="W1471" s="449">
        <v>70</v>
      </c>
      <c r="X1471">
        <f>'Area 26'!J73</f>
        <v>1</v>
      </c>
      <c r="Y1471" s="449" t="e">
        <f>'Area 26'!N73</f>
        <v>#N/A</v>
      </c>
      <c r="Z1471" s="449" t="e">
        <f>'Area 26'!L73</f>
        <v>#N/A</v>
      </c>
      <c r="AA1471" s="449" t="e">
        <f>'Area 26'!R73</f>
        <v>#N/A</v>
      </c>
      <c r="AB1471" t="e">
        <f t="shared" si="85"/>
        <v>#N/A</v>
      </c>
      <c r="AC1471" t="e">
        <f t="shared" si="86"/>
        <v>#N/A</v>
      </c>
      <c r="AD1471" t="e">
        <f t="shared" si="87"/>
        <v>#N/A</v>
      </c>
    </row>
    <row r="1472" spans="1:30">
      <c r="A1472" t="s">
        <v>174</v>
      </c>
      <c r="B1472" t="s">
        <v>886</v>
      </c>
      <c r="C1472" t="s">
        <v>1292</v>
      </c>
      <c r="D1472" t="s">
        <v>1293</v>
      </c>
      <c r="E1472">
        <v>50.063621390000002</v>
      </c>
      <c r="F1472">
        <v>-127.09864399999999</v>
      </c>
      <c r="G1472" t="s">
        <v>1294</v>
      </c>
      <c r="H1472" t="s">
        <v>1294</v>
      </c>
      <c r="I1472" t="s">
        <v>1295</v>
      </c>
      <c r="J1472" t="s">
        <v>1302</v>
      </c>
      <c r="K1472" t="s">
        <v>1303</v>
      </c>
      <c r="L1472">
        <v>49.911024390000001</v>
      </c>
      <c r="M1472">
        <v>-126.8499923</v>
      </c>
      <c r="N1472" t="s">
        <v>30</v>
      </c>
      <c r="O1472">
        <v>32</v>
      </c>
      <c r="P1472" t="s">
        <v>1304</v>
      </c>
      <c r="Q1472">
        <v>5</v>
      </c>
      <c r="R1472">
        <v>41863</v>
      </c>
      <c r="S1472" t="s">
        <v>158</v>
      </c>
      <c r="T1472">
        <v>26</v>
      </c>
      <c r="U1472" t="s">
        <v>1131</v>
      </c>
      <c r="V1472" t="s">
        <v>40</v>
      </c>
      <c r="W1472" s="449">
        <v>1</v>
      </c>
      <c r="X1472">
        <f>'Area 26'!AB4</f>
        <v>3</v>
      </c>
      <c r="Y1472" s="449" t="e">
        <f>'Area 26'!AF4</f>
        <v>#N/A</v>
      </c>
      <c r="Z1472" s="449" t="e">
        <f>'Area 26'!AD4</f>
        <v>#N/A</v>
      </c>
      <c r="AA1472" s="449" t="e">
        <f>'Area 26'!AJ4</f>
        <v>#N/A</v>
      </c>
      <c r="AB1472" t="e">
        <f t="shared" ref="AB1472:AB1535" si="88">VLOOKUP(Z1472,biorisk,2,FALSE)</f>
        <v>#N/A</v>
      </c>
      <c r="AC1472" t="e">
        <f t="shared" ref="AC1472:AC1535" si="89">VLOOKUP(AA1472,futurerisk,2,FALSE)</f>
        <v>#N/A</v>
      </c>
      <c r="AD1472" t="e">
        <f t="shared" ref="AD1472:AD1535" si="90">AB1472*AC1472</f>
        <v>#N/A</v>
      </c>
    </row>
    <row r="1473" spans="1:30">
      <c r="A1473" t="s">
        <v>174</v>
      </c>
      <c r="B1473" t="s">
        <v>886</v>
      </c>
      <c r="C1473" t="s">
        <v>1292</v>
      </c>
      <c r="D1473" t="s">
        <v>1293</v>
      </c>
      <c r="E1473">
        <v>50.063621390000002</v>
      </c>
      <c r="F1473">
        <v>-127.09864399999999</v>
      </c>
      <c r="G1473" t="s">
        <v>1294</v>
      </c>
      <c r="H1473" t="s">
        <v>1294</v>
      </c>
      <c r="I1473" t="s">
        <v>1295</v>
      </c>
      <c r="J1473" t="s">
        <v>1302</v>
      </c>
      <c r="K1473" t="s">
        <v>1303</v>
      </c>
      <c r="L1473">
        <v>49.911024390000001</v>
      </c>
      <c r="M1473">
        <v>-126.8499923</v>
      </c>
      <c r="N1473" t="s">
        <v>30</v>
      </c>
      <c r="O1473">
        <v>32</v>
      </c>
      <c r="P1473" t="s">
        <v>1304</v>
      </c>
      <c r="Q1473">
        <v>5</v>
      </c>
      <c r="R1473">
        <v>41863</v>
      </c>
      <c r="S1473" t="s">
        <v>158</v>
      </c>
      <c r="T1473">
        <v>26</v>
      </c>
      <c r="U1473" t="s">
        <v>1131</v>
      </c>
      <c r="V1473" t="s">
        <v>41</v>
      </c>
      <c r="W1473" s="449">
        <v>2</v>
      </c>
      <c r="X1473">
        <f>'Area 26'!AB5</f>
        <v>1</v>
      </c>
      <c r="Y1473" s="449" t="e">
        <f>'Area 26'!AF5</f>
        <v>#N/A</v>
      </c>
      <c r="Z1473" s="449" t="e">
        <f>'Area 26'!AD5</f>
        <v>#N/A</v>
      </c>
      <c r="AA1473" s="449" t="e">
        <f>'Area 26'!AJ5</f>
        <v>#N/A</v>
      </c>
      <c r="AB1473" t="e">
        <f t="shared" si="88"/>
        <v>#N/A</v>
      </c>
      <c r="AC1473" t="e">
        <f t="shared" si="89"/>
        <v>#N/A</v>
      </c>
      <c r="AD1473" t="e">
        <f t="shared" si="90"/>
        <v>#N/A</v>
      </c>
    </row>
    <row r="1474" spans="1:30">
      <c r="A1474" t="s">
        <v>174</v>
      </c>
      <c r="B1474" t="s">
        <v>886</v>
      </c>
      <c r="C1474" t="s">
        <v>1292</v>
      </c>
      <c r="D1474" t="s">
        <v>1293</v>
      </c>
      <c r="E1474">
        <v>50.063621390000002</v>
      </c>
      <c r="F1474">
        <v>-127.09864399999999</v>
      </c>
      <c r="G1474" t="s">
        <v>1294</v>
      </c>
      <c r="H1474" t="s">
        <v>1294</v>
      </c>
      <c r="I1474" t="s">
        <v>1295</v>
      </c>
      <c r="J1474" t="s">
        <v>1302</v>
      </c>
      <c r="K1474" t="s">
        <v>1303</v>
      </c>
      <c r="L1474">
        <v>49.911024390000001</v>
      </c>
      <c r="M1474">
        <v>-126.8499923</v>
      </c>
      <c r="N1474" t="s">
        <v>30</v>
      </c>
      <c r="O1474">
        <v>32</v>
      </c>
      <c r="P1474" t="s">
        <v>1304</v>
      </c>
      <c r="Q1474">
        <v>5</v>
      </c>
      <c r="R1474">
        <v>41863</v>
      </c>
      <c r="S1474" t="s">
        <v>158</v>
      </c>
      <c r="T1474">
        <v>26</v>
      </c>
      <c r="U1474" t="s">
        <v>1131</v>
      </c>
      <c r="V1474" t="s">
        <v>44</v>
      </c>
      <c r="W1474" s="449">
        <v>3</v>
      </c>
      <c r="X1474">
        <f>'Area 26'!AB6</f>
        <v>1</v>
      </c>
      <c r="Y1474" s="449" t="e">
        <f>'Area 26'!AF6</f>
        <v>#N/A</v>
      </c>
      <c r="Z1474" s="449" t="e">
        <f>'Area 26'!AD6</f>
        <v>#N/A</v>
      </c>
      <c r="AA1474" s="449" t="e">
        <f>'Area 26'!AJ6</f>
        <v>#N/A</v>
      </c>
      <c r="AB1474" t="e">
        <f t="shared" si="88"/>
        <v>#N/A</v>
      </c>
      <c r="AC1474" t="e">
        <f t="shared" si="89"/>
        <v>#N/A</v>
      </c>
      <c r="AD1474" t="e">
        <f t="shared" si="90"/>
        <v>#N/A</v>
      </c>
    </row>
    <row r="1475" spans="1:30">
      <c r="A1475" t="s">
        <v>174</v>
      </c>
      <c r="B1475" t="s">
        <v>886</v>
      </c>
      <c r="C1475" t="s">
        <v>1292</v>
      </c>
      <c r="D1475" t="s">
        <v>1293</v>
      </c>
      <c r="E1475">
        <v>50.063621390000002</v>
      </c>
      <c r="F1475">
        <v>-127.09864399999999</v>
      </c>
      <c r="G1475" t="s">
        <v>1294</v>
      </c>
      <c r="H1475" t="s">
        <v>1294</v>
      </c>
      <c r="I1475" t="s">
        <v>1295</v>
      </c>
      <c r="J1475" t="s">
        <v>1302</v>
      </c>
      <c r="K1475" t="s">
        <v>1303</v>
      </c>
      <c r="L1475">
        <v>49.911024390000001</v>
      </c>
      <c r="M1475">
        <v>-126.8499923</v>
      </c>
      <c r="N1475" t="s">
        <v>30</v>
      </c>
      <c r="O1475">
        <v>32</v>
      </c>
      <c r="P1475" t="s">
        <v>1304</v>
      </c>
      <c r="Q1475">
        <v>5</v>
      </c>
      <c r="R1475">
        <v>41863</v>
      </c>
      <c r="S1475" t="s">
        <v>158</v>
      </c>
      <c r="T1475">
        <v>26</v>
      </c>
      <c r="U1475" t="s">
        <v>1131</v>
      </c>
      <c r="V1475" t="s">
        <v>45</v>
      </c>
      <c r="W1475" s="449">
        <v>4</v>
      </c>
      <c r="X1475">
        <f>'Area 26'!AB7</f>
        <v>0</v>
      </c>
      <c r="Y1475" s="449" t="e">
        <f>'Area 26'!AF7</f>
        <v>#N/A</v>
      </c>
      <c r="Z1475" s="449" t="e">
        <f>'Area 26'!AD7</f>
        <v>#N/A</v>
      </c>
      <c r="AA1475" s="449" t="e">
        <f>'Area 26'!AJ7</f>
        <v>#N/A</v>
      </c>
      <c r="AB1475" t="e">
        <f t="shared" si="88"/>
        <v>#N/A</v>
      </c>
      <c r="AC1475" t="e">
        <f t="shared" si="89"/>
        <v>#N/A</v>
      </c>
      <c r="AD1475" t="e">
        <f t="shared" si="90"/>
        <v>#N/A</v>
      </c>
    </row>
    <row r="1476" spans="1:30">
      <c r="A1476" t="s">
        <v>174</v>
      </c>
      <c r="B1476" t="s">
        <v>886</v>
      </c>
      <c r="C1476" t="s">
        <v>1292</v>
      </c>
      <c r="D1476" t="s">
        <v>1293</v>
      </c>
      <c r="E1476">
        <v>50.063621390000002</v>
      </c>
      <c r="F1476">
        <v>-127.09864399999999</v>
      </c>
      <c r="G1476" t="s">
        <v>1294</v>
      </c>
      <c r="H1476" t="s">
        <v>1294</v>
      </c>
      <c r="I1476" t="s">
        <v>1295</v>
      </c>
      <c r="J1476" t="s">
        <v>1302</v>
      </c>
      <c r="K1476" t="s">
        <v>1303</v>
      </c>
      <c r="L1476">
        <v>49.911024390000001</v>
      </c>
      <c r="M1476">
        <v>-126.8499923</v>
      </c>
      <c r="N1476" t="s">
        <v>30</v>
      </c>
      <c r="O1476">
        <v>32</v>
      </c>
      <c r="P1476" t="s">
        <v>1304</v>
      </c>
      <c r="Q1476">
        <v>5</v>
      </c>
      <c r="R1476">
        <v>41863</v>
      </c>
      <c r="S1476" t="s">
        <v>158</v>
      </c>
      <c r="T1476">
        <v>26</v>
      </c>
      <c r="U1476" t="s">
        <v>1131</v>
      </c>
      <c r="V1476" t="s">
        <v>46</v>
      </c>
      <c r="W1476" s="449">
        <v>5</v>
      </c>
      <c r="X1476">
        <f>'Area 26'!AB8</f>
        <v>1</v>
      </c>
      <c r="Y1476" s="449" t="e">
        <f>'Area 26'!AF8</f>
        <v>#N/A</v>
      </c>
      <c r="Z1476" s="449" t="e">
        <f>'Area 26'!AD8</f>
        <v>#N/A</v>
      </c>
      <c r="AA1476" s="449" t="e">
        <f>'Area 26'!AJ8</f>
        <v>#N/A</v>
      </c>
      <c r="AB1476" t="e">
        <f t="shared" si="88"/>
        <v>#N/A</v>
      </c>
      <c r="AC1476" t="e">
        <f t="shared" si="89"/>
        <v>#N/A</v>
      </c>
      <c r="AD1476" t="e">
        <f t="shared" si="90"/>
        <v>#N/A</v>
      </c>
    </row>
    <row r="1477" spans="1:30">
      <c r="A1477" t="s">
        <v>174</v>
      </c>
      <c r="B1477" t="s">
        <v>886</v>
      </c>
      <c r="C1477" t="s">
        <v>1292</v>
      </c>
      <c r="D1477" t="s">
        <v>1293</v>
      </c>
      <c r="E1477">
        <v>50.063621390000002</v>
      </c>
      <c r="F1477">
        <v>-127.09864399999999</v>
      </c>
      <c r="G1477" t="s">
        <v>1294</v>
      </c>
      <c r="H1477" t="s">
        <v>1294</v>
      </c>
      <c r="I1477" t="s">
        <v>1295</v>
      </c>
      <c r="J1477" t="s">
        <v>1302</v>
      </c>
      <c r="K1477" t="s">
        <v>1303</v>
      </c>
      <c r="L1477">
        <v>49.911024390000001</v>
      </c>
      <c r="M1477">
        <v>-126.8499923</v>
      </c>
      <c r="N1477" t="s">
        <v>30</v>
      </c>
      <c r="O1477">
        <v>32</v>
      </c>
      <c r="P1477" t="s">
        <v>1304</v>
      </c>
      <c r="Q1477">
        <v>5</v>
      </c>
      <c r="R1477">
        <v>41863</v>
      </c>
      <c r="S1477" t="s">
        <v>158</v>
      </c>
      <c r="T1477">
        <v>26</v>
      </c>
      <c r="U1477" t="s">
        <v>1131</v>
      </c>
      <c r="V1477" t="s">
        <v>48</v>
      </c>
      <c r="W1477" s="449">
        <v>6</v>
      </c>
      <c r="X1477">
        <f>'Area 26'!AB9</f>
        <v>3</v>
      </c>
      <c r="Y1477" s="449" t="e">
        <f>'Area 26'!AF9</f>
        <v>#N/A</v>
      </c>
      <c r="Z1477" s="449" t="e">
        <f>'Area 26'!AD9</f>
        <v>#N/A</v>
      </c>
      <c r="AA1477" s="449" t="e">
        <f>'Area 26'!AJ9</f>
        <v>#N/A</v>
      </c>
      <c r="AB1477" t="e">
        <f t="shared" si="88"/>
        <v>#N/A</v>
      </c>
      <c r="AC1477" t="e">
        <f t="shared" si="89"/>
        <v>#N/A</v>
      </c>
      <c r="AD1477" t="e">
        <f t="shared" si="90"/>
        <v>#N/A</v>
      </c>
    </row>
    <row r="1478" spans="1:30">
      <c r="A1478" t="s">
        <v>174</v>
      </c>
      <c r="B1478" t="s">
        <v>886</v>
      </c>
      <c r="C1478" t="s">
        <v>1292</v>
      </c>
      <c r="D1478" t="s">
        <v>1293</v>
      </c>
      <c r="E1478">
        <v>50.063621390000002</v>
      </c>
      <c r="F1478">
        <v>-127.09864399999999</v>
      </c>
      <c r="G1478" t="s">
        <v>1294</v>
      </c>
      <c r="H1478" t="s">
        <v>1294</v>
      </c>
      <c r="I1478" t="s">
        <v>1295</v>
      </c>
      <c r="J1478" t="s">
        <v>1302</v>
      </c>
      <c r="K1478" t="s">
        <v>1303</v>
      </c>
      <c r="L1478">
        <v>49.911024390000001</v>
      </c>
      <c r="M1478">
        <v>-126.8499923</v>
      </c>
      <c r="N1478" t="s">
        <v>30</v>
      </c>
      <c r="O1478">
        <v>32</v>
      </c>
      <c r="P1478" t="s">
        <v>1304</v>
      </c>
      <c r="Q1478">
        <v>5</v>
      </c>
      <c r="R1478">
        <v>41863</v>
      </c>
      <c r="S1478" t="s">
        <v>158</v>
      </c>
      <c r="T1478">
        <v>26</v>
      </c>
      <c r="U1478" t="s">
        <v>1131</v>
      </c>
      <c r="V1478" t="s">
        <v>49</v>
      </c>
      <c r="W1478" s="449">
        <v>7</v>
      </c>
      <c r="X1478">
        <f>'Area 26'!AB10</f>
        <v>1</v>
      </c>
      <c r="Y1478" s="449" t="e">
        <f>'Area 26'!AF10</f>
        <v>#N/A</v>
      </c>
      <c r="Z1478" s="449" t="e">
        <f>'Area 26'!AD10</f>
        <v>#N/A</v>
      </c>
      <c r="AA1478" s="449" t="e">
        <f>'Area 26'!AJ10</f>
        <v>#N/A</v>
      </c>
      <c r="AB1478" t="e">
        <f t="shared" si="88"/>
        <v>#N/A</v>
      </c>
      <c r="AC1478" t="e">
        <f t="shared" si="89"/>
        <v>#N/A</v>
      </c>
      <c r="AD1478" t="e">
        <f t="shared" si="90"/>
        <v>#N/A</v>
      </c>
    </row>
    <row r="1479" spans="1:30">
      <c r="A1479" t="s">
        <v>174</v>
      </c>
      <c r="B1479" t="s">
        <v>886</v>
      </c>
      <c r="C1479" t="s">
        <v>1292</v>
      </c>
      <c r="D1479" t="s">
        <v>1293</v>
      </c>
      <c r="E1479">
        <v>50.063621390000002</v>
      </c>
      <c r="F1479">
        <v>-127.09864399999999</v>
      </c>
      <c r="G1479" t="s">
        <v>1294</v>
      </c>
      <c r="H1479" t="s">
        <v>1294</v>
      </c>
      <c r="I1479" t="s">
        <v>1295</v>
      </c>
      <c r="J1479" t="s">
        <v>1302</v>
      </c>
      <c r="K1479" t="s">
        <v>1303</v>
      </c>
      <c r="L1479">
        <v>49.911024390000001</v>
      </c>
      <c r="M1479">
        <v>-126.8499923</v>
      </c>
      <c r="N1479" t="s">
        <v>30</v>
      </c>
      <c r="O1479">
        <v>32</v>
      </c>
      <c r="P1479" t="s">
        <v>1304</v>
      </c>
      <c r="Q1479">
        <v>5</v>
      </c>
      <c r="R1479">
        <v>41863</v>
      </c>
      <c r="S1479" t="s">
        <v>158</v>
      </c>
      <c r="T1479">
        <v>26</v>
      </c>
      <c r="U1479" t="s">
        <v>1131</v>
      </c>
      <c r="V1479" t="s">
        <v>50</v>
      </c>
      <c r="W1479" s="449">
        <v>8</v>
      </c>
      <c r="X1479">
        <f>'Area 26'!AB11</f>
        <v>1</v>
      </c>
      <c r="Y1479" s="449" t="e">
        <f>'Area 26'!AF11</f>
        <v>#N/A</v>
      </c>
      <c r="Z1479" s="449" t="e">
        <f>'Area 26'!AD11</f>
        <v>#N/A</v>
      </c>
      <c r="AA1479" s="449" t="e">
        <f>'Area 26'!AJ11</f>
        <v>#N/A</v>
      </c>
      <c r="AB1479" t="e">
        <f t="shared" si="88"/>
        <v>#N/A</v>
      </c>
      <c r="AC1479" t="e">
        <f t="shared" si="89"/>
        <v>#N/A</v>
      </c>
      <c r="AD1479" t="e">
        <f t="shared" si="90"/>
        <v>#N/A</v>
      </c>
    </row>
    <row r="1480" spans="1:30">
      <c r="A1480" t="s">
        <v>174</v>
      </c>
      <c r="B1480" t="s">
        <v>886</v>
      </c>
      <c r="C1480" t="s">
        <v>1292</v>
      </c>
      <c r="D1480" t="s">
        <v>1293</v>
      </c>
      <c r="E1480">
        <v>50.063621390000002</v>
      </c>
      <c r="F1480">
        <v>-127.09864399999999</v>
      </c>
      <c r="G1480" t="s">
        <v>1294</v>
      </c>
      <c r="H1480" t="s">
        <v>1294</v>
      </c>
      <c r="I1480" t="s">
        <v>1295</v>
      </c>
      <c r="J1480" t="s">
        <v>1302</v>
      </c>
      <c r="K1480" t="s">
        <v>1303</v>
      </c>
      <c r="L1480">
        <v>49.911024390000001</v>
      </c>
      <c r="M1480">
        <v>-126.8499923</v>
      </c>
      <c r="N1480" t="s">
        <v>30</v>
      </c>
      <c r="O1480">
        <v>32</v>
      </c>
      <c r="P1480" t="s">
        <v>1304</v>
      </c>
      <c r="Q1480">
        <v>5</v>
      </c>
      <c r="R1480">
        <v>41863</v>
      </c>
      <c r="S1480" t="s">
        <v>158</v>
      </c>
      <c r="T1480">
        <v>26</v>
      </c>
      <c r="U1480" t="s">
        <v>1131</v>
      </c>
      <c r="V1480" t="s">
        <v>52</v>
      </c>
      <c r="W1480" s="449">
        <v>9</v>
      </c>
      <c r="X1480">
        <f>'Area 26'!AB12</f>
        <v>2</v>
      </c>
      <c r="Y1480" s="449" t="e">
        <f>'Area 26'!AF12</f>
        <v>#N/A</v>
      </c>
      <c r="Z1480" s="449" t="e">
        <f>'Area 26'!AD12</f>
        <v>#N/A</v>
      </c>
      <c r="AA1480" s="449" t="e">
        <f>'Area 26'!AJ12</f>
        <v>#N/A</v>
      </c>
      <c r="AB1480" t="e">
        <f t="shared" si="88"/>
        <v>#N/A</v>
      </c>
      <c r="AC1480" t="e">
        <f t="shared" si="89"/>
        <v>#N/A</v>
      </c>
      <c r="AD1480" t="e">
        <f t="shared" si="90"/>
        <v>#N/A</v>
      </c>
    </row>
    <row r="1481" spans="1:30">
      <c r="A1481" t="s">
        <v>174</v>
      </c>
      <c r="B1481" t="s">
        <v>886</v>
      </c>
      <c r="C1481" t="s">
        <v>1292</v>
      </c>
      <c r="D1481" t="s">
        <v>1293</v>
      </c>
      <c r="E1481">
        <v>50.063621390000002</v>
      </c>
      <c r="F1481">
        <v>-127.09864399999999</v>
      </c>
      <c r="G1481" t="s">
        <v>1294</v>
      </c>
      <c r="H1481" t="s">
        <v>1294</v>
      </c>
      <c r="I1481" t="s">
        <v>1295</v>
      </c>
      <c r="J1481" t="s">
        <v>1302</v>
      </c>
      <c r="K1481" t="s">
        <v>1303</v>
      </c>
      <c r="L1481">
        <v>49.911024390000001</v>
      </c>
      <c r="M1481">
        <v>-126.8499923</v>
      </c>
      <c r="N1481" t="s">
        <v>30</v>
      </c>
      <c r="O1481">
        <v>32</v>
      </c>
      <c r="P1481" t="s">
        <v>1304</v>
      </c>
      <c r="Q1481">
        <v>5</v>
      </c>
      <c r="R1481">
        <v>41863</v>
      </c>
      <c r="S1481" t="s">
        <v>158</v>
      </c>
      <c r="T1481">
        <v>26</v>
      </c>
      <c r="U1481" t="s">
        <v>1131</v>
      </c>
      <c r="V1481" t="s">
        <v>53</v>
      </c>
      <c r="W1481" s="449">
        <v>10</v>
      </c>
      <c r="X1481">
        <f>'Area 26'!AB13</f>
        <v>1</v>
      </c>
      <c r="Y1481" s="449" t="e">
        <f>'Area 26'!AF13</f>
        <v>#N/A</v>
      </c>
      <c r="Z1481" s="449" t="e">
        <f>'Area 26'!AD13</f>
        <v>#N/A</v>
      </c>
      <c r="AA1481" s="449" t="e">
        <f>'Area 26'!AJ13</f>
        <v>#N/A</v>
      </c>
      <c r="AB1481" t="e">
        <f t="shared" si="88"/>
        <v>#N/A</v>
      </c>
      <c r="AC1481" t="e">
        <f t="shared" si="89"/>
        <v>#N/A</v>
      </c>
      <c r="AD1481" t="e">
        <f t="shared" si="90"/>
        <v>#N/A</v>
      </c>
    </row>
    <row r="1482" spans="1:30">
      <c r="A1482" t="s">
        <v>174</v>
      </c>
      <c r="B1482" t="s">
        <v>886</v>
      </c>
      <c r="C1482" t="s">
        <v>1292</v>
      </c>
      <c r="D1482" t="s">
        <v>1293</v>
      </c>
      <c r="E1482">
        <v>50.063621390000002</v>
      </c>
      <c r="F1482">
        <v>-127.09864399999999</v>
      </c>
      <c r="G1482" t="s">
        <v>1294</v>
      </c>
      <c r="H1482" t="s">
        <v>1294</v>
      </c>
      <c r="I1482" t="s">
        <v>1295</v>
      </c>
      <c r="J1482" t="s">
        <v>1302</v>
      </c>
      <c r="K1482" t="s">
        <v>1303</v>
      </c>
      <c r="L1482">
        <v>49.911024390000001</v>
      </c>
      <c r="M1482">
        <v>-126.8499923</v>
      </c>
      <c r="N1482" t="s">
        <v>30</v>
      </c>
      <c r="O1482">
        <v>32</v>
      </c>
      <c r="P1482" t="s">
        <v>1304</v>
      </c>
      <c r="Q1482">
        <v>5</v>
      </c>
      <c r="R1482">
        <v>41863</v>
      </c>
      <c r="S1482" t="s">
        <v>158</v>
      </c>
      <c r="T1482">
        <v>26</v>
      </c>
      <c r="U1482" t="s">
        <v>1131</v>
      </c>
      <c r="V1482" t="s">
        <v>55</v>
      </c>
      <c r="W1482" s="449">
        <v>11</v>
      </c>
      <c r="X1482">
        <f>'Area 26'!AB14</f>
        <v>1</v>
      </c>
      <c r="Y1482" s="449" t="e">
        <f>'Area 26'!AF14</f>
        <v>#N/A</v>
      </c>
      <c r="Z1482" s="449" t="e">
        <f>'Area 26'!AD14</f>
        <v>#N/A</v>
      </c>
      <c r="AA1482" s="449" t="e">
        <f>'Area 26'!AJ14</f>
        <v>#N/A</v>
      </c>
      <c r="AB1482" t="e">
        <f t="shared" si="88"/>
        <v>#N/A</v>
      </c>
      <c r="AC1482" t="e">
        <f t="shared" si="89"/>
        <v>#N/A</v>
      </c>
      <c r="AD1482" t="e">
        <f t="shared" si="90"/>
        <v>#N/A</v>
      </c>
    </row>
    <row r="1483" spans="1:30">
      <c r="A1483" t="s">
        <v>174</v>
      </c>
      <c r="B1483" t="s">
        <v>886</v>
      </c>
      <c r="C1483" t="s">
        <v>1292</v>
      </c>
      <c r="D1483" t="s">
        <v>1293</v>
      </c>
      <c r="E1483">
        <v>50.063621390000002</v>
      </c>
      <c r="F1483">
        <v>-127.09864399999999</v>
      </c>
      <c r="G1483" t="s">
        <v>1294</v>
      </c>
      <c r="H1483" t="s">
        <v>1294</v>
      </c>
      <c r="I1483" t="s">
        <v>1295</v>
      </c>
      <c r="J1483" t="s">
        <v>1302</v>
      </c>
      <c r="K1483" t="s">
        <v>1303</v>
      </c>
      <c r="L1483">
        <v>49.911024390000001</v>
      </c>
      <c r="M1483">
        <v>-126.8499923</v>
      </c>
      <c r="N1483" t="s">
        <v>30</v>
      </c>
      <c r="O1483">
        <v>32</v>
      </c>
      <c r="P1483" t="s">
        <v>1304</v>
      </c>
      <c r="Q1483">
        <v>5</v>
      </c>
      <c r="R1483">
        <v>41863</v>
      </c>
      <c r="S1483" t="s">
        <v>158</v>
      </c>
      <c r="T1483">
        <v>26</v>
      </c>
      <c r="U1483" t="s">
        <v>1131</v>
      </c>
      <c r="V1483" t="s">
        <v>56</v>
      </c>
      <c r="W1483" s="449">
        <v>12</v>
      </c>
      <c r="X1483">
        <f>'Area 26'!AB15</f>
        <v>0</v>
      </c>
      <c r="Y1483" s="449" t="e">
        <f>'Area 26'!AF15</f>
        <v>#N/A</v>
      </c>
      <c r="Z1483" s="449" t="e">
        <f>'Area 26'!AD15</f>
        <v>#N/A</v>
      </c>
      <c r="AA1483" s="449" t="e">
        <f>'Area 26'!AJ15</f>
        <v>#N/A</v>
      </c>
      <c r="AB1483" t="e">
        <f t="shared" si="88"/>
        <v>#N/A</v>
      </c>
      <c r="AC1483" t="e">
        <f t="shared" si="89"/>
        <v>#N/A</v>
      </c>
      <c r="AD1483" t="e">
        <f t="shared" si="90"/>
        <v>#N/A</v>
      </c>
    </row>
    <row r="1484" spans="1:30">
      <c r="A1484" t="s">
        <v>174</v>
      </c>
      <c r="B1484" t="s">
        <v>886</v>
      </c>
      <c r="C1484" t="s">
        <v>1292</v>
      </c>
      <c r="D1484" t="s">
        <v>1293</v>
      </c>
      <c r="E1484">
        <v>50.063621390000002</v>
      </c>
      <c r="F1484">
        <v>-127.09864399999999</v>
      </c>
      <c r="G1484" t="s">
        <v>1294</v>
      </c>
      <c r="H1484" t="s">
        <v>1294</v>
      </c>
      <c r="I1484" t="s">
        <v>1295</v>
      </c>
      <c r="J1484" t="s">
        <v>1302</v>
      </c>
      <c r="K1484" t="s">
        <v>1303</v>
      </c>
      <c r="L1484">
        <v>49.911024390000001</v>
      </c>
      <c r="M1484">
        <v>-126.8499923</v>
      </c>
      <c r="N1484" t="s">
        <v>30</v>
      </c>
      <c r="O1484">
        <v>32</v>
      </c>
      <c r="P1484" t="s">
        <v>1304</v>
      </c>
      <c r="Q1484">
        <v>5</v>
      </c>
      <c r="R1484">
        <v>41863</v>
      </c>
      <c r="S1484" t="s">
        <v>158</v>
      </c>
      <c r="T1484">
        <v>26</v>
      </c>
      <c r="U1484" t="s">
        <v>1131</v>
      </c>
      <c r="V1484" t="s">
        <v>57</v>
      </c>
      <c r="W1484" s="449">
        <v>13</v>
      </c>
      <c r="X1484">
        <f>'Area 26'!AB16</f>
        <v>0</v>
      </c>
      <c r="Y1484" s="449" t="e">
        <f>'Area 26'!AF16</f>
        <v>#N/A</v>
      </c>
      <c r="Z1484" s="449" t="e">
        <f>'Area 26'!AD16</f>
        <v>#N/A</v>
      </c>
      <c r="AA1484" s="449" t="e">
        <f>'Area 26'!AJ16</f>
        <v>#N/A</v>
      </c>
      <c r="AB1484" t="e">
        <f t="shared" si="88"/>
        <v>#N/A</v>
      </c>
      <c r="AC1484" t="e">
        <f t="shared" si="89"/>
        <v>#N/A</v>
      </c>
      <c r="AD1484" t="e">
        <f t="shared" si="90"/>
        <v>#N/A</v>
      </c>
    </row>
    <row r="1485" spans="1:30">
      <c r="A1485" t="s">
        <v>174</v>
      </c>
      <c r="B1485" t="s">
        <v>886</v>
      </c>
      <c r="C1485" t="s">
        <v>1292</v>
      </c>
      <c r="D1485" t="s">
        <v>1293</v>
      </c>
      <c r="E1485">
        <v>50.063621390000002</v>
      </c>
      <c r="F1485">
        <v>-127.09864399999999</v>
      </c>
      <c r="G1485" t="s">
        <v>1294</v>
      </c>
      <c r="H1485" t="s">
        <v>1294</v>
      </c>
      <c r="I1485" t="s">
        <v>1295</v>
      </c>
      <c r="J1485" t="s">
        <v>1302</v>
      </c>
      <c r="K1485" t="s">
        <v>1303</v>
      </c>
      <c r="L1485">
        <v>49.911024390000001</v>
      </c>
      <c r="M1485">
        <v>-126.8499923</v>
      </c>
      <c r="N1485" t="s">
        <v>30</v>
      </c>
      <c r="O1485">
        <v>32</v>
      </c>
      <c r="P1485" t="s">
        <v>1304</v>
      </c>
      <c r="Q1485">
        <v>5</v>
      </c>
      <c r="R1485">
        <v>41863</v>
      </c>
      <c r="S1485" t="s">
        <v>158</v>
      </c>
      <c r="T1485">
        <v>26</v>
      </c>
      <c r="U1485" t="s">
        <v>1131</v>
      </c>
      <c r="V1485" t="s">
        <v>58</v>
      </c>
      <c r="W1485" s="449">
        <v>14</v>
      </c>
      <c r="X1485">
        <f>'Area 26'!AB17</f>
        <v>0</v>
      </c>
      <c r="Y1485" s="449" t="e">
        <f>'Area 26'!AF17</f>
        <v>#N/A</v>
      </c>
      <c r="Z1485" s="449" t="e">
        <f>'Area 26'!AD17</f>
        <v>#N/A</v>
      </c>
      <c r="AA1485" s="449" t="e">
        <f>'Area 26'!AJ17</f>
        <v>#N/A</v>
      </c>
      <c r="AB1485" t="e">
        <f t="shared" si="88"/>
        <v>#N/A</v>
      </c>
      <c r="AC1485" t="e">
        <f t="shared" si="89"/>
        <v>#N/A</v>
      </c>
      <c r="AD1485" t="e">
        <f t="shared" si="90"/>
        <v>#N/A</v>
      </c>
    </row>
    <row r="1486" spans="1:30">
      <c r="A1486" t="s">
        <v>174</v>
      </c>
      <c r="B1486" t="s">
        <v>886</v>
      </c>
      <c r="C1486" t="s">
        <v>1292</v>
      </c>
      <c r="D1486" t="s">
        <v>1293</v>
      </c>
      <c r="E1486">
        <v>50.063621390000002</v>
      </c>
      <c r="F1486">
        <v>-127.09864399999999</v>
      </c>
      <c r="G1486" t="s">
        <v>1294</v>
      </c>
      <c r="H1486" t="s">
        <v>1294</v>
      </c>
      <c r="I1486" t="s">
        <v>1295</v>
      </c>
      <c r="J1486" t="s">
        <v>1302</v>
      </c>
      <c r="K1486" t="s">
        <v>1303</v>
      </c>
      <c r="L1486">
        <v>49.911024390000001</v>
      </c>
      <c r="M1486">
        <v>-126.8499923</v>
      </c>
      <c r="N1486" t="s">
        <v>30</v>
      </c>
      <c r="O1486">
        <v>32</v>
      </c>
      <c r="P1486" t="s">
        <v>1304</v>
      </c>
      <c r="Q1486">
        <v>5</v>
      </c>
      <c r="R1486">
        <v>41863</v>
      </c>
      <c r="S1486" t="s">
        <v>158</v>
      </c>
      <c r="T1486">
        <v>26</v>
      </c>
      <c r="U1486" t="s">
        <v>1131</v>
      </c>
      <c r="V1486" t="s">
        <v>59</v>
      </c>
      <c r="W1486" s="449">
        <v>15</v>
      </c>
      <c r="X1486">
        <f>'Area 26'!AB18</f>
        <v>0</v>
      </c>
      <c r="Y1486" s="449" t="e">
        <f>'Area 26'!AF18</f>
        <v>#N/A</v>
      </c>
      <c r="Z1486" s="449" t="e">
        <f>'Area 26'!AD18</f>
        <v>#N/A</v>
      </c>
      <c r="AA1486" s="449" t="e">
        <f>'Area 26'!AJ18</f>
        <v>#N/A</v>
      </c>
      <c r="AB1486" t="e">
        <f t="shared" si="88"/>
        <v>#N/A</v>
      </c>
      <c r="AC1486" t="e">
        <f t="shared" si="89"/>
        <v>#N/A</v>
      </c>
      <c r="AD1486" t="e">
        <f t="shared" si="90"/>
        <v>#N/A</v>
      </c>
    </row>
    <row r="1487" spans="1:30">
      <c r="A1487" t="s">
        <v>174</v>
      </c>
      <c r="B1487" t="s">
        <v>886</v>
      </c>
      <c r="C1487" t="s">
        <v>1292</v>
      </c>
      <c r="D1487" t="s">
        <v>1293</v>
      </c>
      <c r="E1487">
        <v>50.063621390000002</v>
      </c>
      <c r="F1487">
        <v>-127.09864399999999</v>
      </c>
      <c r="G1487" t="s">
        <v>1294</v>
      </c>
      <c r="H1487" t="s">
        <v>1294</v>
      </c>
      <c r="I1487" t="s">
        <v>1295</v>
      </c>
      <c r="J1487" t="s">
        <v>1302</v>
      </c>
      <c r="K1487" t="s">
        <v>1303</v>
      </c>
      <c r="L1487">
        <v>49.911024390000001</v>
      </c>
      <c r="M1487">
        <v>-126.8499923</v>
      </c>
      <c r="N1487" t="s">
        <v>30</v>
      </c>
      <c r="O1487">
        <v>32</v>
      </c>
      <c r="P1487" t="s">
        <v>1304</v>
      </c>
      <c r="Q1487">
        <v>5</v>
      </c>
      <c r="R1487">
        <v>41863</v>
      </c>
      <c r="S1487" t="s">
        <v>158</v>
      </c>
      <c r="T1487">
        <v>26</v>
      </c>
      <c r="U1487" t="s">
        <v>1132</v>
      </c>
      <c r="V1487" t="s">
        <v>61</v>
      </c>
      <c r="W1487" s="449">
        <v>16</v>
      </c>
      <c r="X1487">
        <f>'Area 26'!AB19</f>
        <v>1</v>
      </c>
      <c r="Y1487" s="449" t="e">
        <f>'Area 26'!AF19</f>
        <v>#N/A</v>
      </c>
      <c r="Z1487" s="449" t="e">
        <f>'Area 26'!AD19</f>
        <v>#N/A</v>
      </c>
      <c r="AA1487" s="449" t="e">
        <f>'Area 26'!AJ19</f>
        <v>#N/A</v>
      </c>
      <c r="AB1487" t="e">
        <f t="shared" si="88"/>
        <v>#N/A</v>
      </c>
      <c r="AC1487" t="e">
        <f t="shared" si="89"/>
        <v>#N/A</v>
      </c>
      <c r="AD1487" t="e">
        <f t="shared" si="90"/>
        <v>#N/A</v>
      </c>
    </row>
    <row r="1488" spans="1:30">
      <c r="A1488" t="s">
        <v>174</v>
      </c>
      <c r="B1488" t="s">
        <v>886</v>
      </c>
      <c r="C1488" t="s">
        <v>1292</v>
      </c>
      <c r="D1488" t="s">
        <v>1293</v>
      </c>
      <c r="E1488">
        <v>50.063621390000002</v>
      </c>
      <c r="F1488">
        <v>-127.09864399999999</v>
      </c>
      <c r="G1488" t="s">
        <v>1294</v>
      </c>
      <c r="H1488" t="s">
        <v>1294</v>
      </c>
      <c r="I1488" t="s">
        <v>1295</v>
      </c>
      <c r="J1488" t="s">
        <v>1302</v>
      </c>
      <c r="K1488" t="s">
        <v>1303</v>
      </c>
      <c r="L1488">
        <v>49.911024390000001</v>
      </c>
      <c r="M1488">
        <v>-126.8499923</v>
      </c>
      <c r="N1488" t="s">
        <v>30</v>
      </c>
      <c r="O1488">
        <v>32</v>
      </c>
      <c r="P1488" t="s">
        <v>1304</v>
      </c>
      <c r="Q1488">
        <v>5</v>
      </c>
      <c r="R1488">
        <v>41863</v>
      </c>
      <c r="S1488" t="s">
        <v>158</v>
      </c>
      <c r="T1488">
        <v>26</v>
      </c>
      <c r="U1488" t="s">
        <v>1132</v>
      </c>
      <c r="V1488" t="s">
        <v>62</v>
      </c>
      <c r="W1488" s="449">
        <v>17</v>
      </c>
      <c r="X1488">
        <f>'Area 26'!AB20</f>
        <v>1</v>
      </c>
      <c r="Y1488" s="449" t="e">
        <f>'Area 26'!AF20</f>
        <v>#N/A</v>
      </c>
      <c r="Z1488" s="449" t="e">
        <f>'Area 26'!AD20</f>
        <v>#N/A</v>
      </c>
      <c r="AA1488" s="449" t="e">
        <f>'Area 26'!AJ20</f>
        <v>#N/A</v>
      </c>
      <c r="AB1488" t="e">
        <f t="shared" si="88"/>
        <v>#N/A</v>
      </c>
      <c r="AC1488" t="e">
        <f t="shared" si="89"/>
        <v>#N/A</v>
      </c>
      <c r="AD1488" t="e">
        <f t="shared" si="90"/>
        <v>#N/A</v>
      </c>
    </row>
    <row r="1489" spans="1:30">
      <c r="A1489" t="s">
        <v>174</v>
      </c>
      <c r="B1489" t="s">
        <v>886</v>
      </c>
      <c r="C1489" t="s">
        <v>1292</v>
      </c>
      <c r="D1489" t="s">
        <v>1293</v>
      </c>
      <c r="E1489">
        <v>50.063621390000002</v>
      </c>
      <c r="F1489">
        <v>-127.09864399999999</v>
      </c>
      <c r="G1489" t="s">
        <v>1294</v>
      </c>
      <c r="H1489" t="s">
        <v>1294</v>
      </c>
      <c r="I1489" t="s">
        <v>1295</v>
      </c>
      <c r="J1489" t="s">
        <v>1302</v>
      </c>
      <c r="K1489" t="s">
        <v>1303</v>
      </c>
      <c r="L1489">
        <v>49.911024390000001</v>
      </c>
      <c r="M1489">
        <v>-126.8499923</v>
      </c>
      <c r="N1489" t="s">
        <v>30</v>
      </c>
      <c r="O1489">
        <v>32</v>
      </c>
      <c r="P1489" t="s">
        <v>1304</v>
      </c>
      <c r="Q1489">
        <v>5</v>
      </c>
      <c r="R1489">
        <v>41863</v>
      </c>
      <c r="S1489" t="s">
        <v>158</v>
      </c>
      <c r="T1489">
        <v>26</v>
      </c>
      <c r="U1489" t="s">
        <v>1132</v>
      </c>
      <c r="V1489" t="s">
        <v>284</v>
      </c>
      <c r="W1489" s="449">
        <v>18</v>
      </c>
      <c r="X1489">
        <f>'Area 26'!AB21</f>
        <v>1</v>
      </c>
      <c r="Y1489" s="449" t="e">
        <f>'Area 26'!AF21</f>
        <v>#N/A</v>
      </c>
      <c r="Z1489" s="449" t="e">
        <f>'Area 26'!AD21</f>
        <v>#N/A</v>
      </c>
      <c r="AA1489" s="449" t="e">
        <f>'Area 26'!AJ21</f>
        <v>#N/A</v>
      </c>
      <c r="AB1489" t="e">
        <f t="shared" si="88"/>
        <v>#N/A</v>
      </c>
      <c r="AC1489" t="e">
        <f t="shared" si="89"/>
        <v>#N/A</v>
      </c>
      <c r="AD1489" t="e">
        <f t="shared" si="90"/>
        <v>#N/A</v>
      </c>
    </row>
    <row r="1490" spans="1:30">
      <c r="A1490" t="s">
        <v>174</v>
      </c>
      <c r="B1490" t="s">
        <v>886</v>
      </c>
      <c r="C1490" t="s">
        <v>1292</v>
      </c>
      <c r="D1490" t="s">
        <v>1293</v>
      </c>
      <c r="E1490">
        <v>50.063621390000002</v>
      </c>
      <c r="F1490">
        <v>-127.09864399999999</v>
      </c>
      <c r="G1490" t="s">
        <v>1294</v>
      </c>
      <c r="H1490" t="s">
        <v>1294</v>
      </c>
      <c r="I1490" t="s">
        <v>1295</v>
      </c>
      <c r="J1490" t="s">
        <v>1302</v>
      </c>
      <c r="K1490" t="s">
        <v>1303</v>
      </c>
      <c r="L1490">
        <v>49.911024390000001</v>
      </c>
      <c r="M1490">
        <v>-126.8499923</v>
      </c>
      <c r="N1490" t="s">
        <v>30</v>
      </c>
      <c r="O1490">
        <v>32</v>
      </c>
      <c r="P1490" t="s">
        <v>1304</v>
      </c>
      <c r="Q1490">
        <v>5</v>
      </c>
      <c r="R1490">
        <v>41863</v>
      </c>
      <c r="S1490" t="s">
        <v>158</v>
      </c>
      <c r="T1490">
        <v>26</v>
      </c>
      <c r="U1490" t="s">
        <v>1132</v>
      </c>
      <c r="V1490" t="s">
        <v>64</v>
      </c>
      <c r="W1490" s="449">
        <v>19</v>
      </c>
      <c r="X1490">
        <f>'Area 26'!AB22</f>
        <v>0</v>
      </c>
      <c r="Y1490" s="449" t="e">
        <f>'Area 26'!AF22</f>
        <v>#N/A</v>
      </c>
      <c r="Z1490" s="449" t="e">
        <f>'Area 26'!AD22</f>
        <v>#N/A</v>
      </c>
      <c r="AA1490" s="449" t="e">
        <f>'Area 26'!AJ22</f>
        <v>#N/A</v>
      </c>
      <c r="AB1490" t="e">
        <f t="shared" si="88"/>
        <v>#N/A</v>
      </c>
      <c r="AC1490" t="e">
        <f t="shared" si="89"/>
        <v>#N/A</v>
      </c>
      <c r="AD1490" t="e">
        <f t="shared" si="90"/>
        <v>#N/A</v>
      </c>
    </row>
    <row r="1491" spans="1:30">
      <c r="A1491" t="s">
        <v>174</v>
      </c>
      <c r="B1491" t="s">
        <v>886</v>
      </c>
      <c r="C1491" t="s">
        <v>1292</v>
      </c>
      <c r="D1491" t="s">
        <v>1293</v>
      </c>
      <c r="E1491">
        <v>50.063621390000002</v>
      </c>
      <c r="F1491">
        <v>-127.09864399999999</v>
      </c>
      <c r="G1491" t="s">
        <v>1294</v>
      </c>
      <c r="H1491" t="s">
        <v>1294</v>
      </c>
      <c r="I1491" t="s">
        <v>1295</v>
      </c>
      <c r="J1491" t="s">
        <v>1302</v>
      </c>
      <c r="K1491" t="s">
        <v>1303</v>
      </c>
      <c r="L1491">
        <v>49.911024390000001</v>
      </c>
      <c r="M1491">
        <v>-126.8499923</v>
      </c>
      <c r="N1491" t="s">
        <v>30</v>
      </c>
      <c r="O1491">
        <v>32</v>
      </c>
      <c r="P1491" t="s">
        <v>1304</v>
      </c>
      <c r="Q1491">
        <v>5</v>
      </c>
      <c r="R1491">
        <v>41863</v>
      </c>
      <c r="S1491" t="s">
        <v>158</v>
      </c>
      <c r="T1491">
        <v>26</v>
      </c>
      <c r="U1491" t="s">
        <v>1132</v>
      </c>
      <c r="V1491" t="s">
        <v>65</v>
      </c>
      <c r="W1491" s="449">
        <v>20</v>
      </c>
      <c r="X1491">
        <f>'Area 26'!AB23</f>
        <v>1</v>
      </c>
      <c r="Y1491" s="449" t="e">
        <f>'Area 26'!AF23</f>
        <v>#N/A</v>
      </c>
      <c r="Z1491" s="449" t="e">
        <f>'Area 26'!AD23</f>
        <v>#N/A</v>
      </c>
      <c r="AA1491" s="449" t="e">
        <f>'Area 26'!AJ23</f>
        <v>#N/A</v>
      </c>
      <c r="AB1491" t="e">
        <f t="shared" si="88"/>
        <v>#N/A</v>
      </c>
      <c r="AC1491" t="e">
        <f t="shared" si="89"/>
        <v>#N/A</v>
      </c>
      <c r="AD1491" t="e">
        <f t="shared" si="90"/>
        <v>#N/A</v>
      </c>
    </row>
    <row r="1492" spans="1:30">
      <c r="A1492" t="s">
        <v>174</v>
      </c>
      <c r="B1492" t="s">
        <v>886</v>
      </c>
      <c r="C1492" t="s">
        <v>1292</v>
      </c>
      <c r="D1492" t="s">
        <v>1293</v>
      </c>
      <c r="E1492">
        <v>50.063621390000002</v>
      </c>
      <c r="F1492">
        <v>-127.09864399999999</v>
      </c>
      <c r="G1492" t="s">
        <v>1294</v>
      </c>
      <c r="H1492" t="s">
        <v>1294</v>
      </c>
      <c r="I1492" t="s">
        <v>1295</v>
      </c>
      <c r="J1492" t="s">
        <v>1302</v>
      </c>
      <c r="K1492" t="s">
        <v>1303</v>
      </c>
      <c r="L1492">
        <v>49.911024390000001</v>
      </c>
      <c r="M1492">
        <v>-126.8499923</v>
      </c>
      <c r="N1492" t="s">
        <v>30</v>
      </c>
      <c r="O1492">
        <v>32</v>
      </c>
      <c r="P1492" t="s">
        <v>1304</v>
      </c>
      <c r="Q1492">
        <v>5</v>
      </c>
      <c r="R1492">
        <v>41863</v>
      </c>
      <c r="S1492" t="s">
        <v>158</v>
      </c>
      <c r="T1492">
        <v>26</v>
      </c>
      <c r="U1492" t="s">
        <v>1132</v>
      </c>
      <c r="V1492" t="s">
        <v>66</v>
      </c>
      <c r="W1492" s="449">
        <v>21</v>
      </c>
      <c r="X1492">
        <f>'Area 26'!AB24</f>
        <v>5</v>
      </c>
      <c r="Y1492" s="449" t="e">
        <f>'Area 26'!AF24</f>
        <v>#N/A</v>
      </c>
      <c r="Z1492" s="449" t="e">
        <f>'Area 26'!AD24</f>
        <v>#N/A</v>
      </c>
      <c r="AA1492" s="449" t="e">
        <f>'Area 26'!AJ24</f>
        <v>#N/A</v>
      </c>
      <c r="AB1492" t="e">
        <f t="shared" si="88"/>
        <v>#N/A</v>
      </c>
      <c r="AC1492" t="e">
        <f t="shared" si="89"/>
        <v>#N/A</v>
      </c>
      <c r="AD1492" t="e">
        <f t="shared" si="90"/>
        <v>#N/A</v>
      </c>
    </row>
    <row r="1493" spans="1:30">
      <c r="A1493" t="s">
        <v>174</v>
      </c>
      <c r="B1493" t="s">
        <v>886</v>
      </c>
      <c r="C1493" t="s">
        <v>1292</v>
      </c>
      <c r="D1493" t="s">
        <v>1293</v>
      </c>
      <c r="E1493">
        <v>50.063621390000002</v>
      </c>
      <c r="F1493">
        <v>-127.09864399999999</v>
      </c>
      <c r="G1493" t="s">
        <v>1294</v>
      </c>
      <c r="H1493" t="s">
        <v>1294</v>
      </c>
      <c r="I1493" t="s">
        <v>1295</v>
      </c>
      <c r="J1493" t="s">
        <v>1302</v>
      </c>
      <c r="K1493" t="s">
        <v>1303</v>
      </c>
      <c r="L1493">
        <v>49.911024390000001</v>
      </c>
      <c r="M1493">
        <v>-126.8499923</v>
      </c>
      <c r="N1493" t="s">
        <v>30</v>
      </c>
      <c r="O1493">
        <v>32</v>
      </c>
      <c r="P1493" t="s">
        <v>1304</v>
      </c>
      <c r="Q1493">
        <v>5</v>
      </c>
      <c r="R1493">
        <v>41863</v>
      </c>
      <c r="S1493" t="s">
        <v>158</v>
      </c>
      <c r="T1493">
        <v>26</v>
      </c>
      <c r="U1493" t="s">
        <v>1132</v>
      </c>
      <c r="V1493" t="s">
        <v>67</v>
      </c>
      <c r="W1493" s="449">
        <v>22</v>
      </c>
      <c r="X1493">
        <f>'Area 26'!AB25</f>
        <v>5</v>
      </c>
      <c r="Y1493" s="449" t="e">
        <f>'Area 26'!AF25</f>
        <v>#N/A</v>
      </c>
      <c r="Z1493" s="449" t="e">
        <f>'Area 26'!AD25</f>
        <v>#N/A</v>
      </c>
      <c r="AA1493" s="449" t="e">
        <f>'Area 26'!AJ25</f>
        <v>#N/A</v>
      </c>
      <c r="AB1493" t="e">
        <f t="shared" si="88"/>
        <v>#N/A</v>
      </c>
      <c r="AC1493" t="e">
        <f t="shared" si="89"/>
        <v>#N/A</v>
      </c>
      <c r="AD1493" t="e">
        <f t="shared" si="90"/>
        <v>#N/A</v>
      </c>
    </row>
    <row r="1494" spans="1:30">
      <c r="A1494" t="s">
        <v>174</v>
      </c>
      <c r="B1494" t="s">
        <v>886</v>
      </c>
      <c r="C1494" t="s">
        <v>1292</v>
      </c>
      <c r="D1494" t="s">
        <v>1293</v>
      </c>
      <c r="E1494">
        <v>50.063621390000002</v>
      </c>
      <c r="F1494">
        <v>-127.09864399999999</v>
      </c>
      <c r="G1494" t="s">
        <v>1294</v>
      </c>
      <c r="H1494" t="s">
        <v>1294</v>
      </c>
      <c r="I1494" t="s">
        <v>1295</v>
      </c>
      <c r="J1494" t="s">
        <v>1302</v>
      </c>
      <c r="K1494" t="s">
        <v>1303</v>
      </c>
      <c r="L1494">
        <v>49.911024390000001</v>
      </c>
      <c r="M1494">
        <v>-126.8499923</v>
      </c>
      <c r="N1494" t="s">
        <v>30</v>
      </c>
      <c r="O1494">
        <v>32</v>
      </c>
      <c r="P1494" t="s">
        <v>1304</v>
      </c>
      <c r="Q1494">
        <v>5</v>
      </c>
      <c r="R1494">
        <v>41863</v>
      </c>
      <c r="S1494" t="s">
        <v>158</v>
      </c>
      <c r="T1494">
        <v>26</v>
      </c>
      <c r="U1494" t="s">
        <v>1132</v>
      </c>
      <c r="V1494" t="s">
        <v>69</v>
      </c>
      <c r="W1494" s="449">
        <v>23</v>
      </c>
      <c r="X1494">
        <f>'Area 26'!AB26</f>
        <v>0</v>
      </c>
      <c r="Y1494" s="449" t="e">
        <f>'Area 26'!AF26</f>
        <v>#N/A</v>
      </c>
      <c r="Z1494" s="449" t="e">
        <f>'Area 26'!AD26</f>
        <v>#N/A</v>
      </c>
      <c r="AA1494" s="449" t="e">
        <f>'Area 26'!AJ26</f>
        <v>#N/A</v>
      </c>
      <c r="AB1494" t="e">
        <f t="shared" si="88"/>
        <v>#N/A</v>
      </c>
      <c r="AC1494" t="e">
        <f t="shared" si="89"/>
        <v>#N/A</v>
      </c>
      <c r="AD1494" t="e">
        <f t="shared" si="90"/>
        <v>#N/A</v>
      </c>
    </row>
    <row r="1495" spans="1:30">
      <c r="A1495" t="s">
        <v>174</v>
      </c>
      <c r="B1495" t="s">
        <v>886</v>
      </c>
      <c r="C1495" t="s">
        <v>1292</v>
      </c>
      <c r="D1495" t="s">
        <v>1293</v>
      </c>
      <c r="E1495">
        <v>50.063621390000002</v>
      </c>
      <c r="F1495">
        <v>-127.09864399999999</v>
      </c>
      <c r="G1495" t="s">
        <v>1294</v>
      </c>
      <c r="H1495" t="s">
        <v>1294</v>
      </c>
      <c r="I1495" t="s">
        <v>1295</v>
      </c>
      <c r="J1495" t="s">
        <v>1302</v>
      </c>
      <c r="K1495" t="s">
        <v>1303</v>
      </c>
      <c r="L1495">
        <v>49.911024390000001</v>
      </c>
      <c r="M1495">
        <v>-126.8499923</v>
      </c>
      <c r="N1495" t="s">
        <v>30</v>
      </c>
      <c r="O1495">
        <v>32</v>
      </c>
      <c r="P1495" t="s">
        <v>1304</v>
      </c>
      <c r="Q1495">
        <v>5</v>
      </c>
      <c r="R1495">
        <v>41863</v>
      </c>
      <c r="S1495" t="s">
        <v>158</v>
      </c>
      <c r="T1495">
        <v>26</v>
      </c>
      <c r="U1495" t="s">
        <v>1132</v>
      </c>
      <c r="V1495" t="s">
        <v>71</v>
      </c>
      <c r="W1495" s="449">
        <v>24</v>
      </c>
      <c r="X1495">
        <f>'Area 26'!AB27</f>
        <v>0</v>
      </c>
      <c r="Y1495" s="449" t="e">
        <f>'Area 26'!AF27</f>
        <v>#N/A</v>
      </c>
      <c r="Z1495" s="449" t="e">
        <f>'Area 26'!AD27</f>
        <v>#N/A</v>
      </c>
      <c r="AA1495" s="449" t="e">
        <f>'Area 26'!AJ27</f>
        <v>#N/A</v>
      </c>
      <c r="AB1495" t="e">
        <f t="shared" si="88"/>
        <v>#N/A</v>
      </c>
      <c r="AC1495" t="e">
        <f t="shared" si="89"/>
        <v>#N/A</v>
      </c>
      <c r="AD1495" t="e">
        <f t="shared" si="90"/>
        <v>#N/A</v>
      </c>
    </row>
    <row r="1496" spans="1:30">
      <c r="A1496" t="s">
        <v>174</v>
      </c>
      <c r="B1496" t="s">
        <v>886</v>
      </c>
      <c r="C1496" t="s">
        <v>1292</v>
      </c>
      <c r="D1496" t="s">
        <v>1293</v>
      </c>
      <c r="E1496">
        <v>50.063621390000002</v>
      </c>
      <c r="F1496">
        <v>-127.09864399999999</v>
      </c>
      <c r="G1496" t="s">
        <v>1294</v>
      </c>
      <c r="H1496" t="s">
        <v>1294</v>
      </c>
      <c r="I1496" t="s">
        <v>1295</v>
      </c>
      <c r="J1496" t="s">
        <v>1302</v>
      </c>
      <c r="K1496" t="s">
        <v>1303</v>
      </c>
      <c r="L1496">
        <v>49.911024390000001</v>
      </c>
      <c r="M1496">
        <v>-126.8499923</v>
      </c>
      <c r="N1496" t="s">
        <v>30</v>
      </c>
      <c r="O1496">
        <v>32</v>
      </c>
      <c r="P1496" t="s">
        <v>1304</v>
      </c>
      <c r="Q1496">
        <v>5</v>
      </c>
      <c r="R1496">
        <v>41863</v>
      </c>
      <c r="S1496" t="s">
        <v>158</v>
      </c>
      <c r="T1496">
        <v>26</v>
      </c>
      <c r="U1496" t="s">
        <v>1132</v>
      </c>
      <c r="V1496" t="s">
        <v>72</v>
      </c>
      <c r="W1496" s="449">
        <v>25</v>
      </c>
      <c r="X1496">
        <f>'Area 26'!AB28</f>
        <v>0</v>
      </c>
      <c r="Y1496" s="449" t="e">
        <f>'Area 26'!AF28</f>
        <v>#N/A</v>
      </c>
      <c r="Z1496" s="449" t="e">
        <f>'Area 26'!AD28</f>
        <v>#N/A</v>
      </c>
      <c r="AA1496" s="449" t="e">
        <f>'Area 26'!AJ28</f>
        <v>#N/A</v>
      </c>
      <c r="AB1496" t="e">
        <f t="shared" si="88"/>
        <v>#N/A</v>
      </c>
      <c r="AC1496" t="e">
        <f t="shared" si="89"/>
        <v>#N/A</v>
      </c>
      <c r="AD1496" t="e">
        <f t="shared" si="90"/>
        <v>#N/A</v>
      </c>
    </row>
    <row r="1497" spans="1:30">
      <c r="A1497" t="s">
        <v>174</v>
      </c>
      <c r="B1497" t="s">
        <v>886</v>
      </c>
      <c r="C1497" t="s">
        <v>1292</v>
      </c>
      <c r="D1497" t="s">
        <v>1293</v>
      </c>
      <c r="E1497">
        <v>50.063621390000002</v>
      </c>
      <c r="F1497">
        <v>-127.09864399999999</v>
      </c>
      <c r="G1497" t="s">
        <v>1294</v>
      </c>
      <c r="H1497" t="s">
        <v>1294</v>
      </c>
      <c r="I1497" t="s">
        <v>1295</v>
      </c>
      <c r="J1497" t="s">
        <v>1302</v>
      </c>
      <c r="K1497" t="s">
        <v>1303</v>
      </c>
      <c r="L1497">
        <v>49.911024390000001</v>
      </c>
      <c r="M1497">
        <v>-126.8499923</v>
      </c>
      <c r="N1497" t="s">
        <v>30</v>
      </c>
      <c r="O1497">
        <v>32</v>
      </c>
      <c r="P1497" t="s">
        <v>1304</v>
      </c>
      <c r="Q1497">
        <v>5</v>
      </c>
      <c r="R1497">
        <v>41863</v>
      </c>
      <c r="S1497" t="s">
        <v>158</v>
      </c>
      <c r="T1497">
        <v>26</v>
      </c>
      <c r="U1497" t="s">
        <v>1132</v>
      </c>
      <c r="V1497" t="s">
        <v>73</v>
      </c>
      <c r="W1497" s="449">
        <v>26</v>
      </c>
      <c r="X1497">
        <f>'Area 26'!AB29</f>
        <v>0</v>
      </c>
      <c r="Y1497" s="449" t="e">
        <f>'Area 26'!AF29</f>
        <v>#N/A</v>
      </c>
      <c r="Z1497" s="449" t="e">
        <f>'Area 26'!AD29</f>
        <v>#N/A</v>
      </c>
      <c r="AA1497" s="449" t="e">
        <f>'Area 26'!AJ29</f>
        <v>#N/A</v>
      </c>
      <c r="AB1497" t="e">
        <f t="shared" si="88"/>
        <v>#N/A</v>
      </c>
      <c r="AC1497" t="e">
        <f t="shared" si="89"/>
        <v>#N/A</v>
      </c>
      <c r="AD1497" t="e">
        <f t="shared" si="90"/>
        <v>#N/A</v>
      </c>
    </row>
    <row r="1498" spans="1:30">
      <c r="A1498" t="s">
        <v>174</v>
      </c>
      <c r="B1498" t="s">
        <v>886</v>
      </c>
      <c r="C1498" t="s">
        <v>1292</v>
      </c>
      <c r="D1498" t="s">
        <v>1293</v>
      </c>
      <c r="E1498">
        <v>50.063621390000002</v>
      </c>
      <c r="F1498">
        <v>-127.09864399999999</v>
      </c>
      <c r="G1498" t="s">
        <v>1294</v>
      </c>
      <c r="H1498" t="s">
        <v>1294</v>
      </c>
      <c r="I1498" t="s">
        <v>1295</v>
      </c>
      <c r="J1498" t="s">
        <v>1302</v>
      </c>
      <c r="K1498" t="s">
        <v>1303</v>
      </c>
      <c r="L1498">
        <v>49.911024390000001</v>
      </c>
      <c r="M1498">
        <v>-126.8499923</v>
      </c>
      <c r="N1498" t="s">
        <v>30</v>
      </c>
      <c r="O1498">
        <v>32</v>
      </c>
      <c r="P1498" t="s">
        <v>1304</v>
      </c>
      <c r="Q1498">
        <v>5</v>
      </c>
      <c r="R1498">
        <v>41863</v>
      </c>
      <c r="S1498" t="s">
        <v>158</v>
      </c>
      <c r="T1498">
        <v>26</v>
      </c>
      <c r="U1498" t="s">
        <v>1132</v>
      </c>
      <c r="V1498" t="s">
        <v>74</v>
      </c>
      <c r="W1498" s="449">
        <v>27</v>
      </c>
      <c r="X1498">
        <f>'Area 26'!AB30</f>
        <v>0</v>
      </c>
      <c r="Y1498" s="449" t="e">
        <f>'Area 26'!AF30</f>
        <v>#N/A</v>
      </c>
      <c r="Z1498" s="449" t="e">
        <f>'Area 26'!AD30</f>
        <v>#N/A</v>
      </c>
      <c r="AA1498" s="449" t="e">
        <f>'Area 26'!AJ30</f>
        <v>#N/A</v>
      </c>
      <c r="AB1498" t="e">
        <f t="shared" si="88"/>
        <v>#N/A</v>
      </c>
      <c r="AC1498" t="e">
        <f t="shared" si="89"/>
        <v>#N/A</v>
      </c>
      <c r="AD1498" t="e">
        <f t="shared" si="90"/>
        <v>#N/A</v>
      </c>
    </row>
    <row r="1499" spans="1:30">
      <c r="A1499" t="s">
        <v>174</v>
      </c>
      <c r="B1499" t="s">
        <v>886</v>
      </c>
      <c r="C1499" t="s">
        <v>1292</v>
      </c>
      <c r="D1499" t="s">
        <v>1293</v>
      </c>
      <c r="E1499">
        <v>50.063621390000002</v>
      </c>
      <c r="F1499">
        <v>-127.09864399999999</v>
      </c>
      <c r="G1499" t="s">
        <v>1294</v>
      </c>
      <c r="H1499" t="s">
        <v>1294</v>
      </c>
      <c r="I1499" t="s">
        <v>1295</v>
      </c>
      <c r="J1499" t="s">
        <v>1302</v>
      </c>
      <c r="K1499" t="s">
        <v>1303</v>
      </c>
      <c r="L1499">
        <v>49.911024390000001</v>
      </c>
      <c r="M1499">
        <v>-126.8499923</v>
      </c>
      <c r="N1499" t="s">
        <v>30</v>
      </c>
      <c r="O1499">
        <v>32</v>
      </c>
      <c r="P1499" t="s">
        <v>1304</v>
      </c>
      <c r="Q1499">
        <v>5</v>
      </c>
      <c r="R1499">
        <v>41863</v>
      </c>
      <c r="S1499" t="s">
        <v>158</v>
      </c>
      <c r="T1499">
        <v>26</v>
      </c>
      <c r="U1499" t="s">
        <v>1132</v>
      </c>
      <c r="V1499" t="s">
        <v>75</v>
      </c>
      <c r="W1499" s="449">
        <v>28</v>
      </c>
      <c r="X1499">
        <f>'Area 26'!AB31</f>
        <v>0</v>
      </c>
      <c r="Y1499" s="449" t="e">
        <f>'Area 26'!AF31</f>
        <v>#N/A</v>
      </c>
      <c r="Z1499" s="449" t="e">
        <f>'Area 26'!AD31</f>
        <v>#N/A</v>
      </c>
      <c r="AA1499" s="449" t="e">
        <f>'Area 26'!AJ31</f>
        <v>#N/A</v>
      </c>
      <c r="AB1499" t="e">
        <f t="shared" si="88"/>
        <v>#N/A</v>
      </c>
      <c r="AC1499" t="e">
        <f t="shared" si="89"/>
        <v>#N/A</v>
      </c>
      <c r="AD1499" t="e">
        <f t="shared" si="90"/>
        <v>#N/A</v>
      </c>
    </row>
    <row r="1500" spans="1:30">
      <c r="A1500" t="s">
        <v>174</v>
      </c>
      <c r="B1500" t="s">
        <v>886</v>
      </c>
      <c r="C1500" t="s">
        <v>1292</v>
      </c>
      <c r="D1500" t="s">
        <v>1293</v>
      </c>
      <c r="E1500">
        <v>50.063621390000002</v>
      </c>
      <c r="F1500">
        <v>-127.09864399999999</v>
      </c>
      <c r="G1500" t="s">
        <v>1294</v>
      </c>
      <c r="H1500" t="s">
        <v>1294</v>
      </c>
      <c r="I1500" t="s">
        <v>1295</v>
      </c>
      <c r="J1500" t="s">
        <v>1302</v>
      </c>
      <c r="K1500" t="s">
        <v>1303</v>
      </c>
      <c r="L1500">
        <v>49.911024390000001</v>
      </c>
      <c r="M1500">
        <v>-126.8499923</v>
      </c>
      <c r="N1500" t="s">
        <v>30</v>
      </c>
      <c r="O1500">
        <v>32</v>
      </c>
      <c r="P1500" t="s">
        <v>1304</v>
      </c>
      <c r="Q1500">
        <v>5</v>
      </c>
      <c r="R1500">
        <v>41863</v>
      </c>
      <c r="S1500" t="s">
        <v>158</v>
      </c>
      <c r="T1500">
        <v>26</v>
      </c>
      <c r="U1500" t="s">
        <v>1132</v>
      </c>
      <c r="V1500" t="s">
        <v>76</v>
      </c>
      <c r="W1500" s="449">
        <v>29</v>
      </c>
      <c r="X1500">
        <f>'Area 26'!AB32</f>
        <v>0</v>
      </c>
      <c r="Y1500" s="449" t="e">
        <f>'Area 26'!AF32</f>
        <v>#N/A</v>
      </c>
      <c r="Z1500" s="449" t="e">
        <f>'Area 26'!AD32</f>
        <v>#N/A</v>
      </c>
      <c r="AA1500" s="449" t="e">
        <f>'Area 26'!AJ32</f>
        <v>#N/A</v>
      </c>
      <c r="AB1500" t="e">
        <f t="shared" si="88"/>
        <v>#N/A</v>
      </c>
      <c r="AC1500" t="e">
        <f t="shared" si="89"/>
        <v>#N/A</v>
      </c>
      <c r="AD1500" t="e">
        <f t="shared" si="90"/>
        <v>#N/A</v>
      </c>
    </row>
    <row r="1501" spans="1:30">
      <c r="A1501" t="s">
        <v>174</v>
      </c>
      <c r="B1501" t="s">
        <v>886</v>
      </c>
      <c r="C1501" t="s">
        <v>1292</v>
      </c>
      <c r="D1501" t="s">
        <v>1293</v>
      </c>
      <c r="E1501">
        <v>50.063621390000002</v>
      </c>
      <c r="F1501">
        <v>-127.09864399999999</v>
      </c>
      <c r="G1501" t="s">
        <v>1294</v>
      </c>
      <c r="H1501" t="s">
        <v>1294</v>
      </c>
      <c r="I1501" t="s">
        <v>1295</v>
      </c>
      <c r="J1501" t="s">
        <v>1302</v>
      </c>
      <c r="K1501" t="s">
        <v>1303</v>
      </c>
      <c r="L1501">
        <v>49.911024390000001</v>
      </c>
      <c r="M1501">
        <v>-126.8499923</v>
      </c>
      <c r="N1501" t="s">
        <v>30</v>
      </c>
      <c r="O1501">
        <v>32</v>
      </c>
      <c r="P1501" t="s">
        <v>1304</v>
      </c>
      <c r="Q1501">
        <v>5</v>
      </c>
      <c r="R1501">
        <v>41863</v>
      </c>
      <c r="S1501" t="s">
        <v>158</v>
      </c>
      <c r="T1501">
        <v>26</v>
      </c>
      <c r="U1501" t="s">
        <v>1133</v>
      </c>
      <c r="V1501" t="s">
        <v>78</v>
      </c>
      <c r="W1501" s="449">
        <v>30</v>
      </c>
      <c r="X1501">
        <f>'Area 26'!AB33</f>
        <v>0</v>
      </c>
      <c r="Y1501" s="449" t="e">
        <f>'Area 26'!AF33</f>
        <v>#N/A</v>
      </c>
      <c r="Z1501" s="449" t="e">
        <f>'Area 26'!AD33</f>
        <v>#N/A</v>
      </c>
      <c r="AA1501" s="449" t="e">
        <f>'Area 26'!AJ33</f>
        <v>#N/A</v>
      </c>
      <c r="AB1501" t="e">
        <f t="shared" si="88"/>
        <v>#N/A</v>
      </c>
      <c r="AC1501" t="e">
        <f t="shared" si="89"/>
        <v>#N/A</v>
      </c>
      <c r="AD1501" t="e">
        <f t="shared" si="90"/>
        <v>#N/A</v>
      </c>
    </row>
    <row r="1502" spans="1:30">
      <c r="A1502" t="s">
        <v>174</v>
      </c>
      <c r="B1502" t="s">
        <v>886</v>
      </c>
      <c r="C1502" t="s">
        <v>1292</v>
      </c>
      <c r="D1502" t="s">
        <v>1293</v>
      </c>
      <c r="E1502">
        <v>50.063621390000002</v>
      </c>
      <c r="F1502">
        <v>-127.09864399999999</v>
      </c>
      <c r="G1502" t="s">
        <v>1294</v>
      </c>
      <c r="H1502" t="s">
        <v>1294</v>
      </c>
      <c r="I1502" t="s">
        <v>1295</v>
      </c>
      <c r="J1502" t="s">
        <v>1302</v>
      </c>
      <c r="K1502" t="s">
        <v>1303</v>
      </c>
      <c r="L1502">
        <v>49.911024390000001</v>
      </c>
      <c r="M1502">
        <v>-126.8499923</v>
      </c>
      <c r="N1502" t="s">
        <v>30</v>
      </c>
      <c r="O1502">
        <v>32</v>
      </c>
      <c r="P1502" t="s">
        <v>1304</v>
      </c>
      <c r="Q1502">
        <v>5</v>
      </c>
      <c r="R1502">
        <v>41863</v>
      </c>
      <c r="S1502" t="s">
        <v>158</v>
      </c>
      <c r="T1502">
        <v>26</v>
      </c>
      <c r="U1502" t="s">
        <v>1133</v>
      </c>
      <c r="V1502" t="s">
        <v>79</v>
      </c>
      <c r="W1502" s="449">
        <v>31</v>
      </c>
      <c r="X1502">
        <f>'Area 26'!AB34</f>
        <v>0</v>
      </c>
      <c r="Y1502" s="449" t="e">
        <f>'Area 26'!AF34</f>
        <v>#N/A</v>
      </c>
      <c r="Z1502" s="449" t="e">
        <f>'Area 26'!AD34</f>
        <v>#N/A</v>
      </c>
      <c r="AA1502" s="449" t="e">
        <f>'Area 26'!AJ34</f>
        <v>#N/A</v>
      </c>
      <c r="AB1502" t="e">
        <f t="shared" si="88"/>
        <v>#N/A</v>
      </c>
      <c r="AC1502" t="e">
        <f t="shared" si="89"/>
        <v>#N/A</v>
      </c>
      <c r="AD1502" t="e">
        <f t="shared" si="90"/>
        <v>#N/A</v>
      </c>
    </row>
    <row r="1503" spans="1:30">
      <c r="A1503" t="s">
        <v>174</v>
      </c>
      <c r="B1503" t="s">
        <v>886</v>
      </c>
      <c r="C1503" t="s">
        <v>1292</v>
      </c>
      <c r="D1503" t="s">
        <v>1293</v>
      </c>
      <c r="E1503">
        <v>50.063621390000002</v>
      </c>
      <c r="F1503">
        <v>-127.09864399999999</v>
      </c>
      <c r="G1503" t="s">
        <v>1294</v>
      </c>
      <c r="H1503" t="s">
        <v>1294</v>
      </c>
      <c r="I1503" t="s">
        <v>1295</v>
      </c>
      <c r="J1503" t="s">
        <v>1302</v>
      </c>
      <c r="K1503" t="s">
        <v>1303</v>
      </c>
      <c r="L1503">
        <v>49.911024390000001</v>
      </c>
      <c r="M1503">
        <v>-126.8499923</v>
      </c>
      <c r="N1503" t="s">
        <v>30</v>
      </c>
      <c r="O1503">
        <v>32</v>
      </c>
      <c r="P1503" t="s">
        <v>1304</v>
      </c>
      <c r="Q1503">
        <v>5</v>
      </c>
      <c r="R1503">
        <v>41863</v>
      </c>
      <c r="S1503" t="s">
        <v>158</v>
      </c>
      <c r="T1503">
        <v>26</v>
      </c>
      <c r="U1503" t="s">
        <v>1133</v>
      </c>
      <c r="V1503" t="s">
        <v>80</v>
      </c>
      <c r="W1503" s="449">
        <v>32</v>
      </c>
      <c r="X1503">
        <f>'Area 26'!AB35</f>
        <v>1</v>
      </c>
      <c r="Y1503" s="449" t="e">
        <f>'Area 26'!AF35</f>
        <v>#N/A</v>
      </c>
      <c r="Z1503" s="449" t="e">
        <f>'Area 26'!AD35</f>
        <v>#N/A</v>
      </c>
      <c r="AA1503" s="449" t="e">
        <f>'Area 26'!AJ35</f>
        <v>#N/A</v>
      </c>
      <c r="AB1503" t="e">
        <f t="shared" si="88"/>
        <v>#N/A</v>
      </c>
      <c r="AC1503" t="e">
        <f t="shared" si="89"/>
        <v>#N/A</v>
      </c>
      <c r="AD1503" t="e">
        <f t="shared" si="90"/>
        <v>#N/A</v>
      </c>
    </row>
    <row r="1504" spans="1:30">
      <c r="A1504" t="s">
        <v>174</v>
      </c>
      <c r="B1504" t="s">
        <v>886</v>
      </c>
      <c r="C1504" t="s">
        <v>1292</v>
      </c>
      <c r="D1504" t="s">
        <v>1293</v>
      </c>
      <c r="E1504">
        <v>50.063621390000002</v>
      </c>
      <c r="F1504">
        <v>-127.09864399999999</v>
      </c>
      <c r="G1504" t="s">
        <v>1294</v>
      </c>
      <c r="H1504" t="s">
        <v>1294</v>
      </c>
      <c r="I1504" t="s">
        <v>1295</v>
      </c>
      <c r="J1504" t="s">
        <v>1302</v>
      </c>
      <c r="K1504" t="s">
        <v>1303</v>
      </c>
      <c r="L1504">
        <v>49.911024390000001</v>
      </c>
      <c r="M1504">
        <v>-126.8499923</v>
      </c>
      <c r="N1504" t="s">
        <v>30</v>
      </c>
      <c r="O1504">
        <v>32</v>
      </c>
      <c r="P1504" t="s">
        <v>1304</v>
      </c>
      <c r="Q1504">
        <v>5</v>
      </c>
      <c r="R1504">
        <v>41863</v>
      </c>
      <c r="S1504" t="s">
        <v>158</v>
      </c>
      <c r="T1504">
        <v>26</v>
      </c>
      <c r="U1504" t="s">
        <v>1133</v>
      </c>
      <c r="V1504" t="s">
        <v>81</v>
      </c>
      <c r="W1504" s="449">
        <v>33</v>
      </c>
      <c r="X1504">
        <f>'Area 26'!AB36</f>
        <v>1</v>
      </c>
      <c r="Y1504" s="449" t="e">
        <f>'Area 26'!AF36</f>
        <v>#N/A</v>
      </c>
      <c r="Z1504" s="449" t="e">
        <f>'Area 26'!AD36</f>
        <v>#N/A</v>
      </c>
      <c r="AA1504" s="449" t="e">
        <f>'Area 26'!AJ36</f>
        <v>#N/A</v>
      </c>
      <c r="AB1504" t="e">
        <f t="shared" si="88"/>
        <v>#N/A</v>
      </c>
      <c r="AC1504" t="e">
        <f t="shared" si="89"/>
        <v>#N/A</v>
      </c>
      <c r="AD1504" t="e">
        <f t="shared" si="90"/>
        <v>#N/A</v>
      </c>
    </row>
    <row r="1505" spans="1:30">
      <c r="A1505" t="s">
        <v>174</v>
      </c>
      <c r="B1505" t="s">
        <v>886</v>
      </c>
      <c r="C1505" t="s">
        <v>1292</v>
      </c>
      <c r="D1505" t="s">
        <v>1293</v>
      </c>
      <c r="E1505">
        <v>50.063621390000002</v>
      </c>
      <c r="F1505">
        <v>-127.09864399999999</v>
      </c>
      <c r="G1505" t="s">
        <v>1294</v>
      </c>
      <c r="H1505" t="s">
        <v>1294</v>
      </c>
      <c r="I1505" t="s">
        <v>1295</v>
      </c>
      <c r="J1505" t="s">
        <v>1302</v>
      </c>
      <c r="K1505" t="s">
        <v>1303</v>
      </c>
      <c r="L1505">
        <v>49.911024390000001</v>
      </c>
      <c r="M1505">
        <v>-126.8499923</v>
      </c>
      <c r="N1505" t="s">
        <v>30</v>
      </c>
      <c r="O1505">
        <v>32</v>
      </c>
      <c r="P1505" t="s">
        <v>1304</v>
      </c>
      <c r="Q1505">
        <v>5</v>
      </c>
      <c r="R1505">
        <v>41863</v>
      </c>
      <c r="S1505" t="s">
        <v>158</v>
      </c>
      <c r="T1505">
        <v>26</v>
      </c>
      <c r="U1505" t="s">
        <v>1133</v>
      </c>
      <c r="V1505" t="s">
        <v>82</v>
      </c>
      <c r="W1505" s="449">
        <v>34</v>
      </c>
      <c r="X1505">
        <f>'Area 26'!AB37</f>
        <v>1</v>
      </c>
      <c r="Y1505" s="449" t="e">
        <f>'Area 26'!AF37</f>
        <v>#N/A</v>
      </c>
      <c r="Z1505" s="449" t="e">
        <f>'Area 26'!AD37</f>
        <v>#N/A</v>
      </c>
      <c r="AA1505" s="449" t="e">
        <f>'Area 26'!AJ37</f>
        <v>#N/A</v>
      </c>
      <c r="AB1505" t="e">
        <f t="shared" si="88"/>
        <v>#N/A</v>
      </c>
      <c r="AC1505" t="e">
        <f t="shared" si="89"/>
        <v>#N/A</v>
      </c>
      <c r="AD1505" t="e">
        <f t="shared" si="90"/>
        <v>#N/A</v>
      </c>
    </row>
    <row r="1506" spans="1:30">
      <c r="A1506" t="s">
        <v>174</v>
      </c>
      <c r="B1506" t="s">
        <v>886</v>
      </c>
      <c r="C1506" t="s">
        <v>1292</v>
      </c>
      <c r="D1506" t="s">
        <v>1293</v>
      </c>
      <c r="E1506">
        <v>50.063621390000002</v>
      </c>
      <c r="F1506">
        <v>-127.09864399999999</v>
      </c>
      <c r="G1506" t="s">
        <v>1294</v>
      </c>
      <c r="H1506" t="s">
        <v>1294</v>
      </c>
      <c r="I1506" t="s">
        <v>1295</v>
      </c>
      <c r="J1506" t="s">
        <v>1302</v>
      </c>
      <c r="K1506" t="s">
        <v>1303</v>
      </c>
      <c r="L1506">
        <v>49.911024390000001</v>
      </c>
      <c r="M1506">
        <v>-126.8499923</v>
      </c>
      <c r="N1506" t="s">
        <v>30</v>
      </c>
      <c r="O1506">
        <v>32</v>
      </c>
      <c r="P1506" t="s">
        <v>1304</v>
      </c>
      <c r="Q1506">
        <v>5</v>
      </c>
      <c r="R1506">
        <v>41863</v>
      </c>
      <c r="S1506" t="s">
        <v>158</v>
      </c>
      <c r="T1506">
        <v>26</v>
      </c>
      <c r="U1506" t="s">
        <v>1133</v>
      </c>
      <c r="V1506" t="s">
        <v>83</v>
      </c>
      <c r="W1506" s="449">
        <v>35</v>
      </c>
      <c r="X1506">
        <f>'Area 26'!AB38</f>
        <v>0</v>
      </c>
      <c r="Y1506" s="449" t="e">
        <f>'Area 26'!AF38</f>
        <v>#N/A</v>
      </c>
      <c r="Z1506" s="449" t="e">
        <f>'Area 26'!AD38</f>
        <v>#N/A</v>
      </c>
      <c r="AA1506" s="449" t="e">
        <f>'Area 26'!AJ38</f>
        <v>#N/A</v>
      </c>
      <c r="AB1506" t="e">
        <f t="shared" si="88"/>
        <v>#N/A</v>
      </c>
      <c r="AC1506" t="e">
        <f t="shared" si="89"/>
        <v>#N/A</v>
      </c>
      <c r="AD1506" t="e">
        <f t="shared" si="90"/>
        <v>#N/A</v>
      </c>
    </row>
    <row r="1507" spans="1:30">
      <c r="A1507" t="s">
        <v>174</v>
      </c>
      <c r="B1507" t="s">
        <v>886</v>
      </c>
      <c r="C1507" t="s">
        <v>1292</v>
      </c>
      <c r="D1507" t="s">
        <v>1293</v>
      </c>
      <c r="E1507">
        <v>50.063621390000002</v>
      </c>
      <c r="F1507">
        <v>-127.09864399999999</v>
      </c>
      <c r="G1507" t="s">
        <v>1294</v>
      </c>
      <c r="H1507" t="s">
        <v>1294</v>
      </c>
      <c r="I1507" t="s">
        <v>1295</v>
      </c>
      <c r="J1507" t="s">
        <v>1302</v>
      </c>
      <c r="K1507" t="s">
        <v>1303</v>
      </c>
      <c r="L1507">
        <v>49.911024390000001</v>
      </c>
      <c r="M1507">
        <v>-126.8499923</v>
      </c>
      <c r="N1507" t="s">
        <v>30</v>
      </c>
      <c r="O1507">
        <v>32</v>
      </c>
      <c r="P1507" t="s">
        <v>1304</v>
      </c>
      <c r="Q1507">
        <v>5</v>
      </c>
      <c r="R1507">
        <v>41863</v>
      </c>
      <c r="S1507" t="s">
        <v>158</v>
      </c>
      <c r="T1507">
        <v>26</v>
      </c>
      <c r="U1507" t="s">
        <v>1133</v>
      </c>
      <c r="V1507" t="s">
        <v>84</v>
      </c>
      <c r="W1507" s="449">
        <v>36</v>
      </c>
      <c r="X1507">
        <f>'Area 26'!AB39</f>
        <v>2</v>
      </c>
      <c r="Y1507" s="449" t="e">
        <f>'Area 26'!AF39</f>
        <v>#N/A</v>
      </c>
      <c r="Z1507" s="449" t="e">
        <f>'Area 26'!AD39</f>
        <v>#N/A</v>
      </c>
      <c r="AA1507" s="449" t="e">
        <f>'Area 26'!AJ39</f>
        <v>#N/A</v>
      </c>
      <c r="AB1507" t="e">
        <f t="shared" si="88"/>
        <v>#N/A</v>
      </c>
      <c r="AC1507" t="e">
        <f t="shared" si="89"/>
        <v>#N/A</v>
      </c>
      <c r="AD1507" t="e">
        <f t="shared" si="90"/>
        <v>#N/A</v>
      </c>
    </row>
    <row r="1508" spans="1:30">
      <c r="A1508" t="s">
        <v>174</v>
      </c>
      <c r="B1508" t="s">
        <v>886</v>
      </c>
      <c r="C1508" t="s">
        <v>1292</v>
      </c>
      <c r="D1508" t="s">
        <v>1293</v>
      </c>
      <c r="E1508">
        <v>50.063621390000002</v>
      </c>
      <c r="F1508">
        <v>-127.09864399999999</v>
      </c>
      <c r="G1508" t="s">
        <v>1294</v>
      </c>
      <c r="H1508" t="s">
        <v>1294</v>
      </c>
      <c r="I1508" t="s">
        <v>1295</v>
      </c>
      <c r="J1508" t="s">
        <v>1302</v>
      </c>
      <c r="K1508" t="s">
        <v>1303</v>
      </c>
      <c r="L1508">
        <v>49.911024390000001</v>
      </c>
      <c r="M1508">
        <v>-126.8499923</v>
      </c>
      <c r="N1508" t="s">
        <v>30</v>
      </c>
      <c r="O1508">
        <v>32</v>
      </c>
      <c r="P1508" t="s">
        <v>1304</v>
      </c>
      <c r="Q1508">
        <v>5</v>
      </c>
      <c r="R1508">
        <v>41863</v>
      </c>
      <c r="S1508" t="s">
        <v>158</v>
      </c>
      <c r="T1508">
        <v>26</v>
      </c>
      <c r="U1508" t="s">
        <v>1133</v>
      </c>
      <c r="V1508" t="s">
        <v>85</v>
      </c>
      <c r="W1508" s="449">
        <v>37</v>
      </c>
      <c r="X1508">
        <f>'Area 26'!AB40</f>
        <v>2</v>
      </c>
      <c r="Y1508" s="449" t="e">
        <f>'Area 26'!AF40</f>
        <v>#N/A</v>
      </c>
      <c r="Z1508" s="449" t="e">
        <f>'Area 26'!AD40</f>
        <v>#N/A</v>
      </c>
      <c r="AA1508" s="449" t="e">
        <f>'Area 26'!AJ40</f>
        <v>#N/A</v>
      </c>
      <c r="AB1508" t="e">
        <f t="shared" si="88"/>
        <v>#N/A</v>
      </c>
      <c r="AC1508" t="e">
        <f t="shared" si="89"/>
        <v>#N/A</v>
      </c>
      <c r="AD1508" t="e">
        <f t="shared" si="90"/>
        <v>#N/A</v>
      </c>
    </row>
    <row r="1509" spans="1:30">
      <c r="A1509" t="s">
        <v>174</v>
      </c>
      <c r="B1509" t="s">
        <v>886</v>
      </c>
      <c r="C1509" t="s">
        <v>1292</v>
      </c>
      <c r="D1509" t="s">
        <v>1293</v>
      </c>
      <c r="E1509">
        <v>50.063621390000002</v>
      </c>
      <c r="F1509">
        <v>-127.09864399999999</v>
      </c>
      <c r="G1509" t="s">
        <v>1294</v>
      </c>
      <c r="H1509" t="s">
        <v>1294</v>
      </c>
      <c r="I1509" t="s">
        <v>1295</v>
      </c>
      <c r="J1509" t="s">
        <v>1302</v>
      </c>
      <c r="K1509" t="s">
        <v>1303</v>
      </c>
      <c r="L1509">
        <v>49.911024390000001</v>
      </c>
      <c r="M1509">
        <v>-126.8499923</v>
      </c>
      <c r="N1509" t="s">
        <v>30</v>
      </c>
      <c r="O1509">
        <v>32</v>
      </c>
      <c r="P1509" t="s">
        <v>1304</v>
      </c>
      <c r="Q1509">
        <v>5</v>
      </c>
      <c r="R1509">
        <v>41863</v>
      </c>
      <c r="S1509" t="s">
        <v>158</v>
      </c>
      <c r="T1509">
        <v>26</v>
      </c>
      <c r="U1509" t="s">
        <v>1133</v>
      </c>
      <c r="V1509" t="s">
        <v>86</v>
      </c>
      <c r="W1509" s="449">
        <v>38</v>
      </c>
      <c r="X1509">
        <f>'Area 26'!AB41</f>
        <v>2</v>
      </c>
      <c r="Y1509" s="449" t="e">
        <f>'Area 26'!AF41</f>
        <v>#N/A</v>
      </c>
      <c r="Z1509" s="449" t="e">
        <f>'Area 26'!AD41</f>
        <v>#N/A</v>
      </c>
      <c r="AA1509" s="449" t="e">
        <f>'Area 26'!AJ41</f>
        <v>#N/A</v>
      </c>
      <c r="AB1509" t="e">
        <f t="shared" si="88"/>
        <v>#N/A</v>
      </c>
      <c r="AC1509" t="e">
        <f t="shared" si="89"/>
        <v>#N/A</v>
      </c>
      <c r="AD1509" t="e">
        <f t="shared" si="90"/>
        <v>#N/A</v>
      </c>
    </row>
    <row r="1510" spans="1:30">
      <c r="A1510" t="s">
        <v>174</v>
      </c>
      <c r="B1510" t="s">
        <v>886</v>
      </c>
      <c r="C1510" t="s">
        <v>1292</v>
      </c>
      <c r="D1510" t="s">
        <v>1293</v>
      </c>
      <c r="E1510">
        <v>50.063621390000002</v>
      </c>
      <c r="F1510">
        <v>-127.09864399999999</v>
      </c>
      <c r="G1510" t="s">
        <v>1294</v>
      </c>
      <c r="H1510" t="s">
        <v>1294</v>
      </c>
      <c r="I1510" t="s">
        <v>1295</v>
      </c>
      <c r="J1510" t="s">
        <v>1302</v>
      </c>
      <c r="K1510" t="s">
        <v>1303</v>
      </c>
      <c r="L1510">
        <v>49.911024390000001</v>
      </c>
      <c r="M1510">
        <v>-126.8499923</v>
      </c>
      <c r="N1510" t="s">
        <v>30</v>
      </c>
      <c r="O1510">
        <v>32</v>
      </c>
      <c r="P1510" t="s">
        <v>1304</v>
      </c>
      <c r="Q1510">
        <v>5</v>
      </c>
      <c r="R1510">
        <v>41863</v>
      </c>
      <c r="S1510" t="s">
        <v>158</v>
      </c>
      <c r="T1510">
        <v>26</v>
      </c>
      <c r="U1510" t="s">
        <v>1133</v>
      </c>
      <c r="V1510" t="s">
        <v>87</v>
      </c>
      <c r="W1510" s="449">
        <v>39</v>
      </c>
      <c r="X1510">
        <f>'Area 26'!AB42</f>
        <v>-1</v>
      </c>
      <c r="Y1510" s="449" t="e">
        <f>'Area 26'!AF42</f>
        <v>#N/A</v>
      </c>
      <c r="Z1510" s="449" t="e">
        <f>'Area 26'!AD42</f>
        <v>#N/A</v>
      </c>
      <c r="AA1510" s="449" t="e">
        <f>'Area 26'!AJ42</f>
        <v>#N/A</v>
      </c>
      <c r="AB1510" t="e">
        <f t="shared" si="88"/>
        <v>#N/A</v>
      </c>
      <c r="AC1510" t="e">
        <f t="shared" si="89"/>
        <v>#N/A</v>
      </c>
      <c r="AD1510" t="e">
        <f t="shared" si="90"/>
        <v>#N/A</v>
      </c>
    </row>
    <row r="1511" spans="1:30">
      <c r="A1511" t="s">
        <v>174</v>
      </c>
      <c r="B1511" t="s">
        <v>886</v>
      </c>
      <c r="C1511" t="s">
        <v>1292</v>
      </c>
      <c r="D1511" t="s">
        <v>1293</v>
      </c>
      <c r="E1511">
        <v>50.063621390000002</v>
      </c>
      <c r="F1511">
        <v>-127.09864399999999</v>
      </c>
      <c r="G1511" t="s">
        <v>1294</v>
      </c>
      <c r="H1511" t="s">
        <v>1294</v>
      </c>
      <c r="I1511" t="s">
        <v>1295</v>
      </c>
      <c r="J1511" t="s">
        <v>1302</v>
      </c>
      <c r="K1511" t="s">
        <v>1303</v>
      </c>
      <c r="L1511">
        <v>49.911024390000001</v>
      </c>
      <c r="M1511">
        <v>-126.8499923</v>
      </c>
      <c r="N1511" t="s">
        <v>30</v>
      </c>
      <c r="O1511">
        <v>32</v>
      </c>
      <c r="P1511" t="s">
        <v>1304</v>
      </c>
      <c r="Q1511">
        <v>5</v>
      </c>
      <c r="R1511">
        <v>41863</v>
      </c>
      <c r="S1511" t="s">
        <v>158</v>
      </c>
      <c r="T1511">
        <v>26</v>
      </c>
      <c r="U1511" t="s">
        <v>1133</v>
      </c>
      <c r="V1511" t="s">
        <v>88</v>
      </c>
      <c r="W1511" s="449">
        <v>40</v>
      </c>
      <c r="X1511">
        <f>'Area 26'!AB43</f>
        <v>2</v>
      </c>
      <c r="Y1511" s="449">
        <f>'Area 26'!AF43</f>
        <v>0</v>
      </c>
      <c r="Z1511" s="449">
        <f>'Area 26'!AD43</f>
        <v>0</v>
      </c>
      <c r="AA1511" s="449" t="e">
        <f>'Area 26'!AJ43</f>
        <v>#N/A</v>
      </c>
      <c r="AB1511" t="e">
        <f t="shared" si="88"/>
        <v>#N/A</v>
      </c>
      <c r="AC1511" t="e">
        <f t="shared" si="89"/>
        <v>#N/A</v>
      </c>
      <c r="AD1511" t="e">
        <f t="shared" si="90"/>
        <v>#N/A</v>
      </c>
    </row>
    <row r="1512" spans="1:30">
      <c r="A1512" t="s">
        <v>174</v>
      </c>
      <c r="B1512" t="s">
        <v>886</v>
      </c>
      <c r="C1512" t="s">
        <v>1292</v>
      </c>
      <c r="D1512" t="s">
        <v>1293</v>
      </c>
      <c r="E1512">
        <v>50.063621390000002</v>
      </c>
      <c r="F1512">
        <v>-127.09864399999999</v>
      </c>
      <c r="G1512" t="s">
        <v>1294</v>
      </c>
      <c r="H1512" t="s">
        <v>1294</v>
      </c>
      <c r="I1512" t="s">
        <v>1295</v>
      </c>
      <c r="J1512" t="s">
        <v>1302</v>
      </c>
      <c r="K1512" t="s">
        <v>1303</v>
      </c>
      <c r="L1512">
        <v>49.911024390000001</v>
      </c>
      <c r="M1512">
        <v>-126.8499923</v>
      </c>
      <c r="N1512" t="s">
        <v>30</v>
      </c>
      <c r="O1512">
        <v>32</v>
      </c>
      <c r="P1512" t="s">
        <v>1304</v>
      </c>
      <c r="Q1512">
        <v>5</v>
      </c>
      <c r="R1512">
        <v>41863</v>
      </c>
      <c r="S1512" t="s">
        <v>158</v>
      </c>
      <c r="T1512">
        <v>26</v>
      </c>
      <c r="U1512" t="s">
        <v>1133</v>
      </c>
      <c r="V1512" t="s">
        <v>89</v>
      </c>
      <c r="W1512" s="449">
        <v>41</v>
      </c>
      <c r="X1512">
        <f>'Area 26'!AB44</f>
        <v>1</v>
      </c>
      <c r="Y1512" s="449" t="e">
        <f>'Area 26'!AF44</f>
        <v>#N/A</v>
      </c>
      <c r="Z1512" s="449" t="e">
        <f>'Area 26'!AD44</f>
        <v>#N/A</v>
      </c>
      <c r="AA1512" s="449" t="e">
        <f>'Area 26'!AJ44</f>
        <v>#N/A</v>
      </c>
      <c r="AB1512" t="e">
        <f t="shared" si="88"/>
        <v>#N/A</v>
      </c>
      <c r="AC1512" t="e">
        <f t="shared" si="89"/>
        <v>#N/A</v>
      </c>
      <c r="AD1512" t="e">
        <f t="shared" si="90"/>
        <v>#N/A</v>
      </c>
    </row>
    <row r="1513" spans="1:30">
      <c r="A1513" t="s">
        <v>174</v>
      </c>
      <c r="B1513" t="s">
        <v>886</v>
      </c>
      <c r="C1513" t="s">
        <v>1292</v>
      </c>
      <c r="D1513" t="s">
        <v>1293</v>
      </c>
      <c r="E1513">
        <v>50.063621390000002</v>
      </c>
      <c r="F1513">
        <v>-127.09864399999999</v>
      </c>
      <c r="G1513" t="s">
        <v>1294</v>
      </c>
      <c r="H1513" t="s">
        <v>1294</v>
      </c>
      <c r="I1513" t="s">
        <v>1295</v>
      </c>
      <c r="J1513" t="s">
        <v>1302</v>
      </c>
      <c r="K1513" t="s">
        <v>1303</v>
      </c>
      <c r="L1513">
        <v>49.911024390000001</v>
      </c>
      <c r="M1513">
        <v>-126.8499923</v>
      </c>
      <c r="N1513" t="s">
        <v>30</v>
      </c>
      <c r="O1513">
        <v>32</v>
      </c>
      <c r="P1513" t="s">
        <v>1304</v>
      </c>
      <c r="Q1513">
        <v>5</v>
      </c>
      <c r="R1513">
        <v>41863</v>
      </c>
      <c r="S1513" t="s">
        <v>158</v>
      </c>
      <c r="T1513">
        <v>26</v>
      </c>
      <c r="U1513" t="s">
        <v>1133</v>
      </c>
      <c r="V1513" t="s">
        <v>90</v>
      </c>
      <c r="W1513" s="449">
        <v>42</v>
      </c>
      <c r="X1513">
        <f>'Area 26'!AB45</f>
        <v>1</v>
      </c>
      <c r="Y1513" s="449" t="e">
        <f>'Area 26'!AF45</f>
        <v>#N/A</v>
      </c>
      <c r="Z1513" s="449" t="e">
        <f>'Area 26'!AD45</f>
        <v>#N/A</v>
      </c>
      <c r="AA1513" s="449" t="e">
        <f>'Area 26'!AJ45</f>
        <v>#N/A</v>
      </c>
      <c r="AB1513" t="e">
        <f t="shared" si="88"/>
        <v>#N/A</v>
      </c>
      <c r="AC1513" t="e">
        <f t="shared" si="89"/>
        <v>#N/A</v>
      </c>
      <c r="AD1513" t="e">
        <f t="shared" si="90"/>
        <v>#N/A</v>
      </c>
    </row>
    <row r="1514" spans="1:30">
      <c r="A1514" t="s">
        <v>174</v>
      </c>
      <c r="B1514" t="s">
        <v>886</v>
      </c>
      <c r="C1514" t="s">
        <v>1292</v>
      </c>
      <c r="D1514" t="s">
        <v>1293</v>
      </c>
      <c r="E1514">
        <v>50.063621390000002</v>
      </c>
      <c r="F1514">
        <v>-127.09864399999999</v>
      </c>
      <c r="G1514" t="s">
        <v>1294</v>
      </c>
      <c r="H1514" t="s">
        <v>1294</v>
      </c>
      <c r="I1514" t="s">
        <v>1295</v>
      </c>
      <c r="J1514" t="s">
        <v>1302</v>
      </c>
      <c r="K1514" t="s">
        <v>1303</v>
      </c>
      <c r="L1514">
        <v>49.911024390000001</v>
      </c>
      <c r="M1514">
        <v>-126.8499923</v>
      </c>
      <c r="N1514" t="s">
        <v>30</v>
      </c>
      <c r="O1514">
        <v>32</v>
      </c>
      <c r="P1514" t="s">
        <v>1304</v>
      </c>
      <c r="Q1514">
        <v>5</v>
      </c>
      <c r="R1514">
        <v>41863</v>
      </c>
      <c r="S1514" t="s">
        <v>158</v>
      </c>
      <c r="T1514">
        <v>26</v>
      </c>
      <c r="U1514" t="s">
        <v>1133</v>
      </c>
      <c r="V1514" t="s">
        <v>92</v>
      </c>
      <c r="W1514" s="449">
        <v>43</v>
      </c>
      <c r="X1514">
        <f>'Area 26'!AB46</f>
        <v>0</v>
      </c>
      <c r="Y1514" s="449" t="e">
        <f>'Area 26'!AF46</f>
        <v>#N/A</v>
      </c>
      <c r="Z1514" s="449" t="e">
        <f>'Area 26'!AD46</f>
        <v>#N/A</v>
      </c>
      <c r="AA1514" s="449" t="e">
        <f>'Area 26'!AJ46</f>
        <v>#N/A</v>
      </c>
      <c r="AB1514" t="e">
        <f t="shared" si="88"/>
        <v>#N/A</v>
      </c>
      <c r="AC1514" t="e">
        <f t="shared" si="89"/>
        <v>#N/A</v>
      </c>
      <c r="AD1514" t="e">
        <f t="shared" si="90"/>
        <v>#N/A</v>
      </c>
    </row>
    <row r="1515" spans="1:30">
      <c r="A1515" t="s">
        <v>174</v>
      </c>
      <c r="B1515" t="s">
        <v>886</v>
      </c>
      <c r="C1515" t="s">
        <v>1292</v>
      </c>
      <c r="D1515" t="s">
        <v>1293</v>
      </c>
      <c r="E1515">
        <v>50.063621390000002</v>
      </c>
      <c r="F1515">
        <v>-127.09864399999999</v>
      </c>
      <c r="G1515" t="s">
        <v>1294</v>
      </c>
      <c r="H1515" t="s">
        <v>1294</v>
      </c>
      <c r="I1515" t="s">
        <v>1295</v>
      </c>
      <c r="J1515" t="s">
        <v>1302</v>
      </c>
      <c r="K1515" t="s">
        <v>1303</v>
      </c>
      <c r="L1515">
        <v>49.911024390000001</v>
      </c>
      <c r="M1515">
        <v>-126.8499923</v>
      </c>
      <c r="N1515" t="s">
        <v>30</v>
      </c>
      <c r="O1515">
        <v>32</v>
      </c>
      <c r="P1515" t="s">
        <v>1304</v>
      </c>
      <c r="Q1515">
        <v>5</v>
      </c>
      <c r="R1515">
        <v>41863</v>
      </c>
      <c r="S1515" t="s">
        <v>158</v>
      </c>
      <c r="T1515">
        <v>26</v>
      </c>
      <c r="U1515" t="s">
        <v>1133</v>
      </c>
      <c r="V1515" t="s">
        <v>93</v>
      </c>
      <c r="W1515" s="449">
        <v>44</v>
      </c>
      <c r="X1515">
        <f>'Area 26'!AB47</f>
        <v>0</v>
      </c>
      <c r="Y1515" s="449" t="e">
        <f>'Area 26'!AF47</f>
        <v>#N/A</v>
      </c>
      <c r="Z1515" s="449" t="e">
        <f>'Area 26'!AD47</f>
        <v>#N/A</v>
      </c>
      <c r="AA1515" s="449" t="e">
        <f>'Area 26'!AJ47</f>
        <v>#N/A</v>
      </c>
      <c r="AB1515" t="e">
        <f t="shared" si="88"/>
        <v>#N/A</v>
      </c>
      <c r="AC1515" t="e">
        <f t="shared" si="89"/>
        <v>#N/A</v>
      </c>
      <c r="AD1515" t="e">
        <f t="shared" si="90"/>
        <v>#N/A</v>
      </c>
    </row>
    <row r="1516" spans="1:30">
      <c r="A1516" t="s">
        <v>174</v>
      </c>
      <c r="B1516" t="s">
        <v>886</v>
      </c>
      <c r="C1516" t="s">
        <v>1292</v>
      </c>
      <c r="D1516" t="s">
        <v>1293</v>
      </c>
      <c r="E1516">
        <v>50.063621390000002</v>
      </c>
      <c r="F1516">
        <v>-127.09864399999999</v>
      </c>
      <c r="G1516" t="s">
        <v>1294</v>
      </c>
      <c r="H1516" t="s">
        <v>1294</v>
      </c>
      <c r="I1516" t="s">
        <v>1295</v>
      </c>
      <c r="J1516" t="s">
        <v>1302</v>
      </c>
      <c r="K1516" t="s">
        <v>1303</v>
      </c>
      <c r="L1516">
        <v>49.911024390000001</v>
      </c>
      <c r="M1516">
        <v>-126.8499923</v>
      </c>
      <c r="N1516" t="s">
        <v>30</v>
      </c>
      <c r="O1516">
        <v>32</v>
      </c>
      <c r="P1516" t="s">
        <v>1304</v>
      </c>
      <c r="Q1516">
        <v>5</v>
      </c>
      <c r="R1516">
        <v>41863</v>
      </c>
      <c r="S1516" t="s">
        <v>158</v>
      </c>
      <c r="T1516">
        <v>26</v>
      </c>
      <c r="U1516" t="s">
        <v>1133</v>
      </c>
      <c r="V1516" t="s">
        <v>94</v>
      </c>
      <c r="W1516" s="449">
        <v>45</v>
      </c>
      <c r="X1516">
        <f>'Area 26'!AB48</f>
        <v>0</v>
      </c>
      <c r="Y1516" s="449" t="e">
        <f>'Area 26'!AF48</f>
        <v>#N/A</v>
      </c>
      <c r="Z1516" s="449" t="e">
        <f>'Area 26'!AD48</f>
        <v>#N/A</v>
      </c>
      <c r="AA1516" s="449" t="e">
        <f>'Area 26'!AJ48</f>
        <v>#N/A</v>
      </c>
      <c r="AB1516" t="e">
        <f t="shared" si="88"/>
        <v>#N/A</v>
      </c>
      <c r="AC1516" t="e">
        <f t="shared" si="89"/>
        <v>#N/A</v>
      </c>
      <c r="AD1516" t="e">
        <f t="shared" si="90"/>
        <v>#N/A</v>
      </c>
    </row>
    <row r="1517" spans="1:30">
      <c r="A1517" t="s">
        <v>174</v>
      </c>
      <c r="B1517" t="s">
        <v>886</v>
      </c>
      <c r="C1517" t="s">
        <v>1292</v>
      </c>
      <c r="D1517" t="s">
        <v>1293</v>
      </c>
      <c r="E1517">
        <v>50.063621390000002</v>
      </c>
      <c r="F1517">
        <v>-127.09864399999999</v>
      </c>
      <c r="G1517" t="s">
        <v>1294</v>
      </c>
      <c r="H1517" t="s">
        <v>1294</v>
      </c>
      <c r="I1517" t="s">
        <v>1295</v>
      </c>
      <c r="J1517" t="s">
        <v>1302</v>
      </c>
      <c r="K1517" t="s">
        <v>1303</v>
      </c>
      <c r="L1517">
        <v>49.911024390000001</v>
      </c>
      <c r="M1517">
        <v>-126.8499923</v>
      </c>
      <c r="N1517" t="s">
        <v>30</v>
      </c>
      <c r="O1517">
        <v>32</v>
      </c>
      <c r="P1517" t="s">
        <v>1304</v>
      </c>
      <c r="Q1517">
        <v>5</v>
      </c>
      <c r="R1517">
        <v>41863</v>
      </c>
      <c r="S1517" t="s">
        <v>158</v>
      </c>
      <c r="T1517">
        <v>26</v>
      </c>
      <c r="U1517" t="s">
        <v>1133</v>
      </c>
      <c r="V1517" t="s">
        <v>95</v>
      </c>
      <c r="W1517" s="449">
        <v>46</v>
      </c>
      <c r="X1517">
        <f>'Area 26'!AB49</f>
        <v>0</v>
      </c>
      <c r="Y1517" s="449" t="e">
        <f>'Area 26'!AF49</f>
        <v>#N/A</v>
      </c>
      <c r="Z1517" s="449" t="e">
        <f>'Area 26'!AD49</f>
        <v>#N/A</v>
      </c>
      <c r="AA1517" s="449" t="e">
        <f>'Area 26'!AJ49</f>
        <v>#N/A</v>
      </c>
      <c r="AB1517" t="e">
        <f t="shared" si="88"/>
        <v>#N/A</v>
      </c>
      <c r="AC1517" t="e">
        <f t="shared" si="89"/>
        <v>#N/A</v>
      </c>
      <c r="AD1517" t="e">
        <f t="shared" si="90"/>
        <v>#N/A</v>
      </c>
    </row>
    <row r="1518" spans="1:30">
      <c r="A1518" t="s">
        <v>174</v>
      </c>
      <c r="B1518" t="s">
        <v>886</v>
      </c>
      <c r="C1518" t="s">
        <v>1292</v>
      </c>
      <c r="D1518" t="s">
        <v>1293</v>
      </c>
      <c r="E1518">
        <v>50.063621390000002</v>
      </c>
      <c r="F1518">
        <v>-127.09864399999999</v>
      </c>
      <c r="G1518" t="s">
        <v>1294</v>
      </c>
      <c r="H1518" t="s">
        <v>1294</v>
      </c>
      <c r="I1518" t="s">
        <v>1295</v>
      </c>
      <c r="J1518" t="s">
        <v>1302</v>
      </c>
      <c r="K1518" t="s">
        <v>1303</v>
      </c>
      <c r="L1518">
        <v>49.911024390000001</v>
      </c>
      <c r="M1518">
        <v>-126.8499923</v>
      </c>
      <c r="N1518" t="s">
        <v>30</v>
      </c>
      <c r="O1518">
        <v>32</v>
      </c>
      <c r="P1518" t="s">
        <v>1304</v>
      </c>
      <c r="Q1518">
        <v>5</v>
      </c>
      <c r="R1518">
        <v>41863</v>
      </c>
      <c r="S1518" t="s">
        <v>158</v>
      </c>
      <c r="T1518">
        <v>26</v>
      </c>
      <c r="U1518" t="s">
        <v>1134</v>
      </c>
      <c r="V1518" t="s">
        <v>97</v>
      </c>
      <c r="W1518" s="449">
        <v>47</v>
      </c>
      <c r="X1518">
        <f>'Area 26'!AB50</f>
        <v>1</v>
      </c>
      <c r="Y1518" s="449" t="e">
        <f>'Area 26'!AF50</f>
        <v>#N/A</v>
      </c>
      <c r="Z1518" s="449" t="e">
        <f>'Area 26'!AD50</f>
        <v>#N/A</v>
      </c>
      <c r="AA1518" s="449" t="e">
        <f>'Area 26'!AJ50</f>
        <v>#N/A</v>
      </c>
      <c r="AB1518" t="e">
        <f t="shared" si="88"/>
        <v>#N/A</v>
      </c>
      <c r="AC1518" t="e">
        <f t="shared" si="89"/>
        <v>#N/A</v>
      </c>
      <c r="AD1518" t="e">
        <f t="shared" si="90"/>
        <v>#N/A</v>
      </c>
    </row>
    <row r="1519" spans="1:30">
      <c r="A1519" t="s">
        <v>174</v>
      </c>
      <c r="B1519" t="s">
        <v>886</v>
      </c>
      <c r="C1519" t="s">
        <v>1292</v>
      </c>
      <c r="D1519" t="s">
        <v>1293</v>
      </c>
      <c r="E1519">
        <v>50.063621390000002</v>
      </c>
      <c r="F1519">
        <v>-127.09864399999999</v>
      </c>
      <c r="G1519" t="s">
        <v>1294</v>
      </c>
      <c r="H1519" t="s">
        <v>1294</v>
      </c>
      <c r="I1519" t="s">
        <v>1295</v>
      </c>
      <c r="J1519" t="s">
        <v>1302</v>
      </c>
      <c r="K1519" t="s">
        <v>1303</v>
      </c>
      <c r="L1519">
        <v>49.911024390000001</v>
      </c>
      <c r="M1519">
        <v>-126.8499923</v>
      </c>
      <c r="N1519" t="s">
        <v>30</v>
      </c>
      <c r="O1519">
        <v>32</v>
      </c>
      <c r="P1519" t="s">
        <v>1304</v>
      </c>
      <c r="Q1519">
        <v>5</v>
      </c>
      <c r="R1519">
        <v>41863</v>
      </c>
      <c r="S1519" t="s">
        <v>158</v>
      </c>
      <c r="T1519">
        <v>26</v>
      </c>
      <c r="U1519" t="s">
        <v>1134</v>
      </c>
      <c r="V1519" t="s">
        <v>98</v>
      </c>
      <c r="W1519" s="449">
        <v>48</v>
      </c>
      <c r="X1519">
        <f>'Area 26'!AB51</f>
        <v>1</v>
      </c>
      <c r="Y1519" s="449" t="e">
        <f>'Area 26'!AF51</f>
        <v>#N/A</v>
      </c>
      <c r="Z1519" s="449" t="e">
        <f>'Area 26'!AD51</f>
        <v>#N/A</v>
      </c>
      <c r="AA1519" s="449" t="e">
        <f>'Area 26'!AJ51</f>
        <v>#N/A</v>
      </c>
      <c r="AB1519" t="e">
        <f t="shared" si="88"/>
        <v>#N/A</v>
      </c>
      <c r="AC1519" t="e">
        <f t="shared" si="89"/>
        <v>#N/A</v>
      </c>
      <c r="AD1519" t="e">
        <f t="shared" si="90"/>
        <v>#N/A</v>
      </c>
    </row>
    <row r="1520" spans="1:30">
      <c r="A1520" t="s">
        <v>174</v>
      </c>
      <c r="B1520" t="s">
        <v>886</v>
      </c>
      <c r="C1520" t="s">
        <v>1292</v>
      </c>
      <c r="D1520" t="s">
        <v>1293</v>
      </c>
      <c r="E1520">
        <v>50.063621390000002</v>
      </c>
      <c r="F1520">
        <v>-127.09864399999999</v>
      </c>
      <c r="G1520" t="s">
        <v>1294</v>
      </c>
      <c r="H1520" t="s">
        <v>1294</v>
      </c>
      <c r="I1520" t="s">
        <v>1295</v>
      </c>
      <c r="J1520" t="s">
        <v>1302</v>
      </c>
      <c r="K1520" t="s">
        <v>1303</v>
      </c>
      <c r="L1520">
        <v>49.911024390000001</v>
      </c>
      <c r="M1520">
        <v>-126.8499923</v>
      </c>
      <c r="N1520" t="s">
        <v>30</v>
      </c>
      <c r="O1520">
        <v>32</v>
      </c>
      <c r="P1520" t="s">
        <v>1304</v>
      </c>
      <c r="Q1520">
        <v>5</v>
      </c>
      <c r="R1520">
        <v>41863</v>
      </c>
      <c r="S1520" t="s">
        <v>158</v>
      </c>
      <c r="T1520">
        <v>26</v>
      </c>
      <c r="U1520" t="s">
        <v>1134</v>
      </c>
      <c r="V1520" t="s">
        <v>99</v>
      </c>
      <c r="W1520" s="449">
        <v>49</v>
      </c>
      <c r="X1520">
        <f>'Area 26'!AB52</f>
        <v>0</v>
      </c>
      <c r="Y1520" s="449" t="e">
        <f>'Area 26'!AF52</f>
        <v>#N/A</v>
      </c>
      <c r="Z1520" s="449" t="e">
        <f>'Area 26'!AD52</f>
        <v>#N/A</v>
      </c>
      <c r="AA1520" s="449" t="e">
        <f>'Area 26'!AJ52</f>
        <v>#N/A</v>
      </c>
      <c r="AB1520" t="e">
        <f t="shared" si="88"/>
        <v>#N/A</v>
      </c>
      <c r="AC1520" t="e">
        <f t="shared" si="89"/>
        <v>#N/A</v>
      </c>
      <c r="AD1520" t="e">
        <f t="shared" si="90"/>
        <v>#N/A</v>
      </c>
    </row>
    <row r="1521" spans="1:30">
      <c r="A1521" t="s">
        <v>174</v>
      </c>
      <c r="B1521" t="s">
        <v>886</v>
      </c>
      <c r="C1521" t="s">
        <v>1292</v>
      </c>
      <c r="D1521" t="s">
        <v>1293</v>
      </c>
      <c r="E1521">
        <v>50.063621390000002</v>
      </c>
      <c r="F1521">
        <v>-127.09864399999999</v>
      </c>
      <c r="G1521" t="s">
        <v>1294</v>
      </c>
      <c r="H1521" t="s">
        <v>1294</v>
      </c>
      <c r="I1521" t="s">
        <v>1295</v>
      </c>
      <c r="J1521" t="s">
        <v>1302</v>
      </c>
      <c r="K1521" t="s">
        <v>1303</v>
      </c>
      <c r="L1521">
        <v>49.911024390000001</v>
      </c>
      <c r="M1521">
        <v>-126.8499923</v>
      </c>
      <c r="N1521" t="s">
        <v>30</v>
      </c>
      <c r="O1521">
        <v>32</v>
      </c>
      <c r="P1521" t="s">
        <v>1304</v>
      </c>
      <c r="Q1521">
        <v>5</v>
      </c>
      <c r="R1521">
        <v>41863</v>
      </c>
      <c r="S1521" t="s">
        <v>158</v>
      </c>
      <c r="T1521">
        <v>26</v>
      </c>
      <c r="U1521" t="s">
        <v>1134</v>
      </c>
      <c r="V1521" t="s">
        <v>100</v>
      </c>
      <c r="W1521" s="449">
        <v>50</v>
      </c>
      <c r="X1521">
        <f>'Area 26'!AB53</f>
        <v>2</v>
      </c>
      <c r="Y1521" s="449" t="e">
        <f>'Area 26'!AF53</f>
        <v>#N/A</v>
      </c>
      <c r="Z1521" s="449" t="e">
        <f>'Area 26'!AD53</f>
        <v>#N/A</v>
      </c>
      <c r="AA1521" s="449" t="e">
        <f>'Area 26'!AJ53</f>
        <v>#N/A</v>
      </c>
      <c r="AB1521" t="e">
        <f t="shared" si="88"/>
        <v>#N/A</v>
      </c>
      <c r="AC1521" t="e">
        <f t="shared" si="89"/>
        <v>#N/A</v>
      </c>
      <c r="AD1521" t="e">
        <f t="shared" si="90"/>
        <v>#N/A</v>
      </c>
    </row>
    <row r="1522" spans="1:30">
      <c r="A1522" t="s">
        <v>174</v>
      </c>
      <c r="B1522" t="s">
        <v>886</v>
      </c>
      <c r="C1522" t="s">
        <v>1292</v>
      </c>
      <c r="D1522" t="s">
        <v>1293</v>
      </c>
      <c r="E1522">
        <v>50.063621390000002</v>
      </c>
      <c r="F1522">
        <v>-127.09864399999999</v>
      </c>
      <c r="G1522" t="s">
        <v>1294</v>
      </c>
      <c r="H1522" t="s">
        <v>1294</v>
      </c>
      <c r="I1522" t="s">
        <v>1295</v>
      </c>
      <c r="J1522" t="s">
        <v>1302</v>
      </c>
      <c r="K1522" t="s">
        <v>1303</v>
      </c>
      <c r="L1522">
        <v>49.911024390000001</v>
      </c>
      <c r="M1522">
        <v>-126.8499923</v>
      </c>
      <c r="N1522" t="s">
        <v>30</v>
      </c>
      <c r="O1522">
        <v>32</v>
      </c>
      <c r="P1522" t="s">
        <v>1304</v>
      </c>
      <c r="Q1522">
        <v>5</v>
      </c>
      <c r="R1522">
        <v>41863</v>
      </c>
      <c r="S1522" t="s">
        <v>158</v>
      </c>
      <c r="T1522">
        <v>26</v>
      </c>
      <c r="U1522" t="s">
        <v>1134</v>
      </c>
      <c r="V1522" t="s">
        <v>101</v>
      </c>
      <c r="W1522" s="449">
        <v>51</v>
      </c>
      <c r="X1522">
        <f>'Area 26'!AB54</f>
        <v>1</v>
      </c>
      <c r="Y1522" s="449" t="e">
        <f>'Area 26'!AF54</f>
        <v>#N/A</v>
      </c>
      <c r="Z1522" s="449" t="e">
        <f>'Area 26'!AD54</f>
        <v>#N/A</v>
      </c>
      <c r="AA1522" s="449" t="e">
        <f>'Area 26'!AJ54</f>
        <v>#N/A</v>
      </c>
      <c r="AB1522" t="e">
        <f t="shared" si="88"/>
        <v>#N/A</v>
      </c>
      <c r="AC1522" t="e">
        <f t="shared" si="89"/>
        <v>#N/A</v>
      </c>
      <c r="AD1522" t="e">
        <f t="shared" si="90"/>
        <v>#N/A</v>
      </c>
    </row>
    <row r="1523" spans="1:30">
      <c r="A1523" t="s">
        <v>174</v>
      </c>
      <c r="B1523" t="s">
        <v>886</v>
      </c>
      <c r="C1523" t="s">
        <v>1292</v>
      </c>
      <c r="D1523" t="s">
        <v>1293</v>
      </c>
      <c r="E1523">
        <v>50.063621390000002</v>
      </c>
      <c r="F1523">
        <v>-127.09864399999999</v>
      </c>
      <c r="G1523" t="s">
        <v>1294</v>
      </c>
      <c r="H1523" t="s">
        <v>1294</v>
      </c>
      <c r="I1523" t="s">
        <v>1295</v>
      </c>
      <c r="J1523" t="s">
        <v>1302</v>
      </c>
      <c r="K1523" t="s">
        <v>1303</v>
      </c>
      <c r="L1523">
        <v>49.911024390000001</v>
      </c>
      <c r="M1523">
        <v>-126.8499923</v>
      </c>
      <c r="N1523" t="s">
        <v>30</v>
      </c>
      <c r="O1523">
        <v>32</v>
      </c>
      <c r="P1523" t="s">
        <v>1304</v>
      </c>
      <c r="Q1523">
        <v>5</v>
      </c>
      <c r="R1523">
        <v>41863</v>
      </c>
      <c r="S1523" t="s">
        <v>158</v>
      </c>
      <c r="T1523">
        <v>26</v>
      </c>
      <c r="U1523" t="s">
        <v>1134</v>
      </c>
      <c r="V1523" t="s">
        <v>102</v>
      </c>
      <c r="W1523" s="449">
        <v>52</v>
      </c>
      <c r="X1523">
        <f>'Area 26'!AB55</f>
        <v>0</v>
      </c>
      <c r="Y1523" s="449" t="e">
        <f>'Area 26'!AF55</f>
        <v>#N/A</v>
      </c>
      <c r="Z1523" s="449" t="e">
        <f>'Area 26'!AD55</f>
        <v>#N/A</v>
      </c>
      <c r="AA1523" s="449" t="e">
        <f>'Area 26'!AJ55</f>
        <v>#N/A</v>
      </c>
      <c r="AB1523" t="e">
        <f t="shared" si="88"/>
        <v>#N/A</v>
      </c>
      <c r="AC1523" t="e">
        <f t="shared" si="89"/>
        <v>#N/A</v>
      </c>
      <c r="AD1523" t="e">
        <f t="shared" si="90"/>
        <v>#N/A</v>
      </c>
    </row>
    <row r="1524" spans="1:30">
      <c r="A1524" t="s">
        <v>174</v>
      </c>
      <c r="B1524" t="s">
        <v>886</v>
      </c>
      <c r="C1524" t="s">
        <v>1292</v>
      </c>
      <c r="D1524" t="s">
        <v>1293</v>
      </c>
      <c r="E1524">
        <v>50.063621390000002</v>
      </c>
      <c r="F1524">
        <v>-127.09864399999999</v>
      </c>
      <c r="G1524" t="s">
        <v>1294</v>
      </c>
      <c r="H1524" t="s">
        <v>1294</v>
      </c>
      <c r="I1524" t="s">
        <v>1295</v>
      </c>
      <c r="J1524" t="s">
        <v>1302</v>
      </c>
      <c r="K1524" t="s">
        <v>1303</v>
      </c>
      <c r="L1524">
        <v>49.911024390000001</v>
      </c>
      <c r="M1524">
        <v>-126.8499923</v>
      </c>
      <c r="N1524" t="s">
        <v>30</v>
      </c>
      <c r="O1524">
        <v>32</v>
      </c>
      <c r="P1524" t="s">
        <v>1304</v>
      </c>
      <c r="Q1524">
        <v>5</v>
      </c>
      <c r="R1524">
        <v>41863</v>
      </c>
      <c r="S1524" t="s">
        <v>158</v>
      </c>
      <c r="T1524">
        <v>26</v>
      </c>
      <c r="U1524" t="s">
        <v>1134</v>
      </c>
      <c r="V1524" t="s">
        <v>103</v>
      </c>
      <c r="W1524" s="449">
        <v>53</v>
      </c>
      <c r="X1524">
        <f>'Area 26'!AB56</f>
        <v>1</v>
      </c>
      <c r="Y1524" s="449" t="e">
        <f>'Area 26'!AF56</f>
        <v>#N/A</v>
      </c>
      <c r="Z1524" s="449" t="e">
        <f>'Area 26'!AD56</f>
        <v>#N/A</v>
      </c>
      <c r="AA1524" s="449" t="e">
        <f>'Area 26'!AJ56</f>
        <v>#N/A</v>
      </c>
      <c r="AB1524" t="e">
        <f t="shared" si="88"/>
        <v>#N/A</v>
      </c>
      <c r="AC1524" t="e">
        <f t="shared" si="89"/>
        <v>#N/A</v>
      </c>
      <c r="AD1524" t="e">
        <f t="shared" si="90"/>
        <v>#N/A</v>
      </c>
    </row>
    <row r="1525" spans="1:30">
      <c r="A1525" t="s">
        <v>174</v>
      </c>
      <c r="B1525" t="s">
        <v>886</v>
      </c>
      <c r="C1525" t="s">
        <v>1292</v>
      </c>
      <c r="D1525" t="s">
        <v>1293</v>
      </c>
      <c r="E1525">
        <v>50.063621390000002</v>
      </c>
      <c r="F1525">
        <v>-127.09864399999999</v>
      </c>
      <c r="G1525" t="s">
        <v>1294</v>
      </c>
      <c r="H1525" t="s">
        <v>1294</v>
      </c>
      <c r="I1525" t="s">
        <v>1295</v>
      </c>
      <c r="J1525" t="s">
        <v>1302</v>
      </c>
      <c r="K1525" t="s">
        <v>1303</v>
      </c>
      <c r="L1525">
        <v>49.911024390000001</v>
      </c>
      <c r="M1525">
        <v>-126.8499923</v>
      </c>
      <c r="N1525" t="s">
        <v>30</v>
      </c>
      <c r="O1525">
        <v>32</v>
      </c>
      <c r="P1525" t="s">
        <v>1304</v>
      </c>
      <c r="Q1525">
        <v>5</v>
      </c>
      <c r="R1525">
        <v>41863</v>
      </c>
      <c r="S1525" t="s">
        <v>158</v>
      </c>
      <c r="T1525">
        <v>26</v>
      </c>
      <c r="U1525" t="s">
        <v>1134</v>
      </c>
      <c r="V1525" t="s">
        <v>104</v>
      </c>
      <c r="W1525" s="449">
        <v>54</v>
      </c>
      <c r="X1525">
        <f>'Area 26'!AB57</f>
        <v>1</v>
      </c>
      <c r="Y1525" s="449" t="e">
        <f>'Area 26'!AF57</f>
        <v>#N/A</v>
      </c>
      <c r="Z1525" s="449" t="e">
        <f>'Area 26'!AD57</f>
        <v>#N/A</v>
      </c>
      <c r="AA1525" s="449" t="e">
        <f>'Area 26'!AJ57</f>
        <v>#N/A</v>
      </c>
      <c r="AB1525" t="e">
        <f t="shared" si="88"/>
        <v>#N/A</v>
      </c>
      <c r="AC1525" t="e">
        <f t="shared" si="89"/>
        <v>#N/A</v>
      </c>
      <c r="AD1525" t="e">
        <f t="shared" si="90"/>
        <v>#N/A</v>
      </c>
    </row>
    <row r="1526" spans="1:30">
      <c r="A1526" t="s">
        <v>174</v>
      </c>
      <c r="B1526" t="s">
        <v>886</v>
      </c>
      <c r="C1526" t="s">
        <v>1292</v>
      </c>
      <c r="D1526" t="s">
        <v>1293</v>
      </c>
      <c r="E1526">
        <v>50.063621390000002</v>
      </c>
      <c r="F1526">
        <v>-127.09864399999999</v>
      </c>
      <c r="G1526" t="s">
        <v>1294</v>
      </c>
      <c r="H1526" t="s">
        <v>1294</v>
      </c>
      <c r="I1526" t="s">
        <v>1295</v>
      </c>
      <c r="J1526" t="s">
        <v>1302</v>
      </c>
      <c r="K1526" t="s">
        <v>1303</v>
      </c>
      <c r="L1526">
        <v>49.911024390000001</v>
      </c>
      <c r="M1526">
        <v>-126.8499923</v>
      </c>
      <c r="N1526" t="s">
        <v>30</v>
      </c>
      <c r="O1526">
        <v>32</v>
      </c>
      <c r="P1526" t="s">
        <v>1304</v>
      </c>
      <c r="Q1526">
        <v>5</v>
      </c>
      <c r="R1526">
        <v>41863</v>
      </c>
      <c r="S1526" t="s">
        <v>158</v>
      </c>
      <c r="T1526">
        <v>26</v>
      </c>
      <c r="U1526" t="s">
        <v>1134</v>
      </c>
      <c r="V1526" t="s">
        <v>105</v>
      </c>
      <c r="W1526" s="449">
        <v>55</v>
      </c>
      <c r="X1526">
        <f>'Area 26'!AB58</f>
        <v>1</v>
      </c>
      <c r="Y1526" s="449" t="e">
        <f>'Area 26'!AF58</f>
        <v>#N/A</v>
      </c>
      <c r="Z1526" s="449" t="e">
        <f>'Area 26'!AD58</f>
        <v>#N/A</v>
      </c>
      <c r="AA1526" s="449" t="e">
        <f>'Area 26'!AJ58</f>
        <v>#N/A</v>
      </c>
      <c r="AB1526" t="e">
        <f t="shared" si="88"/>
        <v>#N/A</v>
      </c>
      <c r="AC1526" t="e">
        <f t="shared" si="89"/>
        <v>#N/A</v>
      </c>
      <c r="AD1526" t="e">
        <f t="shared" si="90"/>
        <v>#N/A</v>
      </c>
    </row>
    <row r="1527" spans="1:30">
      <c r="A1527" t="s">
        <v>174</v>
      </c>
      <c r="B1527" t="s">
        <v>886</v>
      </c>
      <c r="C1527" t="s">
        <v>1292</v>
      </c>
      <c r="D1527" t="s">
        <v>1293</v>
      </c>
      <c r="E1527">
        <v>50.063621390000002</v>
      </c>
      <c r="F1527">
        <v>-127.09864399999999</v>
      </c>
      <c r="G1527" t="s">
        <v>1294</v>
      </c>
      <c r="H1527" t="s">
        <v>1294</v>
      </c>
      <c r="I1527" t="s">
        <v>1295</v>
      </c>
      <c r="J1527" t="s">
        <v>1302</v>
      </c>
      <c r="K1527" t="s">
        <v>1303</v>
      </c>
      <c r="L1527">
        <v>49.911024390000001</v>
      </c>
      <c r="M1527">
        <v>-126.8499923</v>
      </c>
      <c r="N1527" t="s">
        <v>30</v>
      </c>
      <c r="O1527">
        <v>32</v>
      </c>
      <c r="P1527" t="s">
        <v>1304</v>
      </c>
      <c r="Q1527">
        <v>5</v>
      </c>
      <c r="R1527">
        <v>41863</v>
      </c>
      <c r="S1527" t="s">
        <v>158</v>
      </c>
      <c r="T1527">
        <v>26</v>
      </c>
      <c r="U1527" t="s">
        <v>1134</v>
      </c>
      <c r="V1527" t="s">
        <v>106</v>
      </c>
      <c r="W1527" s="449">
        <v>56</v>
      </c>
      <c r="X1527">
        <f>'Area 26'!AB59</f>
        <v>2</v>
      </c>
      <c r="Y1527" s="449">
        <f>'Area 26'!AF59</f>
        <v>0</v>
      </c>
      <c r="Z1527" s="449">
        <f>'Area 26'!AD59</f>
        <v>0</v>
      </c>
      <c r="AA1527" s="449" t="e">
        <f>'Area 26'!AJ59</f>
        <v>#N/A</v>
      </c>
      <c r="AB1527" t="e">
        <f t="shared" si="88"/>
        <v>#N/A</v>
      </c>
      <c r="AC1527" t="e">
        <f t="shared" si="89"/>
        <v>#N/A</v>
      </c>
      <c r="AD1527" t="e">
        <f t="shared" si="90"/>
        <v>#N/A</v>
      </c>
    </row>
    <row r="1528" spans="1:30">
      <c r="A1528" t="s">
        <v>174</v>
      </c>
      <c r="B1528" t="s">
        <v>886</v>
      </c>
      <c r="C1528" t="s">
        <v>1292</v>
      </c>
      <c r="D1528" t="s">
        <v>1293</v>
      </c>
      <c r="E1528">
        <v>50.063621390000002</v>
      </c>
      <c r="F1528">
        <v>-127.09864399999999</v>
      </c>
      <c r="G1528" t="s">
        <v>1294</v>
      </c>
      <c r="H1528" t="s">
        <v>1294</v>
      </c>
      <c r="I1528" t="s">
        <v>1295</v>
      </c>
      <c r="J1528" t="s">
        <v>1302</v>
      </c>
      <c r="K1528" t="s">
        <v>1303</v>
      </c>
      <c r="L1528">
        <v>49.911024390000001</v>
      </c>
      <c r="M1528">
        <v>-126.8499923</v>
      </c>
      <c r="N1528" t="s">
        <v>30</v>
      </c>
      <c r="O1528">
        <v>32</v>
      </c>
      <c r="P1528" t="s">
        <v>1304</v>
      </c>
      <c r="Q1528">
        <v>5</v>
      </c>
      <c r="R1528">
        <v>41863</v>
      </c>
      <c r="S1528" t="s">
        <v>158</v>
      </c>
      <c r="T1528">
        <v>26</v>
      </c>
      <c r="U1528" t="s">
        <v>1134</v>
      </c>
      <c r="V1528" t="s">
        <v>107</v>
      </c>
      <c r="W1528" s="449">
        <v>57</v>
      </c>
      <c r="X1528">
        <f>'Area 26'!AB60</f>
        <v>2</v>
      </c>
      <c r="Y1528" s="449">
        <f>'Area 26'!AF60</f>
        <v>0</v>
      </c>
      <c r="Z1528" s="449">
        <f>'Area 26'!AD60</f>
        <v>0</v>
      </c>
      <c r="AA1528" s="449" t="e">
        <f>'Area 26'!AJ60</f>
        <v>#N/A</v>
      </c>
      <c r="AB1528" t="e">
        <f t="shared" si="88"/>
        <v>#N/A</v>
      </c>
      <c r="AC1528" t="e">
        <f t="shared" si="89"/>
        <v>#N/A</v>
      </c>
      <c r="AD1528" t="e">
        <f t="shared" si="90"/>
        <v>#N/A</v>
      </c>
    </row>
    <row r="1529" spans="1:30">
      <c r="A1529" t="s">
        <v>174</v>
      </c>
      <c r="B1529" t="s">
        <v>886</v>
      </c>
      <c r="C1529" t="s">
        <v>1292</v>
      </c>
      <c r="D1529" t="s">
        <v>1293</v>
      </c>
      <c r="E1529">
        <v>50.063621390000002</v>
      </c>
      <c r="F1529">
        <v>-127.09864399999999</v>
      </c>
      <c r="G1529" t="s">
        <v>1294</v>
      </c>
      <c r="H1529" t="s">
        <v>1294</v>
      </c>
      <c r="I1529" t="s">
        <v>1295</v>
      </c>
      <c r="J1529" t="s">
        <v>1302</v>
      </c>
      <c r="K1529" t="s">
        <v>1303</v>
      </c>
      <c r="L1529">
        <v>49.911024390000001</v>
      </c>
      <c r="M1529">
        <v>-126.8499923</v>
      </c>
      <c r="N1529" t="s">
        <v>30</v>
      </c>
      <c r="O1529">
        <v>32</v>
      </c>
      <c r="P1529" t="s">
        <v>1304</v>
      </c>
      <c r="Q1529">
        <v>5</v>
      </c>
      <c r="R1529">
        <v>41863</v>
      </c>
      <c r="S1529" t="s">
        <v>158</v>
      </c>
      <c r="T1529">
        <v>26</v>
      </c>
      <c r="U1529" t="s">
        <v>1134</v>
      </c>
      <c r="V1529" t="s">
        <v>108</v>
      </c>
      <c r="W1529" s="449">
        <v>58</v>
      </c>
      <c r="X1529">
        <f>'Area 26'!AB61</f>
        <v>3</v>
      </c>
      <c r="Y1529" s="449">
        <f>'Area 26'!AF61</f>
        <v>0</v>
      </c>
      <c r="Z1529" s="449">
        <f>'Area 26'!AD61</f>
        <v>0</v>
      </c>
      <c r="AA1529" s="449" t="e">
        <f>'Area 26'!AJ61</f>
        <v>#N/A</v>
      </c>
      <c r="AB1529" t="e">
        <f t="shared" si="88"/>
        <v>#N/A</v>
      </c>
      <c r="AC1529" t="e">
        <f t="shared" si="89"/>
        <v>#N/A</v>
      </c>
      <c r="AD1529" t="e">
        <f t="shared" si="90"/>
        <v>#N/A</v>
      </c>
    </row>
    <row r="1530" spans="1:30">
      <c r="A1530" t="s">
        <v>174</v>
      </c>
      <c r="B1530" t="s">
        <v>886</v>
      </c>
      <c r="C1530" t="s">
        <v>1292</v>
      </c>
      <c r="D1530" t="s">
        <v>1293</v>
      </c>
      <c r="E1530">
        <v>50.063621390000002</v>
      </c>
      <c r="F1530">
        <v>-127.09864399999999</v>
      </c>
      <c r="G1530" t="s">
        <v>1294</v>
      </c>
      <c r="H1530" t="s">
        <v>1294</v>
      </c>
      <c r="I1530" t="s">
        <v>1295</v>
      </c>
      <c r="J1530" t="s">
        <v>1302</v>
      </c>
      <c r="K1530" t="s">
        <v>1303</v>
      </c>
      <c r="L1530">
        <v>49.911024390000001</v>
      </c>
      <c r="M1530">
        <v>-126.8499923</v>
      </c>
      <c r="N1530" t="s">
        <v>30</v>
      </c>
      <c r="O1530">
        <v>32</v>
      </c>
      <c r="P1530" t="s">
        <v>1304</v>
      </c>
      <c r="Q1530">
        <v>5</v>
      </c>
      <c r="R1530">
        <v>41863</v>
      </c>
      <c r="S1530" t="s">
        <v>158</v>
      </c>
      <c r="T1530">
        <v>26</v>
      </c>
      <c r="U1530" t="s">
        <v>1134</v>
      </c>
      <c r="V1530" t="s">
        <v>109</v>
      </c>
      <c r="W1530" s="449">
        <v>59</v>
      </c>
      <c r="X1530">
        <f>'Area 26'!AB62</f>
        <v>3</v>
      </c>
      <c r="Y1530" s="449">
        <f>'Area 26'!AF62</f>
        <v>0</v>
      </c>
      <c r="Z1530" s="449">
        <f>'Area 26'!AD62</f>
        <v>0</v>
      </c>
      <c r="AA1530" s="449" t="e">
        <f>'Area 26'!AJ62</f>
        <v>#N/A</v>
      </c>
      <c r="AB1530" t="e">
        <f t="shared" si="88"/>
        <v>#N/A</v>
      </c>
      <c r="AC1530" t="e">
        <f t="shared" si="89"/>
        <v>#N/A</v>
      </c>
      <c r="AD1530" t="e">
        <f t="shared" si="90"/>
        <v>#N/A</v>
      </c>
    </row>
    <row r="1531" spans="1:30">
      <c r="A1531" t="s">
        <v>174</v>
      </c>
      <c r="B1531" t="s">
        <v>886</v>
      </c>
      <c r="C1531" t="s">
        <v>1292</v>
      </c>
      <c r="D1531" t="s">
        <v>1293</v>
      </c>
      <c r="E1531">
        <v>50.063621390000002</v>
      </c>
      <c r="F1531">
        <v>-127.09864399999999</v>
      </c>
      <c r="G1531" t="s">
        <v>1294</v>
      </c>
      <c r="H1531" t="s">
        <v>1294</v>
      </c>
      <c r="I1531" t="s">
        <v>1295</v>
      </c>
      <c r="J1531" t="s">
        <v>1302</v>
      </c>
      <c r="K1531" t="s">
        <v>1303</v>
      </c>
      <c r="L1531">
        <v>49.911024390000001</v>
      </c>
      <c r="M1531">
        <v>-126.8499923</v>
      </c>
      <c r="N1531" t="s">
        <v>30</v>
      </c>
      <c r="O1531">
        <v>32</v>
      </c>
      <c r="P1531" t="s">
        <v>1304</v>
      </c>
      <c r="Q1531">
        <v>5</v>
      </c>
      <c r="R1531">
        <v>41863</v>
      </c>
      <c r="S1531" t="s">
        <v>158</v>
      </c>
      <c r="T1531">
        <v>26</v>
      </c>
      <c r="U1531" t="s">
        <v>1134</v>
      </c>
      <c r="V1531" t="s">
        <v>110</v>
      </c>
      <c r="W1531" s="449">
        <v>60</v>
      </c>
      <c r="X1531">
        <f>'Area 26'!AB63</f>
        <v>0</v>
      </c>
      <c r="Y1531" s="449" t="e">
        <f>'Area 26'!AF63</f>
        <v>#N/A</v>
      </c>
      <c r="Z1531" s="449" t="e">
        <f>'Area 26'!AD63</f>
        <v>#N/A</v>
      </c>
      <c r="AA1531" s="449" t="e">
        <f>'Area 26'!AJ63</f>
        <v>#N/A</v>
      </c>
      <c r="AB1531" t="e">
        <f t="shared" si="88"/>
        <v>#N/A</v>
      </c>
      <c r="AC1531" t="e">
        <f t="shared" si="89"/>
        <v>#N/A</v>
      </c>
      <c r="AD1531" t="e">
        <f t="shared" si="90"/>
        <v>#N/A</v>
      </c>
    </row>
    <row r="1532" spans="1:30">
      <c r="A1532" t="s">
        <v>174</v>
      </c>
      <c r="B1532" t="s">
        <v>886</v>
      </c>
      <c r="C1532" t="s">
        <v>1292</v>
      </c>
      <c r="D1532" t="s">
        <v>1293</v>
      </c>
      <c r="E1532">
        <v>50.063621390000002</v>
      </c>
      <c r="F1532">
        <v>-127.09864399999999</v>
      </c>
      <c r="G1532" t="s">
        <v>1294</v>
      </c>
      <c r="H1532" t="s">
        <v>1294</v>
      </c>
      <c r="I1532" t="s">
        <v>1295</v>
      </c>
      <c r="J1532" t="s">
        <v>1302</v>
      </c>
      <c r="K1532" t="s">
        <v>1303</v>
      </c>
      <c r="L1532">
        <v>49.911024390000001</v>
      </c>
      <c r="M1532">
        <v>-126.8499923</v>
      </c>
      <c r="N1532" t="s">
        <v>30</v>
      </c>
      <c r="O1532">
        <v>32</v>
      </c>
      <c r="P1532" t="s">
        <v>1304</v>
      </c>
      <c r="Q1532">
        <v>5</v>
      </c>
      <c r="R1532">
        <v>41863</v>
      </c>
      <c r="S1532" t="s">
        <v>158</v>
      </c>
      <c r="T1532">
        <v>26</v>
      </c>
      <c r="U1532" t="s">
        <v>1134</v>
      </c>
      <c r="V1532" t="s">
        <v>111</v>
      </c>
      <c r="W1532" s="449">
        <v>61</v>
      </c>
      <c r="X1532">
        <f>'Area 26'!AB64</f>
        <v>1</v>
      </c>
      <c r="Y1532" s="449" t="e">
        <f>'Area 26'!AF64</f>
        <v>#N/A</v>
      </c>
      <c r="Z1532" s="449" t="e">
        <f>'Area 26'!AD64</f>
        <v>#N/A</v>
      </c>
      <c r="AA1532" s="449" t="e">
        <f>'Area 26'!AJ64</f>
        <v>#N/A</v>
      </c>
      <c r="AB1532" t="e">
        <f t="shared" si="88"/>
        <v>#N/A</v>
      </c>
      <c r="AC1532" t="e">
        <f t="shared" si="89"/>
        <v>#N/A</v>
      </c>
      <c r="AD1532" t="e">
        <f t="shared" si="90"/>
        <v>#N/A</v>
      </c>
    </row>
    <row r="1533" spans="1:30">
      <c r="A1533" t="s">
        <v>174</v>
      </c>
      <c r="B1533" t="s">
        <v>886</v>
      </c>
      <c r="C1533" t="s">
        <v>1292</v>
      </c>
      <c r="D1533" t="s">
        <v>1293</v>
      </c>
      <c r="E1533">
        <v>50.063621390000002</v>
      </c>
      <c r="F1533">
        <v>-127.09864399999999</v>
      </c>
      <c r="G1533" t="s">
        <v>1294</v>
      </c>
      <c r="H1533" t="s">
        <v>1294</v>
      </c>
      <c r="I1533" t="s">
        <v>1295</v>
      </c>
      <c r="J1533" t="s">
        <v>1302</v>
      </c>
      <c r="K1533" t="s">
        <v>1303</v>
      </c>
      <c r="L1533">
        <v>49.911024390000001</v>
      </c>
      <c r="M1533">
        <v>-126.8499923</v>
      </c>
      <c r="N1533" t="s">
        <v>30</v>
      </c>
      <c r="O1533">
        <v>32</v>
      </c>
      <c r="P1533" t="s">
        <v>1304</v>
      </c>
      <c r="Q1533">
        <v>5</v>
      </c>
      <c r="R1533">
        <v>41863</v>
      </c>
      <c r="S1533" t="s">
        <v>158</v>
      </c>
      <c r="T1533">
        <v>26</v>
      </c>
      <c r="U1533" t="s">
        <v>1134</v>
      </c>
      <c r="V1533" t="s">
        <v>112</v>
      </c>
      <c r="W1533" s="449">
        <v>62</v>
      </c>
      <c r="X1533">
        <f>'Area 26'!AB65</f>
        <v>0</v>
      </c>
      <c r="Y1533" s="449" t="e">
        <f>'Area 26'!AF65</f>
        <v>#N/A</v>
      </c>
      <c r="Z1533" s="449" t="e">
        <f>'Area 26'!AD65</f>
        <v>#N/A</v>
      </c>
      <c r="AA1533" s="449" t="e">
        <f>'Area 26'!AJ65</f>
        <v>#N/A</v>
      </c>
      <c r="AB1533" t="e">
        <f t="shared" si="88"/>
        <v>#N/A</v>
      </c>
      <c r="AC1533" t="e">
        <f t="shared" si="89"/>
        <v>#N/A</v>
      </c>
      <c r="AD1533" t="e">
        <f t="shared" si="90"/>
        <v>#N/A</v>
      </c>
    </row>
    <row r="1534" spans="1:30">
      <c r="A1534" t="s">
        <v>174</v>
      </c>
      <c r="B1534" t="s">
        <v>886</v>
      </c>
      <c r="C1534" t="s">
        <v>1292</v>
      </c>
      <c r="D1534" t="s">
        <v>1293</v>
      </c>
      <c r="E1534">
        <v>50.063621390000002</v>
      </c>
      <c r="F1534">
        <v>-127.09864399999999</v>
      </c>
      <c r="G1534" t="s">
        <v>1294</v>
      </c>
      <c r="H1534" t="s">
        <v>1294</v>
      </c>
      <c r="I1534" t="s">
        <v>1295</v>
      </c>
      <c r="J1534" t="s">
        <v>1302</v>
      </c>
      <c r="K1534" t="s">
        <v>1303</v>
      </c>
      <c r="L1534">
        <v>49.911024390000001</v>
      </c>
      <c r="M1534">
        <v>-126.8499923</v>
      </c>
      <c r="N1534" t="s">
        <v>30</v>
      </c>
      <c r="O1534">
        <v>32</v>
      </c>
      <c r="P1534" t="s">
        <v>1304</v>
      </c>
      <c r="Q1534">
        <v>5</v>
      </c>
      <c r="R1534">
        <v>41863</v>
      </c>
      <c r="S1534" t="s">
        <v>158</v>
      </c>
      <c r="T1534">
        <v>26</v>
      </c>
      <c r="U1534" t="s">
        <v>1134</v>
      </c>
      <c r="V1534" t="s">
        <v>113</v>
      </c>
      <c r="W1534" s="449">
        <v>63</v>
      </c>
      <c r="X1534">
        <f>'Area 26'!AB66</f>
        <v>0</v>
      </c>
      <c r="Y1534" s="449" t="e">
        <f>'Area 26'!AF66</f>
        <v>#N/A</v>
      </c>
      <c r="Z1534" s="449" t="e">
        <f>'Area 26'!AD66</f>
        <v>#N/A</v>
      </c>
      <c r="AA1534" s="449" t="e">
        <f>'Area 26'!AJ66</f>
        <v>#N/A</v>
      </c>
      <c r="AB1534" t="e">
        <f t="shared" si="88"/>
        <v>#N/A</v>
      </c>
      <c r="AC1534" t="e">
        <f t="shared" si="89"/>
        <v>#N/A</v>
      </c>
      <c r="AD1534" t="e">
        <f t="shared" si="90"/>
        <v>#N/A</v>
      </c>
    </row>
    <row r="1535" spans="1:30">
      <c r="A1535" t="s">
        <v>174</v>
      </c>
      <c r="B1535" t="s">
        <v>886</v>
      </c>
      <c r="C1535" t="s">
        <v>1292</v>
      </c>
      <c r="D1535" t="s">
        <v>1293</v>
      </c>
      <c r="E1535">
        <v>50.063621390000002</v>
      </c>
      <c r="F1535">
        <v>-127.09864399999999</v>
      </c>
      <c r="G1535" t="s">
        <v>1294</v>
      </c>
      <c r="H1535" t="s">
        <v>1294</v>
      </c>
      <c r="I1535" t="s">
        <v>1295</v>
      </c>
      <c r="J1535" t="s">
        <v>1302</v>
      </c>
      <c r="K1535" t="s">
        <v>1303</v>
      </c>
      <c r="L1535">
        <v>49.911024390000001</v>
      </c>
      <c r="M1535">
        <v>-126.8499923</v>
      </c>
      <c r="N1535" t="s">
        <v>30</v>
      </c>
      <c r="O1535">
        <v>32</v>
      </c>
      <c r="P1535" t="s">
        <v>1304</v>
      </c>
      <c r="Q1535">
        <v>5</v>
      </c>
      <c r="R1535">
        <v>41863</v>
      </c>
      <c r="S1535" t="s">
        <v>158</v>
      </c>
      <c r="T1535">
        <v>26</v>
      </c>
      <c r="U1535" t="s">
        <v>1134</v>
      </c>
      <c r="V1535" t="s">
        <v>114</v>
      </c>
      <c r="W1535" s="449">
        <v>64</v>
      </c>
      <c r="X1535">
        <f>'Area 26'!AB67</f>
        <v>0</v>
      </c>
      <c r="Y1535" s="449" t="e">
        <f>'Area 26'!AF67</f>
        <v>#N/A</v>
      </c>
      <c r="Z1535" s="449" t="e">
        <f>'Area 26'!AD67</f>
        <v>#N/A</v>
      </c>
      <c r="AA1535" s="449" t="e">
        <f>'Area 26'!AJ67</f>
        <v>#N/A</v>
      </c>
      <c r="AB1535" t="e">
        <f t="shared" si="88"/>
        <v>#N/A</v>
      </c>
      <c r="AC1535" t="e">
        <f t="shared" si="89"/>
        <v>#N/A</v>
      </c>
      <c r="AD1535" t="e">
        <f t="shared" si="90"/>
        <v>#N/A</v>
      </c>
    </row>
    <row r="1536" spans="1:30">
      <c r="A1536" t="s">
        <v>174</v>
      </c>
      <c r="B1536" t="s">
        <v>886</v>
      </c>
      <c r="C1536" t="s">
        <v>1292</v>
      </c>
      <c r="D1536" t="s">
        <v>1293</v>
      </c>
      <c r="E1536">
        <v>50.063621390000002</v>
      </c>
      <c r="F1536">
        <v>-127.09864399999999</v>
      </c>
      <c r="G1536" t="s">
        <v>1294</v>
      </c>
      <c r="H1536" t="s">
        <v>1294</v>
      </c>
      <c r="I1536" t="s">
        <v>1295</v>
      </c>
      <c r="J1536" t="s">
        <v>1302</v>
      </c>
      <c r="K1536" t="s">
        <v>1303</v>
      </c>
      <c r="L1536">
        <v>49.911024390000001</v>
      </c>
      <c r="M1536">
        <v>-126.8499923</v>
      </c>
      <c r="N1536" t="s">
        <v>30</v>
      </c>
      <c r="O1536">
        <v>32</v>
      </c>
      <c r="P1536" t="s">
        <v>1304</v>
      </c>
      <c r="Q1536">
        <v>5</v>
      </c>
      <c r="R1536">
        <v>41863</v>
      </c>
      <c r="S1536" t="s">
        <v>158</v>
      </c>
      <c r="T1536">
        <v>26</v>
      </c>
      <c r="U1536" t="s">
        <v>1134</v>
      </c>
      <c r="V1536" t="s">
        <v>115</v>
      </c>
      <c r="W1536" s="449">
        <v>65</v>
      </c>
      <c r="X1536">
        <f>'Area 26'!AB68</f>
        <v>2</v>
      </c>
      <c r="Y1536" s="449" t="e">
        <f>'Area 26'!AF68</f>
        <v>#N/A</v>
      </c>
      <c r="Z1536" s="449" t="e">
        <f>'Area 26'!AD68</f>
        <v>#N/A</v>
      </c>
      <c r="AA1536" s="449" t="e">
        <f>'Area 26'!AJ68</f>
        <v>#N/A</v>
      </c>
      <c r="AB1536" t="e">
        <f t="shared" ref="AB1536:AB1541" si="91">VLOOKUP(Z1536,biorisk,2,FALSE)</f>
        <v>#N/A</v>
      </c>
      <c r="AC1536" t="e">
        <f t="shared" ref="AC1536:AC1541" si="92">VLOOKUP(AA1536,futurerisk,2,FALSE)</f>
        <v>#N/A</v>
      </c>
      <c r="AD1536" t="e">
        <f t="shared" ref="AD1536:AD1541" si="93">AB1536*AC1536</f>
        <v>#N/A</v>
      </c>
    </row>
    <row r="1537" spans="1:30">
      <c r="A1537" t="s">
        <v>174</v>
      </c>
      <c r="B1537" t="s">
        <v>886</v>
      </c>
      <c r="C1537" t="s">
        <v>1292</v>
      </c>
      <c r="D1537" t="s">
        <v>1293</v>
      </c>
      <c r="E1537">
        <v>50.063621390000002</v>
      </c>
      <c r="F1537">
        <v>-127.09864399999999</v>
      </c>
      <c r="G1537" t="s">
        <v>1294</v>
      </c>
      <c r="H1537" t="s">
        <v>1294</v>
      </c>
      <c r="I1537" t="s">
        <v>1295</v>
      </c>
      <c r="J1537" t="s">
        <v>1302</v>
      </c>
      <c r="K1537" t="s">
        <v>1303</v>
      </c>
      <c r="L1537">
        <v>49.911024390000001</v>
      </c>
      <c r="M1537">
        <v>-126.8499923</v>
      </c>
      <c r="N1537" t="s">
        <v>30</v>
      </c>
      <c r="O1537">
        <v>32</v>
      </c>
      <c r="P1537" t="s">
        <v>1304</v>
      </c>
      <c r="Q1537">
        <v>5</v>
      </c>
      <c r="R1537">
        <v>41863</v>
      </c>
      <c r="S1537" t="s">
        <v>158</v>
      </c>
      <c r="T1537">
        <v>26</v>
      </c>
      <c r="U1537" t="s">
        <v>1134</v>
      </c>
      <c r="V1537" t="s">
        <v>116</v>
      </c>
      <c r="W1537" s="449">
        <v>66</v>
      </c>
      <c r="X1537">
        <f>'Area 26'!AB69</f>
        <v>0</v>
      </c>
      <c r="Y1537" s="449" t="e">
        <f>'Area 26'!AF69</f>
        <v>#N/A</v>
      </c>
      <c r="Z1537" s="449" t="e">
        <f>'Area 26'!AD69</f>
        <v>#N/A</v>
      </c>
      <c r="AA1537" s="449" t="e">
        <f>'Area 26'!AJ69</f>
        <v>#N/A</v>
      </c>
      <c r="AB1537" t="e">
        <f t="shared" si="91"/>
        <v>#N/A</v>
      </c>
      <c r="AC1537" t="e">
        <f t="shared" si="92"/>
        <v>#N/A</v>
      </c>
      <c r="AD1537" t="e">
        <f t="shared" si="93"/>
        <v>#N/A</v>
      </c>
    </row>
    <row r="1538" spans="1:30">
      <c r="A1538" t="s">
        <v>174</v>
      </c>
      <c r="B1538" t="s">
        <v>886</v>
      </c>
      <c r="C1538" t="s">
        <v>1292</v>
      </c>
      <c r="D1538" t="s">
        <v>1293</v>
      </c>
      <c r="E1538">
        <v>50.063621390000002</v>
      </c>
      <c r="F1538">
        <v>-127.09864399999999</v>
      </c>
      <c r="G1538" t="s">
        <v>1294</v>
      </c>
      <c r="H1538" t="s">
        <v>1294</v>
      </c>
      <c r="I1538" t="s">
        <v>1295</v>
      </c>
      <c r="J1538" t="s">
        <v>1302</v>
      </c>
      <c r="K1538" t="s">
        <v>1303</v>
      </c>
      <c r="L1538">
        <v>49.911024390000001</v>
      </c>
      <c r="M1538">
        <v>-126.8499923</v>
      </c>
      <c r="N1538" t="s">
        <v>30</v>
      </c>
      <c r="O1538">
        <v>32</v>
      </c>
      <c r="P1538" t="s">
        <v>1304</v>
      </c>
      <c r="Q1538">
        <v>5</v>
      </c>
      <c r="R1538">
        <v>41863</v>
      </c>
      <c r="S1538" t="s">
        <v>158</v>
      </c>
      <c r="T1538">
        <v>26</v>
      </c>
      <c r="U1538" t="s">
        <v>1135</v>
      </c>
      <c r="V1538" t="s">
        <v>118</v>
      </c>
      <c r="W1538" s="449">
        <v>67</v>
      </c>
      <c r="X1538">
        <f>'Area 26'!AB70</f>
        <v>4</v>
      </c>
      <c r="Y1538" s="449" t="e">
        <f>'Area 26'!AF70</f>
        <v>#N/A</v>
      </c>
      <c r="Z1538" s="449" t="e">
        <f>'Area 26'!AD70</f>
        <v>#N/A</v>
      </c>
      <c r="AA1538" s="449" t="e">
        <f>'Area 26'!AJ70</f>
        <v>#N/A</v>
      </c>
      <c r="AB1538" t="e">
        <f t="shared" si="91"/>
        <v>#N/A</v>
      </c>
      <c r="AC1538" t="e">
        <f t="shared" si="92"/>
        <v>#N/A</v>
      </c>
      <c r="AD1538" t="e">
        <f t="shared" si="93"/>
        <v>#N/A</v>
      </c>
    </row>
    <row r="1539" spans="1:30">
      <c r="A1539" t="s">
        <v>174</v>
      </c>
      <c r="B1539" t="s">
        <v>886</v>
      </c>
      <c r="C1539" t="s">
        <v>1292</v>
      </c>
      <c r="D1539" t="s">
        <v>1293</v>
      </c>
      <c r="E1539">
        <v>50.063621390000002</v>
      </c>
      <c r="F1539">
        <v>-127.09864399999999</v>
      </c>
      <c r="G1539" t="s">
        <v>1294</v>
      </c>
      <c r="H1539" t="s">
        <v>1294</v>
      </c>
      <c r="I1539" t="s">
        <v>1295</v>
      </c>
      <c r="J1539" t="s">
        <v>1302</v>
      </c>
      <c r="K1539" t="s">
        <v>1303</v>
      </c>
      <c r="L1539">
        <v>49.911024390000001</v>
      </c>
      <c r="M1539">
        <v>-126.8499923</v>
      </c>
      <c r="N1539" t="s">
        <v>30</v>
      </c>
      <c r="O1539">
        <v>32</v>
      </c>
      <c r="P1539" t="s">
        <v>1304</v>
      </c>
      <c r="Q1539">
        <v>5</v>
      </c>
      <c r="R1539">
        <v>41863</v>
      </c>
      <c r="S1539" t="s">
        <v>158</v>
      </c>
      <c r="T1539">
        <v>26</v>
      </c>
      <c r="U1539" t="s">
        <v>1135</v>
      </c>
      <c r="V1539" t="s">
        <v>119</v>
      </c>
      <c r="W1539" s="449">
        <v>68</v>
      </c>
      <c r="X1539">
        <f>'Area 26'!AB71</f>
        <v>-1</v>
      </c>
      <c r="Y1539" s="449" t="e">
        <f>'Area 26'!AF71</f>
        <v>#N/A</v>
      </c>
      <c r="Z1539" s="449" t="e">
        <f>'Area 26'!AD71</f>
        <v>#N/A</v>
      </c>
      <c r="AA1539" s="449" t="e">
        <f>'Area 26'!AJ71</f>
        <v>#N/A</v>
      </c>
      <c r="AB1539" t="e">
        <f t="shared" si="91"/>
        <v>#N/A</v>
      </c>
      <c r="AC1539" t="e">
        <f t="shared" si="92"/>
        <v>#N/A</v>
      </c>
      <c r="AD1539" t="e">
        <f t="shared" si="93"/>
        <v>#N/A</v>
      </c>
    </row>
    <row r="1540" spans="1:30">
      <c r="A1540" t="s">
        <v>174</v>
      </c>
      <c r="B1540" t="s">
        <v>886</v>
      </c>
      <c r="C1540" t="s">
        <v>1292</v>
      </c>
      <c r="D1540" t="s">
        <v>1293</v>
      </c>
      <c r="E1540">
        <v>50.063621390000002</v>
      </c>
      <c r="F1540">
        <v>-127.09864399999999</v>
      </c>
      <c r="G1540" t="s">
        <v>1294</v>
      </c>
      <c r="H1540" t="s">
        <v>1294</v>
      </c>
      <c r="I1540" t="s">
        <v>1295</v>
      </c>
      <c r="J1540" t="s">
        <v>1302</v>
      </c>
      <c r="K1540" t="s">
        <v>1303</v>
      </c>
      <c r="L1540">
        <v>49.911024390000001</v>
      </c>
      <c r="M1540">
        <v>-126.8499923</v>
      </c>
      <c r="N1540" t="s">
        <v>30</v>
      </c>
      <c r="O1540">
        <v>32</v>
      </c>
      <c r="P1540" t="s">
        <v>1304</v>
      </c>
      <c r="Q1540">
        <v>5</v>
      </c>
      <c r="R1540">
        <v>41863</v>
      </c>
      <c r="S1540" t="s">
        <v>158</v>
      </c>
      <c r="T1540">
        <v>26</v>
      </c>
      <c r="U1540" t="s">
        <v>1135</v>
      </c>
      <c r="V1540" t="s">
        <v>120</v>
      </c>
      <c r="W1540" s="449">
        <v>69</v>
      </c>
      <c r="X1540">
        <f>'Area 26'!AB72</f>
        <v>1</v>
      </c>
      <c r="Y1540" s="449" t="e">
        <f>'Area 26'!AF72</f>
        <v>#N/A</v>
      </c>
      <c r="Z1540" s="449" t="e">
        <f>'Area 26'!AD72</f>
        <v>#N/A</v>
      </c>
      <c r="AA1540" s="449" t="e">
        <f>'Area 26'!AJ72</f>
        <v>#N/A</v>
      </c>
      <c r="AB1540" t="e">
        <f t="shared" si="91"/>
        <v>#N/A</v>
      </c>
      <c r="AC1540" t="e">
        <f t="shared" si="92"/>
        <v>#N/A</v>
      </c>
      <c r="AD1540" t="e">
        <f t="shared" si="93"/>
        <v>#N/A</v>
      </c>
    </row>
    <row r="1541" spans="1:30">
      <c r="A1541" t="s">
        <v>174</v>
      </c>
      <c r="B1541" t="s">
        <v>886</v>
      </c>
      <c r="C1541" t="s">
        <v>1292</v>
      </c>
      <c r="D1541" t="s">
        <v>1293</v>
      </c>
      <c r="E1541">
        <v>50.063621390000002</v>
      </c>
      <c r="F1541">
        <v>-127.09864399999999</v>
      </c>
      <c r="G1541" t="s">
        <v>1294</v>
      </c>
      <c r="H1541" t="s">
        <v>1294</v>
      </c>
      <c r="I1541" t="s">
        <v>1295</v>
      </c>
      <c r="J1541" t="s">
        <v>1302</v>
      </c>
      <c r="K1541" t="s">
        <v>1303</v>
      </c>
      <c r="L1541">
        <v>49.911024390000001</v>
      </c>
      <c r="M1541">
        <v>-126.8499923</v>
      </c>
      <c r="N1541" t="s">
        <v>30</v>
      </c>
      <c r="O1541">
        <v>32</v>
      </c>
      <c r="P1541" t="s">
        <v>1304</v>
      </c>
      <c r="Q1541">
        <v>5</v>
      </c>
      <c r="R1541">
        <v>41863</v>
      </c>
      <c r="S1541" t="s">
        <v>158</v>
      </c>
      <c r="T1541">
        <v>26</v>
      </c>
      <c r="U1541" t="s">
        <v>1135</v>
      </c>
      <c r="V1541" t="s">
        <v>121</v>
      </c>
      <c r="W1541" s="449">
        <v>70</v>
      </c>
      <c r="X1541">
        <f>'Area 26'!AB73</f>
        <v>1</v>
      </c>
      <c r="Y1541" s="449" t="e">
        <f>'Area 26'!AF73</f>
        <v>#N/A</v>
      </c>
      <c r="Z1541" s="449" t="e">
        <f>'Area 26'!AD73</f>
        <v>#N/A</v>
      </c>
      <c r="AA1541" s="449" t="e">
        <f>'Area 26'!AJ73</f>
        <v>#N/A</v>
      </c>
      <c r="AB1541" t="e">
        <f t="shared" si="91"/>
        <v>#N/A</v>
      </c>
      <c r="AC1541" t="e">
        <f t="shared" si="92"/>
        <v>#N/A</v>
      </c>
      <c r="AD1541" t="e">
        <f t="shared" si="93"/>
        <v>#N/A</v>
      </c>
    </row>
    <row r="1542" spans="1:30" ht="16" customHeight="1">
      <c r="A1542" t="s">
        <v>158</v>
      </c>
      <c r="B1542" t="s">
        <v>1209</v>
      </c>
      <c r="C1542" t="s">
        <v>1292</v>
      </c>
      <c r="D1542" t="s">
        <v>1293</v>
      </c>
      <c r="E1542">
        <v>50.023614610000003</v>
      </c>
      <c r="F1542">
        <v>-127.0768594</v>
      </c>
      <c r="G1542" t="s">
        <v>1294</v>
      </c>
      <c r="H1542" t="s">
        <v>1294</v>
      </c>
      <c r="I1542" t="s">
        <v>1295</v>
      </c>
      <c r="J1542" t="s">
        <v>1302</v>
      </c>
      <c r="K1542" t="s">
        <v>1303</v>
      </c>
      <c r="L1542">
        <v>49.911024390000001</v>
      </c>
      <c r="M1542">
        <v>-126.8499923</v>
      </c>
      <c r="N1542" t="s">
        <v>30</v>
      </c>
      <c r="O1542">
        <v>32</v>
      </c>
      <c r="P1542" t="s">
        <v>1304</v>
      </c>
      <c r="Q1542">
        <v>5</v>
      </c>
      <c r="R1542">
        <v>41843</v>
      </c>
      <c r="S1542" t="s">
        <v>158</v>
      </c>
      <c r="T1542">
        <v>24</v>
      </c>
      <c r="U1542" t="s">
        <v>976</v>
      </c>
      <c r="V1542" t="s">
        <v>976</v>
      </c>
      <c r="Y1542" s="449"/>
      <c r="Z1542" s="449"/>
      <c r="AA1542" s="449"/>
    </row>
    <row r="1543" spans="1:30" ht="16" customHeight="1">
      <c r="A1543" t="s">
        <v>158</v>
      </c>
      <c r="B1543" t="s">
        <v>1311</v>
      </c>
      <c r="C1543" t="s">
        <v>1292</v>
      </c>
      <c r="D1543" t="s">
        <v>1293</v>
      </c>
      <c r="E1543">
        <v>49.369982919999998</v>
      </c>
      <c r="F1543">
        <v>-126.0578299</v>
      </c>
      <c r="G1543" t="s">
        <v>1294</v>
      </c>
      <c r="H1543" t="s">
        <v>1294</v>
      </c>
      <c r="I1543" t="s">
        <v>1295</v>
      </c>
      <c r="J1543" t="s">
        <v>1296</v>
      </c>
      <c r="K1543" t="s">
        <v>1297</v>
      </c>
      <c r="L1543">
        <v>49.026875990000001</v>
      </c>
      <c r="M1543">
        <v>-125.14962509999999</v>
      </c>
      <c r="N1543" t="s">
        <v>30</v>
      </c>
      <c r="O1543">
        <v>31</v>
      </c>
      <c r="P1543" t="s">
        <v>1298</v>
      </c>
      <c r="Q1543">
        <v>5</v>
      </c>
      <c r="R1543">
        <v>41133</v>
      </c>
      <c r="S1543" t="s">
        <v>158</v>
      </c>
      <c r="T1543">
        <v>20</v>
      </c>
      <c r="U1543" t="s">
        <v>976</v>
      </c>
      <c r="V1543" t="s">
        <v>976</v>
      </c>
      <c r="Y1543" s="449"/>
      <c r="Z1543" s="449"/>
      <c r="AA1543" s="449"/>
    </row>
    <row r="1544" spans="1:30" ht="16" customHeight="1">
      <c r="A1544" t="s">
        <v>158</v>
      </c>
      <c r="B1544" t="s">
        <v>1149</v>
      </c>
      <c r="C1544" t="s">
        <v>1292</v>
      </c>
      <c r="D1544" t="s">
        <v>1293</v>
      </c>
      <c r="E1544">
        <v>48.391016489999998</v>
      </c>
      <c r="F1544">
        <v>-123.65899899999999</v>
      </c>
      <c r="G1544" t="s">
        <v>1294</v>
      </c>
      <c r="H1544" t="s">
        <v>1294</v>
      </c>
      <c r="I1544" t="s">
        <v>1295</v>
      </c>
      <c r="J1544" t="s">
        <v>1296</v>
      </c>
      <c r="K1544" t="s">
        <v>1297</v>
      </c>
      <c r="L1544">
        <v>49.026875990000001</v>
      </c>
      <c r="M1544">
        <v>-125.14962509999999</v>
      </c>
      <c r="N1544" t="s">
        <v>30</v>
      </c>
      <c r="O1544">
        <v>31</v>
      </c>
      <c r="P1544" t="s">
        <v>1298</v>
      </c>
      <c r="Q1544">
        <v>5</v>
      </c>
      <c r="R1544">
        <v>40133</v>
      </c>
      <c r="S1544" t="s">
        <v>158</v>
      </c>
      <c r="T1544">
        <v>27</v>
      </c>
      <c r="U1544" t="s">
        <v>976</v>
      </c>
      <c r="V1544" t="s">
        <v>976</v>
      </c>
      <c r="Y1544" s="449"/>
      <c r="Z1544" s="449"/>
      <c r="AA1544" s="449"/>
    </row>
    <row r="1545" spans="1:30" ht="16" customHeight="1">
      <c r="A1545" t="s">
        <v>158</v>
      </c>
      <c r="B1545" t="s">
        <v>1210</v>
      </c>
      <c r="C1545" t="s">
        <v>1292</v>
      </c>
      <c r="D1545" t="s">
        <v>1293</v>
      </c>
      <c r="E1545">
        <v>50.122541740000003</v>
      </c>
      <c r="F1545">
        <v>-127.5921749</v>
      </c>
      <c r="G1545" t="s">
        <v>1294</v>
      </c>
      <c r="H1545" t="s">
        <v>1294</v>
      </c>
      <c r="I1545" t="s">
        <v>1295</v>
      </c>
      <c r="J1545" t="s">
        <v>1302</v>
      </c>
      <c r="K1545" t="s">
        <v>1303</v>
      </c>
      <c r="L1545">
        <v>49.911024390000001</v>
      </c>
      <c r="M1545">
        <v>-126.8499923</v>
      </c>
      <c r="N1545" t="s">
        <v>30</v>
      </c>
      <c r="O1545">
        <v>32</v>
      </c>
      <c r="P1545" t="s">
        <v>1304</v>
      </c>
      <c r="Q1545">
        <v>5</v>
      </c>
      <c r="R1545">
        <v>39698</v>
      </c>
      <c r="S1545" t="s">
        <v>158</v>
      </c>
      <c r="T1545">
        <v>24</v>
      </c>
      <c r="U1545" t="s">
        <v>976</v>
      </c>
      <c r="V1545" t="s">
        <v>976</v>
      </c>
      <c r="Y1545" s="449"/>
      <c r="Z1545" s="449"/>
      <c r="AA1545" s="449"/>
    </row>
    <row r="1546" spans="1:30" ht="16" customHeight="1">
      <c r="A1546" t="s">
        <v>158</v>
      </c>
      <c r="B1546" t="s">
        <v>1150</v>
      </c>
      <c r="C1546" t="s">
        <v>1292</v>
      </c>
      <c r="D1546" t="s">
        <v>1293</v>
      </c>
      <c r="E1546">
        <v>49.388138730000001</v>
      </c>
      <c r="F1546">
        <v>-125.7604664</v>
      </c>
      <c r="G1546" t="s">
        <v>1294</v>
      </c>
      <c r="H1546" t="s">
        <v>1294</v>
      </c>
      <c r="I1546" t="s">
        <v>1295</v>
      </c>
      <c r="J1546" t="s">
        <v>1296</v>
      </c>
      <c r="K1546" t="s">
        <v>1297</v>
      </c>
      <c r="L1546">
        <v>49.026875990000001</v>
      </c>
      <c r="M1546">
        <v>-125.14962509999999</v>
      </c>
      <c r="N1546" t="s">
        <v>30</v>
      </c>
      <c r="O1546">
        <v>31</v>
      </c>
      <c r="P1546" t="s">
        <v>1298</v>
      </c>
      <c r="Q1546">
        <v>5</v>
      </c>
      <c r="R1546">
        <v>45190</v>
      </c>
      <c r="S1546" t="s">
        <v>174</v>
      </c>
      <c r="T1546">
        <v>27</v>
      </c>
      <c r="U1546" t="s">
        <v>976</v>
      </c>
      <c r="V1546" t="s">
        <v>976</v>
      </c>
      <c r="Y1546" s="449"/>
      <c r="Z1546" s="449"/>
      <c r="AA1546" s="449"/>
    </row>
    <row r="1547" spans="1:30" ht="16" customHeight="1">
      <c r="A1547" t="s">
        <v>158</v>
      </c>
      <c r="B1547" t="s">
        <v>1258</v>
      </c>
      <c r="C1547" t="s">
        <v>1292</v>
      </c>
      <c r="D1547" t="s">
        <v>1293</v>
      </c>
      <c r="E1547">
        <v>50.419416910000002</v>
      </c>
      <c r="F1547">
        <v>-127.3716019</v>
      </c>
      <c r="G1547" t="s">
        <v>1294</v>
      </c>
      <c r="H1547" t="s">
        <v>1305</v>
      </c>
      <c r="I1547" t="s">
        <v>1306</v>
      </c>
      <c r="J1547" t="s">
        <v>1307</v>
      </c>
      <c r="K1547" t="s">
        <v>1308</v>
      </c>
      <c r="L1547">
        <v>50.464334559999998</v>
      </c>
      <c r="M1547">
        <v>-127.7063854</v>
      </c>
      <c r="N1547" t="s">
        <v>30</v>
      </c>
      <c r="O1547">
        <v>33</v>
      </c>
      <c r="P1547" t="s">
        <v>1309</v>
      </c>
      <c r="Q1547">
        <v>5</v>
      </c>
      <c r="R1547">
        <v>44802</v>
      </c>
      <c r="S1547" t="s">
        <v>158</v>
      </c>
      <c r="T1547">
        <v>25</v>
      </c>
      <c r="U1547" t="s">
        <v>976</v>
      </c>
      <c r="V1547" t="s">
        <v>976</v>
      </c>
      <c r="Y1547" s="449"/>
      <c r="Z1547" s="449"/>
      <c r="AA1547" s="449"/>
    </row>
    <row r="1548" spans="1:30" ht="16" customHeight="1">
      <c r="A1548" t="s">
        <v>158</v>
      </c>
      <c r="B1548" t="s">
        <v>1211</v>
      </c>
      <c r="C1548" t="s">
        <v>1292</v>
      </c>
      <c r="D1548" t="s">
        <v>1293</v>
      </c>
      <c r="E1548">
        <v>49.845636839999997</v>
      </c>
      <c r="F1548">
        <v>-126.89940300000001</v>
      </c>
      <c r="G1548" t="s">
        <v>1294</v>
      </c>
      <c r="H1548" t="s">
        <v>1294</v>
      </c>
      <c r="I1548" t="s">
        <v>1295</v>
      </c>
      <c r="J1548" t="s">
        <v>1302</v>
      </c>
      <c r="K1548" t="s">
        <v>1303</v>
      </c>
      <c r="L1548">
        <v>49.911024390000001</v>
      </c>
      <c r="M1548">
        <v>-126.8499923</v>
      </c>
      <c r="N1548" t="s">
        <v>30</v>
      </c>
      <c r="O1548">
        <v>32</v>
      </c>
      <c r="P1548" t="s">
        <v>1304</v>
      </c>
      <c r="Q1548">
        <v>5</v>
      </c>
      <c r="R1548">
        <v>41643</v>
      </c>
      <c r="S1548" t="s">
        <v>158</v>
      </c>
      <c r="T1548">
        <v>25</v>
      </c>
      <c r="U1548" t="s">
        <v>976</v>
      </c>
      <c r="V1548" t="s">
        <v>976</v>
      </c>
      <c r="Y1548" s="449"/>
      <c r="Z1548" s="449"/>
      <c r="AA1548" s="449"/>
    </row>
    <row r="1549" spans="1:30" ht="16" customHeight="1">
      <c r="A1549" t="s">
        <v>158</v>
      </c>
      <c r="B1549" t="s">
        <v>1212</v>
      </c>
      <c r="C1549" t="s">
        <v>1292</v>
      </c>
      <c r="D1549" t="s">
        <v>1293</v>
      </c>
      <c r="E1549">
        <v>49.611100950000001</v>
      </c>
      <c r="F1549">
        <v>-126.0496038</v>
      </c>
      <c r="G1549" t="s">
        <v>1294</v>
      </c>
      <c r="H1549" t="s">
        <v>1294</v>
      </c>
      <c r="I1549" t="s">
        <v>1295</v>
      </c>
      <c r="J1549" t="s">
        <v>1302</v>
      </c>
      <c r="K1549" t="s">
        <v>1303</v>
      </c>
      <c r="L1549">
        <v>49.911024390000001</v>
      </c>
      <c r="M1549">
        <v>-126.8499923</v>
      </c>
      <c r="N1549" t="s">
        <v>30</v>
      </c>
      <c r="O1549">
        <v>32</v>
      </c>
      <c r="P1549" t="s">
        <v>1304</v>
      </c>
      <c r="Q1549">
        <v>5</v>
      </c>
      <c r="R1549">
        <v>41328</v>
      </c>
      <c r="S1549" t="s">
        <v>174</v>
      </c>
      <c r="T1549">
        <v>26</v>
      </c>
      <c r="U1549" t="s">
        <v>976</v>
      </c>
      <c r="V1549" t="s">
        <v>976</v>
      </c>
      <c r="Y1549" s="449"/>
      <c r="Z1549" s="449"/>
      <c r="AA1549" s="449"/>
    </row>
    <row r="1550" spans="1:30">
      <c r="A1550" t="s">
        <v>158</v>
      </c>
      <c r="B1550" t="s">
        <v>1213</v>
      </c>
      <c r="C1550" t="s">
        <v>1292</v>
      </c>
      <c r="D1550" t="s">
        <v>1293</v>
      </c>
      <c r="E1550">
        <v>49.998065869999998</v>
      </c>
      <c r="F1550">
        <v>-127.16407839999999</v>
      </c>
      <c r="G1550" t="s">
        <v>1294</v>
      </c>
      <c r="H1550" t="s">
        <v>1294</v>
      </c>
      <c r="I1550" t="s">
        <v>1295</v>
      </c>
      <c r="J1550" t="s">
        <v>1302</v>
      </c>
      <c r="K1550" t="s">
        <v>1303</v>
      </c>
      <c r="L1550">
        <v>49.911024390000001</v>
      </c>
      <c r="M1550">
        <v>-126.8499923</v>
      </c>
      <c r="N1550" t="s">
        <v>30</v>
      </c>
      <c r="O1550">
        <v>32</v>
      </c>
      <c r="P1550" t="s">
        <v>1304</v>
      </c>
      <c r="Q1550">
        <v>5</v>
      </c>
      <c r="R1550">
        <v>41823</v>
      </c>
      <c r="S1550" t="s">
        <v>158</v>
      </c>
      <c r="T1550">
        <v>22</v>
      </c>
      <c r="U1550" t="s">
        <v>976</v>
      </c>
      <c r="V1550" t="s">
        <v>976</v>
      </c>
      <c r="Y1550" s="449"/>
      <c r="Z1550" s="449"/>
      <c r="AA1550" s="449"/>
    </row>
    <row r="1551" spans="1:30">
      <c r="A1551" t="s">
        <v>158</v>
      </c>
      <c r="B1551" t="s">
        <v>1151</v>
      </c>
      <c r="C1551" t="s">
        <v>1292</v>
      </c>
      <c r="D1551" t="s">
        <v>1293</v>
      </c>
      <c r="E1551">
        <v>48.813854849999998</v>
      </c>
      <c r="F1551">
        <v>-124.6696168</v>
      </c>
      <c r="G1551" t="s">
        <v>1294</v>
      </c>
      <c r="H1551" t="s">
        <v>1294</v>
      </c>
      <c r="I1551" t="s">
        <v>1295</v>
      </c>
      <c r="J1551" t="s">
        <v>1296</v>
      </c>
      <c r="K1551" t="s">
        <v>1297</v>
      </c>
      <c r="L1551">
        <v>49.026875990000001</v>
      </c>
      <c r="M1551">
        <v>-125.14962509999999</v>
      </c>
      <c r="N1551" t="s">
        <v>30</v>
      </c>
      <c r="O1551">
        <v>31</v>
      </c>
      <c r="P1551" t="s">
        <v>1298</v>
      </c>
      <c r="Q1551">
        <v>5</v>
      </c>
      <c r="R1551">
        <v>40408</v>
      </c>
      <c r="S1551" t="s">
        <v>158</v>
      </c>
      <c r="T1551">
        <v>23</v>
      </c>
      <c r="U1551" t="s">
        <v>976</v>
      </c>
      <c r="V1551" t="s">
        <v>976</v>
      </c>
      <c r="Y1551" s="449"/>
      <c r="Z1551" s="449"/>
      <c r="AA1551" s="449"/>
    </row>
    <row r="1552" spans="1:30" ht="16" customHeight="1">
      <c r="A1552" t="s">
        <v>158</v>
      </c>
      <c r="B1552" t="s">
        <v>1152</v>
      </c>
      <c r="C1552" t="s">
        <v>1292</v>
      </c>
      <c r="D1552" t="s">
        <v>1293</v>
      </c>
      <c r="E1552">
        <v>48.958592549999999</v>
      </c>
      <c r="F1552">
        <v>-125.21883750000001</v>
      </c>
      <c r="G1552" t="s">
        <v>1294</v>
      </c>
      <c r="H1552" t="s">
        <v>1294</v>
      </c>
      <c r="I1552" t="s">
        <v>1295</v>
      </c>
      <c r="J1552" t="s">
        <v>1296</v>
      </c>
      <c r="K1552" t="s">
        <v>1297</v>
      </c>
      <c r="L1552">
        <v>49.026875990000001</v>
      </c>
      <c r="M1552">
        <v>-125.14962509999999</v>
      </c>
      <c r="N1552" t="s">
        <v>30</v>
      </c>
      <c r="O1552">
        <v>31</v>
      </c>
      <c r="P1552" t="s">
        <v>1298</v>
      </c>
      <c r="Q1552">
        <v>5</v>
      </c>
      <c r="R1552">
        <v>40728</v>
      </c>
      <c r="S1552" t="s">
        <v>158</v>
      </c>
      <c r="T1552">
        <v>23</v>
      </c>
      <c r="U1552" t="s">
        <v>976</v>
      </c>
      <c r="V1552" t="s">
        <v>976</v>
      </c>
      <c r="Y1552" s="449"/>
      <c r="Z1552" s="449"/>
      <c r="AA1552" s="449"/>
    </row>
    <row r="1553" spans="1:27" ht="16" customHeight="1">
      <c r="A1553" t="s">
        <v>158</v>
      </c>
      <c r="B1553" t="s">
        <v>1153</v>
      </c>
      <c r="C1553" t="s">
        <v>1292</v>
      </c>
      <c r="D1553" t="s">
        <v>1293</v>
      </c>
      <c r="E1553">
        <v>48.91505205</v>
      </c>
      <c r="F1553">
        <v>-125.0019866</v>
      </c>
      <c r="G1553" t="s">
        <v>1294</v>
      </c>
      <c r="H1553" t="s">
        <v>1294</v>
      </c>
      <c r="I1553" t="s">
        <v>1295</v>
      </c>
      <c r="J1553" t="s">
        <v>1296</v>
      </c>
      <c r="K1553" t="s">
        <v>1297</v>
      </c>
      <c r="L1553">
        <v>49.026875990000001</v>
      </c>
      <c r="M1553">
        <v>-125.14962509999999</v>
      </c>
      <c r="N1553" t="s">
        <v>30</v>
      </c>
      <c r="O1553">
        <v>31</v>
      </c>
      <c r="P1553" t="s">
        <v>1298</v>
      </c>
      <c r="Q1553">
        <v>5</v>
      </c>
      <c r="R1553">
        <v>40478</v>
      </c>
      <c r="S1553" t="s">
        <v>158</v>
      </c>
      <c r="T1553">
        <v>23</v>
      </c>
      <c r="U1553" t="s">
        <v>976</v>
      </c>
      <c r="V1553" t="s">
        <v>976</v>
      </c>
      <c r="Y1553" s="449"/>
      <c r="Z1553" s="449"/>
      <c r="AA1553" s="449"/>
    </row>
    <row r="1554" spans="1:27" ht="16" customHeight="1">
      <c r="A1554" t="s">
        <v>158</v>
      </c>
      <c r="B1554" t="s">
        <v>1154</v>
      </c>
      <c r="C1554" t="s">
        <v>1292</v>
      </c>
      <c r="D1554" t="s">
        <v>1293</v>
      </c>
      <c r="E1554">
        <v>49.016448220000001</v>
      </c>
      <c r="F1554">
        <v>-125.27828359999999</v>
      </c>
      <c r="G1554" t="s">
        <v>1294</v>
      </c>
      <c r="H1554" t="s">
        <v>1294</v>
      </c>
      <c r="I1554" t="s">
        <v>1295</v>
      </c>
      <c r="J1554" t="s">
        <v>1296</v>
      </c>
      <c r="K1554" t="s">
        <v>1297</v>
      </c>
      <c r="L1554">
        <v>49.026875990000001</v>
      </c>
      <c r="M1554">
        <v>-125.14962509999999</v>
      </c>
      <c r="N1554" t="s">
        <v>30</v>
      </c>
      <c r="O1554">
        <v>31</v>
      </c>
      <c r="P1554" t="s">
        <v>1298</v>
      </c>
      <c r="Q1554">
        <v>5</v>
      </c>
      <c r="R1554">
        <v>40768</v>
      </c>
      <c r="S1554" t="s">
        <v>158</v>
      </c>
      <c r="T1554">
        <v>22</v>
      </c>
      <c r="U1554" t="s">
        <v>976</v>
      </c>
      <c r="V1554" t="s">
        <v>976</v>
      </c>
      <c r="Y1554" s="449"/>
      <c r="Z1554" s="449"/>
      <c r="AA1554" s="449"/>
    </row>
    <row r="1555" spans="1:27" ht="16" customHeight="1">
      <c r="A1555" t="s">
        <v>158</v>
      </c>
      <c r="B1555" t="s">
        <v>1155</v>
      </c>
      <c r="C1555" t="s">
        <v>1292</v>
      </c>
      <c r="D1555" t="s">
        <v>1293</v>
      </c>
      <c r="E1555">
        <v>48.796497840000001</v>
      </c>
      <c r="F1555">
        <v>-124.6821431</v>
      </c>
      <c r="G1555" t="s">
        <v>1294</v>
      </c>
      <c r="H1555" t="s">
        <v>1294</v>
      </c>
      <c r="I1555" t="s">
        <v>1295</v>
      </c>
      <c r="J1555" t="s">
        <v>1296</v>
      </c>
      <c r="K1555" t="s">
        <v>1297</v>
      </c>
      <c r="L1555">
        <v>49.026875990000001</v>
      </c>
      <c r="M1555">
        <v>-125.14962509999999</v>
      </c>
      <c r="N1555" t="s">
        <v>30</v>
      </c>
      <c r="O1555">
        <v>31</v>
      </c>
      <c r="P1555" t="s">
        <v>1298</v>
      </c>
      <c r="Q1555">
        <v>5</v>
      </c>
      <c r="R1555">
        <v>40398</v>
      </c>
      <c r="S1555" t="s">
        <v>158</v>
      </c>
      <c r="T1555">
        <v>27</v>
      </c>
      <c r="U1555" t="s">
        <v>976</v>
      </c>
      <c r="V1555" t="s">
        <v>976</v>
      </c>
      <c r="Y1555" s="449"/>
      <c r="Z1555" s="449"/>
      <c r="AA1555" s="449"/>
    </row>
    <row r="1556" spans="1:27" ht="16" customHeight="1">
      <c r="A1556" t="s">
        <v>158</v>
      </c>
      <c r="B1556" t="s">
        <v>1312</v>
      </c>
      <c r="C1556" t="s">
        <v>1292</v>
      </c>
      <c r="D1556" t="s">
        <v>1293</v>
      </c>
      <c r="E1556">
        <v>50.332617220000003</v>
      </c>
      <c r="F1556">
        <v>-127.4344802</v>
      </c>
      <c r="G1556" t="s">
        <v>1294</v>
      </c>
      <c r="H1556" t="s">
        <v>1305</v>
      </c>
      <c r="I1556" t="s">
        <v>1306</v>
      </c>
      <c r="J1556" t="s">
        <v>1307</v>
      </c>
      <c r="K1556" t="s">
        <v>1308</v>
      </c>
      <c r="L1556">
        <v>50.464334559999998</v>
      </c>
      <c r="M1556">
        <v>-127.7063854</v>
      </c>
      <c r="N1556" t="s">
        <v>30</v>
      </c>
      <c r="O1556">
        <v>33</v>
      </c>
      <c r="P1556" t="s">
        <v>1309</v>
      </c>
      <c r="Q1556">
        <v>5</v>
      </c>
      <c r="R1556">
        <v>44792</v>
      </c>
      <c r="S1556" t="s">
        <v>174</v>
      </c>
      <c r="T1556">
        <v>26</v>
      </c>
      <c r="U1556" t="s">
        <v>976</v>
      </c>
      <c r="V1556" t="s">
        <v>976</v>
      </c>
      <c r="Y1556" s="449"/>
      <c r="Z1556" s="449"/>
      <c r="AA1556" s="449"/>
    </row>
    <row r="1557" spans="1:27" ht="16" customHeight="1">
      <c r="A1557" t="s">
        <v>158</v>
      </c>
      <c r="B1557" t="s">
        <v>1214</v>
      </c>
      <c r="C1557" t="s">
        <v>1292</v>
      </c>
      <c r="D1557" t="s">
        <v>1293</v>
      </c>
      <c r="E1557">
        <v>50.079784789999998</v>
      </c>
      <c r="F1557">
        <v>-127.2890671</v>
      </c>
      <c r="G1557" t="s">
        <v>1294</v>
      </c>
      <c r="H1557" t="s">
        <v>1294</v>
      </c>
      <c r="I1557" t="s">
        <v>1295</v>
      </c>
      <c r="J1557" t="s">
        <v>1302</v>
      </c>
      <c r="K1557" t="s">
        <v>1303</v>
      </c>
      <c r="L1557">
        <v>49.911024390000001</v>
      </c>
      <c r="M1557">
        <v>-126.8499923</v>
      </c>
      <c r="N1557" t="s">
        <v>30</v>
      </c>
      <c r="O1557">
        <v>32</v>
      </c>
      <c r="P1557" t="s">
        <v>1304</v>
      </c>
      <c r="Q1557">
        <v>5</v>
      </c>
      <c r="R1557">
        <v>39628</v>
      </c>
      <c r="S1557" t="s">
        <v>158</v>
      </c>
      <c r="T1557">
        <v>20</v>
      </c>
      <c r="U1557" t="s">
        <v>976</v>
      </c>
      <c r="V1557" t="s">
        <v>976</v>
      </c>
      <c r="Y1557" s="449"/>
      <c r="Z1557" s="449"/>
      <c r="AA1557" s="449"/>
    </row>
    <row r="1558" spans="1:27" ht="16" customHeight="1">
      <c r="A1558" t="s">
        <v>158</v>
      </c>
      <c r="B1558" t="s">
        <v>1156</v>
      </c>
      <c r="C1558" t="s">
        <v>1292</v>
      </c>
      <c r="D1558" t="s">
        <v>1293</v>
      </c>
      <c r="E1558">
        <v>48.413573</v>
      </c>
      <c r="F1558">
        <v>-123.7118846</v>
      </c>
      <c r="G1558" t="s">
        <v>1294</v>
      </c>
      <c r="H1558" t="s">
        <v>1294</v>
      </c>
      <c r="I1558" t="s">
        <v>1295</v>
      </c>
      <c r="J1558" t="s">
        <v>1296</v>
      </c>
      <c r="K1558" t="s">
        <v>1297</v>
      </c>
      <c r="L1558">
        <v>49.026875990000001</v>
      </c>
      <c r="M1558">
        <v>-125.14962509999999</v>
      </c>
      <c r="N1558" t="s">
        <v>30</v>
      </c>
      <c r="O1558">
        <v>31</v>
      </c>
      <c r="P1558" t="s">
        <v>1298</v>
      </c>
      <c r="Q1558">
        <v>5</v>
      </c>
      <c r="R1558">
        <v>40183</v>
      </c>
      <c r="S1558" t="s">
        <v>158</v>
      </c>
      <c r="T1558">
        <v>23</v>
      </c>
      <c r="U1558" t="s">
        <v>976</v>
      </c>
      <c r="V1558" t="s">
        <v>976</v>
      </c>
      <c r="Y1558" s="449"/>
      <c r="Z1558" s="449"/>
      <c r="AA1558" s="449"/>
    </row>
    <row r="1559" spans="1:27" ht="16" customHeight="1">
      <c r="A1559" t="s">
        <v>158</v>
      </c>
      <c r="B1559" t="s">
        <v>1157</v>
      </c>
      <c r="C1559" t="s">
        <v>1292</v>
      </c>
      <c r="D1559" t="s">
        <v>1293</v>
      </c>
      <c r="E1559">
        <v>49.152455770000003</v>
      </c>
      <c r="F1559">
        <v>-124.7870047</v>
      </c>
      <c r="G1559" t="s">
        <v>1294</v>
      </c>
      <c r="H1559" t="s">
        <v>1294</v>
      </c>
      <c r="I1559" t="s">
        <v>1295</v>
      </c>
      <c r="J1559" t="s">
        <v>1296</v>
      </c>
      <c r="K1559" t="s">
        <v>1297</v>
      </c>
      <c r="L1559">
        <v>49.026875990000001</v>
      </c>
      <c r="M1559">
        <v>-125.14962509999999</v>
      </c>
      <c r="N1559" t="s">
        <v>30</v>
      </c>
      <c r="O1559">
        <v>31</v>
      </c>
      <c r="P1559" t="s">
        <v>1298</v>
      </c>
      <c r="Q1559">
        <v>5</v>
      </c>
      <c r="R1559">
        <v>40528</v>
      </c>
      <c r="S1559" t="s">
        <v>158</v>
      </c>
      <c r="T1559">
        <v>25</v>
      </c>
      <c r="U1559" t="s">
        <v>976</v>
      </c>
      <c r="V1559" t="s">
        <v>976</v>
      </c>
      <c r="Y1559" s="449"/>
      <c r="Z1559" s="449"/>
      <c r="AA1559" s="449"/>
    </row>
    <row r="1560" spans="1:27">
      <c r="A1560" t="s">
        <v>158</v>
      </c>
      <c r="B1560" t="s">
        <v>1215</v>
      </c>
      <c r="C1560" t="s">
        <v>1292</v>
      </c>
      <c r="D1560" t="s">
        <v>1293</v>
      </c>
      <c r="E1560">
        <v>49.968664969999999</v>
      </c>
      <c r="F1560">
        <v>-126.9493334</v>
      </c>
      <c r="G1560" t="s">
        <v>1294</v>
      </c>
      <c r="H1560" t="s">
        <v>1294</v>
      </c>
      <c r="I1560" t="s">
        <v>1295</v>
      </c>
      <c r="J1560" t="s">
        <v>1302</v>
      </c>
      <c r="K1560" t="s">
        <v>1303</v>
      </c>
      <c r="L1560">
        <v>49.911024390000001</v>
      </c>
      <c r="M1560">
        <v>-126.8499923</v>
      </c>
      <c r="N1560" t="s">
        <v>30</v>
      </c>
      <c r="O1560">
        <v>32</v>
      </c>
      <c r="P1560" t="s">
        <v>1304</v>
      </c>
      <c r="Q1560">
        <v>5</v>
      </c>
      <c r="R1560">
        <v>41753</v>
      </c>
      <c r="S1560" t="s">
        <v>158</v>
      </c>
      <c r="T1560">
        <v>26</v>
      </c>
      <c r="U1560" t="s">
        <v>976</v>
      </c>
      <c r="V1560" t="s">
        <v>976</v>
      </c>
      <c r="Y1560" s="449"/>
      <c r="Z1560" s="449"/>
      <c r="AA1560" s="449"/>
    </row>
    <row r="1561" spans="1:27">
      <c r="A1561" t="s">
        <v>158</v>
      </c>
      <c r="B1561" t="s">
        <v>1216</v>
      </c>
      <c r="C1561" t="s">
        <v>1292</v>
      </c>
      <c r="D1561" t="s">
        <v>1293</v>
      </c>
      <c r="E1561">
        <v>50.046855970000003</v>
      </c>
      <c r="F1561">
        <v>-127.4065695</v>
      </c>
      <c r="G1561" t="s">
        <v>1294</v>
      </c>
      <c r="H1561" t="s">
        <v>1294</v>
      </c>
      <c r="I1561" t="s">
        <v>1295</v>
      </c>
      <c r="J1561" t="s">
        <v>1302</v>
      </c>
      <c r="K1561" t="s">
        <v>1303</v>
      </c>
      <c r="L1561">
        <v>49.911024390000001</v>
      </c>
      <c r="M1561">
        <v>-126.8499923</v>
      </c>
      <c r="N1561" t="s">
        <v>30</v>
      </c>
      <c r="O1561">
        <v>32</v>
      </c>
      <c r="P1561" t="s">
        <v>1304</v>
      </c>
      <c r="Q1561">
        <v>5</v>
      </c>
      <c r="R1561">
        <v>39658</v>
      </c>
      <c r="S1561" t="s">
        <v>158</v>
      </c>
      <c r="T1561">
        <v>24</v>
      </c>
      <c r="U1561" t="s">
        <v>976</v>
      </c>
      <c r="V1561" t="s">
        <v>976</v>
      </c>
      <c r="Y1561" s="449"/>
      <c r="Z1561" s="449"/>
      <c r="AA1561" s="449"/>
    </row>
    <row r="1562" spans="1:27">
      <c r="A1562" t="s">
        <v>158</v>
      </c>
      <c r="B1562" t="s">
        <v>1159</v>
      </c>
      <c r="C1562" t="s">
        <v>1299</v>
      </c>
      <c r="D1562" t="s">
        <v>1293</v>
      </c>
      <c r="E1562">
        <v>49.201474019999999</v>
      </c>
      <c r="F1562">
        <v>-125.5123605</v>
      </c>
      <c r="G1562" t="s">
        <v>1294</v>
      </c>
      <c r="H1562" t="s">
        <v>1294</v>
      </c>
      <c r="I1562" t="s">
        <v>1295</v>
      </c>
      <c r="J1562" t="s">
        <v>1296</v>
      </c>
      <c r="K1562" t="s">
        <v>1297</v>
      </c>
      <c r="L1562">
        <v>49.026875990000001</v>
      </c>
      <c r="M1562">
        <v>-125.14962509999999</v>
      </c>
      <c r="N1562" t="s">
        <v>30</v>
      </c>
      <c r="O1562">
        <v>31</v>
      </c>
      <c r="P1562" t="s">
        <v>1298</v>
      </c>
      <c r="Q1562">
        <v>5</v>
      </c>
      <c r="R1562">
        <v>52163</v>
      </c>
      <c r="S1562" t="s">
        <v>158</v>
      </c>
      <c r="T1562">
        <v>23</v>
      </c>
      <c r="U1562" t="s">
        <v>976</v>
      </c>
      <c r="V1562" t="s">
        <v>976</v>
      </c>
      <c r="Y1562" s="449"/>
      <c r="Z1562" s="449"/>
      <c r="AA1562" s="449"/>
    </row>
    <row r="1563" spans="1:27">
      <c r="A1563" t="s">
        <v>158</v>
      </c>
      <c r="B1563" t="s">
        <v>1160</v>
      </c>
      <c r="C1563" t="s">
        <v>1292</v>
      </c>
      <c r="D1563" t="s">
        <v>1293</v>
      </c>
      <c r="E1563">
        <v>49.136661619999998</v>
      </c>
      <c r="F1563">
        <v>-125.13717370000001</v>
      </c>
      <c r="G1563" t="s">
        <v>1294</v>
      </c>
      <c r="H1563" t="s">
        <v>1294</v>
      </c>
      <c r="I1563" t="s">
        <v>1295</v>
      </c>
      <c r="J1563" t="s">
        <v>1296</v>
      </c>
      <c r="K1563" t="s">
        <v>1297</v>
      </c>
      <c r="L1563">
        <v>49.026875990000001</v>
      </c>
      <c r="M1563">
        <v>-125.14962509999999</v>
      </c>
      <c r="N1563" t="s">
        <v>30</v>
      </c>
      <c r="O1563">
        <v>31</v>
      </c>
      <c r="P1563" t="s">
        <v>1298</v>
      </c>
      <c r="Q1563">
        <v>5</v>
      </c>
      <c r="R1563">
        <v>131</v>
      </c>
      <c r="S1563" t="s">
        <v>158</v>
      </c>
      <c r="T1563">
        <v>23</v>
      </c>
      <c r="U1563" t="s">
        <v>976</v>
      </c>
      <c r="V1563" t="s">
        <v>976</v>
      </c>
      <c r="Y1563" s="449"/>
      <c r="Z1563" s="449"/>
      <c r="AA1563" s="449"/>
    </row>
    <row r="1564" spans="1:27">
      <c r="A1564" t="s">
        <v>158</v>
      </c>
      <c r="B1564" t="s">
        <v>1161</v>
      </c>
      <c r="C1564" t="s">
        <v>1292</v>
      </c>
      <c r="D1564" t="s">
        <v>1293</v>
      </c>
      <c r="E1564">
        <v>49.045574569999999</v>
      </c>
      <c r="F1564">
        <v>-125.13495949999999</v>
      </c>
      <c r="G1564" t="s">
        <v>1294</v>
      </c>
      <c r="H1564" t="s">
        <v>1294</v>
      </c>
      <c r="I1564" t="s">
        <v>1295</v>
      </c>
      <c r="J1564" t="s">
        <v>1296</v>
      </c>
      <c r="K1564" t="s">
        <v>1297</v>
      </c>
      <c r="L1564">
        <v>49.026875990000001</v>
      </c>
      <c r="M1564">
        <v>-125.14962509999999</v>
      </c>
      <c r="N1564" t="s">
        <v>30</v>
      </c>
      <c r="O1564">
        <v>31</v>
      </c>
      <c r="P1564" t="s">
        <v>1298</v>
      </c>
      <c r="Q1564">
        <v>5</v>
      </c>
      <c r="R1564">
        <v>40698</v>
      </c>
      <c r="S1564" t="s">
        <v>158</v>
      </c>
      <c r="T1564">
        <v>23</v>
      </c>
      <c r="U1564" t="s">
        <v>976</v>
      </c>
      <c r="V1564" t="s">
        <v>976</v>
      </c>
      <c r="Y1564" s="449"/>
      <c r="Z1564" s="449"/>
      <c r="AA1564" s="449"/>
    </row>
    <row r="1565" spans="1:27">
      <c r="A1565" t="s">
        <v>158</v>
      </c>
      <c r="B1565" t="s">
        <v>1162</v>
      </c>
      <c r="C1565" t="s">
        <v>1292</v>
      </c>
      <c r="D1565" t="s">
        <v>1293</v>
      </c>
      <c r="E1565">
        <v>49.002924640000003</v>
      </c>
      <c r="F1565">
        <v>-124.85811579999999</v>
      </c>
      <c r="G1565" t="s">
        <v>1294</v>
      </c>
      <c r="H1565" t="s">
        <v>1294</v>
      </c>
      <c r="I1565" t="s">
        <v>1295</v>
      </c>
      <c r="J1565" t="s">
        <v>1296</v>
      </c>
      <c r="K1565" t="s">
        <v>1297</v>
      </c>
      <c r="L1565">
        <v>49.026875990000001</v>
      </c>
      <c r="M1565">
        <v>-125.14962509999999</v>
      </c>
      <c r="N1565" t="s">
        <v>30</v>
      </c>
      <c r="O1565">
        <v>31</v>
      </c>
      <c r="P1565" t="s">
        <v>1298</v>
      </c>
      <c r="Q1565">
        <v>5</v>
      </c>
      <c r="R1565">
        <v>40508</v>
      </c>
      <c r="S1565" t="s">
        <v>158</v>
      </c>
      <c r="T1565">
        <v>27</v>
      </c>
      <c r="U1565" t="s">
        <v>976</v>
      </c>
      <c r="V1565" t="s">
        <v>976</v>
      </c>
      <c r="Y1565" s="449"/>
      <c r="Z1565" s="449"/>
      <c r="AA1565" s="449"/>
    </row>
    <row r="1566" spans="1:27">
      <c r="A1566" t="s">
        <v>158</v>
      </c>
      <c r="B1566" t="s">
        <v>1259</v>
      </c>
      <c r="C1566" t="s">
        <v>1292</v>
      </c>
      <c r="D1566" t="s">
        <v>1293</v>
      </c>
      <c r="E1566">
        <v>50.331286249999998</v>
      </c>
      <c r="F1566">
        <v>-127.434229</v>
      </c>
      <c r="G1566" t="s">
        <v>1294</v>
      </c>
      <c r="H1566" t="s">
        <v>1305</v>
      </c>
      <c r="I1566" t="s">
        <v>1306</v>
      </c>
      <c r="J1566" t="s">
        <v>1307</v>
      </c>
      <c r="K1566" t="s">
        <v>1308</v>
      </c>
      <c r="L1566">
        <v>50.464334559999998</v>
      </c>
      <c r="M1566">
        <v>-127.7063854</v>
      </c>
      <c r="N1566" t="s">
        <v>30</v>
      </c>
      <c r="O1566">
        <v>33</v>
      </c>
      <c r="P1566" t="s">
        <v>1309</v>
      </c>
      <c r="Q1566">
        <v>5</v>
      </c>
      <c r="R1566">
        <v>39918</v>
      </c>
      <c r="S1566" t="s">
        <v>158</v>
      </c>
      <c r="T1566">
        <v>23</v>
      </c>
      <c r="U1566" t="s">
        <v>976</v>
      </c>
      <c r="V1566" t="s">
        <v>976</v>
      </c>
      <c r="Y1566" s="449"/>
      <c r="Z1566" s="449"/>
      <c r="AA1566" s="449"/>
    </row>
    <row r="1567" spans="1:27">
      <c r="A1567" t="s">
        <v>158</v>
      </c>
      <c r="B1567" t="s">
        <v>1163</v>
      </c>
      <c r="C1567" t="s">
        <v>1292</v>
      </c>
      <c r="D1567" t="s">
        <v>1293</v>
      </c>
      <c r="E1567">
        <v>48.934956630000002</v>
      </c>
      <c r="F1567">
        <v>-124.9738698</v>
      </c>
      <c r="G1567" t="s">
        <v>1294</v>
      </c>
      <c r="H1567" t="s">
        <v>1294</v>
      </c>
      <c r="I1567" t="s">
        <v>1295</v>
      </c>
      <c r="J1567" t="s">
        <v>1296</v>
      </c>
      <c r="K1567" t="s">
        <v>1297</v>
      </c>
      <c r="L1567">
        <v>49.026875990000001</v>
      </c>
      <c r="M1567">
        <v>-125.14962509999999</v>
      </c>
      <c r="N1567" t="s">
        <v>30</v>
      </c>
      <c r="O1567">
        <v>31</v>
      </c>
      <c r="P1567" t="s">
        <v>1298</v>
      </c>
      <c r="Q1567">
        <v>5</v>
      </c>
      <c r="R1567">
        <v>40488</v>
      </c>
      <c r="S1567" t="s">
        <v>158</v>
      </c>
      <c r="T1567">
        <v>25</v>
      </c>
      <c r="U1567" t="s">
        <v>976</v>
      </c>
      <c r="V1567" t="s">
        <v>976</v>
      </c>
      <c r="Y1567" s="449"/>
      <c r="Z1567" s="449"/>
      <c r="AA1567" s="449"/>
    </row>
    <row r="1568" spans="1:27">
      <c r="A1568" t="s">
        <v>158</v>
      </c>
      <c r="B1568" t="s">
        <v>1217</v>
      </c>
      <c r="C1568" t="s">
        <v>1292</v>
      </c>
      <c r="D1568" t="s">
        <v>1293</v>
      </c>
      <c r="E1568">
        <v>49.723460199999998</v>
      </c>
      <c r="F1568">
        <v>-126.4555927</v>
      </c>
      <c r="G1568" t="s">
        <v>1294</v>
      </c>
      <c r="H1568" t="s">
        <v>1294</v>
      </c>
      <c r="I1568" t="s">
        <v>1295</v>
      </c>
      <c r="J1568" t="s">
        <v>1302</v>
      </c>
      <c r="K1568" t="s">
        <v>1303</v>
      </c>
      <c r="L1568">
        <v>49.911024390000001</v>
      </c>
      <c r="M1568">
        <v>-126.8499923</v>
      </c>
      <c r="N1568" t="s">
        <v>30</v>
      </c>
      <c r="O1568">
        <v>32</v>
      </c>
      <c r="P1568" t="s">
        <v>1304</v>
      </c>
      <c r="Q1568">
        <v>5</v>
      </c>
      <c r="R1568">
        <v>41413</v>
      </c>
      <c r="S1568" t="s">
        <v>158</v>
      </c>
      <c r="T1568">
        <v>23</v>
      </c>
      <c r="U1568" t="s">
        <v>976</v>
      </c>
      <c r="V1568" t="s">
        <v>976</v>
      </c>
      <c r="Y1568" s="449"/>
      <c r="Z1568" s="449"/>
      <c r="AA1568" s="449"/>
    </row>
    <row r="1569" spans="1:27">
      <c r="A1569" t="s">
        <v>158</v>
      </c>
      <c r="B1569" t="s">
        <v>1164</v>
      </c>
      <c r="C1569" t="s">
        <v>1292</v>
      </c>
      <c r="D1569" t="s">
        <v>1293</v>
      </c>
      <c r="E1569">
        <v>49.187136760000001</v>
      </c>
      <c r="F1569">
        <v>-124.8347212</v>
      </c>
      <c r="G1569" t="s">
        <v>1294</v>
      </c>
      <c r="H1569" t="s">
        <v>1294</v>
      </c>
      <c r="I1569" t="s">
        <v>1295</v>
      </c>
      <c r="J1569" t="s">
        <v>1296</v>
      </c>
      <c r="K1569" t="s">
        <v>1297</v>
      </c>
      <c r="L1569">
        <v>49.026875990000001</v>
      </c>
      <c r="M1569">
        <v>-125.14962509999999</v>
      </c>
      <c r="N1569" t="s">
        <v>30</v>
      </c>
      <c r="O1569">
        <v>31</v>
      </c>
      <c r="P1569" t="s">
        <v>1298</v>
      </c>
      <c r="Q1569">
        <v>5</v>
      </c>
      <c r="R1569">
        <v>40593</v>
      </c>
      <c r="S1569" t="s">
        <v>158</v>
      </c>
      <c r="T1569">
        <v>20</v>
      </c>
      <c r="U1569" t="s">
        <v>976</v>
      </c>
      <c r="V1569" t="s">
        <v>976</v>
      </c>
      <c r="Y1569" s="449"/>
      <c r="Z1569" s="449"/>
      <c r="AA1569" s="449"/>
    </row>
    <row r="1570" spans="1:27">
      <c r="A1570" t="s">
        <v>158</v>
      </c>
      <c r="B1570" t="s">
        <v>1165</v>
      </c>
      <c r="C1570" t="s">
        <v>1292</v>
      </c>
      <c r="D1570" t="s">
        <v>1293</v>
      </c>
      <c r="E1570">
        <v>48.389896610000001</v>
      </c>
      <c r="F1570">
        <v>-123.70912149999999</v>
      </c>
      <c r="G1570" t="s">
        <v>1294</v>
      </c>
      <c r="H1570" t="s">
        <v>1294</v>
      </c>
      <c r="I1570" t="s">
        <v>1295</v>
      </c>
      <c r="J1570" t="s">
        <v>1296</v>
      </c>
      <c r="K1570" t="s">
        <v>1297</v>
      </c>
      <c r="L1570">
        <v>49.026875990000001</v>
      </c>
      <c r="M1570">
        <v>-125.14962509999999</v>
      </c>
      <c r="N1570" t="s">
        <v>30</v>
      </c>
      <c r="O1570">
        <v>31</v>
      </c>
      <c r="P1570" t="s">
        <v>1298</v>
      </c>
      <c r="Q1570">
        <v>5</v>
      </c>
      <c r="R1570">
        <v>40163</v>
      </c>
      <c r="S1570" t="s">
        <v>158</v>
      </c>
      <c r="T1570">
        <v>23</v>
      </c>
      <c r="U1570" t="s">
        <v>976</v>
      </c>
      <c r="V1570" t="s">
        <v>976</v>
      </c>
      <c r="Y1570" s="449"/>
      <c r="Z1570" s="449"/>
      <c r="AA1570" s="449"/>
    </row>
    <row r="1571" spans="1:27">
      <c r="A1571" t="s">
        <v>158</v>
      </c>
      <c r="B1571" t="s">
        <v>1166</v>
      </c>
      <c r="C1571" t="s">
        <v>1292</v>
      </c>
      <c r="D1571" t="s">
        <v>1293</v>
      </c>
      <c r="E1571">
        <v>49.331361469999997</v>
      </c>
      <c r="F1571">
        <v>-124.9149555</v>
      </c>
      <c r="G1571" t="s">
        <v>1294</v>
      </c>
      <c r="H1571" t="s">
        <v>1294</v>
      </c>
      <c r="I1571" t="s">
        <v>1295</v>
      </c>
      <c r="J1571" t="s">
        <v>1296</v>
      </c>
      <c r="K1571" t="s">
        <v>1297</v>
      </c>
      <c r="L1571">
        <v>49.026875990000001</v>
      </c>
      <c r="M1571">
        <v>-125.14962509999999</v>
      </c>
      <c r="N1571" t="s">
        <v>30</v>
      </c>
      <c r="O1571">
        <v>31</v>
      </c>
      <c r="P1571" t="s">
        <v>1298</v>
      </c>
      <c r="Q1571">
        <v>5</v>
      </c>
      <c r="R1571">
        <v>40569</v>
      </c>
      <c r="S1571" t="s">
        <v>158</v>
      </c>
      <c r="T1571">
        <v>27</v>
      </c>
      <c r="U1571" t="s">
        <v>976</v>
      </c>
      <c r="V1571" t="s">
        <v>976</v>
      </c>
      <c r="Y1571" s="449"/>
      <c r="Z1571" s="449"/>
      <c r="AA1571" s="449"/>
    </row>
    <row r="1572" spans="1:27">
      <c r="A1572" t="s">
        <v>158</v>
      </c>
      <c r="B1572" t="s">
        <v>1260</v>
      </c>
      <c r="C1572" t="s">
        <v>1292</v>
      </c>
      <c r="D1572" t="s">
        <v>1293</v>
      </c>
      <c r="E1572">
        <v>50.540250260000001</v>
      </c>
      <c r="F1572">
        <v>-128.00428049999999</v>
      </c>
      <c r="G1572" t="s">
        <v>1294</v>
      </c>
      <c r="H1572" t="s">
        <v>1305</v>
      </c>
      <c r="I1572" t="s">
        <v>1306</v>
      </c>
      <c r="J1572" t="s">
        <v>1307</v>
      </c>
      <c r="K1572" t="s">
        <v>1308</v>
      </c>
      <c r="L1572">
        <v>50.464334559999998</v>
      </c>
      <c r="M1572">
        <v>-127.7063854</v>
      </c>
      <c r="N1572" t="s">
        <v>30</v>
      </c>
      <c r="O1572">
        <v>33</v>
      </c>
      <c r="P1572" t="s">
        <v>1309</v>
      </c>
      <c r="Q1572">
        <v>5</v>
      </c>
      <c r="R1572">
        <v>42343</v>
      </c>
      <c r="S1572" t="s">
        <v>158</v>
      </c>
      <c r="T1572">
        <v>25</v>
      </c>
      <c r="U1572" t="s">
        <v>976</v>
      </c>
      <c r="V1572" t="s">
        <v>976</v>
      </c>
      <c r="Y1572" s="449"/>
      <c r="Z1572" s="449"/>
      <c r="AA1572" s="449"/>
    </row>
    <row r="1573" spans="1:27">
      <c r="A1573" t="s">
        <v>158</v>
      </c>
      <c r="B1573" t="s">
        <v>1218</v>
      </c>
      <c r="C1573" t="s">
        <v>1292</v>
      </c>
      <c r="D1573" t="s">
        <v>1293</v>
      </c>
      <c r="E1573">
        <v>49.757357310000003</v>
      </c>
      <c r="F1573">
        <v>-126.5091426</v>
      </c>
      <c r="G1573" t="s">
        <v>1294</v>
      </c>
      <c r="H1573" t="s">
        <v>1294</v>
      </c>
      <c r="I1573" t="s">
        <v>1295</v>
      </c>
      <c r="J1573" t="s">
        <v>1302</v>
      </c>
      <c r="K1573" t="s">
        <v>1303</v>
      </c>
      <c r="L1573">
        <v>49.911024390000001</v>
      </c>
      <c r="M1573">
        <v>-126.8499923</v>
      </c>
      <c r="N1573" t="s">
        <v>30</v>
      </c>
      <c r="O1573">
        <v>32</v>
      </c>
      <c r="P1573" t="s">
        <v>1304</v>
      </c>
      <c r="Q1573">
        <v>5</v>
      </c>
      <c r="R1573">
        <v>41468</v>
      </c>
      <c r="S1573" t="s">
        <v>158</v>
      </c>
      <c r="T1573">
        <v>22</v>
      </c>
      <c r="U1573" t="s">
        <v>976</v>
      </c>
      <c r="V1573" t="s">
        <v>976</v>
      </c>
      <c r="Y1573" s="449"/>
      <c r="Z1573" s="449"/>
      <c r="AA1573" s="449"/>
    </row>
    <row r="1574" spans="1:27">
      <c r="A1574" t="s">
        <v>158</v>
      </c>
      <c r="B1574" t="s">
        <v>1167</v>
      </c>
      <c r="C1574" t="s">
        <v>1292</v>
      </c>
      <c r="D1574" t="s">
        <v>1293</v>
      </c>
      <c r="E1574">
        <v>48.739086800000003</v>
      </c>
      <c r="F1574">
        <v>-124.73703380000001</v>
      </c>
      <c r="G1574" t="s">
        <v>1294</v>
      </c>
      <c r="H1574" t="s">
        <v>1294</v>
      </c>
      <c r="I1574" t="s">
        <v>1295</v>
      </c>
      <c r="J1574" t="s">
        <v>1296</v>
      </c>
      <c r="K1574" t="s">
        <v>1297</v>
      </c>
      <c r="L1574">
        <v>49.026875990000001</v>
      </c>
      <c r="M1574">
        <v>-125.14962509999999</v>
      </c>
      <c r="N1574" t="s">
        <v>30</v>
      </c>
      <c r="O1574">
        <v>31</v>
      </c>
      <c r="P1574" t="s">
        <v>1298</v>
      </c>
      <c r="Q1574">
        <v>5</v>
      </c>
      <c r="R1574">
        <v>40373</v>
      </c>
      <c r="S1574" t="s">
        <v>158</v>
      </c>
      <c r="T1574">
        <v>23</v>
      </c>
      <c r="U1574" t="s">
        <v>976</v>
      </c>
      <c r="V1574" t="s">
        <v>976</v>
      </c>
      <c r="Y1574" s="449"/>
      <c r="Z1574" s="449"/>
      <c r="AA1574" s="449"/>
    </row>
    <row r="1575" spans="1:27">
      <c r="A1575" t="s">
        <v>158</v>
      </c>
      <c r="B1575" t="s">
        <v>1168</v>
      </c>
      <c r="C1575" t="s">
        <v>1292</v>
      </c>
      <c r="D1575" t="s">
        <v>1293</v>
      </c>
      <c r="E1575">
        <v>49.397539160000001</v>
      </c>
      <c r="F1575">
        <v>-125.4153105</v>
      </c>
      <c r="G1575" t="s">
        <v>1294</v>
      </c>
      <c r="H1575" t="s">
        <v>1294</v>
      </c>
      <c r="I1575" t="s">
        <v>1295</v>
      </c>
      <c r="J1575" t="s">
        <v>1296</v>
      </c>
      <c r="K1575" t="s">
        <v>1297</v>
      </c>
      <c r="L1575">
        <v>49.026875990000001</v>
      </c>
      <c r="M1575">
        <v>-125.14962509999999</v>
      </c>
      <c r="N1575" t="s">
        <v>30</v>
      </c>
      <c r="O1575">
        <v>31</v>
      </c>
      <c r="P1575" t="s">
        <v>1298</v>
      </c>
      <c r="Q1575">
        <v>5</v>
      </c>
      <c r="R1575">
        <v>40583</v>
      </c>
      <c r="S1575" t="s">
        <v>158</v>
      </c>
      <c r="T1575">
        <v>27</v>
      </c>
      <c r="U1575" t="s">
        <v>976</v>
      </c>
      <c r="V1575" t="s">
        <v>976</v>
      </c>
      <c r="Y1575" s="449"/>
      <c r="Z1575" s="449"/>
      <c r="AA1575" s="449"/>
    </row>
    <row r="1576" spans="1:27">
      <c r="A1576" t="s">
        <v>158</v>
      </c>
      <c r="B1576" t="s">
        <v>1261</v>
      </c>
      <c r="C1576" t="s">
        <v>1292</v>
      </c>
      <c r="D1576" t="s">
        <v>1293</v>
      </c>
      <c r="E1576">
        <v>50.241838899999998</v>
      </c>
      <c r="F1576">
        <v>-127.7246372</v>
      </c>
      <c r="G1576" t="s">
        <v>1294</v>
      </c>
      <c r="H1576" t="s">
        <v>1305</v>
      </c>
      <c r="I1576" t="s">
        <v>1306</v>
      </c>
      <c r="J1576" t="s">
        <v>1307</v>
      </c>
      <c r="K1576" t="s">
        <v>1308</v>
      </c>
      <c r="L1576">
        <v>50.464334559999998</v>
      </c>
      <c r="M1576">
        <v>-127.7063854</v>
      </c>
      <c r="N1576" t="s">
        <v>30</v>
      </c>
      <c r="O1576">
        <v>33</v>
      </c>
      <c r="P1576" t="s">
        <v>1309</v>
      </c>
      <c r="Q1576">
        <v>5</v>
      </c>
      <c r="R1576">
        <v>39738</v>
      </c>
      <c r="S1576" t="s">
        <v>158</v>
      </c>
      <c r="T1576">
        <v>26</v>
      </c>
      <c r="U1576" t="s">
        <v>976</v>
      </c>
      <c r="V1576" t="s">
        <v>976</v>
      </c>
      <c r="Y1576" s="449"/>
      <c r="Z1576" s="449"/>
      <c r="AA1576" s="449"/>
    </row>
    <row r="1577" spans="1:27">
      <c r="A1577" t="s">
        <v>158</v>
      </c>
      <c r="B1577" t="s">
        <v>1219</v>
      </c>
      <c r="C1577" t="s">
        <v>1292</v>
      </c>
      <c r="D1577" t="s">
        <v>1293</v>
      </c>
      <c r="E1577">
        <v>50.128286430000003</v>
      </c>
      <c r="F1577">
        <v>-127.3125546</v>
      </c>
      <c r="G1577" t="s">
        <v>1294</v>
      </c>
      <c r="H1577" t="s">
        <v>1294</v>
      </c>
      <c r="I1577" t="s">
        <v>1295</v>
      </c>
      <c r="J1577" t="s">
        <v>1302</v>
      </c>
      <c r="K1577" t="s">
        <v>1303</v>
      </c>
      <c r="L1577">
        <v>49.911024390000001</v>
      </c>
      <c r="M1577">
        <v>-126.8499923</v>
      </c>
      <c r="N1577" t="s">
        <v>30</v>
      </c>
      <c r="O1577">
        <v>32</v>
      </c>
      <c r="P1577" t="s">
        <v>1304</v>
      </c>
      <c r="Q1577">
        <v>5</v>
      </c>
      <c r="R1577">
        <v>40888</v>
      </c>
      <c r="S1577" t="s">
        <v>158</v>
      </c>
      <c r="T1577">
        <v>23</v>
      </c>
      <c r="U1577" t="s">
        <v>976</v>
      </c>
      <c r="V1577" t="s">
        <v>976</v>
      </c>
      <c r="Y1577" s="449"/>
      <c r="Z1577" s="449"/>
      <c r="AA1577" s="449"/>
    </row>
    <row r="1578" spans="1:27">
      <c r="A1578" t="s">
        <v>158</v>
      </c>
      <c r="B1578" t="s">
        <v>1169</v>
      </c>
      <c r="C1578" t="s">
        <v>1292</v>
      </c>
      <c r="D1578" t="s">
        <v>1293</v>
      </c>
      <c r="E1578">
        <v>49.094660769999997</v>
      </c>
      <c r="F1578">
        <v>-125.19855339999999</v>
      </c>
      <c r="G1578" t="s">
        <v>1294</v>
      </c>
      <c r="H1578" t="s">
        <v>1294</v>
      </c>
      <c r="I1578" t="s">
        <v>1295</v>
      </c>
      <c r="J1578" t="s">
        <v>1296</v>
      </c>
      <c r="K1578" t="s">
        <v>1297</v>
      </c>
      <c r="L1578">
        <v>49.026875990000001</v>
      </c>
      <c r="M1578">
        <v>-125.14962509999999</v>
      </c>
      <c r="N1578" t="s">
        <v>30</v>
      </c>
      <c r="O1578">
        <v>31</v>
      </c>
      <c r="P1578" t="s">
        <v>1298</v>
      </c>
      <c r="Q1578">
        <v>5</v>
      </c>
      <c r="R1578">
        <v>40708</v>
      </c>
      <c r="S1578" t="s">
        <v>158</v>
      </c>
      <c r="T1578">
        <v>26</v>
      </c>
      <c r="U1578" t="s">
        <v>976</v>
      </c>
      <c r="V1578" t="s">
        <v>976</v>
      </c>
      <c r="Y1578" s="449"/>
      <c r="Z1578" s="449"/>
      <c r="AA1578" s="449"/>
    </row>
    <row r="1579" spans="1:27">
      <c r="A1579" t="s">
        <v>158</v>
      </c>
      <c r="B1579" t="s">
        <v>1220</v>
      </c>
      <c r="C1579" t="s">
        <v>1292</v>
      </c>
      <c r="D1579" t="s">
        <v>1293</v>
      </c>
      <c r="E1579">
        <v>50.121056889999998</v>
      </c>
      <c r="F1579">
        <v>-127.2984828</v>
      </c>
      <c r="G1579" t="s">
        <v>1294</v>
      </c>
      <c r="H1579" t="s">
        <v>1294</v>
      </c>
      <c r="I1579" t="s">
        <v>1295</v>
      </c>
      <c r="J1579" t="s">
        <v>1302</v>
      </c>
      <c r="K1579" t="s">
        <v>1303</v>
      </c>
      <c r="L1579">
        <v>49.911024390000001</v>
      </c>
      <c r="M1579">
        <v>-126.8499923</v>
      </c>
      <c r="N1579" t="s">
        <v>30</v>
      </c>
      <c r="O1579">
        <v>32</v>
      </c>
      <c r="P1579" t="s">
        <v>1304</v>
      </c>
      <c r="Q1579">
        <v>5</v>
      </c>
      <c r="R1579">
        <v>40898</v>
      </c>
      <c r="S1579" t="s">
        <v>158</v>
      </c>
      <c r="T1579">
        <v>25</v>
      </c>
      <c r="U1579" t="s">
        <v>976</v>
      </c>
      <c r="V1579" t="s">
        <v>976</v>
      </c>
      <c r="Y1579" s="449"/>
      <c r="Z1579" s="449"/>
      <c r="AA1579" s="449"/>
    </row>
    <row r="1580" spans="1:27">
      <c r="A1580" t="s">
        <v>158</v>
      </c>
      <c r="B1580" t="s">
        <v>1221</v>
      </c>
      <c r="C1580" t="s">
        <v>1292</v>
      </c>
      <c r="D1580" t="s">
        <v>1293</v>
      </c>
      <c r="E1580">
        <v>49.944260970000002</v>
      </c>
      <c r="F1580">
        <v>-127.04964320000001</v>
      </c>
      <c r="G1580" t="s">
        <v>1294</v>
      </c>
      <c r="H1580" t="s">
        <v>1294</v>
      </c>
      <c r="I1580" t="s">
        <v>1295</v>
      </c>
      <c r="J1580" t="s">
        <v>1302</v>
      </c>
      <c r="K1580" t="s">
        <v>1303</v>
      </c>
      <c r="L1580">
        <v>49.911024390000001</v>
      </c>
      <c r="M1580">
        <v>-126.8499923</v>
      </c>
      <c r="N1580" t="s">
        <v>30</v>
      </c>
      <c r="O1580">
        <v>32</v>
      </c>
      <c r="P1580" t="s">
        <v>1304</v>
      </c>
      <c r="Q1580">
        <v>5</v>
      </c>
      <c r="R1580">
        <v>41783</v>
      </c>
      <c r="S1580" t="s">
        <v>158</v>
      </c>
      <c r="T1580">
        <v>25</v>
      </c>
      <c r="U1580" t="s">
        <v>976</v>
      </c>
      <c r="V1580" t="s">
        <v>976</v>
      </c>
      <c r="Y1580" s="449"/>
      <c r="Z1580" s="449"/>
      <c r="AA1580" s="449"/>
    </row>
    <row r="1581" spans="1:27">
      <c r="A1581" t="s">
        <v>158</v>
      </c>
      <c r="B1581" t="s">
        <v>1222</v>
      </c>
      <c r="C1581" t="s">
        <v>1292</v>
      </c>
      <c r="D1581" t="s">
        <v>1293</v>
      </c>
      <c r="E1581">
        <v>49.988766929999997</v>
      </c>
      <c r="F1581">
        <v>-126.9466347</v>
      </c>
      <c r="G1581" t="s">
        <v>1294</v>
      </c>
      <c r="H1581" t="s">
        <v>1294</v>
      </c>
      <c r="I1581" t="s">
        <v>1295</v>
      </c>
      <c r="J1581" t="s">
        <v>1302</v>
      </c>
      <c r="K1581" t="s">
        <v>1303</v>
      </c>
      <c r="L1581">
        <v>49.911024390000001</v>
      </c>
      <c r="M1581">
        <v>-126.8499923</v>
      </c>
      <c r="N1581" t="s">
        <v>30</v>
      </c>
      <c r="O1581">
        <v>32</v>
      </c>
      <c r="P1581" t="s">
        <v>1304</v>
      </c>
      <c r="Q1581">
        <v>5</v>
      </c>
      <c r="R1581">
        <v>41743</v>
      </c>
      <c r="S1581" t="s">
        <v>158</v>
      </c>
      <c r="T1581">
        <v>23</v>
      </c>
      <c r="U1581" t="s">
        <v>976</v>
      </c>
      <c r="V1581" t="s">
        <v>976</v>
      </c>
      <c r="Y1581" s="449"/>
      <c r="Z1581" s="449"/>
      <c r="AA1581" s="449"/>
    </row>
    <row r="1582" spans="1:27">
      <c r="A1582" t="s">
        <v>158</v>
      </c>
      <c r="B1582" t="s">
        <v>1170</v>
      </c>
      <c r="C1582" t="s">
        <v>1292</v>
      </c>
      <c r="D1582" t="s">
        <v>1293</v>
      </c>
      <c r="E1582">
        <v>49.103530050000003</v>
      </c>
      <c r="F1582">
        <v>-124.81570960000001</v>
      </c>
      <c r="G1582" t="s">
        <v>1294</v>
      </c>
      <c r="H1582" t="s">
        <v>1294</v>
      </c>
      <c r="I1582" t="s">
        <v>1295</v>
      </c>
      <c r="J1582" t="s">
        <v>1296</v>
      </c>
      <c r="K1582" t="s">
        <v>1297</v>
      </c>
      <c r="L1582">
        <v>49.026875990000001</v>
      </c>
      <c r="M1582">
        <v>-125.14962509999999</v>
      </c>
      <c r="N1582" t="s">
        <v>30</v>
      </c>
      <c r="O1582">
        <v>31</v>
      </c>
      <c r="P1582" t="s">
        <v>1298</v>
      </c>
      <c r="Q1582">
        <v>5</v>
      </c>
      <c r="R1582">
        <v>40518</v>
      </c>
      <c r="S1582" t="s">
        <v>158</v>
      </c>
      <c r="T1582">
        <v>27</v>
      </c>
      <c r="U1582" t="s">
        <v>976</v>
      </c>
      <c r="V1582" t="s">
        <v>976</v>
      </c>
      <c r="Y1582" s="449"/>
      <c r="Z1582" s="449"/>
      <c r="AA1582" s="449"/>
    </row>
    <row r="1583" spans="1:27">
      <c r="A1583" t="s">
        <v>158</v>
      </c>
      <c r="B1583" t="s">
        <v>1262</v>
      </c>
      <c r="C1583" t="s">
        <v>1292</v>
      </c>
      <c r="D1583" t="s">
        <v>1293</v>
      </c>
      <c r="E1583">
        <v>50.53160415</v>
      </c>
      <c r="F1583">
        <v>-128.0231837</v>
      </c>
      <c r="G1583" t="s">
        <v>1294</v>
      </c>
      <c r="H1583" t="s">
        <v>1305</v>
      </c>
      <c r="I1583" t="s">
        <v>1306</v>
      </c>
      <c r="J1583" t="s">
        <v>1307</v>
      </c>
      <c r="K1583" t="s">
        <v>1308</v>
      </c>
      <c r="L1583">
        <v>50.464334559999998</v>
      </c>
      <c r="M1583">
        <v>-127.7063854</v>
      </c>
      <c r="N1583" t="s">
        <v>30</v>
      </c>
      <c r="O1583">
        <v>33</v>
      </c>
      <c r="P1583" t="s">
        <v>1309</v>
      </c>
      <c r="Q1583">
        <v>5</v>
      </c>
      <c r="R1583">
        <v>42353</v>
      </c>
      <c r="S1583" t="s">
        <v>158</v>
      </c>
      <c r="T1583">
        <v>25</v>
      </c>
      <c r="U1583" t="s">
        <v>976</v>
      </c>
      <c r="V1583" t="s">
        <v>976</v>
      </c>
      <c r="Y1583" s="449"/>
      <c r="Z1583" s="449"/>
      <c r="AA1583" s="449"/>
    </row>
    <row r="1584" spans="1:27">
      <c r="A1584" t="s">
        <v>158</v>
      </c>
      <c r="B1584" t="s">
        <v>1223</v>
      </c>
      <c r="C1584" t="s">
        <v>1292</v>
      </c>
      <c r="D1584" t="s">
        <v>1293</v>
      </c>
      <c r="E1584">
        <v>49.68075743</v>
      </c>
      <c r="F1584">
        <v>-126.1127788</v>
      </c>
      <c r="G1584" t="s">
        <v>1294</v>
      </c>
      <c r="H1584" t="s">
        <v>1294</v>
      </c>
      <c r="I1584" t="s">
        <v>1295</v>
      </c>
      <c r="J1584" t="s">
        <v>1302</v>
      </c>
      <c r="K1584" t="s">
        <v>1303</v>
      </c>
      <c r="L1584">
        <v>49.911024390000001</v>
      </c>
      <c r="M1584">
        <v>-126.8499923</v>
      </c>
      <c r="N1584" t="s">
        <v>30</v>
      </c>
      <c r="O1584">
        <v>32</v>
      </c>
      <c r="P1584" t="s">
        <v>1304</v>
      </c>
      <c r="Q1584">
        <v>5</v>
      </c>
      <c r="R1584">
        <v>41348</v>
      </c>
      <c r="S1584" t="s">
        <v>174</v>
      </c>
      <c r="T1584">
        <v>27</v>
      </c>
      <c r="U1584" t="s">
        <v>976</v>
      </c>
      <c r="V1584" t="s">
        <v>976</v>
      </c>
      <c r="Y1584" s="449"/>
      <c r="Z1584" s="449"/>
      <c r="AA1584" s="449"/>
    </row>
    <row r="1585" spans="1:27">
      <c r="A1585" t="s">
        <v>158</v>
      </c>
      <c r="B1585" t="s">
        <v>1263</v>
      </c>
      <c r="C1585" t="s">
        <v>1292</v>
      </c>
      <c r="D1585" t="s">
        <v>1293</v>
      </c>
      <c r="E1585">
        <v>50.652896920000003</v>
      </c>
      <c r="F1585">
        <v>-128.01559950000001</v>
      </c>
      <c r="G1585" t="s">
        <v>1294</v>
      </c>
      <c r="H1585" t="s">
        <v>1305</v>
      </c>
      <c r="I1585" t="s">
        <v>1306</v>
      </c>
      <c r="J1585" t="s">
        <v>1307</v>
      </c>
      <c r="K1585" t="s">
        <v>1308</v>
      </c>
      <c r="L1585">
        <v>50.464334559999998</v>
      </c>
      <c r="M1585">
        <v>-127.7063854</v>
      </c>
      <c r="N1585" t="s">
        <v>30</v>
      </c>
      <c r="O1585">
        <v>33</v>
      </c>
      <c r="P1585" t="s">
        <v>1309</v>
      </c>
      <c r="Q1585">
        <v>5</v>
      </c>
      <c r="R1585">
        <v>42173</v>
      </c>
      <c r="S1585" t="s">
        <v>158</v>
      </c>
      <c r="T1585">
        <v>20</v>
      </c>
      <c r="U1585" t="s">
        <v>976</v>
      </c>
      <c r="V1585" t="s">
        <v>976</v>
      </c>
      <c r="Y1585" s="449"/>
      <c r="Z1585" s="449"/>
      <c r="AA1585" s="449"/>
    </row>
    <row r="1586" spans="1:27">
      <c r="A1586" t="s">
        <v>158</v>
      </c>
      <c r="B1586" t="s">
        <v>1171</v>
      </c>
      <c r="C1586" t="s">
        <v>1292</v>
      </c>
      <c r="D1586" t="s">
        <v>1293</v>
      </c>
      <c r="E1586">
        <v>48.576910490000003</v>
      </c>
      <c r="F1586">
        <v>-124.4145869</v>
      </c>
      <c r="G1586" t="s">
        <v>1294</v>
      </c>
      <c r="H1586" t="s">
        <v>1294</v>
      </c>
      <c r="I1586" t="s">
        <v>1295</v>
      </c>
      <c r="J1586" t="s">
        <v>1296</v>
      </c>
      <c r="K1586" t="s">
        <v>1297</v>
      </c>
      <c r="L1586">
        <v>49.026875990000001</v>
      </c>
      <c r="M1586">
        <v>-125.14962509999999</v>
      </c>
      <c r="N1586" t="s">
        <v>30</v>
      </c>
      <c r="O1586">
        <v>31</v>
      </c>
      <c r="P1586" t="s">
        <v>1298</v>
      </c>
      <c r="Q1586">
        <v>5</v>
      </c>
      <c r="R1586">
        <v>40323</v>
      </c>
      <c r="S1586" t="s">
        <v>158</v>
      </c>
      <c r="T1586">
        <v>25</v>
      </c>
      <c r="U1586" t="s">
        <v>976</v>
      </c>
      <c r="V1586" t="s">
        <v>976</v>
      </c>
      <c r="Y1586" s="449"/>
      <c r="Z1586" s="449"/>
      <c r="AA1586" s="449"/>
    </row>
    <row r="1587" spans="1:27">
      <c r="A1587" t="s">
        <v>158</v>
      </c>
      <c r="B1587" t="s">
        <v>1224</v>
      </c>
      <c r="C1587" t="s">
        <v>1292</v>
      </c>
      <c r="D1587" t="s">
        <v>1293</v>
      </c>
      <c r="E1587">
        <v>49.944857730000003</v>
      </c>
      <c r="F1587">
        <v>-127.0438802</v>
      </c>
      <c r="G1587" t="s">
        <v>1294</v>
      </c>
      <c r="H1587" t="s">
        <v>1294</v>
      </c>
      <c r="I1587" t="s">
        <v>1295</v>
      </c>
      <c r="J1587" t="s">
        <v>1302</v>
      </c>
      <c r="K1587" t="s">
        <v>1303</v>
      </c>
      <c r="L1587">
        <v>49.911024390000001</v>
      </c>
      <c r="M1587">
        <v>-126.8499923</v>
      </c>
      <c r="N1587" t="s">
        <v>30</v>
      </c>
      <c r="O1587">
        <v>32</v>
      </c>
      <c r="P1587" t="s">
        <v>1304</v>
      </c>
      <c r="Q1587">
        <v>5</v>
      </c>
      <c r="R1587">
        <v>41773</v>
      </c>
      <c r="S1587" t="s">
        <v>158</v>
      </c>
      <c r="T1587">
        <v>20</v>
      </c>
      <c r="U1587" t="s">
        <v>976</v>
      </c>
      <c r="V1587" t="s">
        <v>976</v>
      </c>
      <c r="Y1587" s="449"/>
      <c r="Z1587" s="449"/>
      <c r="AA1587" s="449"/>
    </row>
    <row r="1588" spans="1:27">
      <c r="A1588" t="s">
        <v>158</v>
      </c>
      <c r="B1588" t="s">
        <v>1172</v>
      </c>
      <c r="C1588" t="s">
        <v>1292</v>
      </c>
      <c r="D1588" t="s">
        <v>1293</v>
      </c>
      <c r="E1588">
        <v>48.581743729999999</v>
      </c>
      <c r="F1588">
        <v>-124.27508039999999</v>
      </c>
      <c r="G1588" t="s">
        <v>1294</v>
      </c>
      <c r="H1588" t="s">
        <v>1294</v>
      </c>
      <c r="I1588" t="s">
        <v>1295</v>
      </c>
      <c r="J1588" t="s">
        <v>1296</v>
      </c>
      <c r="K1588" t="s">
        <v>1297</v>
      </c>
      <c r="L1588">
        <v>49.026875990000001</v>
      </c>
      <c r="M1588">
        <v>-125.14962509999999</v>
      </c>
      <c r="N1588" t="s">
        <v>30</v>
      </c>
      <c r="O1588">
        <v>31</v>
      </c>
      <c r="P1588" t="s">
        <v>1298</v>
      </c>
      <c r="Q1588">
        <v>5</v>
      </c>
      <c r="R1588">
        <v>40293</v>
      </c>
      <c r="S1588" t="s">
        <v>158</v>
      </c>
      <c r="T1588">
        <v>23</v>
      </c>
      <c r="U1588" t="s">
        <v>976</v>
      </c>
      <c r="V1588" t="s">
        <v>976</v>
      </c>
      <c r="Y1588" s="449"/>
      <c r="Z1588" s="449"/>
      <c r="AA1588" s="449"/>
    </row>
    <row r="1589" spans="1:27">
      <c r="A1589" t="s">
        <v>158</v>
      </c>
      <c r="B1589" t="s">
        <v>1173</v>
      </c>
      <c r="C1589" t="s">
        <v>1300</v>
      </c>
      <c r="D1589" t="s">
        <v>1293</v>
      </c>
      <c r="E1589">
        <v>49.020592720000003</v>
      </c>
      <c r="F1589">
        <v>-125.0430033</v>
      </c>
      <c r="G1589" t="s">
        <v>1294</v>
      </c>
      <c r="H1589" t="s">
        <v>1294</v>
      </c>
      <c r="I1589" t="s">
        <v>1295</v>
      </c>
      <c r="J1589" t="s">
        <v>1296</v>
      </c>
      <c r="K1589" t="s">
        <v>1297</v>
      </c>
      <c r="L1589">
        <v>49.026875990000001</v>
      </c>
      <c r="M1589">
        <v>-125.14962509999999</v>
      </c>
      <c r="N1589" t="s">
        <v>30</v>
      </c>
      <c r="O1589">
        <v>31</v>
      </c>
      <c r="P1589" t="s">
        <v>1298</v>
      </c>
      <c r="Q1589">
        <v>5</v>
      </c>
      <c r="R1589">
        <v>40648</v>
      </c>
      <c r="S1589" t="s">
        <v>158</v>
      </c>
      <c r="T1589">
        <v>25</v>
      </c>
      <c r="U1589" t="s">
        <v>976</v>
      </c>
      <c r="V1589" t="s">
        <v>976</v>
      </c>
      <c r="Y1589" s="449"/>
      <c r="Z1589" s="449"/>
      <c r="AA1589" s="449"/>
    </row>
    <row r="1590" spans="1:27">
      <c r="A1590" t="s">
        <v>158</v>
      </c>
      <c r="B1590" t="s">
        <v>1225</v>
      </c>
      <c r="C1590" t="s">
        <v>1292</v>
      </c>
      <c r="D1590" t="s">
        <v>1293</v>
      </c>
      <c r="E1590">
        <v>49.69826089</v>
      </c>
      <c r="F1590">
        <v>-126.5641681</v>
      </c>
      <c r="G1590" t="s">
        <v>1294</v>
      </c>
      <c r="H1590" t="s">
        <v>1294</v>
      </c>
      <c r="I1590" t="s">
        <v>1295</v>
      </c>
      <c r="J1590" t="s">
        <v>1302</v>
      </c>
      <c r="K1590" t="s">
        <v>1303</v>
      </c>
      <c r="L1590">
        <v>49.911024390000001</v>
      </c>
      <c r="M1590">
        <v>-126.8499923</v>
      </c>
      <c r="N1590" t="s">
        <v>30</v>
      </c>
      <c r="O1590">
        <v>32</v>
      </c>
      <c r="P1590" t="s">
        <v>1304</v>
      </c>
      <c r="Q1590">
        <v>5</v>
      </c>
      <c r="R1590">
        <v>41478</v>
      </c>
      <c r="S1590" t="s">
        <v>158</v>
      </c>
      <c r="T1590">
        <v>25</v>
      </c>
      <c r="U1590" t="s">
        <v>976</v>
      </c>
      <c r="V1590" t="s">
        <v>976</v>
      </c>
      <c r="Y1590" s="449"/>
      <c r="Z1590" s="449"/>
      <c r="AA1590" s="449"/>
    </row>
    <row r="1591" spans="1:27">
      <c r="A1591" t="s">
        <v>158</v>
      </c>
      <c r="B1591" t="s">
        <v>1226</v>
      </c>
      <c r="C1591" t="s">
        <v>1292</v>
      </c>
      <c r="D1591" t="s">
        <v>1293</v>
      </c>
      <c r="E1591">
        <v>49.6371191</v>
      </c>
      <c r="F1591">
        <v>-126.29983679999999</v>
      </c>
      <c r="G1591" t="s">
        <v>1294</v>
      </c>
      <c r="H1591" t="s">
        <v>1294</v>
      </c>
      <c r="I1591" t="s">
        <v>1295</v>
      </c>
      <c r="J1591" t="s">
        <v>1302</v>
      </c>
      <c r="K1591" t="s">
        <v>1303</v>
      </c>
      <c r="L1591">
        <v>49.911024390000001</v>
      </c>
      <c r="M1591">
        <v>-126.8499923</v>
      </c>
      <c r="N1591" t="s">
        <v>30</v>
      </c>
      <c r="O1591">
        <v>32</v>
      </c>
      <c r="P1591" t="s">
        <v>1304</v>
      </c>
      <c r="Q1591">
        <v>5</v>
      </c>
      <c r="R1591">
        <v>41308</v>
      </c>
      <c r="S1591" t="s">
        <v>158</v>
      </c>
      <c r="T1591">
        <v>24</v>
      </c>
      <c r="U1591" t="s">
        <v>976</v>
      </c>
      <c r="V1591" t="s">
        <v>976</v>
      </c>
      <c r="Y1591" s="449"/>
      <c r="Z1591" s="449"/>
      <c r="AA1591" s="449"/>
    </row>
    <row r="1592" spans="1:27">
      <c r="A1592" t="s">
        <v>158</v>
      </c>
      <c r="B1592" t="s">
        <v>1174</v>
      </c>
      <c r="C1592" t="s">
        <v>1292</v>
      </c>
      <c r="D1592" t="s">
        <v>1293</v>
      </c>
      <c r="E1592">
        <v>49.474209989999999</v>
      </c>
      <c r="F1592">
        <v>-126.230643</v>
      </c>
      <c r="G1592" t="s">
        <v>1294</v>
      </c>
      <c r="H1592" t="s">
        <v>1294</v>
      </c>
      <c r="I1592" t="s">
        <v>1295</v>
      </c>
      <c r="J1592" t="s">
        <v>1296</v>
      </c>
      <c r="K1592" t="s">
        <v>1297</v>
      </c>
      <c r="L1592">
        <v>49.026875990000001</v>
      </c>
      <c r="M1592">
        <v>-125.14962509999999</v>
      </c>
      <c r="N1592" t="s">
        <v>30</v>
      </c>
      <c r="O1592">
        <v>31</v>
      </c>
      <c r="P1592" t="s">
        <v>1298</v>
      </c>
      <c r="Q1592">
        <v>5</v>
      </c>
      <c r="R1592">
        <v>41198</v>
      </c>
      <c r="S1592" t="s">
        <v>158</v>
      </c>
      <c r="T1592">
        <v>25</v>
      </c>
      <c r="U1592" t="s">
        <v>976</v>
      </c>
      <c r="V1592" t="s">
        <v>976</v>
      </c>
      <c r="Y1592" s="449"/>
      <c r="Z1592" s="449"/>
      <c r="AA1592" s="449"/>
    </row>
    <row r="1593" spans="1:27">
      <c r="A1593" t="s">
        <v>158</v>
      </c>
      <c r="B1593" t="s">
        <v>1227</v>
      </c>
      <c r="C1593" t="s">
        <v>1292</v>
      </c>
      <c r="D1593" t="s">
        <v>1293</v>
      </c>
      <c r="E1593">
        <v>49.653711129999998</v>
      </c>
      <c r="F1593">
        <v>-126.0857017</v>
      </c>
      <c r="G1593" t="s">
        <v>1294</v>
      </c>
      <c r="H1593" t="s">
        <v>1294</v>
      </c>
      <c r="I1593" t="s">
        <v>1295</v>
      </c>
      <c r="J1593" t="s">
        <v>1302</v>
      </c>
      <c r="K1593" t="s">
        <v>1303</v>
      </c>
      <c r="L1593">
        <v>49.911024390000001</v>
      </c>
      <c r="M1593">
        <v>-126.8499923</v>
      </c>
      <c r="N1593" t="s">
        <v>30</v>
      </c>
      <c r="O1593">
        <v>32</v>
      </c>
      <c r="P1593" t="s">
        <v>1304</v>
      </c>
      <c r="Q1593">
        <v>5</v>
      </c>
      <c r="R1593">
        <v>41603</v>
      </c>
      <c r="S1593" t="s">
        <v>158</v>
      </c>
      <c r="T1593">
        <v>25</v>
      </c>
      <c r="U1593" t="s">
        <v>976</v>
      </c>
      <c r="V1593" t="s">
        <v>976</v>
      </c>
      <c r="Y1593" s="449"/>
      <c r="Z1593" s="449"/>
      <c r="AA1593" s="449"/>
    </row>
    <row r="1594" spans="1:27">
      <c r="A1594" t="s">
        <v>158</v>
      </c>
      <c r="B1594" t="s">
        <v>1228</v>
      </c>
      <c r="C1594" t="s">
        <v>1292</v>
      </c>
      <c r="D1594" t="s">
        <v>1293</v>
      </c>
      <c r="E1594">
        <v>49.796944760000002</v>
      </c>
      <c r="F1594">
        <v>-126.74373540000001</v>
      </c>
      <c r="G1594" t="s">
        <v>1294</v>
      </c>
      <c r="H1594" t="s">
        <v>1294</v>
      </c>
      <c r="I1594" t="s">
        <v>1295</v>
      </c>
      <c r="J1594" t="s">
        <v>1302</v>
      </c>
      <c r="K1594" t="s">
        <v>1303</v>
      </c>
      <c r="L1594">
        <v>49.911024390000001</v>
      </c>
      <c r="M1594">
        <v>-126.8499923</v>
      </c>
      <c r="N1594" t="s">
        <v>30</v>
      </c>
      <c r="O1594">
        <v>32</v>
      </c>
      <c r="P1594" t="s">
        <v>1304</v>
      </c>
      <c r="Q1594">
        <v>5</v>
      </c>
      <c r="R1594">
        <v>41593</v>
      </c>
      <c r="S1594" t="s">
        <v>158</v>
      </c>
      <c r="T1594">
        <v>23</v>
      </c>
      <c r="U1594" t="s">
        <v>976</v>
      </c>
      <c r="V1594" t="s">
        <v>976</v>
      </c>
      <c r="Y1594" s="449"/>
      <c r="Z1594" s="449"/>
      <c r="AA1594" s="449"/>
    </row>
    <row r="1595" spans="1:27">
      <c r="A1595" t="s">
        <v>158</v>
      </c>
      <c r="B1595" t="s">
        <v>1175</v>
      </c>
      <c r="C1595" t="s">
        <v>1292</v>
      </c>
      <c r="D1595" t="s">
        <v>1293</v>
      </c>
      <c r="E1595">
        <v>48.927421629999998</v>
      </c>
      <c r="F1595">
        <v>-125.50464959999999</v>
      </c>
      <c r="G1595" t="s">
        <v>1294</v>
      </c>
      <c r="H1595" t="s">
        <v>1294</v>
      </c>
      <c r="I1595" t="s">
        <v>1295</v>
      </c>
      <c r="J1595" t="s">
        <v>1296</v>
      </c>
      <c r="K1595" t="s">
        <v>1297</v>
      </c>
      <c r="L1595">
        <v>49.026875990000001</v>
      </c>
      <c r="M1595">
        <v>-125.14962509999999</v>
      </c>
      <c r="N1595" t="s">
        <v>30</v>
      </c>
      <c r="O1595">
        <v>31</v>
      </c>
      <c r="P1595" t="s">
        <v>1298</v>
      </c>
      <c r="Q1595">
        <v>5</v>
      </c>
      <c r="R1595">
        <v>39588</v>
      </c>
      <c r="S1595" t="s">
        <v>158</v>
      </c>
      <c r="T1595">
        <v>25</v>
      </c>
      <c r="U1595" t="s">
        <v>976</v>
      </c>
      <c r="V1595" t="s">
        <v>976</v>
      </c>
      <c r="Y1595" s="449"/>
      <c r="Z1595" s="449"/>
      <c r="AA1595" s="449"/>
    </row>
    <row r="1596" spans="1:27">
      <c r="A1596" t="s">
        <v>158</v>
      </c>
      <c r="B1596" t="s">
        <v>1229</v>
      </c>
      <c r="C1596" t="s">
        <v>1292</v>
      </c>
      <c r="D1596" t="s">
        <v>1293</v>
      </c>
      <c r="E1596">
        <v>49.650970280000003</v>
      </c>
      <c r="F1596">
        <v>-126.1557042</v>
      </c>
      <c r="G1596" t="s">
        <v>1294</v>
      </c>
      <c r="H1596" t="s">
        <v>1294</v>
      </c>
      <c r="I1596" t="s">
        <v>1295</v>
      </c>
      <c r="J1596" t="s">
        <v>1302</v>
      </c>
      <c r="K1596" t="s">
        <v>1303</v>
      </c>
      <c r="L1596">
        <v>49.911024390000001</v>
      </c>
      <c r="M1596">
        <v>-126.8499923</v>
      </c>
      <c r="N1596" t="s">
        <v>30</v>
      </c>
      <c r="O1596">
        <v>32</v>
      </c>
      <c r="P1596" t="s">
        <v>1304</v>
      </c>
      <c r="Q1596">
        <v>5</v>
      </c>
      <c r="R1596">
        <v>41318</v>
      </c>
      <c r="S1596" t="s">
        <v>158</v>
      </c>
      <c r="T1596">
        <v>26</v>
      </c>
      <c r="U1596" t="s">
        <v>976</v>
      </c>
      <c r="V1596" t="s">
        <v>976</v>
      </c>
      <c r="Y1596" s="449"/>
      <c r="Z1596" s="449"/>
      <c r="AA1596" s="449"/>
    </row>
    <row r="1597" spans="1:27">
      <c r="A1597" t="s">
        <v>158</v>
      </c>
      <c r="B1597" t="s">
        <v>1230</v>
      </c>
      <c r="C1597" t="s">
        <v>1292</v>
      </c>
      <c r="D1597" t="s">
        <v>1293</v>
      </c>
      <c r="E1597">
        <v>50.118204499999997</v>
      </c>
      <c r="F1597">
        <v>-127.2943891</v>
      </c>
      <c r="G1597" t="s">
        <v>1294</v>
      </c>
      <c r="H1597" t="s">
        <v>1294</v>
      </c>
      <c r="I1597" t="s">
        <v>1295</v>
      </c>
      <c r="J1597" t="s">
        <v>1302</v>
      </c>
      <c r="K1597" t="s">
        <v>1303</v>
      </c>
      <c r="L1597">
        <v>49.911024390000001</v>
      </c>
      <c r="M1597">
        <v>-126.8499923</v>
      </c>
      <c r="N1597" t="s">
        <v>30</v>
      </c>
      <c r="O1597">
        <v>32</v>
      </c>
      <c r="P1597" t="s">
        <v>1304</v>
      </c>
      <c r="Q1597">
        <v>5</v>
      </c>
      <c r="R1597">
        <v>39618</v>
      </c>
      <c r="S1597" t="s">
        <v>158</v>
      </c>
      <c r="T1597">
        <v>26</v>
      </c>
      <c r="U1597" t="s">
        <v>976</v>
      </c>
      <c r="V1597" t="s">
        <v>976</v>
      </c>
      <c r="Y1597" s="449"/>
      <c r="Z1597" s="449"/>
      <c r="AA1597" s="449"/>
    </row>
    <row r="1598" spans="1:27">
      <c r="A1598" t="s">
        <v>158</v>
      </c>
      <c r="B1598" t="s">
        <v>1231</v>
      </c>
      <c r="C1598" t="s">
        <v>1292</v>
      </c>
      <c r="D1598" t="s">
        <v>1293</v>
      </c>
      <c r="E1598">
        <v>49.947952100000002</v>
      </c>
      <c r="F1598">
        <v>-127.22020550000001</v>
      </c>
      <c r="G1598" t="s">
        <v>1294</v>
      </c>
      <c r="H1598" t="s">
        <v>1294</v>
      </c>
      <c r="I1598" t="s">
        <v>1295</v>
      </c>
      <c r="J1598" t="s">
        <v>1302</v>
      </c>
      <c r="K1598" t="s">
        <v>1303</v>
      </c>
      <c r="L1598">
        <v>49.911024390000001</v>
      </c>
      <c r="M1598">
        <v>-126.8499923</v>
      </c>
      <c r="N1598" t="s">
        <v>30</v>
      </c>
      <c r="O1598">
        <v>32</v>
      </c>
      <c r="P1598" t="s">
        <v>1304</v>
      </c>
      <c r="Q1598">
        <v>5</v>
      </c>
      <c r="R1598">
        <v>41813</v>
      </c>
      <c r="S1598" t="s">
        <v>158</v>
      </c>
      <c r="T1598">
        <v>26</v>
      </c>
      <c r="U1598" t="s">
        <v>976</v>
      </c>
      <c r="V1598" t="s">
        <v>976</v>
      </c>
      <c r="Y1598" s="449"/>
      <c r="Z1598" s="449"/>
      <c r="AA1598" s="449"/>
    </row>
    <row r="1599" spans="1:27">
      <c r="A1599" t="s">
        <v>158</v>
      </c>
      <c r="B1599" t="s">
        <v>1232</v>
      </c>
      <c r="C1599" t="s">
        <v>1292</v>
      </c>
      <c r="D1599" t="s">
        <v>1293</v>
      </c>
      <c r="E1599">
        <v>50.19506775</v>
      </c>
      <c r="F1599">
        <v>-127.30955640000001</v>
      </c>
      <c r="G1599" t="s">
        <v>1294</v>
      </c>
      <c r="H1599" t="s">
        <v>1294</v>
      </c>
      <c r="I1599" t="s">
        <v>1295</v>
      </c>
      <c r="J1599" t="s">
        <v>1302</v>
      </c>
      <c r="K1599" t="s">
        <v>1303</v>
      </c>
      <c r="L1599">
        <v>49.911024390000001</v>
      </c>
      <c r="M1599">
        <v>-126.8499923</v>
      </c>
      <c r="N1599" t="s">
        <v>30</v>
      </c>
      <c r="O1599">
        <v>32</v>
      </c>
      <c r="P1599" t="s">
        <v>1304</v>
      </c>
      <c r="Q1599">
        <v>5</v>
      </c>
      <c r="R1599">
        <v>40878</v>
      </c>
      <c r="S1599" t="s">
        <v>158</v>
      </c>
      <c r="T1599">
        <v>26</v>
      </c>
      <c r="U1599" t="s">
        <v>976</v>
      </c>
      <c r="V1599" t="s">
        <v>976</v>
      </c>
      <c r="Y1599" s="449"/>
      <c r="Z1599" s="449"/>
      <c r="AA1599" s="449"/>
    </row>
    <row r="1600" spans="1:27">
      <c r="A1600" t="s">
        <v>158</v>
      </c>
      <c r="B1600" t="s">
        <v>1233</v>
      </c>
      <c r="C1600" t="s">
        <v>1292</v>
      </c>
      <c r="D1600" t="s">
        <v>1293</v>
      </c>
      <c r="E1600">
        <v>50.144948829999997</v>
      </c>
      <c r="F1600">
        <v>-127.2691598</v>
      </c>
      <c r="G1600" t="s">
        <v>1294</v>
      </c>
      <c r="H1600" t="s">
        <v>1294</v>
      </c>
      <c r="I1600" t="s">
        <v>1295</v>
      </c>
      <c r="J1600" t="s">
        <v>1302</v>
      </c>
      <c r="K1600" t="s">
        <v>1303</v>
      </c>
      <c r="L1600">
        <v>49.911024390000001</v>
      </c>
      <c r="M1600">
        <v>-126.8499923</v>
      </c>
      <c r="N1600" t="s">
        <v>30</v>
      </c>
      <c r="O1600">
        <v>32</v>
      </c>
      <c r="P1600" t="s">
        <v>1304</v>
      </c>
      <c r="Q1600">
        <v>5</v>
      </c>
      <c r="R1600">
        <v>40868</v>
      </c>
      <c r="S1600" t="s">
        <v>158</v>
      </c>
      <c r="T1600">
        <v>27</v>
      </c>
      <c r="U1600" t="s">
        <v>976</v>
      </c>
      <c r="V1600" t="s">
        <v>976</v>
      </c>
      <c r="Y1600" s="449"/>
      <c r="Z1600" s="449"/>
      <c r="AA1600" s="449"/>
    </row>
    <row r="1601" spans="1:27">
      <c r="A1601" t="s">
        <v>158</v>
      </c>
      <c r="B1601" t="s">
        <v>1264</v>
      </c>
      <c r="C1601" t="s">
        <v>1292</v>
      </c>
      <c r="D1601" t="s">
        <v>1293</v>
      </c>
      <c r="E1601">
        <v>50.337516960000002</v>
      </c>
      <c r="F1601">
        <v>-127.8695029</v>
      </c>
      <c r="G1601" t="s">
        <v>1294</v>
      </c>
      <c r="H1601" t="s">
        <v>1305</v>
      </c>
      <c r="I1601" t="s">
        <v>1306</v>
      </c>
      <c r="J1601" t="s">
        <v>1307</v>
      </c>
      <c r="K1601" t="s">
        <v>1308</v>
      </c>
      <c r="L1601">
        <v>50.464334559999998</v>
      </c>
      <c r="M1601">
        <v>-127.7063854</v>
      </c>
      <c r="N1601" t="s">
        <v>30</v>
      </c>
      <c r="O1601">
        <v>33</v>
      </c>
      <c r="P1601" t="s">
        <v>1309</v>
      </c>
      <c r="Q1601">
        <v>5</v>
      </c>
      <c r="R1601">
        <v>39778</v>
      </c>
      <c r="S1601" t="s">
        <v>158</v>
      </c>
      <c r="T1601">
        <v>25</v>
      </c>
      <c r="U1601" t="s">
        <v>976</v>
      </c>
      <c r="V1601" t="s">
        <v>976</v>
      </c>
      <c r="Y1601" s="449"/>
      <c r="Z1601" s="449"/>
      <c r="AA1601" s="449"/>
    </row>
    <row r="1602" spans="1:27">
      <c r="A1602" t="s">
        <v>158</v>
      </c>
      <c r="B1602" t="s">
        <v>1234</v>
      </c>
      <c r="C1602" t="s">
        <v>1292</v>
      </c>
      <c r="D1602" t="s">
        <v>1293</v>
      </c>
      <c r="E1602">
        <v>49.727386889999998</v>
      </c>
      <c r="F1602">
        <v>-126.6501212</v>
      </c>
      <c r="G1602" t="s">
        <v>1294</v>
      </c>
      <c r="H1602" t="s">
        <v>1294</v>
      </c>
      <c r="I1602" t="s">
        <v>1295</v>
      </c>
      <c r="J1602" t="s">
        <v>1302</v>
      </c>
      <c r="K1602" t="s">
        <v>1303</v>
      </c>
      <c r="L1602">
        <v>49.911024390000001</v>
      </c>
      <c r="M1602">
        <v>-126.8499923</v>
      </c>
      <c r="N1602" t="s">
        <v>30</v>
      </c>
      <c r="O1602">
        <v>32</v>
      </c>
      <c r="P1602" t="s">
        <v>1304</v>
      </c>
      <c r="Q1602">
        <v>5</v>
      </c>
      <c r="R1602">
        <v>41538</v>
      </c>
      <c r="S1602" t="s">
        <v>158</v>
      </c>
      <c r="T1602">
        <v>24</v>
      </c>
      <c r="U1602" t="s">
        <v>976</v>
      </c>
      <c r="V1602" t="s">
        <v>976</v>
      </c>
      <c r="Y1602" s="449"/>
      <c r="Z1602" s="449"/>
      <c r="AA1602" s="449"/>
    </row>
    <row r="1603" spans="1:27">
      <c r="A1603" t="s">
        <v>158</v>
      </c>
      <c r="B1603" t="s">
        <v>1176</v>
      </c>
      <c r="C1603" t="s">
        <v>1292</v>
      </c>
      <c r="D1603" t="s">
        <v>1293</v>
      </c>
      <c r="E1603">
        <v>49.128541259999999</v>
      </c>
      <c r="F1603">
        <v>-125.4353764</v>
      </c>
      <c r="G1603" t="s">
        <v>1294</v>
      </c>
      <c r="H1603" t="s">
        <v>1294</v>
      </c>
      <c r="I1603" t="s">
        <v>1295</v>
      </c>
      <c r="J1603" t="s">
        <v>1296</v>
      </c>
      <c r="K1603" t="s">
        <v>1297</v>
      </c>
      <c r="L1603">
        <v>49.026875990000001</v>
      </c>
      <c r="M1603">
        <v>-125.14962509999999</v>
      </c>
      <c r="N1603" t="s">
        <v>30</v>
      </c>
      <c r="O1603">
        <v>31</v>
      </c>
      <c r="P1603" t="s">
        <v>1298</v>
      </c>
      <c r="Q1603">
        <v>5</v>
      </c>
      <c r="R1603">
        <v>52098</v>
      </c>
      <c r="S1603" t="s">
        <v>158</v>
      </c>
      <c r="T1603">
        <v>21</v>
      </c>
      <c r="U1603" t="s">
        <v>976</v>
      </c>
      <c r="V1603" t="s">
        <v>976</v>
      </c>
      <c r="Y1603" s="449"/>
      <c r="Z1603" s="449"/>
      <c r="AA1603" s="449"/>
    </row>
    <row r="1604" spans="1:27">
      <c r="A1604" t="s">
        <v>158</v>
      </c>
      <c r="B1604" t="s">
        <v>1177</v>
      </c>
      <c r="C1604" t="s">
        <v>1292</v>
      </c>
      <c r="D1604" t="s">
        <v>1293</v>
      </c>
      <c r="E1604">
        <v>48.699678579999997</v>
      </c>
      <c r="F1604">
        <v>-124.94819680000001</v>
      </c>
      <c r="G1604" t="s">
        <v>1294</v>
      </c>
      <c r="H1604" t="s">
        <v>1294</v>
      </c>
      <c r="I1604" t="s">
        <v>1295</v>
      </c>
      <c r="J1604" t="s">
        <v>1296</v>
      </c>
      <c r="K1604" t="s">
        <v>1297</v>
      </c>
      <c r="L1604">
        <v>49.026875990000001</v>
      </c>
      <c r="M1604">
        <v>-125.14962509999999</v>
      </c>
      <c r="N1604" t="s">
        <v>30</v>
      </c>
      <c r="O1604">
        <v>31</v>
      </c>
      <c r="P1604" t="s">
        <v>1298</v>
      </c>
      <c r="Q1604">
        <v>5</v>
      </c>
      <c r="R1604">
        <v>40418</v>
      </c>
      <c r="S1604" t="s">
        <v>158</v>
      </c>
      <c r="T1604">
        <v>27</v>
      </c>
      <c r="U1604" t="s">
        <v>976</v>
      </c>
      <c r="V1604" t="s">
        <v>976</v>
      </c>
      <c r="Y1604" s="449"/>
      <c r="Z1604" s="449"/>
      <c r="AA1604" s="449"/>
    </row>
    <row r="1605" spans="1:27">
      <c r="A1605" t="s">
        <v>158</v>
      </c>
      <c r="B1605" t="s">
        <v>1265</v>
      </c>
      <c r="C1605" t="s">
        <v>1292</v>
      </c>
      <c r="D1605" t="s">
        <v>1293</v>
      </c>
      <c r="E1605">
        <v>50.267670760000001</v>
      </c>
      <c r="F1605">
        <v>-127.7147143</v>
      </c>
      <c r="G1605" t="s">
        <v>1294</v>
      </c>
      <c r="H1605" t="s">
        <v>1305</v>
      </c>
      <c r="I1605" t="s">
        <v>1306</v>
      </c>
      <c r="J1605" t="s">
        <v>1307</v>
      </c>
      <c r="K1605" t="s">
        <v>1308</v>
      </c>
      <c r="L1605">
        <v>50.464334559999998</v>
      </c>
      <c r="M1605">
        <v>-127.7063854</v>
      </c>
      <c r="N1605" t="s">
        <v>30</v>
      </c>
      <c r="O1605">
        <v>33</v>
      </c>
      <c r="P1605" t="s">
        <v>1309</v>
      </c>
      <c r="Q1605">
        <v>5</v>
      </c>
      <c r="R1605">
        <v>39748</v>
      </c>
      <c r="S1605" t="s">
        <v>174</v>
      </c>
      <c r="T1605">
        <v>27</v>
      </c>
      <c r="U1605" t="s">
        <v>976</v>
      </c>
      <c r="V1605" t="s">
        <v>976</v>
      </c>
      <c r="Y1605" s="449"/>
      <c r="Z1605" s="449"/>
      <c r="AA1605" s="449"/>
    </row>
    <row r="1606" spans="1:27">
      <c r="A1606" t="s">
        <v>158</v>
      </c>
      <c r="B1606" t="s">
        <v>1266</v>
      </c>
      <c r="C1606" t="s">
        <v>1292</v>
      </c>
      <c r="D1606" t="s">
        <v>1293</v>
      </c>
      <c r="E1606">
        <v>50.545659379999996</v>
      </c>
      <c r="F1606">
        <v>-127.9767497</v>
      </c>
      <c r="G1606" t="s">
        <v>1294</v>
      </c>
      <c r="H1606" t="s">
        <v>1305</v>
      </c>
      <c r="I1606" t="s">
        <v>1306</v>
      </c>
      <c r="J1606" t="s">
        <v>1307</v>
      </c>
      <c r="K1606" t="s">
        <v>1308</v>
      </c>
      <c r="L1606">
        <v>50.464334559999998</v>
      </c>
      <c r="M1606">
        <v>-127.7063854</v>
      </c>
      <c r="N1606" t="s">
        <v>30</v>
      </c>
      <c r="O1606">
        <v>33</v>
      </c>
      <c r="P1606" t="s">
        <v>1309</v>
      </c>
      <c r="Q1606">
        <v>5</v>
      </c>
      <c r="R1606">
        <v>42333</v>
      </c>
      <c r="S1606" t="s">
        <v>158</v>
      </c>
      <c r="T1606">
        <v>25</v>
      </c>
      <c r="U1606" t="s">
        <v>976</v>
      </c>
      <c r="V1606" t="s">
        <v>976</v>
      </c>
      <c r="Y1606" s="449"/>
      <c r="Z1606" s="449"/>
      <c r="AA1606" s="449"/>
    </row>
    <row r="1607" spans="1:27">
      <c r="A1607" t="s">
        <v>158</v>
      </c>
      <c r="B1607" t="s">
        <v>1235</v>
      </c>
      <c r="C1607" t="s">
        <v>1292</v>
      </c>
      <c r="D1607" t="s">
        <v>1293</v>
      </c>
      <c r="E1607">
        <v>49.662848310000001</v>
      </c>
      <c r="F1607">
        <v>-126.3680346</v>
      </c>
      <c r="G1607" t="s">
        <v>1294</v>
      </c>
      <c r="H1607" t="s">
        <v>1294</v>
      </c>
      <c r="I1607" t="s">
        <v>1295</v>
      </c>
      <c r="J1607" t="s">
        <v>1302</v>
      </c>
      <c r="K1607" t="s">
        <v>1303</v>
      </c>
      <c r="L1607">
        <v>49.911024390000001</v>
      </c>
      <c r="M1607">
        <v>-126.8499923</v>
      </c>
      <c r="N1607" t="s">
        <v>30</v>
      </c>
      <c r="O1607">
        <v>32</v>
      </c>
      <c r="P1607" t="s">
        <v>1304</v>
      </c>
      <c r="Q1607">
        <v>5</v>
      </c>
      <c r="R1607">
        <v>41393</v>
      </c>
      <c r="S1607" t="s">
        <v>158</v>
      </c>
      <c r="T1607">
        <v>27</v>
      </c>
      <c r="U1607" t="s">
        <v>976</v>
      </c>
      <c r="V1607" t="s">
        <v>976</v>
      </c>
      <c r="Y1607" s="449"/>
      <c r="Z1607" s="449"/>
      <c r="AA1607" s="449"/>
    </row>
    <row r="1608" spans="1:27">
      <c r="A1608" t="s">
        <v>158</v>
      </c>
      <c r="B1608" t="s">
        <v>1267</v>
      </c>
      <c r="C1608" t="s">
        <v>1292</v>
      </c>
      <c r="D1608" t="s">
        <v>1293</v>
      </c>
      <c r="E1608">
        <v>50.48461794</v>
      </c>
      <c r="F1608">
        <v>-127.66614970000001</v>
      </c>
      <c r="G1608" t="s">
        <v>1294</v>
      </c>
      <c r="H1608" t="s">
        <v>1305</v>
      </c>
      <c r="I1608" t="s">
        <v>1306</v>
      </c>
      <c r="J1608" t="s">
        <v>1307</v>
      </c>
      <c r="K1608" t="s">
        <v>1308</v>
      </c>
      <c r="L1608">
        <v>50.464334559999998</v>
      </c>
      <c r="M1608">
        <v>-127.7063854</v>
      </c>
      <c r="N1608" t="s">
        <v>30</v>
      </c>
      <c r="O1608">
        <v>33</v>
      </c>
      <c r="P1608" t="s">
        <v>1309</v>
      </c>
      <c r="Q1608">
        <v>5</v>
      </c>
      <c r="R1608">
        <v>39848</v>
      </c>
      <c r="S1608" t="s">
        <v>158</v>
      </c>
      <c r="T1608">
        <v>20</v>
      </c>
      <c r="U1608" t="s">
        <v>976</v>
      </c>
      <c r="V1608" t="s">
        <v>976</v>
      </c>
      <c r="Y1608" s="449"/>
      <c r="Z1608" s="449"/>
      <c r="AA1608" s="449"/>
    </row>
    <row r="1609" spans="1:27">
      <c r="A1609" t="s">
        <v>158</v>
      </c>
      <c r="B1609" t="s">
        <v>1178</v>
      </c>
      <c r="C1609" t="s">
        <v>1292</v>
      </c>
      <c r="D1609" t="s">
        <v>1293</v>
      </c>
      <c r="E1609">
        <v>48.5869292</v>
      </c>
      <c r="F1609">
        <v>-124.2570604</v>
      </c>
      <c r="G1609" t="s">
        <v>1294</v>
      </c>
      <c r="H1609" t="s">
        <v>1294</v>
      </c>
      <c r="I1609" t="s">
        <v>1295</v>
      </c>
      <c r="J1609" t="s">
        <v>1296</v>
      </c>
      <c r="K1609" t="s">
        <v>1297</v>
      </c>
      <c r="L1609">
        <v>49.026875990000001</v>
      </c>
      <c r="M1609">
        <v>-125.14962509999999</v>
      </c>
      <c r="N1609" t="s">
        <v>30</v>
      </c>
      <c r="O1609">
        <v>31</v>
      </c>
      <c r="P1609" t="s">
        <v>1298</v>
      </c>
      <c r="Q1609">
        <v>5</v>
      </c>
      <c r="R1609">
        <v>40313</v>
      </c>
      <c r="S1609" t="s">
        <v>158</v>
      </c>
      <c r="T1609">
        <v>23</v>
      </c>
      <c r="U1609" t="s">
        <v>976</v>
      </c>
      <c r="V1609" t="s">
        <v>976</v>
      </c>
      <c r="Y1609" s="449"/>
      <c r="Z1609" s="449"/>
      <c r="AA1609" s="449"/>
    </row>
    <row r="1610" spans="1:27">
      <c r="A1610" t="s">
        <v>158</v>
      </c>
      <c r="B1610" t="s">
        <v>1179</v>
      </c>
      <c r="C1610" t="s">
        <v>1292</v>
      </c>
      <c r="D1610" t="s">
        <v>1293</v>
      </c>
      <c r="E1610">
        <v>49.041141140000001</v>
      </c>
      <c r="F1610">
        <v>-125.36139439999999</v>
      </c>
      <c r="G1610" t="s">
        <v>1294</v>
      </c>
      <c r="H1610" t="s">
        <v>1294</v>
      </c>
      <c r="I1610" t="s">
        <v>1295</v>
      </c>
      <c r="J1610" t="s">
        <v>1296</v>
      </c>
      <c r="K1610" t="s">
        <v>1297</v>
      </c>
      <c r="L1610">
        <v>49.026875990000001</v>
      </c>
      <c r="M1610">
        <v>-125.14962509999999</v>
      </c>
      <c r="N1610" t="s">
        <v>30</v>
      </c>
      <c r="O1610">
        <v>31</v>
      </c>
      <c r="P1610" t="s">
        <v>1298</v>
      </c>
      <c r="Q1610">
        <v>5</v>
      </c>
      <c r="R1610">
        <v>39538</v>
      </c>
      <c r="S1610" t="s">
        <v>158</v>
      </c>
      <c r="T1610">
        <v>25</v>
      </c>
      <c r="U1610" t="s">
        <v>976</v>
      </c>
      <c r="V1610" t="s">
        <v>976</v>
      </c>
      <c r="Y1610" s="449"/>
      <c r="Z1610" s="449"/>
      <c r="AA1610" s="449"/>
    </row>
    <row r="1611" spans="1:27">
      <c r="A1611" t="s">
        <v>158</v>
      </c>
      <c r="B1611" t="s">
        <v>1236</v>
      </c>
      <c r="C1611" t="s">
        <v>1292</v>
      </c>
      <c r="D1611" t="s">
        <v>1293</v>
      </c>
      <c r="E1611">
        <v>49.956106089999999</v>
      </c>
      <c r="F1611">
        <v>-126.8170831</v>
      </c>
      <c r="G1611" t="s">
        <v>1294</v>
      </c>
      <c r="H1611" t="s">
        <v>1294</v>
      </c>
      <c r="I1611" t="s">
        <v>1295</v>
      </c>
      <c r="J1611" t="s">
        <v>1302</v>
      </c>
      <c r="K1611" t="s">
        <v>1303</v>
      </c>
      <c r="L1611">
        <v>49.911024390000001</v>
      </c>
      <c r="M1611">
        <v>-126.8499923</v>
      </c>
      <c r="N1611" t="s">
        <v>30</v>
      </c>
      <c r="O1611">
        <v>32</v>
      </c>
      <c r="P1611" t="s">
        <v>1304</v>
      </c>
      <c r="Q1611">
        <v>5</v>
      </c>
      <c r="R1611">
        <v>41683</v>
      </c>
      <c r="S1611" t="s">
        <v>158</v>
      </c>
      <c r="T1611">
        <v>23</v>
      </c>
      <c r="U1611" t="s">
        <v>976</v>
      </c>
      <c r="V1611" t="s">
        <v>976</v>
      </c>
      <c r="Y1611" s="449"/>
      <c r="Z1611" s="449"/>
      <c r="AA1611" s="449"/>
    </row>
    <row r="1612" spans="1:27">
      <c r="A1612" t="s">
        <v>158</v>
      </c>
      <c r="B1612" t="s">
        <v>1180</v>
      </c>
      <c r="C1612" t="s">
        <v>1292</v>
      </c>
      <c r="D1612" t="s">
        <v>1293</v>
      </c>
      <c r="E1612">
        <v>49.026995929999998</v>
      </c>
      <c r="F1612">
        <v>-125.30517089999999</v>
      </c>
      <c r="G1612" t="s">
        <v>1294</v>
      </c>
      <c r="H1612" t="s">
        <v>1294</v>
      </c>
      <c r="I1612" t="s">
        <v>1295</v>
      </c>
      <c r="J1612" t="s">
        <v>1296</v>
      </c>
      <c r="K1612" t="s">
        <v>1297</v>
      </c>
      <c r="L1612">
        <v>49.026875990000001</v>
      </c>
      <c r="M1612">
        <v>-125.14962509999999</v>
      </c>
      <c r="N1612" t="s">
        <v>30</v>
      </c>
      <c r="O1612">
        <v>31</v>
      </c>
      <c r="P1612" t="s">
        <v>1298</v>
      </c>
      <c r="Q1612">
        <v>5</v>
      </c>
      <c r="R1612">
        <v>40788</v>
      </c>
      <c r="S1612" t="s">
        <v>158</v>
      </c>
      <c r="T1612">
        <v>23</v>
      </c>
      <c r="U1612" t="s">
        <v>976</v>
      </c>
      <c r="V1612" t="s">
        <v>976</v>
      </c>
      <c r="Y1612" s="449"/>
      <c r="Z1612" s="449"/>
      <c r="AA1612" s="449"/>
    </row>
    <row r="1613" spans="1:27" ht="16" customHeight="1">
      <c r="A1613" t="s">
        <v>158</v>
      </c>
      <c r="B1613" t="s">
        <v>1181</v>
      </c>
      <c r="C1613" t="s">
        <v>1292</v>
      </c>
      <c r="D1613" t="s">
        <v>1293</v>
      </c>
      <c r="E1613">
        <v>49.111340269999999</v>
      </c>
      <c r="F1613">
        <v>-124.8279749</v>
      </c>
      <c r="G1613" t="s">
        <v>1294</v>
      </c>
      <c r="H1613" t="s">
        <v>1294</v>
      </c>
      <c r="I1613" t="s">
        <v>1295</v>
      </c>
      <c r="J1613" t="s">
        <v>1296</v>
      </c>
      <c r="K1613" t="s">
        <v>1297</v>
      </c>
      <c r="L1613">
        <v>49.026875990000001</v>
      </c>
      <c r="M1613">
        <v>-125.14962509999999</v>
      </c>
      <c r="N1613" t="s">
        <v>30</v>
      </c>
      <c r="O1613">
        <v>31</v>
      </c>
      <c r="P1613" t="s">
        <v>1298</v>
      </c>
      <c r="Q1613">
        <v>5</v>
      </c>
      <c r="R1613">
        <v>40608</v>
      </c>
      <c r="S1613" t="s">
        <v>158</v>
      </c>
      <c r="T1613">
        <v>23</v>
      </c>
      <c r="U1613" t="s">
        <v>976</v>
      </c>
      <c r="V1613" t="s">
        <v>976</v>
      </c>
      <c r="Y1613" s="449"/>
      <c r="Z1613" s="449"/>
      <c r="AA1613" s="449"/>
    </row>
    <row r="1614" spans="1:27" ht="16" customHeight="1">
      <c r="A1614" t="s">
        <v>158</v>
      </c>
      <c r="B1614" t="s">
        <v>1182</v>
      </c>
      <c r="C1614" t="s">
        <v>1292</v>
      </c>
      <c r="D1614" t="s">
        <v>1293</v>
      </c>
      <c r="E1614">
        <v>48.985692329999999</v>
      </c>
      <c r="F1614">
        <v>-125.39378910000001</v>
      </c>
      <c r="G1614" t="s">
        <v>1294</v>
      </c>
      <c r="H1614" t="s">
        <v>1294</v>
      </c>
      <c r="I1614" t="s">
        <v>1295</v>
      </c>
      <c r="J1614" t="s">
        <v>1296</v>
      </c>
      <c r="K1614" t="s">
        <v>1297</v>
      </c>
      <c r="L1614">
        <v>49.026875990000001</v>
      </c>
      <c r="M1614">
        <v>-125.14962509999999</v>
      </c>
      <c r="N1614" t="s">
        <v>30</v>
      </c>
      <c r="O1614">
        <v>31</v>
      </c>
      <c r="P1614" t="s">
        <v>1298</v>
      </c>
      <c r="Q1614">
        <v>5</v>
      </c>
      <c r="R1614">
        <v>39548</v>
      </c>
      <c r="S1614" t="s">
        <v>158</v>
      </c>
      <c r="T1614">
        <v>27</v>
      </c>
      <c r="U1614" t="s">
        <v>976</v>
      </c>
      <c r="V1614" t="s">
        <v>976</v>
      </c>
      <c r="Y1614" s="449"/>
      <c r="Z1614" s="449"/>
      <c r="AA1614" s="449"/>
    </row>
    <row r="1615" spans="1:27" ht="16" customHeight="1">
      <c r="A1615" t="s">
        <v>158</v>
      </c>
      <c r="B1615" t="s">
        <v>1268</v>
      </c>
      <c r="C1615" t="s">
        <v>1292</v>
      </c>
      <c r="D1615" t="s">
        <v>1293</v>
      </c>
      <c r="E1615">
        <v>50.457707280000001</v>
      </c>
      <c r="F1615">
        <v>-127.8656155</v>
      </c>
      <c r="G1615" t="s">
        <v>1294</v>
      </c>
      <c r="H1615" t="s">
        <v>1305</v>
      </c>
      <c r="I1615" t="s">
        <v>1306</v>
      </c>
      <c r="J1615" t="s">
        <v>1307</v>
      </c>
      <c r="K1615" t="s">
        <v>1308</v>
      </c>
      <c r="L1615">
        <v>50.464334559999998</v>
      </c>
      <c r="M1615">
        <v>-127.7063854</v>
      </c>
      <c r="N1615" t="s">
        <v>30</v>
      </c>
      <c r="O1615">
        <v>33</v>
      </c>
      <c r="P1615" t="s">
        <v>1309</v>
      </c>
      <c r="Q1615">
        <v>5</v>
      </c>
      <c r="R1615">
        <v>39808</v>
      </c>
      <c r="S1615" t="s">
        <v>158</v>
      </c>
      <c r="T1615">
        <v>27</v>
      </c>
      <c r="U1615" t="s">
        <v>976</v>
      </c>
      <c r="V1615" t="s">
        <v>976</v>
      </c>
      <c r="Y1615" s="449"/>
      <c r="Z1615" s="449"/>
      <c r="AA1615" s="449"/>
    </row>
    <row r="1616" spans="1:27" ht="16" customHeight="1">
      <c r="A1616" t="s">
        <v>158</v>
      </c>
      <c r="B1616" t="s">
        <v>1237</v>
      </c>
      <c r="C1616" t="s">
        <v>1292</v>
      </c>
      <c r="D1616" t="s">
        <v>1293</v>
      </c>
      <c r="E1616">
        <v>50.138684910000002</v>
      </c>
      <c r="F1616">
        <v>-127.422033</v>
      </c>
      <c r="G1616" t="s">
        <v>1294</v>
      </c>
      <c r="H1616" t="s">
        <v>1294</v>
      </c>
      <c r="I1616" t="s">
        <v>1295</v>
      </c>
      <c r="J1616" t="s">
        <v>1302</v>
      </c>
      <c r="K1616" t="s">
        <v>1303</v>
      </c>
      <c r="L1616">
        <v>49.911024390000001</v>
      </c>
      <c r="M1616">
        <v>-126.8499923</v>
      </c>
      <c r="N1616" t="s">
        <v>30</v>
      </c>
      <c r="O1616">
        <v>32</v>
      </c>
      <c r="P1616" t="s">
        <v>1304</v>
      </c>
      <c r="Q1616">
        <v>5</v>
      </c>
      <c r="R1616">
        <v>39668</v>
      </c>
      <c r="S1616" t="s">
        <v>158</v>
      </c>
      <c r="T1616">
        <v>25</v>
      </c>
      <c r="U1616" t="s">
        <v>976</v>
      </c>
      <c r="V1616" t="s">
        <v>976</v>
      </c>
      <c r="Y1616" s="449"/>
      <c r="Z1616" s="449"/>
      <c r="AA1616" s="449"/>
    </row>
    <row r="1617" spans="1:27" ht="16" customHeight="1">
      <c r="A1617" t="s">
        <v>158</v>
      </c>
      <c r="B1617" t="s">
        <v>1238</v>
      </c>
      <c r="C1617" t="s">
        <v>1292</v>
      </c>
      <c r="D1617" t="s">
        <v>1293</v>
      </c>
      <c r="E1617">
        <v>49.961001359999997</v>
      </c>
      <c r="F1617">
        <v>-126.91053170000001</v>
      </c>
      <c r="G1617" t="s">
        <v>1294</v>
      </c>
      <c r="H1617" t="s">
        <v>1294</v>
      </c>
      <c r="I1617" t="s">
        <v>1295</v>
      </c>
      <c r="J1617" t="s">
        <v>1302</v>
      </c>
      <c r="K1617" t="s">
        <v>1303</v>
      </c>
      <c r="L1617">
        <v>49.911024390000001</v>
      </c>
      <c r="M1617">
        <v>-126.8499923</v>
      </c>
      <c r="N1617" t="s">
        <v>30</v>
      </c>
      <c r="O1617">
        <v>32</v>
      </c>
      <c r="P1617" t="s">
        <v>1304</v>
      </c>
      <c r="Q1617">
        <v>5</v>
      </c>
      <c r="R1617">
        <v>41733</v>
      </c>
      <c r="S1617" t="s">
        <v>158</v>
      </c>
      <c r="T1617">
        <v>27</v>
      </c>
      <c r="U1617" t="s">
        <v>976</v>
      </c>
      <c r="V1617" t="s">
        <v>976</v>
      </c>
      <c r="Y1617" s="449"/>
      <c r="Z1617" s="449"/>
      <c r="AA1617" s="449"/>
    </row>
    <row r="1618" spans="1:27" ht="16" customHeight="1">
      <c r="A1618" t="s">
        <v>158</v>
      </c>
      <c r="B1618" t="s">
        <v>1269</v>
      </c>
      <c r="C1618" t="s">
        <v>1292</v>
      </c>
      <c r="D1618" t="s">
        <v>1293</v>
      </c>
      <c r="E1618">
        <v>50.537763120000001</v>
      </c>
      <c r="F1618">
        <v>-127.5187813</v>
      </c>
      <c r="G1618" t="s">
        <v>1294</v>
      </c>
      <c r="H1618" t="s">
        <v>1305</v>
      </c>
      <c r="I1618" t="s">
        <v>1306</v>
      </c>
      <c r="J1618" t="s">
        <v>1307</v>
      </c>
      <c r="K1618" t="s">
        <v>1308</v>
      </c>
      <c r="L1618">
        <v>50.464334559999998</v>
      </c>
      <c r="M1618">
        <v>-127.7063854</v>
      </c>
      <c r="N1618" t="s">
        <v>30</v>
      </c>
      <c r="O1618">
        <v>33</v>
      </c>
      <c r="P1618" t="s">
        <v>1309</v>
      </c>
      <c r="Q1618">
        <v>5</v>
      </c>
      <c r="R1618">
        <v>39958</v>
      </c>
      <c r="S1618" t="s">
        <v>174</v>
      </c>
      <c r="T1618">
        <v>25</v>
      </c>
      <c r="U1618" t="s">
        <v>976</v>
      </c>
      <c r="V1618" t="s">
        <v>976</v>
      </c>
      <c r="Y1618" s="449"/>
      <c r="Z1618" s="449"/>
      <c r="AA1618" s="449"/>
    </row>
    <row r="1619" spans="1:27" ht="16" customHeight="1">
      <c r="A1619" t="s">
        <v>158</v>
      </c>
      <c r="B1619" t="s">
        <v>1239</v>
      </c>
      <c r="C1619" t="s">
        <v>1292</v>
      </c>
      <c r="D1619" t="s">
        <v>1293</v>
      </c>
      <c r="E1619">
        <v>49.655920770000002</v>
      </c>
      <c r="F1619">
        <v>-126.6275593</v>
      </c>
      <c r="G1619" t="s">
        <v>1294</v>
      </c>
      <c r="H1619" t="s">
        <v>1294</v>
      </c>
      <c r="I1619" t="s">
        <v>1295</v>
      </c>
      <c r="J1619" t="s">
        <v>1302</v>
      </c>
      <c r="K1619" t="s">
        <v>1303</v>
      </c>
      <c r="L1619">
        <v>49.911024390000001</v>
      </c>
      <c r="M1619">
        <v>-126.8499923</v>
      </c>
      <c r="N1619" t="s">
        <v>30</v>
      </c>
      <c r="O1619">
        <v>32</v>
      </c>
      <c r="P1619" t="s">
        <v>1304</v>
      </c>
      <c r="Q1619">
        <v>5</v>
      </c>
      <c r="R1619">
        <v>41548</v>
      </c>
      <c r="S1619" t="s">
        <v>158</v>
      </c>
      <c r="T1619">
        <v>25</v>
      </c>
      <c r="U1619" t="s">
        <v>976</v>
      </c>
      <c r="V1619" t="s">
        <v>976</v>
      </c>
      <c r="Y1619" s="449"/>
      <c r="Z1619" s="449"/>
      <c r="AA1619" s="449"/>
    </row>
    <row r="1620" spans="1:27" ht="16" customHeight="1">
      <c r="A1620" t="s">
        <v>158</v>
      </c>
      <c r="B1620" t="s">
        <v>1240</v>
      </c>
      <c r="C1620" t="s">
        <v>1292</v>
      </c>
      <c r="D1620" t="s">
        <v>1293</v>
      </c>
      <c r="E1620">
        <v>49.673202420000003</v>
      </c>
      <c r="F1620">
        <v>-126.18823740000001</v>
      </c>
      <c r="G1620" t="s">
        <v>1294</v>
      </c>
      <c r="H1620" t="s">
        <v>1294</v>
      </c>
      <c r="I1620" t="s">
        <v>1295</v>
      </c>
      <c r="J1620" t="s">
        <v>1302</v>
      </c>
      <c r="K1620" t="s">
        <v>1303</v>
      </c>
      <c r="L1620">
        <v>49.911024390000001</v>
      </c>
      <c r="M1620">
        <v>-126.8499923</v>
      </c>
      <c r="N1620" t="s">
        <v>30</v>
      </c>
      <c r="O1620">
        <v>32</v>
      </c>
      <c r="P1620" t="s">
        <v>1304</v>
      </c>
      <c r="Q1620">
        <v>5</v>
      </c>
      <c r="R1620">
        <v>41383</v>
      </c>
      <c r="S1620" t="s">
        <v>158</v>
      </c>
      <c r="T1620">
        <v>26</v>
      </c>
      <c r="U1620" t="s">
        <v>976</v>
      </c>
      <c r="V1620" t="s">
        <v>976</v>
      </c>
      <c r="Y1620" s="449"/>
      <c r="Z1620" s="449"/>
      <c r="AA1620" s="449"/>
    </row>
    <row r="1621" spans="1:27">
      <c r="A1621" t="s">
        <v>158</v>
      </c>
      <c r="B1621" t="s">
        <v>1241</v>
      </c>
      <c r="C1621" t="s">
        <v>1292</v>
      </c>
      <c r="D1621" t="s">
        <v>1293</v>
      </c>
      <c r="E1621">
        <v>50.045797919999998</v>
      </c>
      <c r="F1621">
        <v>-127.3494421</v>
      </c>
      <c r="G1621" t="s">
        <v>1294</v>
      </c>
      <c r="H1621" t="s">
        <v>1294</v>
      </c>
      <c r="I1621" t="s">
        <v>1295</v>
      </c>
      <c r="J1621" t="s">
        <v>1302</v>
      </c>
      <c r="K1621" t="s">
        <v>1303</v>
      </c>
      <c r="L1621">
        <v>49.911024390000001</v>
      </c>
      <c r="M1621">
        <v>-126.8499923</v>
      </c>
      <c r="N1621" t="s">
        <v>30</v>
      </c>
      <c r="O1621">
        <v>32</v>
      </c>
      <c r="P1621" t="s">
        <v>1304</v>
      </c>
      <c r="Q1621">
        <v>5</v>
      </c>
      <c r="R1621">
        <v>39648</v>
      </c>
      <c r="S1621" t="s">
        <v>158</v>
      </c>
      <c r="T1621">
        <v>23</v>
      </c>
      <c r="U1621" t="s">
        <v>976</v>
      </c>
      <c r="V1621" t="s">
        <v>976</v>
      </c>
      <c r="Y1621" s="449"/>
      <c r="Z1621" s="449"/>
      <c r="AA1621" s="449"/>
    </row>
    <row r="1622" spans="1:27">
      <c r="A1622" t="s">
        <v>158</v>
      </c>
      <c r="B1622" t="s">
        <v>1183</v>
      </c>
      <c r="C1622" t="s">
        <v>1292</v>
      </c>
      <c r="D1622" t="s">
        <v>1293</v>
      </c>
      <c r="E1622">
        <v>48.962905159999998</v>
      </c>
      <c r="F1622">
        <v>-125.5579236</v>
      </c>
      <c r="G1622" t="s">
        <v>1294</v>
      </c>
      <c r="H1622" t="s">
        <v>1294</v>
      </c>
      <c r="I1622" t="s">
        <v>1295</v>
      </c>
      <c r="J1622" t="s">
        <v>1296</v>
      </c>
      <c r="K1622" t="s">
        <v>1297</v>
      </c>
      <c r="L1622">
        <v>49.026875990000001</v>
      </c>
      <c r="M1622">
        <v>-125.14962509999999</v>
      </c>
      <c r="N1622" t="s">
        <v>30</v>
      </c>
      <c r="O1622">
        <v>31</v>
      </c>
      <c r="P1622" t="s">
        <v>1298</v>
      </c>
      <c r="Q1622">
        <v>5</v>
      </c>
      <c r="R1622">
        <v>39608</v>
      </c>
      <c r="S1622" t="s">
        <v>158</v>
      </c>
      <c r="T1622">
        <v>25</v>
      </c>
      <c r="U1622" t="s">
        <v>976</v>
      </c>
      <c r="V1622" t="s">
        <v>976</v>
      </c>
      <c r="Y1622" s="449"/>
      <c r="Z1622" s="449"/>
      <c r="AA1622" s="449"/>
    </row>
    <row r="1623" spans="1:27" ht="16" customHeight="1">
      <c r="A1623" t="s">
        <v>158</v>
      </c>
      <c r="B1623" t="s">
        <v>1242</v>
      </c>
      <c r="C1623" t="s">
        <v>1292</v>
      </c>
      <c r="D1623" t="s">
        <v>1293</v>
      </c>
      <c r="E1623">
        <v>49.627840370000001</v>
      </c>
      <c r="F1623">
        <v>-126.4494942</v>
      </c>
      <c r="G1623" t="s">
        <v>1294</v>
      </c>
      <c r="H1623" t="s">
        <v>1294</v>
      </c>
      <c r="I1623" t="s">
        <v>1295</v>
      </c>
      <c r="J1623" t="s">
        <v>1302</v>
      </c>
      <c r="K1623" t="s">
        <v>1303</v>
      </c>
      <c r="L1623">
        <v>49.911024390000001</v>
      </c>
      <c r="M1623">
        <v>-126.8499923</v>
      </c>
      <c r="N1623" t="s">
        <v>30</v>
      </c>
      <c r="O1623">
        <v>32</v>
      </c>
      <c r="P1623" t="s">
        <v>1304</v>
      </c>
      <c r="Q1623">
        <v>5</v>
      </c>
      <c r="R1623">
        <v>41288</v>
      </c>
      <c r="S1623" t="s">
        <v>158</v>
      </c>
      <c r="T1623">
        <v>25</v>
      </c>
      <c r="U1623" t="s">
        <v>976</v>
      </c>
      <c r="V1623" t="s">
        <v>976</v>
      </c>
      <c r="Y1623" s="449"/>
      <c r="Z1623" s="449"/>
      <c r="AA1623" s="449"/>
    </row>
    <row r="1624" spans="1:27" ht="16" customHeight="1">
      <c r="A1624" t="s">
        <v>158</v>
      </c>
      <c r="B1624" t="s">
        <v>1243</v>
      </c>
      <c r="C1624" t="s">
        <v>1292</v>
      </c>
      <c r="D1624" t="s">
        <v>1293</v>
      </c>
      <c r="E1624">
        <v>49.843955350000002</v>
      </c>
      <c r="F1624">
        <v>-126.0966488</v>
      </c>
      <c r="G1624" t="s">
        <v>1294</v>
      </c>
      <c r="H1624" t="s">
        <v>1294</v>
      </c>
      <c r="I1624" t="s">
        <v>1295</v>
      </c>
      <c r="J1624" t="s">
        <v>1302</v>
      </c>
      <c r="K1624" t="s">
        <v>1303</v>
      </c>
      <c r="L1624">
        <v>49.911024390000001</v>
      </c>
      <c r="M1624">
        <v>-126.8499923</v>
      </c>
      <c r="N1624" t="s">
        <v>30</v>
      </c>
      <c r="O1624">
        <v>32</v>
      </c>
      <c r="P1624" t="s">
        <v>1304</v>
      </c>
      <c r="Q1624">
        <v>5</v>
      </c>
      <c r="R1624">
        <v>41364</v>
      </c>
      <c r="S1624" t="s">
        <v>158</v>
      </c>
      <c r="T1624">
        <v>26</v>
      </c>
      <c r="U1624" t="s">
        <v>976</v>
      </c>
      <c r="V1624" t="s">
        <v>976</v>
      </c>
      <c r="Y1624" s="449"/>
      <c r="Z1624" s="449"/>
      <c r="AA1624" s="449"/>
    </row>
    <row r="1625" spans="1:27" ht="16" customHeight="1">
      <c r="A1625" t="s">
        <v>158</v>
      </c>
      <c r="B1625" t="s">
        <v>1244</v>
      </c>
      <c r="C1625" t="s">
        <v>1292</v>
      </c>
      <c r="D1625" t="s">
        <v>1293</v>
      </c>
      <c r="E1625">
        <v>49.997806230000002</v>
      </c>
      <c r="F1625">
        <v>-127.1209223</v>
      </c>
      <c r="G1625" t="s">
        <v>1294</v>
      </c>
      <c r="H1625" t="s">
        <v>1294</v>
      </c>
      <c r="I1625" t="s">
        <v>1295</v>
      </c>
      <c r="J1625" t="s">
        <v>1302</v>
      </c>
      <c r="K1625" t="s">
        <v>1303</v>
      </c>
      <c r="L1625">
        <v>49.911024390000001</v>
      </c>
      <c r="M1625">
        <v>-126.8499923</v>
      </c>
      <c r="N1625" t="s">
        <v>30</v>
      </c>
      <c r="O1625">
        <v>32</v>
      </c>
      <c r="P1625" t="s">
        <v>1304</v>
      </c>
      <c r="Q1625">
        <v>5</v>
      </c>
      <c r="R1625">
        <v>41833</v>
      </c>
      <c r="S1625" t="s">
        <v>158</v>
      </c>
      <c r="T1625">
        <v>27</v>
      </c>
      <c r="U1625" t="s">
        <v>976</v>
      </c>
      <c r="V1625" t="s">
        <v>976</v>
      </c>
      <c r="Y1625" s="449"/>
      <c r="Z1625" s="449"/>
      <c r="AA1625" s="449"/>
    </row>
    <row r="1626" spans="1:27" ht="16" customHeight="1">
      <c r="A1626" t="s">
        <v>158</v>
      </c>
      <c r="B1626" t="s">
        <v>1245</v>
      </c>
      <c r="C1626" t="s">
        <v>1292</v>
      </c>
      <c r="D1626" t="s">
        <v>1293</v>
      </c>
      <c r="E1626">
        <v>50.191601230000003</v>
      </c>
      <c r="F1626">
        <v>-127.60812079999999</v>
      </c>
      <c r="G1626" t="s">
        <v>1294</v>
      </c>
      <c r="H1626" t="s">
        <v>1294</v>
      </c>
      <c r="I1626" t="s">
        <v>1295</v>
      </c>
      <c r="J1626" t="s">
        <v>1302</v>
      </c>
      <c r="K1626" t="s">
        <v>1303</v>
      </c>
      <c r="L1626">
        <v>49.911024390000001</v>
      </c>
      <c r="M1626">
        <v>-126.8499923</v>
      </c>
      <c r="N1626" t="s">
        <v>30</v>
      </c>
      <c r="O1626">
        <v>32</v>
      </c>
      <c r="P1626" t="s">
        <v>1304</v>
      </c>
      <c r="Q1626">
        <v>5</v>
      </c>
      <c r="R1626">
        <v>39708</v>
      </c>
      <c r="S1626" t="s">
        <v>158</v>
      </c>
      <c r="T1626">
        <v>22</v>
      </c>
      <c r="U1626" t="s">
        <v>976</v>
      </c>
      <c r="V1626" t="s">
        <v>976</v>
      </c>
      <c r="Y1626" s="449"/>
      <c r="Z1626" s="449"/>
      <c r="AA1626" s="449"/>
    </row>
    <row r="1627" spans="1:27" ht="16" customHeight="1">
      <c r="A1627" t="s">
        <v>158</v>
      </c>
      <c r="B1627" t="s">
        <v>1186</v>
      </c>
      <c r="C1627" t="s">
        <v>1292</v>
      </c>
      <c r="D1627" t="s">
        <v>1293</v>
      </c>
      <c r="E1627">
        <v>48.670197770000001</v>
      </c>
      <c r="F1627">
        <v>-124.8510914</v>
      </c>
      <c r="G1627" t="s">
        <v>1294</v>
      </c>
      <c r="H1627" t="s">
        <v>1294</v>
      </c>
      <c r="I1627" t="s">
        <v>1295</v>
      </c>
      <c r="J1627" t="s">
        <v>1296</v>
      </c>
      <c r="K1627" t="s">
        <v>1297</v>
      </c>
      <c r="L1627">
        <v>49.026875990000001</v>
      </c>
      <c r="M1627">
        <v>-125.14962509999999</v>
      </c>
      <c r="N1627" t="s">
        <v>30</v>
      </c>
      <c r="O1627">
        <v>31</v>
      </c>
      <c r="P1627" t="s">
        <v>1298</v>
      </c>
      <c r="Q1627">
        <v>5</v>
      </c>
      <c r="R1627">
        <v>40363</v>
      </c>
      <c r="S1627" t="s">
        <v>174</v>
      </c>
      <c r="T1627">
        <v>25</v>
      </c>
      <c r="U1627" t="s">
        <v>976</v>
      </c>
      <c r="V1627" t="s">
        <v>976</v>
      </c>
      <c r="Y1627" s="449"/>
      <c r="Z1627" s="449"/>
      <c r="AA1627" s="449"/>
    </row>
    <row r="1628" spans="1:27" ht="16" customHeight="1">
      <c r="A1628" t="s">
        <v>158</v>
      </c>
      <c r="B1628" t="s">
        <v>1246</v>
      </c>
      <c r="C1628" t="s">
        <v>1292</v>
      </c>
      <c r="D1628" t="s">
        <v>1293</v>
      </c>
      <c r="E1628">
        <v>49.88139348</v>
      </c>
      <c r="F1628">
        <v>-126.17547070000001</v>
      </c>
      <c r="G1628" t="s">
        <v>1294</v>
      </c>
      <c r="H1628" t="s">
        <v>1294</v>
      </c>
      <c r="I1628" t="s">
        <v>1295</v>
      </c>
      <c r="J1628" t="s">
        <v>1302</v>
      </c>
      <c r="K1628" t="s">
        <v>1303</v>
      </c>
      <c r="L1628">
        <v>49.911024390000001</v>
      </c>
      <c r="M1628">
        <v>-126.8499923</v>
      </c>
      <c r="N1628" t="s">
        <v>30</v>
      </c>
      <c r="O1628">
        <v>32</v>
      </c>
      <c r="P1628" t="s">
        <v>1304</v>
      </c>
      <c r="Q1628">
        <v>5</v>
      </c>
      <c r="R1628">
        <v>41373</v>
      </c>
      <c r="S1628" t="s">
        <v>158</v>
      </c>
      <c r="T1628">
        <v>27</v>
      </c>
      <c r="U1628" t="s">
        <v>976</v>
      </c>
      <c r="V1628" t="s">
        <v>976</v>
      </c>
      <c r="Y1628" s="449"/>
      <c r="Z1628" s="449"/>
      <c r="AA1628" s="449"/>
    </row>
    <row r="1629" spans="1:27" ht="16" customHeight="1">
      <c r="A1629" t="s">
        <v>158</v>
      </c>
      <c r="B1629" t="s">
        <v>1247</v>
      </c>
      <c r="C1629" t="s">
        <v>1292</v>
      </c>
      <c r="D1629" t="s">
        <v>1293</v>
      </c>
      <c r="E1629">
        <v>50.187390829999998</v>
      </c>
      <c r="F1629">
        <v>-127.4329511</v>
      </c>
      <c r="G1629" t="s">
        <v>1294</v>
      </c>
      <c r="H1629" t="s">
        <v>1294</v>
      </c>
      <c r="I1629" t="s">
        <v>1295</v>
      </c>
      <c r="J1629" t="s">
        <v>1302</v>
      </c>
      <c r="K1629" t="s">
        <v>1303</v>
      </c>
      <c r="L1629">
        <v>49.911024390000001</v>
      </c>
      <c r="M1629">
        <v>-126.8499923</v>
      </c>
      <c r="N1629" t="s">
        <v>30</v>
      </c>
      <c r="O1629">
        <v>32</v>
      </c>
      <c r="P1629" t="s">
        <v>1304</v>
      </c>
      <c r="Q1629">
        <v>5</v>
      </c>
      <c r="R1629">
        <v>39678</v>
      </c>
      <c r="S1629" t="s">
        <v>158</v>
      </c>
      <c r="T1629">
        <v>25</v>
      </c>
      <c r="U1629" t="s">
        <v>976</v>
      </c>
      <c r="V1629" t="s">
        <v>976</v>
      </c>
      <c r="Y1629" s="449"/>
      <c r="Z1629" s="449"/>
      <c r="AA1629" s="449"/>
    </row>
    <row r="1630" spans="1:27" ht="16" customHeight="1">
      <c r="A1630" t="s">
        <v>158</v>
      </c>
      <c r="B1630" t="s">
        <v>1248</v>
      </c>
      <c r="C1630" t="s">
        <v>1292</v>
      </c>
      <c r="D1630" t="s">
        <v>1293</v>
      </c>
      <c r="E1630">
        <v>49.828356130000003</v>
      </c>
      <c r="F1630">
        <v>-126.9177131</v>
      </c>
      <c r="G1630" t="s">
        <v>1294</v>
      </c>
      <c r="H1630" t="s">
        <v>1294</v>
      </c>
      <c r="I1630" t="s">
        <v>1295</v>
      </c>
      <c r="J1630" t="s">
        <v>1302</v>
      </c>
      <c r="K1630" t="s">
        <v>1303</v>
      </c>
      <c r="L1630">
        <v>49.911024390000001</v>
      </c>
      <c r="M1630">
        <v>-126.8499923</v>
      </c>
      <c r="N1630" t="s">
        <v>30</v>
      </c>
      <c r="O1630">
        <v>32</v>
      </c>
      <c r="P1630" t="s">
        <v>1304</v>
      </c>
      <c r="Q1630">
        <v>5</v>
      </c>
      <c r="R1630">
        <v>41623</v>
      </c>
      <c r="S1630" t="s">
        <v>158</v>
      </c>
      <c r="T1630">
        <v>25</v>
      </c>
      <c r="U1630" t="s">
        <v>976</v>
      </c>
      <c r="V1630" t="s">
        <v>976</v>
      </c>
      <c r="Y1630" s="449"/>
      <c r="Z1630" s="449"/>
      <c r="AA1630" s="449"/>
    </row>
    <row r="1631" spans="1:27">
      <c r="A1631" t="s">
        <v>158</v>
      </c>
      <c r="B1631" t="s">
        <v>1249</v>
      </c>
      <c r="C1631" t="s">
        <v>1292</v>
      </c>
      <c r="D1631" t="s">
        <v>1293</v>
      </c>
      <c r="E1631">
        <v>49.88612861</v>
      </c>
      <c r="F1631">
        <v>-126.9890604</v>
      </c>
      <c r="G1631" t="s">
        <v>1294</v>
      </c>
      <c r="H1631" t="s">
        <v>1294</v>
      </c>
      <c r="I1631" t="s">
        <v>1295</v>
      </c>
      <c r="J1631" t="s">
        <v>1302</v>
      </c>
      <c r="K1631" t="s">
        <v>1303</v>
      </c>
      <c r="L1631">
        <v>49.911024390000001</v>
      </c>
      <c r="M1631">
        <v>-126.8499923</v>
      </c>
      <c r="N1631" t="s">
        <v>30</v>
      </c>
      <c r="O1631">
        <v>32</v>
      </c>
      <c r="P1631" t="s">
        <v>1304</v>
      </c>
      <c r="Q1631">
        <v>5</v>
      </c>
      <c r="R1631">
        <v>41763</v>
      </c>
      <c r="S1631" t="s">
        <v>158</v>
      </c>
      <c r="T1631">
        <v>23</v>
      </c>
      <c r="U1631" t="s">
        <v>976</v>
      </c>
      <c r="V1631" t="s">
        <v>976</v>
      </c>
      <c r="Y1631" s="449"/>
      <c r="Z1631" s="449"/>
      <c r="AA1631" s="449"/>
    </row>
    <row r="1632" spans="1:27">
      <c r="A1632" t="s">
        <v>158</v>
      </c>
      <c r="B1632" t="s">
        <v>1187</v>
      </c>
      <c r="C1632" t="s">
        <v>1292</v>
      </c>
      <c r="D1632" t="s">
        <v>1293</v>
      </c>
      <c r="E1632">
        <v>49.037361189999999</v>
      </c>
      <c r="F1632">
        <v>-125.1998468</v>
      </c>
      <c r="G1632" t="s">
        <v>1294</v>
      </c>
      <c r="H1632" t="s">
        <v>1294</v>
      </c>
      <c r="I1632" t="s">
        <v>1295</v>
      </c>
      <c r="J1632" t="s">
        <v>1296</v>
      </c>
      <c r="K1632" t="s">
        <v>1297</v>
      </c>
      <c r="L1632">
        <v>49.026875990000001</v>
      </c>
      <c r="M1632">
        <v>-125.14962509999999</v>
      </c>
      <c r="N1632" t="s">
        <v>30</v>
      </c>
      <c r="O1632">
        <v>31</v>
      </c>
      <c r="P1632" t="s">
        <v>1298</v>
      </c>
      <c r="Q1632">
        <v>5</v>
      </c>
      <c r="R1632">
        <v>40778</v>
      </c>
      <c r="S1632" t="s">
        <v>158</v>
      </c>
      <c r="T1632">
        <v>26</v>
      </c>
      <c r="U1632" t="s">
        <v>976</v>
      </c>
      <c r="V1632" t="s">
        <v>976</v>
      </c>
      <c r="Y1632" s="449"/>
      <c r="Z1632" s="449"/>
      <c r="AA1632" s="449"/>
    </row>
    <row r="1633" spans="1:27">
      <c r="A1633" t="s">
        <v>158</v>
      </c>
      <c r="B1633" t="s">
        <v>1250</v>
      </c>
      <c r="C1633" t="s">
        <v>1292</v>
      </c>
      <c r="D1633" t="s">
        <v>1293</v>
      </c>
      <c r="E1633">
        <v>49.924785129999997</v>
      </c>
      <c r="F1633">
        <v>-127.20172580000001</v>
      </c>
      <c r="G1633" t="s">
        <v>1294</v>
      </c>
      <c r="H1633" t="s">
        <v>1294</v>
      </c>
      <c r="I1633" t="s">
        <v>1295</v>
      </c>
      <c r="J1633" t="s">
        <v>1302</v>
      </c>
      <c r="K1633" t="s">
        <v>1303</v>
      </c>
      <c r="L1633">
        <v>49.911024390000001</v>
      </c>
      <c r="M1633">
        <v>-126.8499923</v>
      </c>
      <c r="N1633" t="s">
        <v>30</v>
      </c>
      <c r="O1633">
        <v>32</v>
      </c>
      <c r="P1633" t="s">
        <v>1304</v>
      </c>
      <c r="Q1633">
        <v>5</v>
      </c>
      <c r="R1633">
        <v>41803</v>
      </c>
      <c r="S1633" t="s">
        <v>158</v>
      </c>
      <c r="T1633">
        <v>27</v>
      </c>
      <c r="U1633" t="s">
        <v>976</v>
      </c>
      <c r="V1633" t="s">
        <v>976</v>
      </c>
      <c r="Y1633" s="449"/>
      <c r="Z1633" s="449"/>
      <c r="AA1633" s="449"/>
    </row>
    <row r="1634" spans="1:27">
      <c r="A1634" t="s">
        <v>158</v>
      </c>
      <c r="B1634" t="s">
        <v>1251</v>
      </c>
      <c r="C1634" t="s">
        <v>1292</v>
      </c>
      <c r="D1634" t="s">
        <v>1293</v>
      </c>
      <c r="E1634">
        <v>50.180996049999997</v>
      </c>
      <c r="F1634">
        <v>-127.4804646</v>
      </c>
      <c r="G1634" t="s">
        <v>1294</v>
      </c>
      <c r="H1634" t="s">
        <v>1294</v>
      </c>
      <c r="I1634" t="s">
        <v>1295</v>
      </c>
      <c r="J1634" t="s">
        <v>1302</v>
      </c>
      <c r="K1634" t="s">
        <v>1303</v>
      </c>
      <c r="L1634">
        <v>49.911024390000001</v>
      </c>
      <c r="M1634">
        <v>-126.8499923</v>
      </c>
      <c r="N1634" t="s">
        <v>30</v>
      </c>
      <c r="O1634">
        <v>32</v>
      </c>
      <c r="P1634" t="s">
        <v>1304</v>
      </c>
      <c r="Q1634">
        <v>5</v>
      </c>
      <c r="R1634">
        <v>39688</v>
      </c>
      <c r="S1634" t="s">
        <v>158</v>
      </c>
      <c r="T1634">
        <v>20</v>
      </c>
      <c r="U1634" t="s">
        <v>976</v>
      </c>
      <c r="V1634" t="s">
        <v>976</v>
      </c>
      <c r="Y1634" s="449"/>
      <c r="Z1634" s="449"/>
      <c r="AA1634" s="449"/>
    </row>
    <row r="1635" spans="1:27">
      <c r="A1635" t="s">
        <v>158</v>
      </c>
      <c r="B1635" t="s">
        <v>1188</v>
      </c>
      <c r="C1635" t="s">
        <v>1292</v>
      </c>
      <c r="D1635" t="s">
        <v>1293</v>
      </c>
      <c r="E1635">
        <v>48.584317919999997</v>
      </c>
      <c r="F1635">
        <v>-124.3448623</v>
      </c>
      <c r="G1635" t="s">
        <v>1294</v>
      </c>
      <c r="H1635" t="s">
        <v>1294</v>
      </c>
      <c r="I1635" t="s">
        <v>1295</v>
      </c>
      <c r="J1635" t="s">
        <v>1296</v>
      </c>
      <c r="K1635" t="s">
        <v>1297</v>
      </c>
      <c r="L1635">
        <v>49.026875990000001</v>
      </c>
      <c r="M1635">
        <v>-125.14962509999999</v>
      </c>
      <c r="N1635" t="s">
        <v>30</v>
      </c>
      <c r="O1635">
        <v>31</v>
      </c>
      <c r="P1635" t="s">
        <v>1298</v>
      </c>
      <c r="Q1635">
        <v>5</v>
      </c>
      <c r="R1635">
        <v>40283</v>
      </c>
      <c r="S1635" t="s">
        <v>158</v>
      </c>
      <c r="T1635">
        <v>20</v>
      </c>
      <c r="U1635" t="s">
        <v>976</v>
      </c>
      <c r="V1635" t="s">
        <v>976</v>
      </c>
      <c r="Y1635" s="449"/>
      <c r="Z1635" s="449"/>
      <c r="AA1635" s="449"/>
    </row>
    <row r="1636" spans="1:27">
      <c r="A1636" t="s">
        <v>158</v>
      </c>
      <c r="B1636" t="s">
        <v>1189</v>
      </c>
      <c r="C1636" t="s">
        <v>1292</v>
      </c>
      <c r="D1636" t="s">
        <v>1293</v>
      </c>
      <c r="E1636">
        <v>48.401987589999997</v>
      </c>
      <c r="F1636">
        <v>-123.7501274</v>
      </c>
      <c r="G1636" t="s">
        <v>1294</v>
      </c>
      <c r="H1636" t="s">
        <v>1294</v>
      </c>
      <c r="I1636" t="s">
        <v>1295</v>
      </c>
      <c r="J1636" t="s">
        <v>1296</v>
      </c>
      <c r="K1636" t="s">
        <v>1297</v>
      </c>
      <c r="L1636">
        <v>49.026875990000001</v>
      </c>
      <c r="M1636">
        <v>-125.14962509999999</v>
      </c>
      <c r="N1636" t="s">
        <v>30</v>
      </c>
      <c r="O1636">
        <v>31</v>
      </c>
      <c r="P1636" t="s">
        <v>1298</v>
      </c>
      <c r="Q1636">
        <v>5</v>
      </c>
      <c r="R1636">
        <v>40173</v>
      </c>
      <c r="S1636" t="s">
        <v>158</v>
      </c>
      <c r="T1636">
        <v>27</v>
      </c>
      <c r="U1636" t="s">
        <v>976</v>
      </c>
      <c r="V1636" t="s">
        <v>976</v>
      </c>
      <c r="Y1636" s="449"/>
      <c r="Z1636" s="449"/>
      <c r="AA1636" s="449"/>
    </row>
    <row r="1637" spans="1:27">
      <c r="A1637" t="s">
        <v>158</v>
      </c>
      <c r="B1637" t="s">
        <v>1270</v>
      </c>
      <c r="C1637" t="s">
        <v>1292</v>
      </c>
      <c r="D1637" t="s">
        <v>1293</v>
      </c>
      <c r="E1637">
        <v>50.678344860000003</v>
      </c>
      <c r="F1637">
        <v>-128.2593904</v>
      </c>
      <c r="G1637" t="s">
        <v>1294</v>
      </c>
      <c r="H1637" t="s">
        <v>1305</v>
      </c>
      <c r="I1637" t="s">
        <v>1306</v>
      </c>
      <c r="J1637" t="s">
        <v>1307</v>
      </c>
      <c r="K1637" t="s">
        <v>1308</v>
      </c>
      <c r="L1637">
        <v>50.464334559999998</v>
      </c>
      <c r="M1637">
        <v>-127.7063854</v>
      </c>
      <c r="N1637" t="s">
        <v>30</v>
      </c>
      <c r="O1637">
        <v>33</v>
      </c>
      <c r="P1637" t="s">
        <v>1309</v>
      </c>
      <c r="Q1637">
        <v>5</v>
      </c>
      <c r="R1637">
        <v>42403</v>
      </c>
      <c r="S1637" t="s">
        <v>158</v>
      </c>
      <c r="T1637">
        <v>20</v>
      </c>
      <c r="U1637" t="s">
        <v>976</v>
      </c>
      <c r="V1637" t="s">
        <v>976</v>
      </c>
      <c r="Y1637" s="449"/>
      <c r="Z1637" s="449"/>
      <c r="AA1637" s="449"/>
    </row>
    <row r="1638" spans="1:27">
      <c r="A1638" t="s">
        <v>158</v>
      </c>
      <c r="B1638" t="s">
        <v>1190</v>
      </c>
      <c r="C1638" t="s">
        <v>1292</v>
      </c>
      <c r="D1638" t="s">
        <v>1293</v>
      </c>
      <c r="E1638">
        <v>48.560082059999999</v>
      </c>
      <c r="F1638">
        <v>-124.3987958</v>
      </c>
      <c r="G1638" t="s">
        <v>1294</v>
      </c>
      <c r="H1638" t="s">
        <v>1294</v>
      </c>
      <c r="I1638" t="s">
        <v>1295</v>
      </c>
      <c r="J1638" t="s">
        <v>1296</v>
      </c>
      <c r="K1638" t="s">
        <v>1297</v>
      </c>
      <c r="L1638">
        <v>49.026875990000001</v>
      </c>
      <c r="M1638">
        <v>-125.14962509999999</v>
      </c>
      <c r="N1638" t="s">
        <v>30</v>
      </c>
      <c r="O1638">
        <v>31</v>
      </c>
      <c r="P1638" t="s">
        <v>1298</v>
      </c>
      <c r="Q1638">
        <v>5</v>
      </c>
      <c r="R1638">
        <v>40253</v>
      </c>
      <c r="S1638" t="s">
        <v>174</v>
      </c>
      <c r="T1638">
        <v>26</v>
      </c>
      <c r="U1638" t="s">
        <v>976</v>
      </c>
      <c r="V1638" t="s">
        <v>976</v>
      </c>
      <c r="Y1638" s="449"/>
      <c r="Z1638" s="449"/>
      <c r="AA1638" s="449"/>
    </row>
    <row r="1639" spans="1:27">
      <c r="A1639" t="s">
        <v>158</v>
      </c>
      <c r="B1639" t="s">
        <v>1252</v>
      </c>
      <c r="C1639" t="s">
        <v>1292</v>
      </c>
      <c r="D1639" t="s">
        <v>1293</v>
      </c>
      <c r="E1639">
        <v>50.149687309999997</v>
      </c>
      <c r="F1639">
        <v>-127.1249925</v>
      </c>
      <c r="G1639" t="s">
        <v>1294</v>
      </c>
      <c r="H1639" t="s">
        <v>1294</v>
      </c>
      <c r="I1639" t="s">
        <v>1295</v>
      </c>
      <c r="J1639" t="s">
        <v>1302</v>
      </c>
      <c r="K1639" t="s">
        <v>1303</v>
      </c>
      <c r="L1639">
        <v>49.911024390000001</v>
      </c>
      <c r="M1639">
        <v>-126.8499923</v>
      </c>
      <c r="N1639" t="s">
        <v>30</v>
      </c>
      <c r="O1639">
        <v>32</v>
      </c>
      <c r="P1639" t="s">
        <v>1304</v>
      </c>
      <c r="Q1639">
        <v>5</v>
      </c>
      <c r="R1639">
        <v>41893</v>
      </c>
      <c r="S1639" t="s">
        <v>158</v>
      </c>
      <c r="T1639">
        <v>25</v>
      </c>
      <c r="U1639" t="s">
        <v>976</v>
      </c>
      <c r="V1639" t="s">
        <v>976</v>
      </c>
      <c r="Y1639" s="449"/>
      <c r="Z1639" s="449"/>
      <c r="AA1639" s="449"/>
    </row>
    <row r="1640" spans="1:27">
      <c r="A1640" t="s">
        <v>158</v>
      </c>
      <c r="B1640" t="s">
        <v>1253</v>
      </c>
      <c r="C1640" t="s">
        <v>1292</v>
      </c>
      <c r="D1640" t="s">
        <v>1293</v>
      </c>
      <c r="E1640">
        <v>49.627573699999999</v>
      </c>
      <c r="F1640">
        <v>-126.3700664</v>
      </c>
      <c r="G1640" t="s">
        <v>1294</v>
      </c>
      <c r="H1640" t="s">
        <v>1294</v>
      </c>
      <c r="I1640" t="s">
        <v>1295</v>
      </c>
      <c r="J1640" t="s">
        <v>1302</v>
      </c>
      <c r="K1640" t="s">
        <v>1303</v>
      </c>
      <c r="L1640">
        <v>49.911024390000001</v>
      </c>
      <c r="M1640">
        <v>-126.8499923</v>
      </c>
      <c r="N1640" t="s">
        <v>30</v>
      </c>
      <c r="O1640">
        <v>32</v>
      </c>
      <c r="P1640" t="s">
        <v>1304</v>
      </c>
      <c r="Q1640">
        <v>5</v>
      </c>
      <c r="R1640">
        <v>41298</v>
      </c>
      <c r="S1640" t="s">
        <v>158</v>
      </c>
      <c r="T1640">
        <v>23</v>
      </c>
      <c r="U1640" t="s">
        <v>976</v>
      </c>
      <c r="V1640" t="s">
        <v>976</v>
      </c>
      <c r="Y1640" s="449"/>
      <c r="Z1640" s="449"/>
      <c r="AA1640" s="449"/>
    </row>
    <row r="1641" spans="1:27">
      <c r="A1641" t="s">
        <v>158</v>
      </c>
      <c r="B1641" t="s">
        <v>1192</v>
      </c>
      <c r="C1641" t="s">
        <v>1292</v>
      </c>
      <c r="D1641" t="s">
        <v>1293</v>
      </c>
      <c r="E1641">
        <v>48.978293049999998</v>
      </c>
      <c r="F1641">
        <v>-125.57406659999999</v>
      </c>
      <c r="G1641" t="s">
        <v>1294</v>
      </c>
      <c r="H1641" t="s">
        <v>1294</v>
      </c>
      <c r="I1641" t="s">
        <v>1295</v>
      </c>
      <c r="J1641" t="s">
        <v>1296</v>
      </c>
      <c r="K1641" t="s">
        <v>1297</v>
      </c>
      <c r="L1641">
        <v>49.026875990000001</v>
      </c>
      <c r="M1641">
        <v>-125.14962509999999</v>
      </c>
      <c r="N1641" t="s">
        <v>30</v>
      </c>
      <c r="O1641">
        <v>31</v>
      </c>
      <c r="P1641" t="s">
        <v>1298</v>
      </c>
      <c r="Q1641">
        <v>5</v>
      </c>
      <c r="R1641">
        <v>40818</v>
      </c>
      <c r="S1641" t="s">
        <v>158</v>
      </c>
      <c r="T1641">
        <v>23</v>
      </c>
      <c r="U1641" t="s">
        <v>976</v>
      </c>
      <c r="V1641" t="s">
        <v>976</v>
      </c>
      <c r="Y1641" s="449"/>
      <c r="Z1641" s="449"/>
      <c r="AA1641" s="449"/>
    </row>
    <row r="1642" spans="1:27">
      <c r="A1642" t="s">
        <v>158</v>
      </c>
      <c r="B1642" t="s">
        <v>1193</v>
      </c>
      <c r="C1642" t="s">
        <v>1292</v>
      </c>
      <c r="D1642" t="s">
        <v>1293</v>
      </c>
      <c r="E1642">
        <v>49.025177800000002</v>
      </c>
      <c r="F1642">
        <v>-125.0236641</v>
      </c>
      <c r="G1642" t="s">
        <v>1294</v>
      </c>
      <c r="H1642" t="s">
        <v>1294</v>
      </c>
      <c r="I1642" t="s">
        <v>1295</v>
      </c>
      <c r="J1642" t="s">
        <v>1296</v>
      </c>
      <c r="K1642" t="s">
        <v>1297</v>
      </c>
      <c r="L1642">
        <v>49.026875990000001</v>
      </c>
      <c r="M1642">
        <v>-125.14962509999999</v>
      </c>
      <c r="N1642" t="s">
        <v>30</v>
      </c>
      <c r="O1642">
        <v>31</v>
      </c>
      <c r="P1642" t="s">
        <v>1298</v>
      </c>
      <c r="Q1642">
        <v>5</v>
      </c>
      <c r="R1642">
        <v>40638</v>
      </c>
      <c r="S1642" t="s">
        <v>158</v>
      </c>
      <c r="T1642">
        <v>23</v>
      </c>
      <c r="U1642" t="s">
        <v>976</v>
      </c>
      <c r="V1642" t="s">
        <v>976</v>
      </c>
      <c r="Y1642" s="449"/>
      <c r="Z1642" s="449"/>
      <c r="AA1642" s="449"/>
    </row>
    <row r="1643" spans="1:27">
      <c r="A1643" t="s">
        <v>158</v>
      </c>
      <c r="B1643" t="s">
        <v>1195</v>
      </c>
      <c r="C1643" t="s">
        <v>1301</v>
      </c>
      <c r="D1643" t="s">
        <v>1293</v>
      </c>
      <c r="E1643">
        <v>49.246176390000002</v>
      </c>
      <c r="F1643">
        <v>-124.8201476</v>
      </c>
      <c r="G1643" t="s">
        <v>1294</v>
      </c>
      <c r="H1643" t="s">
        <v>1294</v>
      </c>
      <c r="I1643" t="s">
        <v>1295</v>
      </c>
      <c r="J1643" t="s">
        <v>1296</v>
      </c>
      <c r="K1643" t="s">
        <v>1297</v>
      </c>
      <c r="L1643">
        <v>49.026875990000001</v>
      </c>
      <c r="M1643">
        <v>-125.14962509999999</v>
      </c>
      <c r="N1643" t="s">
        <v>30</v>
      </c>
      <c r="O1643">
        <v>31</v>
      </c>
      <c r="P1643" t="s">
        <v>1298</v>
      </c>
      <c r="Q1643">
        <v>5</v>
      </c>
      <c r="R1643">
        <v>3306</v>
      </c>
      <c r="S1643" t="s">
        <v>158</v>
      </c>
      <c r="T1643">
        <v>20</v>
      </c>
      <c r="U1643" t="s">
        <v>976</v>
      </c>
      <c r="V1643" t="s">
        <v>976</v>
      </c>
      <c r="Y1643" s="449"/>
      <c r="Z1643" s="449"/>
      <c r="AA1643" s="449"/>
    </row>
    <row r="1644" spans="1:27">
      <c r="A1644" t="s">
        <v>158</v>
      </c>
      <c r="B1644" t="s">
        <v>1196</v>
      </c>
      <c r="C1644" t="s">
        <v>1292</v>
      </c>
      <c r="D1644" t="s">
        <v>1293</v>
      </c>
      <c r="E1644">
        <v>48.384883889999998</v>
      </c>
      <c r="F1644">
        <v>-123.7000992</v>
      </c>
      <c r="G1644" t="s">
        <v>1294</v>
      </c>
      <c r="H1644" t="s">
        <v>1294</v>
      </c>
      <c r="I1644" t="s">
        <v>1295</v>
      </c>
      <c r="J1644" t="s">
        <v>1296</v>
      </c>
      <c r="K1644" t="s">
        <v>1297</v>
      </c>
      <c r="L1644">
        <v>49.026875990000001</v>
      </c>
      <c r="M1644">
        <v>-125.14962509999999</v>
      </c>
      <c r="N1644" t="s">
        <v>30</v>
      </c>
      <c r="O1644">
        <v>31</v>
      </c>
      <c r="P1644" t="s">
        <v>1298</v>
      </c>
      <c r="Q1644">
        <v>5</v>
      </c>
      <c r="R1644">
        <v>40153</v>
      </c>
      <c r="S1644" t="s">
        <v>158</v>
      </c>
      <c r="T1644">
        <v>27</v>
      </c>
      <c r="U1644" t="s">
        <v>976</v>
      </c>
      <c r="V1644" t="s">
        <v>976</v>
      </c>
      <c r="Y1644" s="449"/>
      <c r="Z1644" s="449"/>
      <c r="AA1644" s="449"/>
    </row>
    <row r="1645" spans="1:27">
      <c r="A1645" t="s">
        <v>158</v>
      </c>
      <c r="B1645" t="s">
        <v>1271</v>
      </c>
      <c r="C1645" t="s">
        <v>1292</v>
      </c>
      <c r="D1645" t="s">
        <v>1293</v>
      </c>
      <c r="E1645">
        <v>50.602058079999999</v>
      </c>
      <c r="F1645">
        <v>-127.5714953</v>
      </c>
      <c r="G1645" t="s">
        <v>1294</v>
      </c>
      <c r="H1645" t="s">
        <v>1305</v>
      </c>
      <c r="I1645" t="s">
        <v>1306</v>
      </c>
      <c r="J1645" t="s">
        <v>1307</v>
      </c>
      <c r="K1645" t="s">
        <v>1308</v>
      </c>
      <c r="L1645">
        <v>50.464334559999998</v>
      </c>
      <c r="M1645">
        <v>-127.7063854</v>
      </c>
      <c r="N1645" t="s">
        <v>30</v>
      </c>
      <c r="O1645">
        <v>33</v>
      </c>
      <c r="P1645" t="s">
        <v>1309</v>
      </c>
      <c r="Q1645">
        <v>5</v>
      </c>
      <c r="R1645">
        <v>42113</v>
      </c>
      <c r="S1645" t="s">
        <v>158</v>
      </c>
      <c r="T1645">
        <v>23</v>
      </c>
      <c r="U1645" t="s">
        <v>976</v>
      </c>
      <c r="V1645" t="s">
        <v>976</v>
      </c>
      <c r="Y1645" s="449"/>
      <c r="Z1645" s="449"/>
      <c r="AA1645" s="449"/>
    </row>
    <row r="1646" spans="1:27">
      <c r="A1646" t="s">
        <v>158</v>
      </c>
      <c r="B1646" t="s">
        <v>1197</v>
      </c>
      <c r="C1646" t="s">
        <v>1292</v>
      </c>
      <c r="D1646" t="s">
        <v>1293</v>
      </c>
      <c r="E1646">
        <v>48.837947640000003</v>
      </c>
      <c r="F1646">
        <v>-125.105552</v>
      </c>
      <c r="G1646" t="s">
        <v>1294</v>
      </c>
      <c r="H1646" t="s">
        <v>1294</v>
      </c>
      <c r="I1646" t="s">
        <v>1295</v>
      </c>
      <c r="J1646" t="s">
        <v>1296</v>
      </c>
      <c r="K1646" t="s">
        <v>1297</v>
      </c>
      <c r="L1646">
        <v>49.026875990000001</v>
      </c>
      <c r="M1646">
        <v>-125.14962509999999</v>
      </c>
      <c r="N1646" t="s">
        <v>30</v>
      </c>
      <c r="O1646">
        <v>31</v>
      </c>
      <c r="P1646" t="s">
        <v>1298</v>
      </c>
      <c r="Q1646">
        <v>5</v>
      </c>
      <c r="R1646">
        <v>40438</v>
      </c>
      <c r="S1646" t="s">
        <v>158</v>
      </c>
      <c r="T1646">
        <v>24</v>
      </c>
      <c r="U1646" t="s">
        <v>976</v>
      </c>
      <c r="V1646" t="s">
        <v>976</v>
      </c>
      <c r="Y1646" s="449"/>
      <c r="Z1646" s="449"/>
      <c r="AA1646" s="449"/>
    </row>
    <row r="1647" spans="1:27">
      <c r="A1647" t="s">
        <v>158</v>
      </c>
      <c r="B1647" t="s">
        <v>1198</v>
      </c>
      <c r="C1647" t="s">
        <v>1292</v>
      </c>
      <c r="D1647" t="s">
        <v>1293</v>
      </c>
      <c r="E1647">
        <v>49.205403490000002</v>
      </c>
      <c r="F1647">
        <v>-125.8018345</v>
      </c>
      <c r="G1647" t="s">
        <v>1294</v>
      </c>
      <c r="H1647" t="s">
        <v>1294</v>
      </c>
      <c r="I1647" t="s">
        <v>1295</v>
      </c>
      <c r="J1647" t="s">
        <v>1296</v>
      </c>
      <c r="K1647" t="s">
        <v>1297</v>
      </c>
      <c r="L1647">
        <v>49.026875990000001</v>
      </c>
      <c r="M1647">
        <v>-125.14962509999999</v>
      </c>
      <c r="N1647" t="s">
        <v>30</v>
      </c>
      <c r="O1647">
        <v>31</v>
      </c>
      <c r="P1647" t="s">
        <v>1298</v>
      </c>
      <c r="Q1647">
        <v>5</v>
      </c>
      <c r="R1647">
        <v>52298</v>
      </c>
      <c r="S1647" t="s">
        <v>158</v>
      </c>
      <c r="T1647">
        <v>24</v>
      </c>
      <c r="U1647" t="s">
        <v>976</v>
      </c>
      <c r="V1647" t="s">
        <v>976</v>
      </c>
      <c r="Y1647" s="449"/>
      <c r="Z1647" s="449"/>
      <c r="AA1647" s="449"/>
    </row>
    <row r="1648" spans="1:27">
      <c r="A1648" t="s">
        <v>158</v>
      </c>
      <c r="B1648" t="s">
        <v>1199</v>
      </c>
      <c r="C1648" t="s">
        <v>1292</v>
      </c>
      <c r="D1648" t="s">
        <v>1293</v>
      </c>
      <c r="E1648">
        <v>49.513741449999998</v>
      </c>
      <c r="F1648">
        <v>-126.2968692</v>
      </c>
      <c r="G1648" t="s">
        <v>1294</v>
      </c>
      <c r="H1648" t="s">
        <v>1294</v>
      </c>
      <c r="I1648" t="s">
        <v>1295</v>
      </c>
      <c r="J1648" t="s">
        <v>1296</v>
      </c>
      <c r="K1648" t="s">
        <v>1297</v>
      </c>
      <c r="L1648">
        <v>49.026875990000001</v>
      </c>
      <c r="M1648">
        <v>-125.14962509999999</v>
      </c>
      <c r="N1648" t="s">
        <v>30</v>
      </c>
      <c r="O1648">
        <v>31</v>
      </c>
      <c r="P1648" t="s">
        <v>1298</v>
      </c>
      <c r="Q1648">
        <v>5</v>
      </c>
      <c r="R1648">
        <v>41208</v>
      </c>
      <c r="S1648" t="s">
        <v>158</v>
      </c>
      <c r="T1648">
        <v>25</v>
      </c>
      <c r="U1648" t="s">
        <v>976</v>
      </c>
      <c r="V1648" t="s">
        <v>976</v>
      </c>
      <c r="Y1648" s="449"/>
      <c r="Z1648" s="449"/>
      <c r="AA1648" s="449"/>
    </row>
    <row r="1649" spans="1:27">
      <c r="A1649" t="s">
        <v>158</v>
      </c>
      <c r="B1649" t="s">
        <v>1254</v>
      </c>
      <c r="C1649" t="s">
        <v>1292</v>
      </c>
      <c r="D1649" t="s">
        <v>1293</v>
      </c>
      <c r="E1649">
        <v>50.14004619</v>
      </c>
      <c r="F1649">
        <v>-127.10529219999999</v>
      </c>
      <c r="G1649" t="s">
        <v>1294</v>
      </c>
      <c r="H1649" t="s">
        <v>1294</v>
      </c>
      <c r="I1649" t="s">
        <v>1295</v>
      </c>
      <c r="J1649" t="s">
        <v>1302</v>
      </c>
      <c r="K1649" t="s">
        <v>1303</v>
      </c>
      <c r="L1649">
        <v>49.911024390000001</v>
      </c>
      <c r="M1649">
        <v>-126.8499923</v>
      </c>
      <c r="N1649" t="s">
        <v>30</v>
      </c>
      <c r="O1649">
        <v>32</v>
      </c>
      <c r="P1649" t="s">
        <v>1304</v>
      </c>
      <c r="Q1649">
        <v>5</v>
      </c>
      <c r="R1649">
        <v>41883</v>
      </c>
      <c r="S1649" t="s">
        <v>174</v>
      </c>
      <c r="T1649">
        <v>26</v>
      </c>
      <c r="U1649" t="s">
        <v>976</v>
      </c>
      <c r="V1649" t="s">
        <v>976</v>
      </c>
      <c r="Y1649" s="449"/>
      <c r="Z1649" s="449"/>
      <c r="AA1649" s="449"/>
    </row>
    <row r="1650" spans="1:27">
      <c r="A1650" t="s">
        <v>158</v>
      </c>
      <c r="B1650" t="s">
        <v>1255</v>
      </c>
      <c r="C1650" t="s">
        <v>1292</v>
      </c>
      <c r="D1650" t="s">
        <v>1293</v>
      </c>
      <c r="E1650">
        <v>49.882624130000004</v>
      </c>
      <c r="F1650">
        <v>-127.1750392</v>
      </c>
      <c r="G1650" t="s">
        <v>1294</v>
      </c>
      <c r="H1650" t="s">
        <v>1294</v>
      </c>
      <c r="I1650" t="s">
        <v>1295</v>
      </c>
      <c r="J1650" t="s">
        <v>1302</v>
      </c>
      <c r="K1650" t="s">
        <v>1303</v>
      </c>
      <c r="L1650">
        <v>49.911024390000001</v>
      </c>
      <c r="M1650">
        <v>-126.8499923</v>
      </c>
      <c r="N1650" t="s">
        <v>30</v>
      </c>
      <c r="O1650">
        <v>32</v>
      </c>
      <c r="P1650" t="s">
        <v>1304</v>
      </c>
      <c r="Q1650">
        <v>5</v>
      </c>
      <c r="R1650">
        <v>41793</v>
      </c>
      <c r="S1650" t="s">
        <v>158</v>
      </c>
      <c r="T1650">
        <v>23</v>
      </c>
      <c r="U1650" t="s">
        <v>976</v>
      </c>
      <c r="V1650" t="s">
        <v>976</v>
      </c>
      <c r="Y1650" s="449"/>
      <c r="Z1650" s="449"/>
      <c r="AA1650" s="449"/>
    </row>
    <row r="1651" spans="1:27">
      <c r="A1651" t="s">
        <v>158</v>
      </c>
      <c r="B1651" t="s">
        <v>1200</v>
      </c>
      <c r="C1651" t="s">
        <v>1292</v>
      </c>
      <c r="D1651" t="s">
        <v>1293</v>
      </c>
      <c r="E1651">
        <v>48.967015619999998</v>
      </c>
      <c r="F1651">
        <v>-125.5625903</v>
      </c>
      <c r="G1651" t="s">
        <v>1294</v>
      </c>
      <c r="H1651" t="s">
        <v>1294</v>
      </c>
      <c r="I1651" t="s">
        <v>1295</v>
      </c>
      <c r="J1651" t="s">
        <v>1296</v>
      </c>
      <c r="K1651" t="s">
        <v>1297</v>
      </c>
      <c r="L1651">
        <v>49.026875990000001</v>
      </c>
      <c r="M1651">
        <v>-125.14962509999999</v>
      </c>
      <c r="N1651" t="s">
        <v>30</v>
      </c>
      <c r="O1651">
        <v>31</v>
      </c>
      <c r="P1651" t="s">
        <v>1298</v>
      </c>
      <c r="Q1651">
        <v>5</v>
      </c>
      <c r="R1651">
        <v>40808</v>
      </c>
      <c r="S1651" t="s">
        <v>158</v>
      </c>
      <c r="T1651">
        <v>25</v>
      </c>
      <c r="U1651" t="s">
        <v>976</v>
      </c>
      <c r="V1651" t="s">
        <v>976</v>
      </c>
      <c r="Y1651" s="449"/>
      <c r="Z1651" s="449"/>
      <c r="AA1651" s="449"/>
    </row>
    <row r="1652" spans="1:27">
      <c r="A1652" t="s">
        <v>158</v>
      </c>
      <c r="B1652" t="s">
        <v>1256</v>
      </c>
      <c r="C1652" t="s">
        <v>1292</v>
      </c>
      <c r="D1652" t="s">
        <v>1293</v>
      </c>
      <c r="E1652">
        <v>49.755757060000001</v>
      </c>
      <c r="F1652">
        <v>-126.3850024</v>
      </c>
      <c r="G1652" t="s">
        <v>1294</v>
      </c>
      <c r="H1652" t="s">
        <v>1294</v>
      </c>
      <c r="I1652" t="s">
        <v>1295</v>
      </c>
      <c r="J1652" t="s">
        <v>1302</v>
      </c>
      <c r="K1652" t="s">
        <v>1303</v>
      </c>
      <c r="L1652">
        <v>49.911024390000001</v>
      </c>
      <c r="M1652">
        <v>-126.8499923</v>
      </c>
      <c r="N1652" t="s">
        <v>30</v>
      </c>
      <c r="O1652">
        <v>32</v>
      </c>
      <c r="P1652" t="s">
        <v>1304</v>
      </c>
      <c r="Q1652">
        <v>5</v>
      </c>
      <c r="R1652">
        <v>41423</v>
      </c>
      <c r="S1652" t="s">
        <v>174</v>
      </c>
      <c r="T1652">
        <v>24</v>
      </c>
      <c r="U1652" t="s">
        <v>976</v>
      </c>
      <c r="V1652" t="s">
        <v>976</v>
      </c>
      <c r="Y1652" s="449"/>
      <c r="Z1652" s="449"/>
      <c r="AA1652" s="449"/>
    </row>
    <row r="1653" spans="1:27">
      <c r="A1653" t="s">
        <v>158</v>
      </c>
      <c r="B1653" t="s">
        <v>1201</v>
      </c>
      <c r="C1653" t="s">
        <v>1292</v>
      </c>
      <c r="D1653" t="s">
        <v>1293</v>
      </c>
      <c r="E1653">
        <v>49.235173330000002</v>
      </c>
      <c r="F1653">
        <v>-125.59480600000001</v>
      </c>
      <c r="G1653" t="s">
        <v>1294</v>
      </c>
      <c r="H1653" t="s">
        <v>1294</v>
      </c>
      <c r="I1653" t="s">
        <v>1295</v>
      </c>
      <c r="J1653" t="s">
        <v>1296</v>
      </c>
      <c r="K1653" t="s">
        <v>1297</v>
      </c>
      <c r="L1653">
        <v>49.026875990000001</v>
      </c>
      <c r="M1653">
        <v>-125.14962509999999</v>
      </c>
      <c r="N1653" t="s">
        <v>30</v>
      </c>
      <c r="O1653">
        <v>31</v>
      </c>
      <c r="P1653" t="s">
        <v>1298</v>
      </c>
      <c r="Q1653">
        <v>5</v>
      </c>
      <c r="R1653">
        <v>52208</v>
      </c>
      <c r="S1653" t="s">
        <v>158</v>
      </c>
      <c r="T1653">
        <v>23</v>
      </c>
      <c r="U1653" t="s">
        <v>976</v>
      </c>
      <c r="V1653" t="s">
        <v>976</v>
      </c>
      <c r="Y1653" s="449"/>
      <c r="Z1653" s="449"/>
      <c r="AA1653" s="449"/>
    </row>
    <row r="1654" spans="1:27">
      <c r="A1654" t="s">
        <v>158</v>
      </c>
      <c r="B1654" t="s">
        <v>1203</v>
      </c>
      <c r="C1654" t="s">
        <v>1292</v>
      </c>
      <c r="D1654" t="s">
        <v>1293</v>
      </c>
      <c r="E1654">
        <v>48.948473659999998</v>
      </c>
      <c r="F1654">
        <v>-125.4471491</v>
      </c>
      <c r="G1654" t="s">
        <v>1294</v>
      </c>
      <c r="H1654" t="s">
        <v>1294</v>
      </c>
      <c r="I1654" t="s">
        <v>1295</v>
      </c>
      <c r="J1654" t="s">
        <v>1296</v>
      </c>
      <c r="K1654" t="s">
        <v>1297</v>
      </c>
      <c r="L1654">
        <v>49.026875990000001</v>
      </c>
      <c r="M1654">
        <v>-125.14962509999999</v>
      </c>
      <c r="N1654" t="s">
        <v>30</v>
      </c>
      <c r="O1654">
        <v>31</v>
      </c>
      <c r="P1654" t="s">
        <v>1298</v>
      </c>
      <c r="Q1654">
        <v>5</v>
      </c>
      <c r="R1654">
        <v>39578</v>
      </c>
      <c r="S1654" t="s">
        <v>158</v>
      </c>
      <c r="T1654">
        <v>23</v>
      </c>
      <c r="U1654" t="s">
        <v>976</v>
      </c>
      <c r="V1654" t="s">
        <v>976</v>
      </c>
      <c r="Y1654" s="449"/>
      <c r="Z1654" s="449"/>
      <c r="AA1654" s="449"/>
    </row>
    <row r="1655" spans="1:27">
      <c r="A1655" t="s">
        <v>158</v>
      </c>
      <c r="B1655" t="s">
        <v>1204</v>
      </c>
      <c r="C1655" t="s">
        <v>1292</v>
      </c>
      <c r="D1655" t="s">
        <v>1293</v>
      </c>
      <c r="E1655">
        <v>49.015015609999999</v>
      </c>
      <c r="F1655">
        <v>-125.05250340000001</v>
      </c>
      <c r="G1655" t="s">
        <v>1294</v>
      </c>
      <c r="H1655" t="s">
        <v>1294</v>
      </c>
      <c r="I1655" t="s">
        <v>1295</v>
      </c>
      <c r="J1655" t="s">
        <v>1296</v>
      </c>
      <c r="K1655" t="s">
        <v>1297</v>
      </c>
      <c r="L1655">
        <v>49.026875990000001</v>
      </c>
      <c r="M1655">
        <v>-125.14962509999999</v>
      </c>
      <c r="N1655" t="s">
        <v>30</v>
      </c>
      <c r="O1655">
        <v>31</v>
      </c>
      <c r="P1655" t="s">
        <v>1298</v>
      </c>
      <c r="Q1655">
        <v>5</v>
      </c>
      <c r="R1655">
        <v>40658</v>
      </c>
      <c r="S1655" t="s">
        <v>158</v>
      </c>
      <c r="T1655">
        <v>24</v>
      </c>
      <c r="U1655" t="s">
        <v>976</v>
      </c>
      <c r="V1655" t="s">
        <v>976</v>
      </c>
      <c r="Y1655" s="449"/>
      <c r="Z1655" s="449"/>
      <c r="AA1655" s="449"/>
    </row>
    <row r="1656" spans="1:27">
      <c r="A1656" t="s">
        <v>158</v>
      </c>
      <c r="B1656" t="s">
        <v>1205</v>
      </c>
      <c r="C1656" t="s">
        <v>1292</v>
      </c>
      <c r="D1656" t="s">
        <v>1293</v>
      </c>
      <c r="E1656">
        <v>49.386915760000001</v>
      </c>
      <c r="F1656">
        <v>-125.7565374</v>
      </c>
      <c r="G1656" t="s">
        <v>1294</v>
      </c>
      <c r="H1656" t="s">
        <v>1294</v>
      </c>
      <c r="I1656" t="s">
        <v>1295</v>
      </c>
      <c r="J1656" t="s">
        <v>1296</v>
      </c>
      <c r="K1656" t="s">
        <v>1297</v>
      </c>
      <c r="L1656">
        <v>49.026875990000001</v>
      </c>
      <c r="M1656">
        <v>-125.14962509999999</v>
      </c>
      <c r="N1656" t="s">
        <v>30</v>
      </c>
      <c r="O1656">
        <v>31</v>
      </c>
      <c r="P1656" t="s">
        <v>1298</v>
      </c>
      <c r="Q1656">
        <v>5</v>
      </c>
      <c r="R1656">
        <v>52328</v>
      </c>
      <c r="S1656" t="s">
        <v>158</v>
      </c>
      <c r="T1656">
        <v>27</v>
      </c>
      <c r="U1656" t="s">
        <v>976</v>
      </c>
      <c r="V1656" t="s">
        <v>976</v>
      </c>
      <c r="Y1656" s="449"/>
      <c r="Z1656" s="449"/>
      <c r="AA1656" s="449"/>
    </row>
    <row r="1657" spans="1:27">
      <c r="A1657" t="s">
        <v>158</v>
      </c>
      <c r="B1657" t="s">
        <v>1272</v>
      </c>
      <c r="C1657" t="s">
        <v>1292</v>
      </c>
      <c r="D1657" t="s">
        <v>1293</v>
      </c>
      <c r="E1657">
        <v>50.316078599999997</v>
      </c>
      <c r="F1657">
        <v>-127.4131215</v>
      </c>
      <c r="G1657" t="s">
        <v>1294</v>
      </c>
      <c r="H1657" t="s">
        <v>1305</v>
      </c>
      <c r="I1657" t="s">
        <v>1306</v>
      </c>
      <c r="J1657" t="s">
        <v>1307</v>
      </c>
      <c r="K1657" t="s">
        <v>1308</v>
      </c>
      <c r="L1657">
        <v>50.464334559999998</v>
      </c>
      <c r="M1657">
        <v>-127.7063854</v>
      </c>
      <c r="N1657" t="s">
        <v>30</v>
      </c>
      <c r="O1657">
        <v>33</v>
      </c>
      <c r="P1657" t="s">
        <v>1309</v>
      </c>
      <c r="Q1657">
        <v>5</v>
      </c>
      <c r="R1657">
        <v>39928</v>
      </c>
      <c r="S1657" t="s">
        <v>158</v>
      </c>
      <c r="T1657">
        <v>23</v>
      </c>
      <c r="U1657" t="s">
        <v>976</v>
      </c>
      <c r="V1657" t="s">
        <v>976</v>
      </c>
      <c r="Y1657" s="449"/>
      <c r="Z1657" s="449"/>
      <c r="AA1657" s="449"/>
    </row>
    <row r="1658" spans="1:27">
      <c r="A1658" t="s">
        <v>158</v>
      </c>
      <c r="B1658" t="s">
        <v>1206</v>
      </c>
      <c r="C1658" t="s">
        <v>1292</v>
      </c>
      <c r="D1658" t="s">
        <v>1293</v>
      </c>
      <c r="E1658">
        <v>49.049061340000002</v>
      </c>
      <c r="F1658">
        <v>-125.1647341</v>
      </c>
      <c r="G1658" t="s">
        <v>1294</v>
      </c>
      <c r="H1658" t="s">
        <v>1294</v>
      </c>
      <c r="I1658" t="s">
        <v>1295</v>
      </c>
      <c r="J1658" t="s">
        <v>1296</v>
      </c>
      <c r="K1658" t="s">
        <v>1297</v>
      </c>
      <c r="L1658">
        <v>49.026875990000001</v>
      </c>
      <c r="M1658">
        <v>-125.14962509999999</v>
      </c>
      <c r="N1658" t="s">
        <v>30</v>
      </c>
      <c r="O1658">
        <v>31</v>
      </c>
      <c r="P1658" t="s">
        <v>1298</v>
      </c>
      <c r="Q1658">
        <v>5</v>
      </c>
      <c r="R1658">
        <v>40718</v>
      </c>
      <c r="S1658" t="s">
        <v>158</v>
      </c>
      <c r="T1658">
        <v>27</v>
      </c>
      <c r="U1658" t="s">
        <v>976</v>
      </c>
      <c r="V1658" t="s">
        <v>976</v>
      </c>
      <c r="Y1658" s="449"/>
      <c r="Z1658" s="449"/>
      <c r="AA1658" s="449"/>
    </row>
    <row r="1659" spans="1:27">
      <c r="A1659" t="s">
        <v>158</v>
      </c>
      <c r="B1659" t="s">
        <v>1273</v>
      </c>
      <c r="C1659" t="s">
        <v>1292</v>
      </c>
      <c r="D1659" t="s">
        <v>1293</v>
      </c>
      <c r="E1659">
        <v>50.60590895</v>
      </c>
      <c r="F1659">
        <v>-127.70527439999999</v>
      </c>
      <c r="G1659" t="s">
        <v>1294</v>
      </c>
      <c r="H1659" t="s">
        <v>1305</v>
      </c>
      <c r="I1659" t="s">
        <v>1306</v>
      </c>
      <c r="J1659" t="s">
        <v>1307</v>
      </c>
      <c r="K1659" t="s">
        <v>1308</v>
      </c>
      <c r="L1659">
        <v>50.464334559999998</v>
      </c>
      <c r="M1659">
        <v>-127.7063854</v>
      </c>
      <c r="N1659" t="s">
        <v>30</v>
      </c>
      <c r="O1659">
        <v>33</v>
      </c>
      <c r="P1659" t="s">
        <v>1309</v>
      </c>
      <c r="Q1659">
        <v>5</v>
      </c>
      <c r="R1659">
        <v>42133</v>
      </c>
      <c r="S1659" t="s">
        <v>158</v>
      </c>
      <c r="T1659">
        <v>24</v>
      </c>
      <c r="U1659" t="s">
        <v>976</v>
      </c>
      <c r="V1659" t="s">
        <v>976</v>
      </c>
      <c r="Y1659" s="449"/>
      <c r="Z1659" s="449"/>
      <c r="AA1659" s="449"/>
    </row>
    <row r="1660" spans="1:27">
      <c r="A1660" t="s">
        <v>158</v>
      </c>
      <c r="B1660" t="s">
        <v>1207</v>
      </c>
      <c r="C1660" t="s">
        <v>1292</v>
      </c>
      <c r="D1660" t="s">
        <v>1293</v>
      </c>
      <c r="E1660">
        <v>49.2631789</v>
      </c>
      <c r="F1660">
        <v>-125.72501870000001</v>
      </c>
      <c r="G1660" t="s">
        <v>1294</v>
      </c>
      <c r="H1660" t="s">
        <v>1294</v>
      </c>
      <c r="I1660" t="s">
        <v>1295</v>
      </c>
      <c r="J1660" t="s">
        <v>1296</v>
      </c>
      <c r="K1660" t="s">
        <v>1297</v>
      </c>
      <c r="L1660">
        <v>49.026875990000001</v>
      </c>
      <c r="M1660">
        <v>-125.14962509999999</v>
      </c>
      <c r="N1660" t="s">
        <v>30</v>
      </c>
      <c r="O1660">
        <v>31</v>
      </c>
      <c r="P1660" t="s">
        <v>1298</v>
      </c>
      <c r="Q1660">
        <v>5</v>
      </c>
      <c r="R1660">
        <v>52228</v>
      </c>
      <c r="S1660" t="s">
        <v>158</v>
      </c>
      <c r="T1660">
        <v>24</v>
      </c>
      <c r="U1660" t="s">
        <v>976</v>
      </c>
      <c r="V1660" t="s">
        <v>976</v>
      </c>
      <c r="Y1660" s="449"/>
      <c r="Z1660" s="449"/>
      <c r="AA1660" s="449"/>
    </row>
    <row r="1661" spans="1:27">
      <c r="A1661" t="s">
        <v>158</v>
      </c>
      <c r="B1661" t="s">
        <v>1274</v>
      </c>
      <c r="C1661" t="s">
        <v>1292</v>
      </c>
      <c r="D1661" t="s">
        <v>1293</v>
      </c>
      <c r="E1661">
        <v>50.606502890000002</v>
      </c>
      <c r="F1661">
        <v>-127.4180353</v>
      </c>
      <c r="G1661" t="s">
        <v>1294</v>
      </c>
      <c r="H1661" t="s">
        <v>1305</v>
      </c>
      <c r="I1661" t="s">
        <v>1306</v>
      </c>
      <c r="J1661" t="s">
        <v>1307</v>
      </c>
      <c r="K1661" t="s">
        <v>1308</v>
      </c>
      <c r="L1661">
        <v>50.464334559999998</v>
      </c>
      <c r="M1661">
        <v>-127.7063854</v>
      </c>
      <c r="N1661" t="s">
        <v>30</v>
      </c>
      <c r="O1661">
        <v>33</v>
      </c>
      <c r="P1661" t="s">
        <v>1309</v>
      </c>
      <c r="Q1661">
        <v>5</v>
      </c>
      <c r="R1661">
        <v>42103</v>
      </c>
      <c r="S1661" t="s">
        <v>158</v>
      </c>
      <c r="T1661">
        <v>27</v>
      </c>
      <c r="U1661" t="s">
        <v>976</v>
      </c>
      <c r="V1661" t="s">
        <v>976</v>
      </c>
      <c r="Y1661" s="449"/>
      <c r="Z1661" s="449"/>
      <c r="AA1661" s="449"/>
    </row>
    <row r="1662" spans="1:27">
      <c r="A1662" t="s">
        <v>158</v>
      </c>
      <c r="B1662" t="s">
        <v>1208</v>
      </c>
      <c r="C1662" t="s">
        <v>1292</v>
      </c>
      <c r="D1662" t="s">
        <v>1293</v>
      </c>
      <c r="E1662">
        <v>49.458755459999999</v>
      </c>
      <c r="F1662">
        <v>-126.0274869</v>
      </c>
      <c r="G1662" t="s">
        <v>1294</v>
      </c>
      <c r="H1662" t="s">
        <v>1294</v>
      </c>
      <c r="I1662" t="s">
        <v>1295</v>
      </c>
      <c r="J1662" t="s">
        <v>1296</v>
      </c>
      <c r="K1662" t="s">
        <v>1297</v>
      </c>
      <c r="L1662">
        <v>49.026875990000001</v>
      </c>
      <c r="M1662">
        <v>-125.14962509999999</v>
      </c>
      <c r="N1662" t="s">
        <v>30</v>
      </c>
      <c r="O1662">
        <v>31</v>
      </c>
      <c r="P1662" t="s">
        <v>1298</v>
      </c>
      <c r="Q1662">
        <v>5</v>
      </c>
      <c r="R1662">
        <v>41168</v>
      </c>
      <c r="S1662" t="s">
        <v>158</v>
      </c>
      <c r="T1662">
        <v>25</v>
      </c>
      <c r="U1662" t="s">
        <v>976</v>
      </c>
      <c r="V1662" t="s">
        <v>976</v>
      </c>
      <c r="Y1662" s="449"/>
      <c r="Z1662" s="449"/>
      <c r="AA1662" s="449"/>
    </row>
    <row r="1663" spans="1:27">
      <c r="B1663" t="s">
        <v>1257</v>
      </c>
      <c r="C1663" t="s">
        <v>1292</v>
      </c>
      <c r="D1663" t="s">
        <v>1293</v>
      </c>
      <c r="E1663">
        <v>49.985267380000003</v>
      </c>
      <c r="F1663">
        <v>-126.85133810000001</v>
      </c>
      <c r="G1663" t="s">
        <v>1294</v>
      </c>
      <c r="H1663" t="s">
        <v>1294</v>
      </c>
      <c r="I1663" t="s">
        <v>1295</v>
      </c>
      <c r="J1663" t="s">
        <v>1302</v>
      </c>
      <c r="K1663" t="s">
        <v>1303</v>
      </c>
      <c r="L1663">
        <v>49.911024390000001</v>
      </c>
      <c r="M1663">
        <v>-126.8499923</v>
      </c>
      <c r="N1663" t="s">
        <v>30</v>
      </c>
      <c r="O1663">
        <v>32</v>
      </c>
      <c r="P1663" t="s">
        <v>1304</v>
      </c>
      <c r="Q1663">
        <v>5</v>
      </c>
      <c r="R1663">
        <v>41713</v>
      </c>
      <c r="S1663" t="s">
        <v>174</v>
      </c>
      <c r="Y1663" s="449"/>
      <c r="Z1663" s="449"/>
      <c r="AA1663" s="449"/>
    </row>
    <row r="1664" spans="1:27">
      <c r="Y1664" s="449"/>
      <c r="Z1664" s="449"/>
      <c r="AA1664" s="449"/>
    </row>
    <row r="1665" spans="25:27">
      <c r="Y1665" s="449"/>
      <c r="Z1665" s="449"/>
      <c r="AA1665" s="449"/>
    </row>
    <row r="1666" spans="25:27">
      <c r="Y1666" s="449"/>
      <c r="Z1666" s="449"/>
      <c r="AA1666" s="449"/>
    </row>
    <row r="1667" spans="25:27">
      <c r="Y1667" s="449"/>
      <c r="Z1667" s="449"/>
      <c r="AA1667" s="449"/>
    </row>
    <row r="1668" spans="25:27">
      <c r="Y1668" s="449"/>
      <c r="Z1668" s="449"/>
      <c r="AA1668" s="449"/>
    </row>
    <row r="1669" spans="25:27">
      <c r="Y1669" s="449"/>
      <c r="Z1669" s="449"/>
      <c r="AA1669" s="449"/>
    </row>
    <row r="1670" spans="25:27">
      <c r="Y1670" s="449"/>
      <c r="Z1670" s="449"/>
      <c r="AA1670" s="449"/>
    </row>
    <row r="1671" spans="25:27">
      <c r="Y1671" s="449"/>
      <c r="Z1671" s="449"/>
      <c r="AA1671" s="449"/>
    </row>
    <row r="1672" spans="25:27">
      <c r="Y1672" s="449"/>
      <c r="Z1672" s="449"/>
      <c r="AA1672" s="449"/>
    </row>
    <row r="1673" spans="25:27">
      <c r="Y1673" s="449"/>
      <c r="Z1673" s="449"/>
      <c r="AA1673" s="449"/>
    </row>
    <row r="1674" spans="25:27">
      <c r="Y1674" s="449"/>
      <c r="Z1674" s="449"/>
      <c r="AA1674" s="449"/>
    </row>
    <row r="1675" spans="25:27">
      <c r="Y1675" s="449"/>
      <c r="Z1675" s="449"/>
      <c r="AA1675" s="449"/>
    </row>
    <row r="1676" spans="25:27">
      <c r="Y1676" s="449"/>
      <c r="Z1676" s="449"/>
      <c r="AA1676" s="449"/>
    </row>
    <row r="1677" spans="25:27">
      <c r="Y1677" s="449"/>
      <c r="Z1677" s="449"/>
      <c r="AA1677" s="449"/>
    </row>
    <row r="1678" spans="25:27">
      <c r="Y1678" s="449"/>
      <c r="Z1678" s="449"/>
      <c r="AA1678" s="449"/>
    </row>
    <row r="1679" spans="25:27">
      <c r="Y1679" s="449"/>
      <c r="Z1679" s="449"/>
      <c r="AA1679" s="449"/>
    </row>
    <row r="1680" spans="25:27">
      <c r="Y1680" s="449"/>
      <c r="Z1680" s="449"/>
      <c r="AA1680" s="449"/>
    </row>
    <row r="1681" spans="23:30">
      <c r="Y1681" s="449"/>
      <c r="Z1681" s="449"/>
      <c r="AA1681" s="449"/>
    </row>
    <row r="1682" spans="23:30">
      <c r="W1682" t="s">
        <v>976</v>
      </c>
      <c r="X1682" t="s">
        <v>976</v>
      </c>
      <c r="Y1682" t="s">
        <v>976</v>
      </c>
      <c r="Z1682" t="s">
        <v>976</v>
      </c>
      <c r="AA1682" t="s">
        <v>976</v>
      </c>
      <c r="AB1682" t="s">
        <v>976</v>
      </c>
      <c r="AC1682" t="s">
        <v>976</v>
      </c>
      <c r="AD1682" t="s">
        <v>976</v>
      </c>
    </row>
    <row r="1683" spans="23:30">
      <c r="Y1683" s="449"/>
      <c r="Z1683" s="449"/>
      <c r="AA1683" s="449"/>
    </row>
    <row r="1684" spans="23:30" ht="16" customHeight="1">
      <c r="Y1684" s="449"/>
      <c r="Z1684" s="449"/>
      <c r="AA1684" s="449"/>
    </row>
    <row r="1685" spans="23:30" ht="16" customHeight="1">
      <c r="Y1685" s="449"/>
      <c r="Z1685" s="449"/>
      <c r="AA1685" s="449"/>
    </row>
    <row r="1686" spans="23:30" ht="16" customHeight="1">
      <c r="Y1686" s="449"/>
      <c r="Z1686" s="449"/>
      <c r="AA1686" s="449"/>
    </row>
    <row r="1687" spans="23:30" ht="16" customHeight="1">
      <c r="Y1687" s="449"/>
      <c r="Z1687" s="449"/>
      <c r="AA1687" s="449"/>
    </row>
    <row r="1688" spans="23:30" ht="16" customHeight="1">
      <c r="Y1688" s="449"/>
      <c r="Z1688" s="449"/>
      <c r="AA1688" s="449"/>
    </row>
    <row r="1689" spans="23:30" ht="16" customHeight="1">
      <c r="Y1689" s="449"/>
      <c r="Z1689" s="449"/>
      <c r="AA1689" s="449"/>
    </row>
    <row r="1690" spans="23:30" ht="16" customHeight="1">
      <c r="Y1690" s="449"/>
      <c r="Z1690" s="449"/>
      <c r="AA1690" s="449"/>
    </row>
    <row r="1691" spans="23:30" ht="16" customHeight="1">
      <c r="Y1691" s="449"/>
      <c r="Z1691" s="449"/>
      <c r="AA1691" s="449"/>
    </row>
    <row r="1692" spans="23:30">
      <c r="Y1692" s="449"/>
      <c r="Z1692" s="449"/>
      <c r="AA1692" s="449"/>
    </row>
    <row r="1693" spans="23:30">
      <c r="Y1693" s="449"/>
      <c r="Z1693" s="449"/>
      <c r="AA1693" s="449"/>
    </row>
    <row r="1694" spans="23:30" ht="16" customHeight="1">
      <c r="Y1694" s="449"/>
      <c r="Z1694" s="449"/>
      <c r="AA1694" s="449"/>
    </row>
    <row r="1695" spans="23:30" ht="16" customHeight="1">
      <c r="Y1695" s="449"/>
      <c r="Z1695" s="449"/>
      <c r="AA1695" s="449"/>
    </row>
    <row r="1696" spans="23:30" ht="16" customHeight="1">
      <c r="Y1696" s="449"/>
      <c r="Z1696" s="449"/>
      <c r="AA1696" s="449"/>
    </row>
    <row r="1697" spans="25:27" ht="16" customHeight="1">
      <c r="Y1697" s="449"/>
      <c r="Z1697" s="449"/>
      <c r="AA1697" s="449"/>
    </row>
    <row r="1698" spans="25:27" ht="16" customHeight="1">
      <c r="Y1698" s="449"/>
      <c r="Z1698" s="449"/>
      <c r="AA1698" s="449"/>
    </row>
    <row r="1699" spans="25:27" ht="16" customHeight="1">
      <c r="Y1699" s="449"/>
      <c r="Z1699" s="449"/>
      <c r="AA1699" s="449"/>
    </row>
    <row r="1700" spans="25:27" ht="16" customHeight="1">
      <c r="Y1700" s="449"/>
      <c r="Z1700" s="449"/>
      <c r="AA1700" s="449"/>
    </row>
    <row r="1701" spans="25:27" ht="16" customHeight="1">
      <c r="Y1701" s="449"/>
      <c r="Z1701" s="449"/>
      <c r="AA1701" s="449"/>
    </row>
    <row r="1702" spans="25:27">
      <c r="Y1702" s="449"/>
      <c r="Z1702" s="449"/>
      <c r="AA1702" s="449"/>
    </row>
    <row r="1703" spans="25:27">
      <c r="Y1703" s="449"/>
      <c r="Z1703" s="449"/>
      <c r="AA1703" s="449"/>
    </row>
    <row r="1704" spans="25:27">
      <c r="Y1704" s="449"/>
      <c r="Z1704" s="449"/>
      <c r="AA1704" s="449"/>
    </row>
    <row r="1705" spans="25:27">
      <c r="Y1705" s="449"/>
      <c r="Z1705" s="449"/>
      <c r="AA1705" s="449"/>
    </row>
    <row r="1706" spans="25:27">
      <c r="Y1706" s="449"/>
      <c r="Z1706" s="449"/>
      <c r="AA1706" s="449"/>
    </row>
    <row r="1707" spans="25:27">
      <c r="Y1707" s="449"/>
      <c r="Z1707" s="449"/>
      <c r="AA1707" s="449"/>
    </row>
    <row r="1708" spans="25:27">
      <c r="Y1708" s="449"/>
      <c r="Z1708" s="449"/>
      <c r="AA1708" s="449"/>
    </row>
    <row r="1709" spans="25:27">
      <c r="Y1709" s="449"/>
      <c r="Z1709" s="449"/>
      <c r="AA1709" s="449"/>
    </row>
    <row r="1710" spans="25:27">
      <c r="Y1710" s="449"/>
      <c r="Z1710" s="449"/>
      <c r="AA1710" s="449"/>
    </row>
    <row r="1711" spans="25:27">
      <c r="Y1711" s="449"/>
      <c r="Z1711" s="449"/>
      <c r="AA1711" s="449"/>
    </row>
    <row r="1712" spans="25:27">
      <c r="Y1712" s="449"/>
      <c r="Z1712" s="449"/>
      <c r="AA1712" s="449"/>
    </row>
    <row r="1713" spans="25:27">
      <c r="Y1713" s="449"/>
      <c r="Z1713" s="449"/>
      <c r="AA1713" s="449"/>
    </row>
    <row r="1714" spans="25:27">
      <c r="Y1714" s="449"/>
      <c r="Z1714" s="449"/>
      <c r="AA1714" s="449"/>
    </row>
    <row r="1715" spans="25:27">
      <c r="Y1715" s="449"/>
      <c r="Z1715" s="449"/>
      <c r="AA1715" s="449"/>
    </row>
    <row r="1716" spans="25:27">
      <c r="Y1716" s="449"/>
      <c r="Z1716" s="449"/>
      <c r="AA1716" s="449"/>
    </row>
    <row r="1717" spans="25:27">
      <c r="Y1717" s="449"/>
      <c r="Z1717" s="449"/>
      <c r="AA1717" s="449"/>
    </row>
    <row r="1718" spans="25:27">
      <c r="Y1718" s="449"/>
      <c r="Z1718" s="449"/>
      <c r="AA1718" s="449"/>
    </row>
    <row r="1719" spans="25:27">
      <c r="Y1719" s="449"/>
      <c r="Z1719" s="449"/>
      <c r="AA1719" s="449"/>
    </row>
    <row r="1720" spans="25:27">
      <c r="Y1720" s="449"/>
      <c r="Z1720" s="449"/>
      <c r="AA1720" s="449"/>
    </row>
    <row r="1721" spans="25:27">
      <c r="Y1721" s="449"/>
      <c r="Z1721" s="449"/>
      <c r="AA1721" s="449"/>
    </row>
    <row r="1722" spans="25:27">
      <c r="Y1722" s="449"/>
      <c r="Z1722" s="449"/>
      <c r="AA1722" s="449"/>
    </row>
    <row r="1723" spans="25:27">
      <c r="Y1723" s="449"/>
      <c r="Z1723" s="449"/>
      <c r="AA1723" s="449"/>
    </row>
    <row r="1724" spans="25:27">
      <c r="Y1724" s="449"/>
      <c r="Z1724" s="449"/>
      <c r="AA1724" s="449"/>
    </row>
    <row r="1725" spans="25:27">
      <c r="Y1725" s="449"/>
      <c r="Z1725" s="449"/>
      <c r="AA1725" s="449"/>
    </row>
    <row r="1726" spans="25:27">
      <c r="Y1726" s="449"/>
      <c r="Z1726" s="449"/>
      <c r="AA1726" s="449"/>
    </row>
    <row r="1727" spans="25:27">
      <c r="Y1727" s="449"/>
      <c r="Z1727" s="449"/>
      <c r="AA1727" s="449"/>
    </row>
    <row r="1728" spans="25:27">
      <c r="Y1728" s="449"/>
      <c r="Z1728" s="449"/>
      <c r="AA1728" s="449"/>
    </row>
    <row r="1729" spans="25:27">
      <c r="Y1729" s="449"/>
      <c r="Z1729" s="449"/>
      <c r="AA1729" s="449"/>
    </row>
    <row r="1730" spans="25:27">
      <c r="Y1730" s="449"/>
      <c r="Z1730" s="449"/>
      <c r="AA1730" s="449"/>
    </row>
    <row r="1731" spans="25:27">
      <c r="Y1731" s="449"/>
      <c r="Z1731" s="449"/>
      <c r="AA1731" s="449"/>
    </row>
    <row r="1732" spans="25:27">
      <c r="Y1732" s="449"/>
      <c r="Z1732" s="449"/>
      <c r="AA1732" s="449"/>
    </row>
    <row r="1733" spans="25:27">
      <c r="Y1733" s="449"/>
      <c r="Z1733" s="449"/>
      <c r="AA1733" s="449"/>
    </row>
    <row r="1734" spans="25:27">
      <c r="Y1734" s="449"/>
      <c r="Z1734" s="449"/>
      <c r="AA1734" s="449"/>
    </row>
    <row r="1735" spans="25:27">
      <c r="Y1735" s="449"/>
      <c r="Z1735" s="449"/>
      <c r="AA1735" s="449"/>
    </row>
    <row r="1736" spans="25:27">
      <c r="Y1736" s="449"/>
      <c r="Z1736" s="449"/>
      <c r="AA1736" s="449"/>
    </row>
    <row r="1737" spans="25:27">
      <c r="Y1737" s="449"/>
      <c r="Z1737" s="449"/>
      <c r="AA1737" s="449"/>
    </row>
    <row r="1738" spans="25:27">
      <c r="Y1738" s="449"/>
      <c r="Z1738" s="449"/>
      <c r="AA1738" s="449"/>
    </row>
    <row r="1739" spans="25:27">
      <c r="Y1739" s="449"/>
      <c r="Z1739" s="449"/>
      <c r="AA1739" s="449"/>
    </row>
    <row r="1740" spans="25:27">
      <c r="Y1740" s="449"/>
      <c r="Z1740" s="449"/>
      <c r="AA1740" s="449"/>
    </row>
    <row r="1741" spans="25:27">
      <c r="Y1741" s="449"/>
      <c r="Z1741" s="449"/>
      <c r="AA1741" s="449"/>
    </row>
    <row r="1742" spans="25:27">
      <c r="Y1742" s="449"/>
      <c r="Z1742" s="449"/>
      <c r="AA1742" s="449"/>
    </row>
    <row r="1743" spans="25:27">
      <c r="Y1743" s="449"/>
      <c r="Z1743" s="449"/>
      <c r="AA1743" s="449"/>
    </row>
    <row r="1744" spans="25:27">
      <c r="Y1744" s="449"/>
      <c r="Z1744" s="449"/>
      <c r="AA1744" s="449"/>
    </row>
    <row r="1745" spans="23:30">
      <c r="Y1745" s="449"/>
      <c r="Z1745" s="449"/>
      <c r="AA1745" s="449"/>
    </row>
    <row r="1746" spans="23:30">
      <c r="Y1746" s="449"/>
      <c r="Z1746" s="449"/>
      <c r="AA1746" s="449"/>
    </row>
    <row r="1747" spans="23:30">
      <c r="Y1747" s="449"/>
      <c r="Z1747" s="449"/>
      <c r="AA1747" s="449"/>
    </row>
    <row r="1748" spans="23:30">
      <c r="Y1748" s="449"/>
      <c r="Z1748" s="449"/>
      <c r="AA1748" s="449"/>
    </row>
    <row r="1749" spans="23:30">
      <c r="Y1749" s="449"/>
      <c r="Z1749" s="449"/>
      <c r="AA1749" s="449"/>
    </row>
    <row r="1750" spans="23:30">
      <c r="Y1750" s="449"/>
      <c r="Z1750" s="449"/>
      <c r="AA1750" s="449"/>
    </row>
    <row r="1751" spans="23:30">
      <c r="Y1751" s="449"/>
      <c r="Z1751" s="449"/>
      <c r="AA1751" s="449"/>
    </row>
    <row r="1752" spans="23:30">
      <c r="Y1752" s="449"/>
      <c r="Z1752" s="449"/>
      <c r="AA1752" s="449"/>
    </row>
    <row r="1753" spans="23:30">
      <c r="W1753" t="s">
        <v>976</v>
      </c>
      <c r="X1753" t="s">
        <v>976</v>
      </c>
      <c r="Y1753" t="s">
        <v>976</v>
      </c>
      <c r="Z1753" t="s">
        <v>976</v>
      </c>
      <c r="AA1753" t="s">
        <v>976</v>
      </c>
      <c r="AB1753" t="s">
        <v>976</v>
      </c>
      <c r="AC1753" t="s">
        <v>976</v>
      </c>
      <c r="AD1753" t="s">
        <v>976</v>
      </c>
    </row>
    <row r="1754" spans="23:30">
      <c r="W1754" t="s">
        <v>976</v>
      </c>
      <c r="X1754" t="s">
        <v>976</v>
      </c>
      <c r="Y1754" t="s">
        <v>976</v>
      </c>
      <c r="Z1754" t="s">
        <v>976</v>
      </c>
      <c r="AA1754" t="s">
        <v>976</v>
      </c>
      <c r="AB1754" t="s">
        <v>976</v>
      </c>
      <c r="AC1754" t="s">
        <v>976</v>
      </c>
      <c r="AD1754" t="s">
        <v>976</v>
      </c>
    </row>
    <row r="1755" spans="23:30">
      <c r="W1755" t="s">
        <v>976</v>
      </c>
      <c r="X1755" t="s">
        <v>976</v>
      </c>
      <c r="Y1755" t="s">
        <v>976</v>
      </c>
      <c r="Z1755" t="s">
        <v>976</v>
      </c>
      <c r="AA1755" t="s">
        <v>976</v>
      </c>
      <c r="AB1755" t="s">
        <v>976</v>
      </c>
      <c r="AC1755" t="s">
        <v>976</v>
      </c>
      <c r="AD1755" t="s">
        <v>976</v>
      </c>
    </row>
    <row r="1756" spans="23:30">
      <c r="W1756" t="s">
        <v>976</v>
      </c>
      <c r="X1756" t="s">
        <v>976</v>
      </c>
      <c r="Y1756" t="s">
        <v>976</v>
      </c>
      <c r="Z1756" t="s">
        <v>976</v>
      </c>
      <c r="AA1756" t="s">
        <v>976</v>
      </c>
      <c r="AB1756" t="s">
        <v>976</v>
      </c>
      <c r="AC1756" t="s">
        <v>976</v>
      </c>
      <c r="AD1756" t="s">
        <v>976</v>
      </c>
    </row>
    <row r="1757" spans="23:30">
      <c r="W1757" t="s">
        <v>976</v>
      </c>
      <c r="X1757" t="s">
        <v>976</v>
      </c>
      <c r="Y1757" t="s">
        <v>976</v>
      </c>
      <c r="Z1757" t="s">
        <v>976</v>
      </c>
      <c r="AA1757" t="s">
        <v>976</v>
      </c>
      <c r="AB1757" t="s">
        <v>976</v>
      </c>
      <c r="AC1757" t="s">
        <v>976</v>
      </c>
      <c r="AD1757" t="s">
        <v>976</v>
      </c>
    </row>
    <row r="1758" spans="23:30">
      <c r="W1758" t="s">
        <v>976</v>
      </c>
      <c r="X1758" t="s">
        <v>976</v>
      </c>
      <c r="Y1758" t="s">
        <v>976</v>
      </c>
      <c r="Z1758" t="s">
        <v>976</v>
      </c>
      <c r="AA1758" t="s">
        <v>976</v>
      </c>
      <c r="AB1758" t="s">
        <v>976</v>
      </c>
      <c r="AC1758" t="s">
        <v>976</v>
      </c>
      <c r="AD1758" t="s">
        <v>976</v>
      </c>
    </row>
    <row r="1759" spans="23:30">
      <c r="W1759" t="s">
        <v>976</v>
      </c>
      <c r="X1759" t="s">
        <v>976</v>
      </c>
      <c r="Y1759" t="s">
        <v>976</v>
      </c>
      <c r="Z1759" t="s">
        <v>976</v>
      </c>
      <c r="AA1759" t="s">
        <v>976</v>
      </c>
      <c r="AB1759" t="s">
        <v>976</v>
      </c>
      <c r="AC1759" t="s">
        <v>976</v>
      </c>
      <c r="AD1759" t="s">
        <v>976</v>
      </c>
    </row>
    <row r="1760" spans="23:30">
      <c r="W1760" t="s">
        <v>976</v>
      </c>
      <c r="X1760" t="s">
        <v>976</v>
      </c>
      <c r="Y1760" t="s">
        <v>976</v>
      </c>
      <c r="Z1760" t="s">
        <v>976</v>
      </c>
      <c r="AA1760" t="s">
        <v>976</v>
      </c>
      <c r="AB1760" t="s">
        <v>976</v>
      </c>
      <c r="AC1760" t="s">
        <v>976</v>
      </c>
      <c r="AD1760" t="s">
        <v>976</v>
      </c>
    </row>
    <row r="1761" spans="23:30">
      <c r="W1761" t="s">
        <v>976</v>
      </c>
      <c r="X1761" t="s">
        <v>976</v>
      </c>
      <c r="Y1761" t="s">
        <v>976</v>
      </c>
      <c r="Z1761" t="s">
        <v>976</v>
      </c>
      <c r="AA1761" t="s">
        <v>976</v>
      </c>
      <c r="AB1761" t="s">
        <v>976</v>
      </c>
      <c r="AC1761" t="s">
        <v>976</v>
      </c>
      <c r="AD1761" t="s">
        <v>976</v>
      </c>
    </row>
    <row r="1762" spans="23:30">
      <c r="W1762" t="s">
        <v>976</v>
      </c>
      <c r="X1762" t="s">
        <v>976</v>
      </c>
      <c r="Y1762" t="s">
        <v>976</v>
      </c>
      <c r="Z1762" t="s">
        <v>976</v>
      </c>
      <c r="AA1762" t="s">
        <v>976</v>
      </c>
      <c r="AB1762" t="s">
        <v>976</v>
      </c>
      <c r="AC1762" t="s">
        <v>976</v>
      </c>
      <c r="AD1762" t="s">
        <v>976</v>
      </c>
    </row>
    <row r="1763" spans="23:30">
      <c r="W1763" t="s">
        <v>976</v>
      </c>
      <c r="X1763" t="s">
        <v>976</v>
      </c>
      <c r="Y1763" t="s">
        <v>976</v>
      </c>
      <c r="Z1763" t="s">
        <v>976</v>
      </c>
      <c r="AA1763" t="s">
        <v>976</v>
      </c>
      <c r="AB1763" t="s">
        <v>976</v>
      </c>
      <c r="AC1763" t="s">
        <v>976</v>
      </c>
      <c r="AD1763" t="s">
        <v>976</v>
      </c>
    </row>
    <row r="1764" spans="23:30">
      <c r="W1764" t="s">
        <v>976</v>
      </c>
      <c r="X1764" t="s">
        <v>976</v>
      </c>
      <c r="Y1764" t="s">
        <v>976</v>
      </c>
      <c r="Z1764" t="s">
        <v>976</v>
      </c>
      <c r="AA1764" t="s">
        <v>976</v>
      </c>
      <c r="AB1764" t="s">
        <v>976</v>
      </c>
      <c r="AC1764" t="s">
        <v>976</v>
      </c>
      <c r="AD1764" t="s">
        <v>976</v>
      </c>
    </row>
    <row r="1765" spans="23:30">
      <c r="W1765" t="s">
        <v>976</v>
      </c>
      <c r="X1765" t="s">
        <v>976</v>
      </c>
      <c r="Y1765" t="s">
        <v>976</v>
      </c>
      <c r="Z1765" t="s">
        <v>976</v>
      </c>
      <c r="AA1765" t="s">
        <v>976</v>
      </c>
      <c r="AB1765" t="s">
        <v>976</v>
      </c>
      <c r="AC1765" t="s">
        <v>976</v>
      </c>
      <c r="AD1765" t="s">
        <v>976</v>
      </c>
    </row>
    <row r="1766" spans="23:30">
      <c r="W1766" t="s">
        <v>976</v>
      </c>
      <c r="X1766" t="s">
        <v>976</v>
      </c>
      <c r="Y1766" t="s">
        <v>976</v>
      </c>
      <c r="Z1766" t="s">
        <v>976</v>
      </c>
      <c r="AA1766" t="s">
        <v>976</v>
      </c>
      <c r="AB1766" t="s">
        <v>976</v>
      </c>
      <c r="AC1766" t="s">
        <v>976</v>
      </c>
      <c r="AD1766" t="s">
        <v>976</v>
      </c>
    </row>
    <row r="1767" spans="23:30">
      <c r="W1767" t="s">
        <v>976</v>
      </c>
      <c r="X1767" t="s">
        <v>976</v>
      </c>
      <c r="Y1767" t="s">
        <v>976</v>
      </c>
      <c r="Z1767" t="s">
        <v>976</v>
      </c>
      <c r="AA1767" t="s">
        <v>976</v>
      </c>
      <c r="AB1767" t="s">
        <v>976</v>
      </c>
      <c r="AC1767" t="s">
        <v>976</v>
      </c>
      <c r="AD1767" t="s">
        <v>976</v>
      </c>
    </row>
    <row r="1768" spans="23:30">
      <c r="W1768" t="s">
        <v>976</v>
      </c>
      <c r="X1768" t="s">
        <v>976</v>
      </c>
      <c r="Y1768" t="s">
        <v>976</v>
      </c>
      <c r="Z1768" t="s">
        <v>976</v>
      </c>
      <c r="AA1768" t="s">
        <v>976</v>
      </c>
      <c r="AB1768" t="s">
        <v>976</v>
      </c>
      <c r="AC1768" t="s">
        <v>976</v>
      </c>
      <c r="AD1768" t="s">
        <v>976</v>
      </c>
    </row>
    <row r="1769" spans="23:30">
      <c r="W1769" t="s">
        <v>976</v>
      </c>
      <c r="X1769" t="s">
        <v>976</v>
      </c>
      <c r="Y1769" t="s">
        <v>976</v>
      </c>
      <c r="Z1769" t="s">
        <v>976</v>
      </c>
      <c r="AA1769" t="s">
        <v>976</v>
      </c>
      <c r="AB1769" t="s">
        <v>976</v>
      </c>
      <c r="AC1769" t="s">
        <v>976</v>
      </c>
      <c r="AD1769" t="s">
        <v>976</v>
      </c>
    </row>
    <row r="1770" spans="23:30">
      <c r="W1770" t="s">
        <v>976</v>
      </c>
      <c r="X1770" t="s">
        <v>976</v>
      </c>
      <c r="Y1770" t="s">
        <v>976</v>
      </c>
      <c r="Z1770" t="s">
        <v>976</v>
      </c>
      <c r="AA1770" t="s">
        <v>976</v>
      </c>
      <c r="AB1770" t="s">
        <v>976</v>
      </c>
      <c r="AC1770" t="s">
        <v>976</v>
      </c>
      <c r="AD1770" t="s">
        <v>976</v>
      </c>
    </row>
    <row r="1771" spans="23:30">
      <c r="W1771" t="s">
        <v>976</v>
      </c>
      <c r="X1771" t="s">
        <v>976</v>
      </c>
      <c r="Y1771" t="s">
        <v>976</v>
      </c>
      <c r="Z1771" t="s">
        <v>976</v>
      </c>
      <c r="AA1771" t="s">
        <v>976</v>
      </c>
      <c r="AB1771" t="s">
        <v>976</v>
      </c>
      <c r="AC1771" t="s">
        <v>976</v>
      </c>
      <c r="AD1771" t="s">
        <v>976</v>
      </c>
    </row>
    <row r="1772" spans="23:30">
      <c r="W1772" t="s">
        <v>976</v>
      </c>
      <c r="X1772" t="s">
        <v>976</v>
      </c>
      <c r="Y1772" t="s">
        <v>976</v>
      </c>
      <c r="Z1772" t="s">
        <v>976</v>
      </c>
      <c r="AA1772" t="s">
        <v>976</v>
      </c>
      <c r="AB1772" t="s">
        <v>976</v>
      </c>
      <c r="AC1772" t="s">
        <v>976</v>
      </c>
      <c r="AD1772" t="s">
        <v>976</v>
      </c>
    </row>
    <row r="1773" spans="23:30">
      <c r="W1773" t="s">
        <v>976</v>
      </c>
      <c r="X1773" t="s">
        <v>976</v>
      </c>
      <c r="Y1773" t="s">
        <v>976</v>
      </c>
      <c r="Z1773" t="s">
        <v>976</v>
      </c>
      <c r="AA1773" t="s">
        <v>976</v>
      </c>
      <c r="AB1773" t="s">
        <v>976</v>
      </c>
      <c r="AC1773" t="s">
        <v>976</v>
      </c>
      <c r="AD1773" t="s">
        <v>976</v>
      </c>
    </row>
    <row r="1774" spans="23:30">
      <c r="W1774" t="s">
        <v>976</v>
      </c>
      <c r="X1774" t="s">
        <v>976</v>
      </c>
      <c r="Y1774" t="s">
        <v>976</v>
      </c>
      <c r="Z1774" t="s">
        <v>976</v>
      </c>
      <c r="AA1774" t="s">
        <v>976</v>
      </c>
      <c r="AB1774" t="s">
        <v>976</v>
      </c>
      <c r="AC1774" t="s">
        <v>976</v>
      </c>
      <c r="AD1774" t="s">
        <v>976</v>
      </c>
    </row>
    <row r="1775" spans="23:30">
      <c r="W1775" t="s">
        <v>976</v>
      </c>
      <c r="X1775" t="s">
        <v>976</v>
      </c>
      <c r="Y1775" t="s">
        <v>976</v>
      </c>
      <c r="Z1775" t="s">
        <v>976</v>
      </c>
      <c r="AA1775" t="s">
        <v>976</v>
      </c>
      <c r="AB1775" t="s">
        <v>976</v>
      </c>
      <c r="AC1775" t="s">
        <v>976</v>
      </c>
      <c r="AD1775" t="s">
        <v>976</v>
      </c>
    </row>
    <row r="1776" spans="23:30">
      <c r="W1776" t="s">
        <v>976</v>
      </c>
      <c r="X1776" t="s">
        <v>976</v>
      </c>
      <c r="Y1776" t="s">
        <v>976</v>
      </c>
      <c r="Z1776" t="s">
        <v>976</v>
      </c>
      <c r="AA1776" t="s">
        <v>976</v>
      </c>
      <c r="AB1776" t="s">
        <v>976</v>
      </c>
      <c r="AC1776" t="s">
        <v>976</v>
      </c>
      <c r="AD1776" t="s">
        <v>976</v>
      </c>
    </row>
    <row r="1777" spans="23:30">
      <c r="W1777" t="s">
        <v>976</v>
      </c>
      <c r="X1777" t="s">
        <v>976</v>
      </c>
      <c r="Y1777" t="s">
        <v>976</v>
      </c>
      <c r="Z1777" t="s">
        <v>976</v>
      </c>
      <c r="AA1777" t="s">
        <v>976</v>
      </c>
      <c r="AB1777" t="s">
        <v>976</v>
      </c>
      <c r="AC1777" t="s">
        <v>976</v>
      </c>
      <c r="AD1777" t="s">
        <v>976</v>
      </c>
    </row>
    <row r="1778" spans="23:30">
      <c r="W1778" t="s">
        <v>976</v>
      </c>
      <c r="X1778" t="s">
        <v>976</v>
      </c>
      <c r="Y1778" t="s">
        <v>976</v>
      </c>
      <c r="Z1778" t="s">
        <v>976</v>
      </c>
      <c r="AA1778" t="s">
        <v>976</v>
      </c>
      <c r="AB1778" t="s">
        <v>976</v>
      </c>
      <c r="AC1778" t="s">
        <v>976</v>
      </c>
      <c r="AD1778" t="s">
        <v>976</v>
      </c>
    </row>
    <row r="1779" spans="23:30">
      <c r="W1779" t="s">
        <v>976</v>
      </c>
      <c r="X1779" t="s">
        <v>976</v>
      </c>
      <c r="Y1779" t="s">
        <v>976</v>
      </c>
      <c r="Z1779" t="s">
        <v>976</v>
      </c>
      <c r="AA1779" t="s">
        <v>976</v>
      </c>
      <c r="AB1779" t="s">
        <v>976</v>
      </c>
      <c r="AC1779" t="s">
        <v>976</v>
      </c>
      <c r="AD1779" t="s">
        <v>976</v>
      </c>
    </row>
    <row r="1780" spans="23:30">
      <c r="W1780" t="s">
        <v>976</v>
      </c>
      <c r="X1780" t="s">
        <v>976</v>
      </c>
      <c r="Y1780" t="s">
        <v>976</v>
      </c>
      <c r="Z1780" t="s">
        <v>976</v>
      </c>
      <c r="AA1780" t="s">
        <v>976</v>
      </c>
      <c r="AB1780" t="s">
        <v>976</v>
      </c>
      <c r="AC1780" t="s">
        <v>976</v>
      </c>
      <c r="AD1780" t="s">
        <v>976</v>
      </c>
    </row>
    <row r="1781" spans="23:30">
      <c r="W1781" t="s">
        <v>976</v>
      </c>
      <c r="X1781" t="s">
        <v>976</v>
      </c>
      <c r="Y1781" t="s">
        <v>976</v>
      </c>
      <c r="Z1781" t="s">
        <v>976</v>
      </c>
      <c r="AA1781" t="s">
        <v>976</v>
      </c>
      <c r="AB1781" t="s">
        <v>976</v>
      </c>
      <c r="AC1781" t="s">
        <v>976</v>
      </c>
      <c r="AD1781" t="s">
        <v>976</v>
      </c>
    </row>
    <row r="1782" spans="23:30">
      <c r="W1782" t="s">
        <v>976</v>
      </c>
      <c r="X1782" t="s">
        <v>976</v>
      </c>
      <c r="Y1782" t="s">
        <v>976</v>
      </c>
      <c r="Z1782" t="s">
        <v>976</v>
      </c>
      <c r="AA1782" t="s">
        <v>976</v>
      </c>
      <c r="AB1782" t="s">
        <v>976</v>
      </c>
      <c r="AC1782" t="s">
        <v>976</v>
      </c>
      <c r="AD1782" t="s">
        <v>976</v>
      </c>
    </row>
    <row r="1783" spans="23:30">
      <c r="W1783" t="s">
        <v>976</v>
      </c>
      <c r="X1783" t="s">
        <v>976</v>
      </c>
      <c r="Y1783" t="s">
        <v>976</v>
      </c>
      <c r="Z1783" t="s">
        <v>976</v>
      </c>
      <c r="AA1783" t="s">
        <v>976</v>
      </c>
      <c r="AB1783" t="s">
        <v>976</v>
      </c>
      <c r="AC1783" t="s">
        <v>976</v>
      </c>
      <c r="AD1783" t="s">
        <v>976</v>
      </c>
    </row>
    <row r="1784" spans="23:30">
      <c r="W1784" t="s">
        <v>976</v>
      </c>
      <c r="X1784" t="s">
        <v>976</v>
      </c>
      <c r="Y1784" t="s">
        <v>976</v>
      </c>
      <c r="Z1784" t="s">
        <v>976</v>
      </c>
      <c r="AA1784" t="s">
        <v>976</v>
      </c>
      <c r="AB1784" t="s">
        <v>976</v>
      </c>
      <c r="AC1784" t="s">
        <v>976</v>
      </c>
      <c r="AD1784" t="s">
        <v>976</v>
      </c>
    </row>
    <row r="1785" spans="23:30">
      <c r="W1785" t="s">
        <v>976</v>
      </c>
      <c r="X1785" t="s">
        <v>976</v>
      </c>
      <c r="Y1785" t="s">
        <v>976</v>
      </c>
      <c r="Z1785" t="s">
        <v>976</v>
      </c>
      <c r="AA1785" t="s">
        <v>976</v>
      </c>
      <c r="AB1785" t="s">
        <v>976</v>
      </c>
      <c r="AC1785" t="s">
        <v>976</v>
      </c>
      <c r="AD1785" t="s">
        <v>976</v>
      </c>
    </row>
    <row r="1786" spans="23:30">
      <c r="W1786" t="s">
        <v>976</v>
      </c>
      <c r="X1786" t="s">
        <v>976</v>
      </c>
      <c r="Y1786" t="s">
        <v>976</v>
      </c>
      <c r="Z1786" t="s">
        <v>976</v>
      </c>
      <c r="AA1786" t="s">
        <v>976</v>
      </c>
      <c r="AB1786" t="s">
        <v>976</v>
      </c>
      <c r="AC1786" t="s">
        <v>976</v>
      </c>
      <c r="AD1786" t="s">
        <v>976</v>
      </c>
    </row>
    <row r="1787" spans="23:30">
      <c r="W1787" t="s">
        <v>976</v>
      </c>
      <c r="X1787" t="s">
        <v>976</v>
      </c>
      <c r="Y1787" t="s">
        <v>976</v>
      </c>
      <c r="Z1787" t="s">
        <v>976</v>
      </c>
      <c r="AA1787" t="s">
        <v>976</v>
      </c>
      <c r="AB1787" t="s">
        <v>976</v>
      </c>
      <c r="AC1787" t="s">
        <v>976</v>
      </c>
      <c r="AD1787" t="s">
        <v>976</v>
      </c>
    </row>
    <row r="1788" spans="23:30">
      <c r="W1788" t="s">
        <v>976</v>
      </c>
      <c r="X1788" t="s">
        <v>976</v>
      </c>
      <c r="Y1788" t="s">
        <v>976</v>
      </c>
      <c r="Z1788" t="s">
        <v>976</v>
      </c>
      <c r="AA1788" t="s">
        <v>976</v>
      </c>
      <c r="AB1788" t="s">
        <v>976</v>
      </c>
      <c r="AC1788" t="s">
        <v>976</v>
      </c>
      <c r="AD1788" t="s">
        <v>976</v>
      </c>
    </row>
    <row r="1789" spans="23:30">
      <c r="W1789" t="s">
        <v>976</v>
      </c>
      <c r="X1789" t="s">
        <v>976</v>
      </c>
      <c r="Y1789" t="s">
        <v>976</v>
      </c>
      <c r="Z1789" t="s">
        <v>976</v>
      </c>
      <c r="AA1789" t="s">
        <v>976</v>
      </c>
      <c r="AB1789" t="s">
        <v>976</v>
      </c>
      <c r="AC1789" t="s">
        <v>976</v>
      </c>
      <c r="AD1789" t="s">
        <v>976</v>
      </c>
    </row>
    <row r="1790" spans="23:30">
      <c r="W1790" t="s">
        <v>976</v>
      </c>
      <c r="X1790" t="s">
        <v>976</v>
      </c>
      <c r="Y1790" t="s">
        <v>976</v>
      </c>
      <c r="Z1790" t="s">
        <v>976</v>
      </c>
      <c r="AA1790" t="s">
        <v>976</v>
      </c>
      <c r="AB1790" t="s">
        <v>976</v>
      </c>
      <c r="AC1790" t="s">
        <v>976</v>
      </c>
      <c r="AD1790" t="s">
        <v>976</v>
      </c>
    </row>
    <row r="1791" spans="23:30">
      <c r="W1791" t="s">
        <v>976</v>
      </c>
      <c r="X1791" t="s">
        <v>976</v>
      </c>
      <c r="Y1791" t="s">
        <v>976</v>
      </c>
      <c r="Z1791" t="s">
        <v>976</v>
      </c>
      <c r="AA1791" t="s">
        <v>976</v>
      </c>
      <c r="AB1791" t="s">
        <v>976</v>
      </c>
      <c r="AC1791" t="s">
        <v>976</v>
      </c>
      <c r="AD1791" t="s">
        <v>976</v>
      </c>
    </row>
    <row r="1792" spans="23:30">
      <c r="W1792" t="s">
        <v>976</v>
      </c>
      <c r="X1792" t="s">
        <v>976</v>
      </c>
      <c r="Y1792" t="s">
        <v>976</v>
      </c>
      <c r="Z1792" t="s">
        <v>976</v>
      </c>
      <c r="AA1792" t="s">
        <v>976</v>
      </c>
      <c r="AB1792" t="s">
        <v>976</v>
      </c>
      <c r="AC1792" t="s">
        <v>976</v>
      </c>
      <c r="AD1792" t="s">
        <v>976</v>
      </c>
    </row>
    <row r="1793" spans="23:30">
      <c r="W1793" t="s">
        <v>976</v>
      </c>
      <c r="X1793" t="s">
        <v>976</v>
      </c>
      <c r="Y1793" t="s">
        <v>976</v>
      </c>
      <c r="Z1793" t="s">
        <v>976</v>
      </c>
      <c r="AA1793" t="s">
        <v>976</v>
      </c>
      <c r="AB1793" t="s">
        <v>976</v>
      </c>
      <c r="AC1793" t="s">
        <v>976</v>
      </c>
      <c r="AD1793" t="s">
        <v>976</v>
      </c>
    </row>
    <row r="1794" spans="23:30">
      <c r="W1794" t="s">
        <v>976</v>
      </c>
      <c r="X1794" t="s">
        <v>976</v>
      </c>
      <c r="Y1794" t="s">
        <v>976</v>
      </c>
      <c r="Z1794" t="s">
        <v>976</v>
      </c>
      <c r="AA1794" t="s">
        <v>976</v>
      </c>
      <c r="AB1794" t="s">
        <v>976</v>
      </c>
      <c r="AC1794" t="s">
        <v>976</v>
      </c>
      <c r="AD1794" t="s">
        <v>976</v>
      </c>
    </row>
    <row r="1795" spans="23:30">
      <c r="W1795" t="s">
        <v>976</v>
      </c>
      <c r="X1795" t="s">
        <v>976</v>
      </c>
      <c r="Y1795" t="s">
        <v>976</v>
      </c>
      <c r="Z1795" t="s">
        <v>976</v>
      </c>
      <c r="AA1795" t="s">
        <v>976</v>
      </c>
      <c r="AB1795" t="s">
        <v>976</v>
      </c>
      <c r="AC1795" t="s">
        <v>976</v>
      </c>
      <c r="AD1795" t="s">
        <v>976</v>
      </c>
    </row>
    <row r="1796" spans="23:30">
      <c r="W1796" t="s">
        <v>976</v>
      </c>
      <c r="X1796" t="s">
        <v>976</v>
      </c>
      <c r="Y1796" t="s">
        <v>976</v>
      </c>
      <c r="Z1796" t="s">
        <v>976</v>
      </c>
      <c r="AA1796" t="s">
        <v>976</v>
      </c>
      <c r="AB1796" t="s">
        <v>976</v>
      </c>
      <c r="AC1796" t="s">
        <v>976</v>
      </c>
      <c r="AD1796" t="s">
        <v>976</v>
      </c>
    </row>
    <row r="1797" spans="23:30">
      <c r="W1797" t="s">
        <v>976</v>
      </c>
      <c r="X1797" t="s">
        <v>976</v>
      </c>
      <c r="Y1797" t="s">
        <v>976</v>
      </c>
      <c r="Z1797" t="s">
        <v>976</v>
      </c>
      <c r="AA1797" t="s">
        <v>976</v>
      </c>
      <c r="AB1797" t="s">
        <v>976</v>
      </c>
      <c r="AC1797" t="s">
        <v>976</v>
      </c>
      <c r="AD1797" t="s">
        <v>976</v>
      </c>
    </row>
    <row r="1798" spans="23:30">
      <c r="W1798" t="s">
        <v>976</v>
      </c>
      <c r="X1798" t="s">
        <v>976</v>
      </c>
      <c r="Y1798" t="s">
        <v>976</v>
      </c>
      <c r="Z1798" t="s">
        <v>976</v>
      </c>
      <c r="AA1798" t="s">
        <v>976</v>
      </c>
      <c r="AB1798" t="s">
        <v>976</v>
      </c>
      <c r="AC1798" t="s">
        <v>976</v>
      </c>
      <c r="AD1798" t="s">
        <v>976</v>
      </c>
    </row>
    <row r="1799" spans="23:30">
      <c r="W1799" t="s">
        <v>976</v>
      </c>
      <c r="X1799" t="s">
        <v>976</v>
      </c>
      <c r="Y1799" t="s">
        <v>976</v>
      </c>
      <c r="Z1799" t="s">
        <v>976</v>
      </c>
      <c r="AA1799" t="s">
        <v>976</v>
      </c>
      <c r="AB1799" t="s">
        <v>976</v>
      </c>
      <c r="AC1799" t="s">
        <v>976</v>
      </c>
      <c r="AD1799" t="s">
        <v>976</v>
      </c>
    </row>
    <row r="1800" spans="23:30">
      <c r="W1800" t="s">
        <v>976</v>
      </c>
      <c r="X1800" t="s">
        <v>976</v>
      </c>
      <c r="Y1800" t="s">
        <v>976</v>
      </c>
      <c r="Z1800" t="s">
        <v>976</v>
      </c>
      <c r="AA1800" t="s">
        <v>976</v>
      </c>
      <c r="AB1800" t="s">
        <v>976</v>
      </c>
      <c r="AC1800" t="s">
        <v>976</v>
      </c>
      <c r="AD1800" t="s">
        <v>976</v>
      </c>
    </row>
    <row r="1801" spans="23:30">
      <c r="W1801" t="s">
        <v>976</v>
      </c>
      <c r="X1801" t="s">
        <v>976</v>
      </c>
      <c r="Y1801" t="s">
        <v>976</v>
      </c>
      <c r="Z1801" t="s">
        <v>976</v>
      </c>
      <c r="AA1801" t="s">
        <v>976</v>
      </c>
      <c r="AB1801" t="s">
        <v>976</v>
      </c>
      <c r="AC1801" t="s">
        <v>976</v>
      </c>
      <c r="AD1801" t="s">
        <v>976</v>
      </c>
    </row>
    <row r="1802" spans="23:30">
      <c r="W1802" t="s">
        <v>976</v>
      </c>
      <c r="X1802" t="s">
        <v>976</v>
      </c>
      <c r="Y1802" t="s">
        <v>976</v>
      </c>
      <c r="Z1802" t="s">
        <v>976</v>
      </c>
      <c r="AA1802" t="s">
        <v>976</v>
      </c>
      <c r="AB1802" t="s">
        <v>976</v>
      </c>
      <c r="AC1802" t="s">
        <v>976</v>
      </c>
      <c r="AD1802" t="s">
        <v>976</v>
      </c>
    </row>
    <row r="1803" spans="23:30">
      <c r="W1803" t="s">
        <v>976</v>
      </c>
      <c r="X1803" t="s">
        <v>976</v>
      </c>
      <c r="Y1803" t="s">
        <v>976</v>
      </c>
      <c r="Z1803" t="s">
        <v>976</v>
      </c>
      <c r="AA1803" t="s">
        <v>976</v>
      </c>
      <c r="AB1803" t="s">
        <v>976</v>
      </c>
      <c r="AC1803" t="s">
        <v>976</v>
      </c>
      <c r="AD1803" t="s">
        <v>976</v>
      </c>
    </row>
    <row r="1804" spans="23:30">
      <c r="W1804" t="s">
        <v>976</v>
      </c>
      <c r="X1804" t="s">
        <v>976</v>
      </c>
      <c r="Y1804" t="s">
        <v>976</v>
      </c>
      <c r="Z1804" t="s">
        <v>976</v>
      </c>
      <c r="AA1804" t="s">
        <v>976</v>
      </c>
      <c r="AB1804" t="s">
        <v>976</v>
      </c>
      <c r="AC1804" t="s">
        <v>976</v>
      </c>
      <c r="AD1804" t="s">
        <v>976</v>
      </c>
    </row>
    <row r="1805" spans="23:30">
      <c r="W1805" t="s">
        <v>976</v>
      </c>
      <c r="X1805" t="s">
        <v>976</v>
      </c>
      <c r="Y1805" t="s">
        <v>976</v>
      </c>
      <c r="Z1805" t="s">
        <v>976</v>
      </c>
      <c r="AA1805" t="s">
        <v>976</v>
      </c>
      <c r="AB1805" t="s">
        <v>976</v>
      </c>
      <c r="AC1805" t="s">
        <v>976</v>
      </c>
      <c r="AD1805" t="s">
        <v>976</v>
      </c>
    </row>
    <row r="1806" spans="23:30">
      <c r="W1806" t="s">
        <v>976</v>
      </c>
      <c r="X1806" t="s">
        <v>976</v>
      </c>
      <c r="Y1806" t="s">
        <v>976</v>
      </c>
      <c r="Z1806" t="s">
        <v>976</v>
      </c>
      <c r="AA1806" t="s">
        <v>976</v>
      </c>
      <c r="AB1806" t="s">
        <v>976</v>
      </c>
      <c r="AC1806" t="s">
        <v>976</v>
      </c>
      <c r="AD1806" t="s">
        <v>976</v>
      </c>
    </row>
    <row r="1807" spans="23:30">
      <c r="W1807" t="s">
        <v>976</v>
      </c>
      <c r="X1807" t="s">
        <v>976</v>
      </c>
      <c r="Y1807" t="s">
        <v>976</v>
      </c>
      <c r="Z1807" t="s">
        <v>976</v>
      </c>
      <c r="AA1807" t="s">
        <v>976</v>
      </c>
      <c r="AB1807" t="s">
        <v>976</v>
      </c>
      <c r="AC1807" t="s">
        <v>976</v>
      </c>
      <c r="AD1807" t="s">
        <v>976</v>
      </c>
    </row>
    <row r="1808" spans="23:30">
      <c r="W1808" t="s">
        <v>976</v>
      </c>
      <c r="X1808" t="s">
        <v>976</v>
      </c>
      <c r="Y1808" t="s">
        <v>976</v>
      </c>
      <c r="Z1808" t="s">
        <v>976</v>
      </c>
      <c r="AA1808" t="s">
        <v>976</v>
      </c>
      <c r="AB1808" t="s">
        <v>976</v>
      </c>
      <c r="AC1808" t="s">
        <v>976</v>
      </c>
      <c r="AD1808" t="s">
        <v>976</v>
      </c>
    </row>
    <row r="1809" spans="23:30">
      <c r="W1809" t="s">
        <v>976</v>
      </c>
      <c r="X1809" t="s">
        <v>976</v>
      </c>
      <c r="Y1809" t="s">
        <v>976</v>
      </c>
      <c r="Z1809" t="s">
        <v>976</v>
      </c>
      <c r="AA1809" t="s">
        <v>976</v>
      </c>
      <c r="AB1809" t="s">
        <v>976</v>
      </c>
      <c r="AC1809" t="s">
        <v>976</v>
      </c>
      <c r="AD1809" t="s">
        <v>976</v>
      </c>
    </row>
    <row r="1810" spans="23:30">
      <c r="W1810" t="s">
        <v>976</v>
      </c>
      <c r="X1810" t="s">
        <v>976</v>
      </c>
      <c r="Y1810" t="s">
        <v>976</v>
      </c>
      <c r="Z1810" t="s">
        <v>976</v>
      </c>
      <c r="AA1810" t="s">
        <v>976</v>
      </c>
      <c r="AB1810" t="s">
        <v>976</v>
      </c>
      <c r="AC1810" t="s">
        <v>976</v>
      </c>
      <c r="AD1810" t="s">
        <v>976</v>
      </c>
    </row>
    <row r="1811" spans="23:30">
      <c r="W1811" t="s">
        <v>976</v>
      </c>
      <c r="X1811" t="s">
        <v>976</v>
      </c>
      <c r="Y1811" t="s">
        <v>976</v>
      </c>
      <c r="Z1811" t="s">
        <v>976</v>
      </c>
      <c r="AA1811" t="s">
        <v>976</v>
      </c>
      <c r="AB1811" t="s">
        <v>976</v>
      </c>
      <c r="AC1811" t="s">
        <v>976</v>
      </c>
      <c r="AD1811" t="s">
        <v>976</v>
      </c>
    </row>
    <row r="1812" spans="23:30">
      <c r="W1812" t="s">
        <v>976</v>
      </c>
      <c r="X1812" t="s">
        <v>976</v>
      </c>
      <c r="Y1812" t="s">
        <v>976</v>
      </c>
      <c r="Z1812" t="s">
        <v>976</v>
      </c>
      <c r="AA1812" t="s">
        <v>976</v>
      </c>
      <c r="AB1812" t="s">
        <v>976</v>
      </c>
      <c r="AC1812" t="s">
        <v>976</v>
      </c>
      <c r="AD1812" t="s">
        <v>976</v>
      </c>
    </row>
    <row r="1813" spans="23:30">
      <c r="W1813" t="s">
        <v>976</v>
      </c>
      <c r="X1813" t="s">
        <v>976</v>
      </c>
      <c r="Y1813" t="s">
        <v>976</v>
      </c>
      <c r="Z1813" t="s">
        <v>976</v>
      </c>
      <c r="AA1813" t="s">
        <v>976</v>
      </c>
      <c r="AB1813" t="s">
        <v>976</v>
      </c>
      <c r="AC1813" t="s">
        <v>976</v>
      </c>
      <c r="AD1813" t="s">
        <v>976</v>
      </c>
    </row>
    <row r="1814" spans="23:30">
      <c r="W1814" t="s">
        <v>976</v>
      </c>
      <c r="X1814" t="s">
        <v>976</v>
      </c>
      <c r="Y1814" t="s">
        <v>976</v>
      </c>
      <c r="Z1814" t="s">
        <v>976</v>
      </c>
      <c r="AA1814" t="s">
        <v>976</v>
      </c>
      <c r="AB1814" t="s">
        <v>976</v>
      </c>
      <c r="AC1814" t="s">
        <v>976</v>
      </c>
      <c r="AD1814" t="s">
        <v>976</v>
      </c>
    </row>
    <row r="1815" spans="23:30">
      <c r="W1815" t="s">
        <v>976</v>
      </c>
      <c r="X1815" t="s">
        <v>976</v>
      </c>
      <c r="Y1815" t="s">
        <v>976</v>
      </c>
      <c r="Z1815" t="s">
        <v>976</v>
      </c>
      <c r="AA1815" t="s">
        <v>976</v>
      </c>
      <c r="AB1815" t="s">
        <v>976</v>
      </c>
      <c r="AC1815" t="s">
        <v>976</v>
      </c>
      <c r="AD1815" t="s">
        <v>976</v>
      </c>
    </row>
    <row r="1816" spans="23:30">
      <c r="W1816" t="s">
        <v>976</v>
      </c>
      <c r="X1816" t="s">
        <v>976</v>
      </c>
      <c r="Y1816" t="s">
        <v>976</v>
      </c>
      <c r="Z1816" t="s">
        <v>976</v>
      </c>
      <c r="AA1816" t="s">
        <v>976</v>
      </c>
      <c r="AB1816" t="s">
        <v>976</v>
      </c>
      <c r="AC1816" t="s">
        <v>976</v>
      </c>
      <c r="AD1816" t="s">
        <v>976</v>
      </c>
    </row>
    <row r="1817" spans="23:30">
      <c r="W1817" t="s">
        <v>976</v>
      </c>
      <c r="X1817" t="s">
        <v>976</v>
      </c>
      <c r="Y1817" t="s">
        <v>976</v>
      </c>
      <c r="Z1817" t="s">
        <v>976</v>
      </c>
      <c r="AA1817" t="s">
        <v>976</v>
      </c>
      <c r="AB1817" t="s">
        <v>976</v>
      </c>
      <c r="AC1817" t="s">
        <v>976</v>
      </c>
      <c r="AD1817" t="s">
        <v>976</v>
      </c>
    </row>
    <row r="1818" spans="23:30">
      <c r="W1818" t="s">
        <v>976</v>
      </c>
      <c r="X1818" t="s">
        <v>976</v>
      </c>
      <c r="Y1818" t="s">
        <v>976</v>
      </c>
      <c r="Z1818" t="s">
        <v>976</v>
      </c>
      <c r="AA1818" t="s">
        <v>976</v>
      </c>
      <c r="AB1818" t="s">
        <v>976</v>
      </c>
      <c r="AC1818" t="s">
        <v>976</v>
      </c>
      <c r="AD1818" t="s">
        <v>976</v>
      </c>
    </row>
    <row r="1819" spans="23:30">
      <c r="W1819" t="s">
        <v>976</v>
      </c>
      <c r="X1819" t="s">
        <v>976</v>
      </c>
      <c r="Y1819" t="s">
        <v>976</v>
      </c>
      <c r="Z1819" t="s">
        <v>976</v>
      </c>
      <c r="AA1819" t="s">
        <v>976</v>
      </c>
      <c r="AB1819" t="s">
        <v>976</v>
      </c>
      <c r="AC1819" t="s">
        <v>976</v>
      </c>
      <c r="AD1819" t="s">
        <v>976</v>
      </c>
    </row>
    <row r="1820" spans="23:30">
      <c r="W1820" t="s">
        <v>976</v>
      </c>
      <c r="X1820" t="s">
        <v>976</v>
      </c>
      <c r="Y1820" t="s">
        <v>976</v>
      </c>
      <c r="Z1820" t="s">
        <v>976</v>
      </c>
      <c r="AA1820" t="s">
        <v>976</v>
      </c>
      <c r="AB1820" t="s">
        <v>976</v>
      </c>
      <c r="AC1820" t="s">
        <v>976</v>
      </c>
      <c r="AD1820" t="s">
        <v>976</v>
      </c>
    </row>
    <row r="1821" spans="23:30">
      <c r="W1821" t="s">
        <v>976</v>
      </c>
      <c r="X1821" t="s">
        <v>976</v>
      </c>
      <c r="Y1821" t="s">
        <v>976</v>
      </c>
      <c r="Z1821" t="s">
        <v>976</v>
      </c>
      <c r="AA1821" t="s">
        <v>976</v>
      </c>
      <c r="AB1821" t="s">
        <v>976</v>
      </c>
      <c r="AC1821" t="s">
        <v>976</v>
      </c>
      <c r="AD1821" t="s">
        <v>976</v>
      </c>
    </row>
    <row r="1822" spans="23:30">
      <c r="W1822" t="s">
        <v>976</v>
      </c>
      <c r="X1822" t="s">
        <v>976</v>
      </c>
      <c r="Y1822" t="s">
        <v>976</v>
      </c>
      <c r="Z1822" t="s">
        <v>976</v>
      </c>
      <c r="AA1822" t="s">
        <v>976</v>
      </c>
      <c r="AB1822" t="s">
        <v>976</v>
      </c>
      <c r="AC1822" t="s">
        <v>976</v>
      </c>
      <c r="AD1822" t="s">
        <v>976</v>
      </c>
    </row>
    <row r="1823" spans="23:30">
      <c r="W1823" t="s">
        <v>976</v>
      </c>
      <c r="X1823" t="s">
        <v>976</v>
      </c>
      <c r="Y1823" t="s">
        <v>976</v>
      </c>
      <c r="Z1823" t="s">
        <v>976</v>
      </c>
      <c r="AA1823" t="s">
        <v>976</v>
      </c>
      <c r="AB1823" t="s">
        <v>976</v>
      </c>
      <c r="AC1823" t="s">
        <v>976</v>
      </c>
      <c r="AD1823" t="s">
        <v>976</v>
      </c>
    </row>
    <row r="1824" spans="23:30">
      <c r="W1824" t="s">
        <v>976</v>
      </c>
      <c r="X1824" t="s">
        <v>976</v>
      </c>
      <c r="Y1824" t="s">
        <v>976</v>
      </c>
      <c r="Z1824" t="s">
        <v>976</v>
      </c>
      <c r="AA1824" t="s">
        <v>976</v>
      </c>
      <c r="AB1824" t="s">
        <v>976</v>
      </c>
      <c r="AC1824" t="s">
        <v>976</v>
      </c>
      <c r="AD1824" t="s">
        <v>976</v>
      </c>
    </row>
    <row r="1825" spans="23:30">
      <c r="W1825" t="s">
        <v>976</v>
      </c>
      <c r="X1825" t="s">
        <v>976</v>
      </c>
      <c r="Y1825" t="s">
        <v>976</v>
      </c>
      <c r="Z1825" t="s">
        <v>976</v>
      </c>
      <c r="AA1825" t="s">
        <v>976</v>
      </c>
      <c r="AB1825" t="s">
        <v>976</v>
      </c>
      <c r="AC1825" t="s">
        <v>976</v>
      </c>
      <c r="AD1825" t="s">
        <v>976</v>
      </c>
    </row>
    <row r="1826" spans="23:30">
      <c r="W1826" t="s">
        <v>976</v>
      </c>
      <c r="X1826" t="s">
        <v>976</v>
      </c>
      <c r="Y1826" t="s">
        <v>976</v>
      </c>
      <c r="Z1826" t="s">
        <v>976</v>
      </c>
      <c r="AA1826" t="s">
        <v>976</v>
      </c>
      <c r="AB1826" t="s">
        <v>976</v>
      </c>
      <c r="AC1826" t="s">
        <v>976</v>
      </c>
      <c r="AD1826" t="s">
        <v>976</v>
      </c>
    </row>
    <row r="1827" spans="23:30">
      <c r="W1827" t="s">
        <v>976</v>
      </c>
      <c r="X1827" t="s">
        <v>976</v>
      </c>
      <c r="Y1827" t="s">
        <v>976</v>
      </c>
      <c r="Z1827" t="s">
        <v>976</v>
      </c>
      <c r="AA1827" t="s">
        <v>976</v>
      </c>
      <c r="AB1827" t="s">
        <v>976</v>
      </c>
      <c r="AC1827" t="s">
        <v>976</v>
      </c>
      <c r="AD1827" t="s">
        <v>976</v>
      </c>
    </row>
    <row r="1828" spans="23:30">
      <c r="W1828" t="s">
        <v>976</v>
      </c>
      <c r="X1828" t="s">
        <v>976</v>
      </c>
      <c r="Y1828" t="s">
        <v>976</v>
      </c>
      <c r="Z1828" t="s">
        <v>976</v>
      </c>
      <c r="AA1828" t="s">
        <v>976</v>
      </c>
      <c r="AB1828" t="s">
        <v>976</v>
      </c>
      <c r="AC1828" t="s">
        <v>976</v>
      </c>
      <c r="AD1828" t="s">
        <v>976</v>
      </c>
    </row>
    <row r="1829" spans="23:30">
      <c r="W1829" t="s">
        <v>976</v>
      </c>
      <c r="X1829" t="s">
        <v>976</v>
      </c>
      <c r="Y1829" t="s">
        <v>976</v>
      </c>
      <c r="Z1829" t="s">
        <v>976</v>
      </c>
      <c r="AA1829" t="s">
        <v>976</v>
      </c>
      <c r="AB1829" t="s">
        <v>976</v>
      </c>
      <c r="AC1829" t="s">
        <v>976</v>
      </c>
      <c r="AD1829" t="s">
        <v>976</v>
      </c>
    </row>
    <row r="1830" spans="23:30">
      <c r="W1830" t="s">
        <v>976</v>
      </c>
      <c r="X1830" t="s">
        <v>976</v>
      </c>
      <c r="Y1830" t="s">
        <v>976</v>
      </c>
      <c r="Z1830" t="s">
        <v>976</v>
      </c>
      <c r="AA1830" t="s">
        <v>976</v>
      </c>
      <c r="AB1830" t="s">
        <v>976</v>
      </c>
      <c r="AC1830" t="s">
        <v>976</v>
      </c>
      <c r="AD1830" t="s">
        <v>976</v>
      </c>
    </row>
    <row r="1831" spans="23:30">
      <c r="W1831" t="s">
        <v>976</v>
      </c>
      <c r="X1831" t="s">
        <v>976</v>
      </c>
      <c r="Y1831" t="s">
        <v>976</v>
      </c>
      <c r="Z1831" t="s">
        <v>976</v>
      </c>
      <c r="AA1831" t="s">
        <v>976</v>
      </c>
      <c r="AB1831" t="s">
        <v>976</v>
      </c>
      <c r="AC1831" t="s">
        <v>976</v>
      </c>
      <c r="AD1831" t="s">
        <v>976</v>
      </c>
    </row>
    <row r="1832" spans="23:30">
      <c r="W1832" t="s">
        <v>976</v>
      </c>
      <c r="X1832" t="s">
        <v>976</v>
      </c>
      <c r="Y1832" t="s">
        <v>976</v>
      </c>
      <c r="Z1832" t="s">
        <v>976</v>
      </c>
      <c r="AA1832" t="s">
        <v>976</v>
      </c>
      <c r="AB1832" t="s">
        <v>976</v>
      </c>
      <c r="AC1832" t="s">
        <v>976</v>
      </c>
      <c r="AD1832" t="s">
        <v>976</v>
      </c>
    </row>
    <row r="1833" spans="23:30">
      <c r="W1833" t="s">
        <v>976</v>
      </c>
      <c r="X1833" t="s">
        <v>976</v>
      </c>
      <c r="Y1833" t="s">
        <v>976</v>
      </c>
      <c r="Z1833" t="s">
        <v>976</v>
      </c>
      <c r="AA1833" t="s">
        <v>976</v>
      </c>
      <c r="AB1833" t="s">
        <v>976</v>
      </c>
      <c r="AC1833" t="s">
        <v>976</v>
      </c>
      <c r="AD1833" t="s">
        <v>976</v>
      </c>
    </row>
    <row r="1834" spans="23:30">
      <c r="W1834" t="s">
        <v>976</v>
      </c>
      <c r="X1834" t="s">
        <v>976</v>
      </c>
      <c r="Y1834" t="s">
        <v>976</v>
      </c>
      <c r="Z1834" t="s">
        <v>976</v>
      </c>
      <c r="AA1834" t="s">
        <v>976</v>
      </c>
      <c r="AB1834" t="s">
        <v>976</v>
      </c>
      <c r="AC1834" t="s">
        <v>976</v>
      </c>
      <c r="AD1834" t="s">
        <v>976</v>
      </c>
    </row>
    <row r="1835" spans="23:30">
      <c r="W1835" t="s">
        <v>976</v>
      </c>
      <c r="X1835" t="s">
        <v>976</v>
      </c>
      <c r="Y1835" t="s">
        <v>976</v>
      </c>
      <c r="Z1835" t="s">
        <v>976</v>
      </c>
      <c r="AA1835" t="s">
        <v>976</v>
      </c>
      <c r="AB1835" t="s">
        <v>976</v>
      </c>
      <c r="AC1835" t="s">
        <v>976</v>
      </c>
      <c r="AD1835" t="s">
        <v>976</v>
      </c>
    </row>
    <row r="1836" spans="23:30">
      <c r="W1836" t="s">
        <v>976</v>
      </c>
      <c r="X1836" t="s">
        <v>976</v>
      </c>
      <c r="Y1836" t="s">
        <v>976</v>
      </c>
      <c r="Z1836" t="s">
        <v>976</v>
      </c>
      <c r="AA1836" t="s">
        <v>976</v>
      </c>
      <c r="AB1836" t="s">
        <v>976</v>
      </c>
      <c r="AC1836" t="s">
        <v>976</v>
      </c>
      <c r="AD1836" t="s">
        <v>976</v>
      </c>
    </row>
    <row r="1837" spans="23:30">
      <c r="W1837" t="s">
        <v>976</v>
      </c>
      <c r="X1837" t="s">
        <v>976</v>
      </c>
      <c r="Y1837" t="s">
        <v>976</v>
      </c>
      <c r="Z1837" t="s">
        <v>976</v>
      </c>
      <c r="AA1837" t="s">
        <v>976</v>
      </c>
      <c r="AB1837" t="s">
        <v>976</v>
      </c>
      <c r="AC1837" t="s">
        <v>976</v>
      </c>
      <c r="AD1837" t="s">
        <v>976</v>
      </c>
    </row>
    <row r="1838" spans="23:30">
      <c r="W1838" t="s">
        <v>976</v>
      </c>
      <c r="X1838" t="s">
        <v>976</v>
      </c>
      <c r="Y1838" t="s">
        <v>976</v>
      </c>
      <c r="Z1838" t="s">
        <v>976</v>
      </c>
      <c r="AA1838" t="s">
        <v>976</v>
      </c>
      <c r="AB1838" t="s">
        <v>976</v>
      </c>
      <c r="AC1838" t="s">
        <v>976</v>
      </c>
      <c r="AD1838" t="s">
        <v>976</v>
      </c>
    </row>
    <row r="1839" spans="23:30">
      <c r="W1839" t="s">
        <v>976</v>
      </c>
      <c r="X1839" t="s">
        <v>976</v>
      </c>
      <c r="Y1839" t="s">
        <v>976</v>
      </c>
      <c r="Z1839" t="s">
        <v>976</v>
      </c>
      <c r="AA1839" t="s">
        <v>976</v>
      </c>
      <c r="AB1839" t="s">
        <v>976</v>
      </c>
      <c r="AC1839" t="s">
        <v>976</v>
      </c>
      <c r="AD1839" t="s">
        <v>976</v>
      </c>
    </row>
    <row r="1840" spans="23:30">
      <c r="W1840" t="s">
        <v>976</v>
      </c>
      <c r="X1840" t="s">
        <v>976</v>
      </c>
      <c r="Y1840" t="s">
        <v>976</v>
      </c>
      <c r="Z1840" t="s">
        <v>976</v>
      </c>
      <c r="AA1840" t="s">
        <v>976</v>
      </c>
      <c r="AB1840" t="s">
        <v>976</v>
      </c>
      <c r="AC1840" t="s">
        <v>976</v>
      </c>
      <c r="AD1840" t="s">
        <v>976</v>
      </c>
    </row>
    <row r="1841" spans="23:30">
      <c r="W1841" t="s">
        <v>976</v>
      </c>
      <c r="X1841" t="s">
        <v>976</v>
      </c>
      <c r="Y1841" t="s">
        <v>976</v>
      </c>
      <c r="Z1841" t="s">
        <v>976</v>
      </c>
      <c r="AA1841" t="s">
        <v>976</v>
      </c>
      <c r="AB1841" t="s">
        <v>976</v>
      </c>
      <c r="AC1841" t="s">
        <v>976</v>
      </c>
      <c r="AD1841" t="s">
        <v>976</v>
      </c>
    </row>
    <row r="1842" spans="23:30">
      <c r="W1842" t="s">
        <v>976</v>
      </c>
      <c r="X1842" t="s">
        <v>976</v>
      </c>
      <c r="Y1842" t="s">
        <v>976</v>
      </c>
      <c r="Z1842" t="s">
        <v>976</v>
      </c>
      <c r="AA1842" t="s">
        <v>976</v>
      </c>
      <c r="AB1842" t="s">
        <v>976</v>
      </c>
      <c r="AC1842" t="s">
        <v>976</v>
      </c>
      <c r="AD1842" t="s">
        <v>976</v>
      </c>
    </row>
    <row r="1843" spans="23:30">
      <c r="W1843" t="s">
        <v>976</v>
      </c>
      <c r="X1843" t="s">
        <v>976</v>
      </c>
      <c r="Y1843" t="s">
        <v>976</v>
      </c>
      <c r="Z1843" t="s">
        <v>976</v>
      </c>
      <c r="AA1843" t="s">
        <v>976</v>
      </c>
      <c r="AB1843" t="s">
        <v>976</v>
      </c>
      <c r="AC1843" t="s">
        <v>976</v>
      </c>
      <c r="AD1843" t="s">
        <v>976</v>
      </c>
    </row>
    <row r="1844" spans="23:30">
      <c r="W1844" t="s">
        <v>976</v>
      </c>
      <c r="X1844" t="s">
        <v>976</v>
      </c>
      <c r="Y1844" t="s">
        <v>976</v>
      </c>
      <c r="Z1844" t="s">
        <v>976</v>
      </c>
      <c r="AA1844" t="s">
        <v>976</v>
      </c>
      <c r="AB1844" t="s">
        <v>976</v>
      </c>
      <c r="AC1844" t="s">
        <v>976</v>
      </c>
      <c r="AD1844" t="s">
        <v>976</v>
      </c>
    </row>
    <row r="1845" spans="23:30">
      <c r="W1845" t="s">
        <v>976</v>
      </c>
      <c r="X1845" t="s">
        <v>976</v>
      </c>
      <c r="Y1845" t="s">
        <v>976</v>
      </c>
      <c r="Z1845" t="s">
        <v>976</v>
      </c>
      <c r="AA1845" t="s">
        <v>976</v>
      </c>
      <c r="AB1845" t="s">
        <v>976</v>
      </c>
      <c r="AC1845" t="s">
        <v>976</v>
      </c>
      <c r="AD1845" t="s">
        <v>976</v>
      </c>
    </row>
    <row r="1846" spans="23:30">
      <c r="W1846" t="s">
        <v>976</v>
      </c>
      <c r="X1846" t="s">
        <v>976</v>
      </c>
      <c r="Y1846" t="s">
        <v>976</v>
      </c>
      <c r="Z1846" t="s">
        <v>976</v>
      </c>
      <c r="AA1846" t="s">
        <v>976</v>
      </c>
      <c r="AB1846" t="s">
        <v>976</v>
      </c>
      <c r="AC1846" t="s">
        <v>976</v>
      </c>
      <c r="AD1846" t="s">
        <v>976</v>
      </c>
    </row>
    <row r="1847" spans="23:30">
      <c r="W1847" t="s">
        <v>976</v>
      </c>
      <c r="X1847" t="s">
        <v>976</v>
      </c>
      <c r="Y1847" t="s">
        <v>976</v>
      </c>
      <c r="Z1847" t="s">
        <v>976</v>
      </c>
      <c r="AA1847" t="s">
        <v>976</v>
      </c>
      <c r="AB1847" t="s">
        <v>976</v>
      </c>
      <c r="AC1847" t="s">
        <v>976</v>
      </c>
      <c r="AD1847" t="s">
        <v>976</v>
      </c>
    </row>
    <row r="1848" spans="23:30">
      <c r="W1848" t="s">
        <v>976</v>
      </c>
      <c r="X1848" t="s">
        <v>976</v>
      </c>
      <c r="Y1848" t="s">
        <v>976</v>
      </c>
      <c r="Z1848" t="s">
        <v>976</v>
      </c>
      <c r="AA1848" t="s">
        <v>976</v>
      </c>
      <c r="AB1848" t="s">
        <v>976</v>
      </c>
      <c r="AC1848" t="s">
        <v>976</v>
      </c>
      <c r="AD1848" t="s">
        <v>976</v>
      </c>
    </row>
    <row r="1849" spans="23:30">
      <c r="W1849" t="s">
        <v>976</v>
      </c>
      <c r="X1849" t="s">
        <v>976</v>
      </c>
      <c r="Y1849" t="s">
        <v>976</v>
      </c>
      <c r="Z1849" t="s">
        <v>976</v>
      </c>
      <c r="AA1849" t="s">
        <v>976</v>
      </c>
      <c r="AB1849" t="s">
        <v>976</v>
      </c>
      <c r="AC1849" t="s">
        <v>976</v>
      </c>
      <c r="AD1849" t="s">
        <v>976</v>
      </c>
    </row>
    <row r="1850" spans="23:30">
      <c r="W1850" t="s">
        <v>976</v>
      </c>
      <c r="X1850" t="s">
        <v>976</v>
      </c>
      <c r="Y1850" t="s">
        <v>976</v>
      </c>
      <c r="Z1850" t="s">
        <v>976</v>
      </c>
      <c r="AA1850" t="s">
        <v>976</v>
      </c>
      <c r="AB1850" t="s">
        <v>976</v>
      </c>
      <c r="AC1850" t="s">
        <v>976</v>
      </c>
      <c r="AD1850" t="s">
        <v>976</v>
      </c>
    </row>
    <row r="1851" spans="23:30">
      <c r="W1851" t="s">
        <v>976</v>
      </c>
      <c r="X1851" t="s">
        <v>976</v>
      </c>
      <c r="Y1851" t="s">
        <v>976</v>
      </c>
      <c r="Z1851" t="s">
        <v>976</v>
      </c>
      <c r="AA1851" t="s">
        <v>976</v>
      </c>
      <c r="AB1851" t="s">
        <v>976</v>
      </c>
      <c r="AC1851" t="s">
        <v>976</v>
      </c>
      <c r="AD1851" t="s">
        <v>976</v>
      </c>
    </row>
    <row r="1852" spans="23:30">
      <c r="W1852" t="s">
        <v>976</v>
      </c>
      <c r="X1852" t="s">
        <v>976</v>
      </c>
      <c r="Y1852" t="s">
        <v>976</v>
      </c>
      <c r="Z1852" t="s">
        <v>976</v>
      </c>
      <c r="AA1852" t="s">
        <v>976</v>
      </c>
      <c r="AB1852" t="s">
        <v>976</v>
      </c>
      <c r="AC1852" t="s">
        <v>976</v>
      </c>
      <c r="AD1852" t="s">
        <v>976</v>
      </c>
    </row>
    <row r="1853" spans="23:30">
      <c r="W1853" t="s">
        <v>976</v>
      </c>
      <c r="X1853" t="s">
        <v>976</v>
      </c>
      <c r="Y1853" t="s">
        <v>976</v>
      </c>
      <c r="Z1853" t="s">
        <v>976</v>
      </c>
      <c r="AA1853" t="s">
        <v>976</v>
      </c>
      <c r="AB1853" t="s">
        <v>976</v>
      </c>
      <c r="AC1853" t="s">
        <v>976</v>
      </c>
      <c r="AD1853" t="s">
        <v>976</v>
      </c>
    </row>
    <row r="1854" spans="23:30">
      <c r="W1854" t="s">
        <v>976</v>
      </c>
      <c r="X1854" t="s">
        <v>976</v>
      </c>
      <c r="Y1854" t="s">
        <v>976</v>
      </c>
      <c r="Z1854" t="s">
        <v>976</v>
      </c>
      <c r="AA1854" t="s">
        <v>976</v>
      </c>
      <c r="AB1854" t="s">
        <v>976</v>
      </c>
      <c r="AC1854" t="s">
        <v>976</v>
      </c>
      <c r="AD1854" t="s">
        <v>976</v>
      </c>
    </row>
    <row r="1855" spans="23:30">
      <c r="W1855" t="s">
        <v>976</v>
      </c>
      <c r="X1855" t="s">
        <v>976</v>
      </c>
      <c r="Y1855" t="s">
        <v>976</v>
      </c>
      <c r="Z1855" t="s">
        <v>976</v>
      </c>
      <c r="AA1855" t="s">
        <v>976</v>
      </c>
      <c r="AB1855" t="s">
        <v>976</v>
      </c>
      <c r="AC1855" t="s">
        <v>976</v>
      </c>
      <c r="AD1855" t="s">
        <v>976</v>
      </c>
    </row>
    <row r="1856" spans="23:30">
      <c r="W1856" t="s">
        <v>976</v>
      </c>
      <c r="X1856" t="s">
        <v>976</v>
      </c>
      <c r="Y1856" t="s">
        <v>976</v>
      </c>
      <c r="Z1856" t="s">
        <v>976</v>
      </c>
      <c r="AA1856" t="s">
        <v>976</v>
      </c>
      <c r="AB1856" t="s">
        <v>976</v>
      </c>
      <c r="AC1856" t="s">
        <v>976</v>
      </c>
      <c r="AD1856" t="s">
        <v>976</v>
      </c>
    </row>
    <row r="1857" spans="23:30">
      <c r="W1857" t="s">
        <v>976</v>
      </c>
      <c r="X1857" t="s">
        <v>976</v>
      </c>
      <c r="Y1857" t="s">
        <v>976</v>
      </c>
      <c r="Z1857" t="s">
        <v>976</v>
      </c>
      <c r="AA1857" t="s">
        <v>976</v>
      </c>
      <c r="AB1857" t="s">
        <v>976</v>
      </c>
      <c r="AC1857" t="s">
        <v>976</v>
      </c>
      <c r="AD1857" t="s">
        <v>976</v>
      </c>
    </row>
    <row r="1858" spans="23:30">
      <c r="W1858" t="s">
        <v>976</v>
      </c>
      <c r="X1858" t="s">
        <v>976</v>
      </c>
      <c r="Y1858" t="s">
        <v>976</v>
      </c>
      <c r="Z1858" t="s">
        <v>976</v>
      </c>
      <c r="AA1858" t="s">
        <v>976</v>
      </c>
      <c r="AB1858" t="s">
        <v>976</v>
      </c>
      <c r="AC1858" t="s">
        <v>976</v>
      </c>
      <c r="AD1858" t="s">
        <v>976</v>
      </c>
    </row>
    <row r="1859" spans="23:30">
      <c r="W1859" t="s">
        <v>976</v>
      </c>
      <c r="X1859" t="s">
        <v>976</v>
      </c>
      <c r="Y1859" t="s">
        <v>976</v>
      </c>
      <c r="Z1859" t="s">
        <v>976</v>
      </c>
      <c r="AA1859" t="s">
        <v>976</v>
      </c>
      <c r="AB1859" t="s">
        <v>976</v>
      </c>
      <c r="AC1859" t="s">
        <v>976</v>
      </c>
      <c r="AD1859" t="s">
        <v>976</v>
      </c>
    </row>
    <row r="1860" spans="23:30">
      <c r="W1860" t="s">
        <v>976</v>
      </c>
      <c r="X1860" t="s">
        <v>976</v>
      </c>
      <c r="Y1860" t="s">
        <v>976</v>
      </c>
      <c r="Z1860" t="s">
        <v>976</v>
      </c>
      <c r="AA1860" t="s">
        <v>976</v>
      </c>
      <c r="AB1860" t="s">
        <v>976</v>
      </c>
      <c r="AC1860" t="s">
        <v>976</v>
      </c>
      <c r="AD1860" t="s">
        <v>976</v>
      </c>
    </row>
    <row r="1861" spans="23:30">
      <c r="W1861" t="s">
        <v>976</v>
      </c>
      <c r="X1861" t="s">
        <v>976</v>
      </c>
      <c r="Y1861" t="s">
        <v>976</v>
      </c>
      <c r="Z1861" t="s">
        <v>976</v>
      </c>
      <c r="AA1861" t="s">
        <v>976</v>
      </c>
      <c r="AB1861" t="s">
        <v>976</v>
      </c>
      <c r="AC1861" t="s">
        <v>976</v>
      </c>
      <c r="AD1861" t="s">
        <v>976</v>
      </c>
    </row>
    <row r="1862" spans="23:30">
      <c r="W1862" t="s">
        <v>976</v>
      </c>
      <c r="X1862" t="s">
        <v>976</v>
      </c>
      <c r="Y1862" t="s">
        <v>976</v>
      </c>
      <c r="Z1862" t="s">
        <v>976</v>
      </c>
      <c r="AA1862" t="s">
        <v>976</v>
      </c>
      <c r="AB1862" t="s">
        <v>976</v>
      </c>
      <c r="AC1862" t="s">
        <v>976</v>
      </c>
      <c r="AD1862" t="s">
        <v>976</v>
      </c>
    </row>
    <row r="1863" spans="23:30">
      <c r="W1863" t="s">
        <v>976</v>
      </c>
      <c r="X1863" t="s">
        <v>976</v>
      </c>
      <c r="Y1863" t="s">
        <v>976</v>
      </c>
      <c r="Z1863" t="s">
        <v>976</v>
      </c>
      <c r="AA1863" t="s">
        <v>976</v>
      </c>
      <c r="AB1863" t="s">
        <v>976</v>
      </c>
      <c r="AC1863" t="s">
        <v>976</v>
      </c>
      <c r="AD1863" t="s">
        <v>976</v>
      </c>
    </row>
    <row r="1864" spans="23:30">
      <c r="W1864" t="s">
        <v>976</v>
      </c>
      <c r="X1864" t="s">
        <v>976</v>
      </c>
      <c r="Y1864" t="s">
        <v>976</v>
      </c>
      <c r="Z1864" t="s">
        <v>976</v>
      </c>
      <c r="AA1864" t="s">
        <v>976</v>
      </c>
      <c r="AB1864" t="s">
        <v>976</v>
      </c>
      <c r="AC1864" t="s">
        <v>976</v>
      </c>
      <c r="AD1864" t="s">
        <v>976</v>
      </c>
    </row>
    <row r="1865" spans="23:30">
      <c r="W1865" t="s">
        <v>976</v>
      </c>
      <c r="X1865" t="s">
        <v>976</v>
      </c>
      <c r="Y1865" t="s">
        <v>976</v>
      </c>
      <c r="Z1865" t="s">
        <v>976</v>
      </c>
      <c r="AA1865" t="s">
        <v>976</v>
      </c>
      <c r="AB1865" t="s">
        <v>976</v>
      </c>
      <c r="AC1865" t="s">
        <v>976</v>
      </c>
      <c r="AD1865" t="s">
        <v>976</v>
      </c>
    </row>
    <row r="1866" spans="23:30">
      <c r="W1866" t="s">
        <v>976</v>
      </c>
      <c r="X1866" t="s">
        <v>976</v>
      </c>
      <c r="Y1866" t="s">
        <v>976</v>
      </c>
      <c r="Z1866" t="s">
        <v>976</v>
      </c>
      <c r="AA1866" t="s">
        <v>976</v>
      </c>
      <c r="AB1866" t="s">
        <v>976</v>
      </c>
      <c r="AC1866" t="s">
        <v>976</v>
      </c>
      <c r="AD1866" t="s">
        <v>976</v>
      </c>
    </row>
    <row r="1867" spans="23:30">
      <c r="W1867" t="s">
        <v>976</v>
      </c>
      <c r="X1867" t="s">
        <v>976</v>
      </c>
      <c r="Y1867" t="s">
        <v>976</v>
      </c>
      <c r="Z1867" t="s">
        <v>976</v>
      </c>
      <c r="AA1867" t="s">
        <v>976</v>
      </c>
      <c r="AB1867" t="s">
        <v>976</v>
      </c>
      <c r="AC1867" t="s">
        <v>976</v>
      </c>
      <c r="AD1867" t="s">
        <v>976</v>
      </c>
    </row>
    <row r="1868" spans="23:30">
      <c r="W1868" t="s">
        <v>976</v>
      </c>
      <c r="X1868" t="s">
        <v>976</v>
      </c>
      <c r="Y1868" t="s">
        <v>976</v>
      </c>
      <c r="Z1868" t="s">
        <v>976</v>
      </c>
      <c r="AA1868" t="s">
        <v>976</v>
      </c>
      <c r="AB1868" t="s">
        <v>976</v>
      </c>
      <c r="AC1868" t="s">
        <v>976</v>
      </c>
      <c r="AD1868" t="s">
        <v>976</v>
      </c>
    </row>
    <row r="1869" spans="23:30">
      <c r="W1869" t="s">
        <v>976</v>
      </c>
      <c r="X1869" t="s">
        <v>976</v>
      </c>
      <c r="Y1869" t="s">
        <v>976</v>
      </c>
      <c r="Z1869" t="s">
        <v>976</v>
      </c>
      <c r="AA1869" t="s">
        <v>976</v>
      </c>
      <c r="AB1869" t="s">
        <v>976</v>
      </c>
      <c r="AC1869" t="s">
        <v>976</v>
      </c>
      <c r="AD1869" t="s">
        <v>976</v>
      </c>
    </row>
    <row r="1870" spans="23:30">
      <c r="W1870" t="s">
        <v>976</v>
      </c>
      <c r="X1870" t="s">
        <v>976</v>
      </c>
      <c r="Y1870" t="s">
        <v>976</v>
      </c>
      <c r="Z1870" t="s">
        <v>976</v>
      </c>
      <c r="AA1870" t="s">
        <v>976</v>
      </c>
      <c r="AB1870" t="s">
        <v>976</v>
      </c>
      <c r="AC1870" t="s">
        <v>976</v>
      </c>
      <c r="AD1870" t="s">
        <v>976</v>
      </c>
    </row>
    <row r="1871" spans="23:30">
      <c r="W1871" t="s">
        <v>976</v>
      </c>
      <c r="X1871" t="s">
        <v>976</v>
      </c>
      <c r="Y1871" t="s">
        <v>976</v>
      </c>
      <c r="Z1871" t="s">
        <v>976</v>
      </c>
      <c r="AA1871" t="s">
        <v>976</v>
      </c>
      <c r="AB1871" t="s">
        <v>976</v>
      </c>
      <c r="AC1871" t="s">
        <v>976</v>
      </c>
      <c r="AD1871" t="s">
        <v>976</v>
      </c>
    </row>
    <row r="1872" spans="23:30">
      <c r="Z1872" s="449"/>
      <c r="AC1872" s="449"/>
    </row>
    <row r="1873" spans="26:29">
      <c r="Z1873" s="449"/>
      <c r="AC1873" s="449"/>
    </row>
    <row r="1874" spans="26:29">
      <c r="Z1874" s="449"/>
      <c r="AC1874" s="449"/>
    </row>
    <row r="1875" spans="26:29">
      <c r="Z1875" s="449"/>
      <c r="AC1875" s="449"/>
    </row>
    <row r="1876" spans="26:29">
      <c r="Z1876" s="449"/>
      <c r="AC1876" s="449"/>
    </row>
    <row r="1877" spans="26:29">
      <c r="Z1877" s="449"/>
      <c r="AC1877" s="449"/>
    </row>
    <row r="1878" spans="26:29">
      <c r="Z1878" s="449"/>
      <c r="AC1878" s="449"/>
    </row>
    <row r="1879" spans="26:29">
      <c r="Z1879" s="449"/>
      <c r="AC1879" s="449"/>
    </row>
    <row r="1880" spans="26:29">
      <c r="Z1880" s="449"/>
      <c r="AC1880" s="449"/>
    </row>
    <row r="1881" spans="26:29">
      <c r="Z1881" s="449"/>
      <c r="AC1881" s="449"/>
    </row>
    <row r="1882" spans="26:29">
      <c r="Z1882" s="449"/>
      <c r="AC1882" s="449"/>
    </row>
    <row r="1883" spans="26:29">
      <c r="Z1883" s="449"/>
      <c r="AC1883" s="449"/>
    </row>
    <row r="1884" spans="26:29">
      <c r="Z1884" s="449"/>
      <c r="AC1884" s="449"/>
    </row>
    <row r="1885" spans="26:29">
      <c r="Z1885" s="449"/>
      <c r="AC1885" s="449"/>
    </row>
    <row r="1886" spans="26:29">
      <c r="Z1886" s="449"/>
      <c r="AC1886" s="449"/>
    </row>
    <row r="1887" spans="26:29">
      <c r="Z1887" s="449"/>
      <c r="AC1887" s="449"/>
    </row>
    <row r="1888" spans="26:29">
      <c r="Z1888" s="449"/>
      <c r="AC1888" s="449"/>
    </row>
    <row r="1889" spans="14:29">
      <c r="Z1889" s="449"/>
      <c r="AC1889" s="449"/>
    </row>
    <row r="1890" spans="14:29">
      <c r="Z1890" s="449"/>
      <c r="AC1890" s="449"/>
    </row>
    <row r="1891" spans="14:29">
      <c r="Z1891" s="449"/>
      <c r="AC1891" s="449"/>
    </row>
    <row r="1892" spans="14:29">
      <c r="Z1892" s="449"/>
      <c r="AC1892" s="449"/>
    </row>
    <row r="1893" spans="14:29">
      <c r="Z1893" s="449"/>
      <c r="AC1893" s="449"/>
    </row>
    <row r="1897" spans="14:29">
      <c r="N1897" t="s">
        <v>1313</v>
      </c>
    </row>
  </sheetData>
  <phoneticPr fontId="3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3632-003A-3242-AEBE-FFD3336951E5}">
  <sheetPr>
    <tabColor indexed="17"/>
  </sheetPr>
  <dimension ref="A1:E52"/>
  <sheetViews>
    <sheetView workbookViewId="0">
      <selection activeCell="F14" sqref="F14"/>
    </sheetView>
  </sheetViews>
  <sheetFormatPr baseColWidth="10" defaultColWidth="11.5" defaultRowHeight="15"/>
  <cols>
    <col min="1" max="1" width="9.5" customWidth="1"/>
    <col min="2" max="2" width="24.5" customWidth="1"/>
    <col min="3" max="3" width="14.1640625" customWidth="1"/>
    <col min="4" max="4" width="75.5" customWidth="1"/>
    <col min="5" max="5" width="29.6640625" customWidth="1"/>
  </cols>
  <sheetData>
    <row r="1" spans="1:5" ht="50.25" customHeight="1">
      <c r="A1" s="500" t="s">
        <v>977</v>
      </c>
      <c r="B1" s="500" t="s">
        <v>978</v>
      </c>
      <c r="C1" s="500" t="s">
        <v>123</v>
      </c>
      <c r="D1" s="500" t="s">
        <v>979</v>
      </c>
      <c r="E1" t="s">
        <v>980</v>
      </c>
    </row>
    <row r="2" spans="1:5" ht="50.25" customHeight="1">
      <c r="A2">
        <v>23</v>
      </c>
      <c r="B2" t="s">
        <v>4</v>
      </c>
      <c r="C2" t="s">
        <v>981</v>
      </c>
      <c r="D2" t="s">
        <v>501</v>
      </c>
    </row>
    <row r="3" spans="1:5" ht="50.25" customHeight="1">
      <c r="A3">
        <v>23</v>
      </c>
      <c r="B3" t="s">
        <v>4</v>
      </c>
      <c r="C3" t="s">
        <v>982</v>
      </c>
      <c r="D3" t="s">
        <v>983</v>
      </c>
    </row>
    <row r="4" spans="1:5" ht="50.25" customHeight="1">
      <c r="A4">
        <v>23</v>
      </c>
      <c r="B4" t="s">
        <v>4</v>
      </c>
      <c r="C4" t="s">
        <v>982</v>
      </c>
      <c r="D4" s="501" t="s">
        <v>984</v>
      </c>
    </row>
    <row r="5" spans="1:5" ht="50.25" customHeight="1">
      <c r="A5">
        <v>25</v>
      </c>
      <c r="B5" t="s">
        <v>577</v>
      </c>
      <c r="C5" t="s">
        <v>985</v>
      </c>
      <c r="D5" s="501" t="s">
        <v>986</v>
      </c>
    </row>
    <row r="6" spans="1:5" ht="50.25" customHeight="1">
      <c r="A6">
        <v>25</v>
      </c>
      <c r="B6" t="s">
        <v>987</v>
      </c>
      <c r="C6" t="s">
        <v>988</v>
      </c>
      <c r="D6" t="s">
        <v>989</v>
      </c>
    </row>
    <row r="7" spans="1:5" ht="50.25" customHeight="1">
      <c r="A7">
        <v>25</v>
      </c>
      <c r="B7" t="s">
        <v>987</v>
      </c>
      <c r="C7" t="s">
        <v>990</v>
      </c>
      <c r="D7" t="s">
        <v>991</v>
      </c>
    </row>
    <row r="8" spans="1:5" ht="50.25" customHeight="1">
      <c r="A8">
        <v>25</v>
      </c>
      <c r="B8" t="s">
        <v>577</v>
      </c>
      <c r="C8" t="s">
        <v>992</v>
      </c>
      <c r="D8" t="s">
        <v>993</v>
      </c>
    </row>
    <row r="9" spans="1:5" ht="50.25" customHeight="1">
      <c r="A9">
        <v>25</v>
      </c>
      <c r="B9" t="s">
        <v>577</v>
      </c>
      <c r="C9" t="s">
        <v>994</v>
      </c>
      <c r="D9" t="s">
        <v>995</v>
      </c>
    </row>
    <row r="10" spans="1:5" ht="50.25" customHeight="1">
      <c r="A10">
        <v>25</v>
      </c>
      <c r="B10" t="s">
        <v>987</v>
      </c>
      <c r="C10" t="s">
        <v>996</v>
      </c>
      <c r="D10" t="s">
        <v>997</v>
      </c>
    </row>
    <row r="11" spans="1:5" ht="50.25" customHeight="1">
      <c r="A11">
        <v>25</v>
      </c>
      <c r="B11" t="s">
        <v>998</v>
      </c>
      <c r="C11" t="s">
        <v>996</v>
      </c>
      <c r="D11" t="s">
        <v>997</v>
      </c>
    </row>
    <row r="12" spans="1:5" ht="50.25" customHeight="1">
      <c r="A12">
        <v>25</v>
      </c>
      <c r="B12" t="s">
        <v>577</v>
      </c>
      <c r="C12" t="s">
        <v>999</v>
      </c>
      <c r="D12" t="s">
        <v>1000</v>
      </c>
    </row>
    <row r="13" spans="1:5" ht="50.25" customHeight="1">
      <c r="A13">
        <v>25</v>
      </c>
      <c r="B13" t="s">
        <v>998</v>
      </c>
      <c r="C13" t="s">
        <v>1001</v>
      </c>
      <c r="D13" t="s">
        <v>1002</v>
      </c>
    </row>
    <row r="14" spans="1:5" ht="50.25" customHeight="1">
      <c r="A14">
        <v>25</v>
      </c>
      <c r="B14" t="s">
        <v>998</v>
      </c>
      <c r="C14" t="s">
        <v>1003</v>
      </c>
      <c r="D14" t="s">
        <v>1004</v>
      </c>
    </row>
    <row r="15" spans="1:5" ht="50.25" customHeight="1">
      <c r="A15">
        <v>25</v>
      </c>
      <c r="B15" t="s">
        <v>577</v>
      </c>
      <c r="C15" t="s">
        <v>988</v>
      </c>
      <c r="D15" t="s">
        <v>989</v>
      </c>
    </row>
    <row r="16" spans="1:5" ht="50.25" customHeight="1">
      <c r="A16">
        <v>25</v>
      </c>
      <c r="B16" t="s">
        <v>998</v>
      </c>
      <c r="C16" t="s">
        <v>1005</v>
      </c>
      <c r="D16" t="s">
        <v>1006</v>
      </c>
    </row>
    <row r="17" spans="1:4" ht="50.25" customHeight="1">
      <c r="A17">
        <v>25</v>
      </c>
      <c r="B17" t="s">
        <v>20</v>
      </c>
      <c r="C17" t="s">
        <v>996</v>
      </c>
      <c r="D17" t="s">
        <v>1007</v>
      </c>
    </row>
    <row r="18" spans="1:4" ht="50.25" customHeight="1">
      <c r="A18">
        <v>25</v>
      </c>
      <c r="B18" t="s">
        <v>20</v>
      </c>
      <c r="C18" t="s">
        <v>1001</v>
      </c>
      <c r="D18" t="s">
        <v>1008</v>
      </c>
    </row>
    <row r="19" spans="1:4" ht="50.25" customHeight="1">
      <c r="A19">
        <v>25</v>
      </c>
      <c r="B19" t="s">
        <v>20</v>
      </c>
      <c r="C19" t="s">
        <v>1009</v>
      </c>
      <c r="D19" t="s">
        <v>1010</v>
      </c>
    </row>
    <row r="20" spans="1:4" ht="50.25" customHeight="1">
      <c r="A20">
        <v>25</v>
      </c>
      <c r="B20" t="s">
        <v>20</v>
      </c>
      <c r="C20" t="s">
        <v>1003</v>
      </c>
      <c r="D20" t="s">
        <v>1004</v>
      </c>
    </row>
    <row r="21" spans="1:4" ht="50.25" customHeight="1">
      <c r="A21">
        <v>25</v>
      </c>
      <c r="B21" t="s">
        <v>577</v>
      </c>
      <c r="C21" t="s">
        <v>1011</v>
      </c>
      <c r="D21" t="s">
        <v>849</v>
      </c>
    </row>
    <row r="22" spans="1:4" ht="50.25" customHeight="1">
      <c r="A22">
        <v>25</v>
      </c>
      <c r="B22" t="s">
        <v>21</v>
      </c>
      <c r="C22" t="s">
        <v>1012</v>
      </c>
      <c r="D22" t="s">
        <v>1013</v>
      </c>
    </row>
    <row r="23" spans="1:4" ht="50.25" customHeight="1">
      <c r="A23">
        <v>25</v>
      </c>
      <c r="B23" t="s">
        <v>21</v>
      </c>
      <c r="C23" t="s">
        <v>1014</v>
      </c>
      <c r="D23" t="s">
        <v>1015</v>
      </c>
    </row>
    <row r="24" spans="1:4" ht="50.25" customHeight="1">
      <c r="A24">
        <v>25</v>
      </c>
      <c r="B24" t="s">
        <v>21</v>
      </c>
      <c r="C24" t="s">
        <v>1016</v>
      </c>
      <c r="D24" t="s">
        <v>1017</v>
      </c>
    </row>
    <row r="25" spans="1:4" ht="50.25" customHeight="1">
      <c r="A25">
        <v>25</v>
      </c>
      <c r="B25" t="s">
        <v>21</v>
      </c>
      <c r="C25" t="s">
        <v>1001</v>
      </c>
      <c r="D25" t="s">
        <v>1008</v>
      </c>
    </row>
    <row r="26" spans="1:4" ht="50.25" customHeight="1">
      <c r="A26">
        <v>25</v>
      </c>
      <c r="B26" t="s">
        <v>21</v>
      </c>
      <c r="C26" t="s">
        <v>1009</v>
      </c>
      <c r="D26" t="s">
        <v>1010</v>
      </c>
    </row>
    <row r="27" spans="1:4" ht="50.25" customHeight="1">
      <c r="A27">
        <v>25</v>
      </c>
      <c r="B27" t="s">
        <v>21</v>
      </c>
      <c r="C27" t="s">
        <v>1003</v>
      </c>
      <c r="D27" t="s">
        <v>1004</v>
      </c>
    </row>
    <row r="28" spans="1:4" ht="50.25" customHeight="1">
      <c r="A28">
        <v>25</v>
      </c>
      <c r="B28" t="s">
        <v>577</v>
      </c>
      <c r="C28" t="s">
        <v>1018</v>
      </c>
      <c r="D28" t="s">
        <v>1019</v>
      </c>
    </row>
    <row r="29" spans="1:4" ht="50.25" customHeight="1">
      <c r="A29">
        <v>25</v>
      </c>
      <c r="B29" t="s">
        <v>22</v>
      </c>
      <c r="C29" t="s">
        <v>996</v>
      </c>
      <c r="D29" t="s">
        <v>1007</v>
      </c>
    </row>
    <row r="30" spans="1:4" ht="50.25" customHeight="1">
      <c r="A30">
        <v>25</v>
      </c>
      <c r="B30" t="s">
        <v>22</v>
      </c>
      <c r="C30" t="s">
        <v>1001</v>
      </c>
      <c r="D30" t="s">
        <v>1008</v>
      </c>
    </row>
    <row r="31" spans="1:4" ht="50.25" customHeight="1">
      <c r="A31">
        <v>25</v>
      </c>
      <c r="B31" t="s">
        <v>22</v>
      </c>
      <c r="C31" t="s">
        <v>1009</v>
      </c>
      <c r="D31" t="s">
        <v>1020</v>
      </c>
    </row>
    <row r="32" spans="1:4" ht="50.25" customHeight="1">
      <c r="A32">
        <v>25</v>
      </c>
      <c r="B32" t="s">
        <v>22</v>
      </c>
      <c r="C32" t="s">
        <v>1003</v>
      </c>
      <c r="D32" t="s">
        <v>1004</v>
      </c>
    </row>
    <row r="33" spans="1:4" ht="50.25" customHeight="1">
      <c r="A33">
        <v>25</v>
      </c>
      <c r="B33" t="s">
        <v>23</v>
      </c>
      <c r="C33" t="s">
        <v>1021</v>
      </c>
      <c r="D33" t="s">
        <v>1022</v>
      </c>
    </row>
    <row r="34" spans="1:4" ht="50.25" customHeight="1">
      <c r="A34">
        <v>25</v>
      </c>
      <c r="B34" t="s">
        <v>23</v>
      </c>
      <c r="C34" t="s">
        <v>1001</v>
      </c>
      <c r="D34" t="s">
        <v>1002</v>
      </c>
    </row>
    <row r="35" spans="1:4" ht="50.25" customHeight="1">
      <c r="A35">
        <v>25</v>
      </c>
      <c r="B35" t="s">
        <v>23</v>
      </c>
      <c r="C35" t="s">
        <v>1009</v>
      </c>
      <c r="D35" t="s">
        <v>1023</v>
      </c>
    </row>
    <row r="36" spans="1:4" ht="50.25" customHeight="1">
      <c r="A36">
        <v>25</v>
      </c>
      <c r="B36" t="s">
        <v>23</v>
      </c>
      <c r="C36" t="s">
        <v>1024</v>
      </c>
      <c r="D36" t="s">
        <v>1025</v>
      </c>
    </row>
    <row r="37" spans="1:4" ht="50.25" customHeight="1">
      <c r="A37">
        <v>25</v>
      </c>
      <c r="B37" t="s">
        <v>23</v>
      </c>
      <c r="C37" t="s">
        <v>1003</v>
      </c>
      <c r="D37" t="s">
        <v>1004</v>
      </c>
    </row>
    <row r="38" spans="1:4" ht="50.25" customHeight="1">
      <c r="A38">
        <v>24</v>
      </c>
      <c r="B38" t="s">
        <v>1026</v>
      </c>
      <c r="C38" t="s">
        <v>1027</v>
      </c>
      <c r="D38" t="s">
        <v>1028</v>
      </c>
    </row>
    <row r="39" spans="1:4" ht="50.25" customHeight="1">
      <c r="A39">
        <v>24</v>
      </c>
      <c r="B39" t="s">
        <v>1029</v>
      </c>
      <c r="C39" t="s">
        <v>1027</v>
      </c>
      <c r="D39" t="s">
        <v>1030</v>
      </c>
    </row>
    <row r="40" spans="1:4" ht="50.25" customHeight="1">
      <c r="A40">
        <v>24</v>
      </c>
      <c r="B40" t="s">
        <v>12</v>
      </c>
      <c r="C40" t="s">
        <v>1014</v>
      </c>
      <c r="D40" s="508" t="s">
        <v>670</v>
      </c>
    </row>
    <row r="41" spans="1:4" ht="50.25" customHeight="1">
      <c r="A41">
        <v>24</v>
      </c>
      <c r="B41" t="s">
        <v>577</v>
      </c>
      <c r="C41" t="s">
        <v>1016</v>
      </c>
      <c r="D41" s="509" t="s">
        <v>1031</v>
      </c>
    </row>
    <row r="42" spans="1:4" ht="50.25" customHeight="1">
      <c r="A42">
        <v>24</v>
      </c>
    </row>
    <row r="43" spans="1:4" ht="50.25" customHeight="1">
      <c r="A43">
        <v>24</v>
      </c>
    </row>
    <row r="44" spans="1:4" ht="50.25" customHeight="1">
      <c r="A44">
        <v>24</v>
      </c>
    </row>
    <row r="45" spans="1:4" ht="50.25" customHeight="1">
      <c r="A45">
        <v>24</v>
      </c>
    </row>
    <row r="46" spans="1:4" ht="50.25" customHeight="1">
      <c r="A46">
        <v>24</v>
      </c>
    </row>
    <row r="47" spans="1:4" ht="50.25" customHeight="1">
      <c r="A47">
        <v>24</v>
      </c>
    </row>
    <row r="48" spans="1:4" ht="50.25" customHeight="1">
      <c r="A48">
        <v>24</v>
      </c>
    </row>
    <row r="49" spans="1:1" ht="50.25" customHeight="1">
      <c r="A49">
        <v>24</v>
      </c>
    </row>
    <row r="50" spans="1:1" ht="50.25" customHeight="1">
      <c r="A50">
        <v>24</v>
      </c>
    </row>
    <row r="51" spans="1:1" ht="50.25" customHeight="1"/>
    <row r="52" spans="1:1" ht="50.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5037-BDC8-F54B-9099-C245B62E9AB5}">
  <dimension ref="A1:H66"/>
  <sheetViews>
    <sheetView zoomScale="57" zoomScaleNormal="57" workbookViewId="0">
      <selection activeCell="F14" sqref="F14"/>
    </sheetView>
  </sheetViews>
  <sheetFormatPr baseColWidth="10" defaultColWidth="8.6640625" defaultRowHeight="23"/>
  <cols>
    <col min="1" max="1" width="40.1640625" style="417" customWidth="1"/>
    <col min="2" max="8" width="20.5" style="415" customWidth="1"/>
    <col min="9" max="16384" width="8.6640625" style="415"/>
  </cols>
  <sheetData>
    <row r="1" spans="1:8" ht="208">
      <c r="A1" s="418" t="s">
        <v>1032</v>
      </c>
      <c r="B1" s="419" t="s">
        <v>1033</v>
      </c>
      <c r="C1" s="419" t="s">
        <v>1034</v>
      </c>
      <c r="D1" s="419" t="s">
        <v>28</v>
      </c>
      <c r="E1" s="420" t="s">
        <v>1035</v>
      </c>
      <c r="F1" s="419" t="s">
        <v>1036</v>
      </c>
      <c r="G1" s="419" t="s">
        <v>1037</v>
      </c>
      <c r="H1" s="419" t="s">
        <v>1038</v>
      </c>
    </row>
    <row r="2" spans="1:8" s="416" customFormat="1" ht="168">
      <c r="A2" s="421">
        <v>1</v>
      </c>
      <c r="B2" s="460" t="s">
        <v>38</v>
      </c>
      <c r="C2" s="460" t="s">
        <v>39</v>
      </c>
      <c r="D2" s="460" t="s">
        <v>1039</v>
      </c>
      <c r="E2" s="461" t="s">
        <v>156</v>
      </c>
      <c r="F2" s="460" t="s">
        <v>1040</v>
      </c>
      <c r="G2" s="460" t="s">
        <v>976</v>
      </c>
      <c r="H2" s="460" t="s">
        <v>976</v>
      </c>
    </row>
    <row r="3" spans="1:8" s="416" customFormat="1" ht="210">
      <c r="A3" s="422">
        <v>2</v>
      </c>
      <c r="B3" s="460" t="s">
        <v>38</v>
      </c>
      <c r="C3" s="460" t="s">
        <v>39</v>
      </c>
      <c r="D3" s="460" t="s">
        <v>1041</v>
      </c>
      <c r="E3" s="461" t="s">
        <v>173</v>
      </c>
      <c r="F3" s="460" t="s">
        <v>165</v>
      </c>
      <c r="G3" s="460" t="s">
        <v>976</v>
      </c>
      <c r="H3" s="460" t="s">
        <v>976</v>
      </c>
    </row>
    <row r="4" spans="1:8" s="416" customFormat="1" ht="409.6">
      <c r="A4" s="422">
        <v>3</v>
      </c>
      <c r="B4" s="460" t="s">
        <v>38</v>
      </c>
      <c r="C4" s="460" t="s">
        <v>39</v>
      </c>
      <c r="D4" s="460" t="s">
        <v>1042</v>
      </c>
      <c r="E4" s="461" t="s">
        <v>178</v>
      </c>
      <c r="F4" s="460" t="s">
        <v>165</v>
      </c>
      <c r="G4" s="460" t="s">
        <v>976</v>
      </c>
      <c r="H4" s="460" t="s">
        <v>976</v>
      </c>
    </row>
    <row r="5" spans="1:8" s="416" customFormat="1" ht="409.6">
      <c r="A5" s="423">
        <v>4</v>
      </c>
      <c r="B5" s="460" t="s">
        <v>38</v>
      </c>
      <c r="C5" s="460" t="s">
        <v>39</v>
      </c>
      <c r="D5" s="460" t="s">
        <v>1043</v>
      </c>
      <c r="E5" s="461" t="s">
        <v>193</v>
      </c>
      <c r="F5" s="460" t="s">
        <v>1044</v>
      </c>
      <c r="G5" s="460" t="s">
        <v>174</v>
      </c>
      <c r="H5" s="460" t="s">
        <v>976</v>
      </c>
    </row>
    <row r="6" spans="1:8" s="416" customFormat="1" ht="409.6">
      <c r="A6" s="423">
        <v>4</v>
      </c>
      <c r="B6" s="460" t="s">
        <v>38</v>
      </c>
      <c r="C6" s="460" t="s">
        <v>39</v>
      </c>
      <c r="D6" s="460" t="s">
        <v>1043</v>
      </c>
      <c r="E6" s="461" t="s">
        <v>193</v>
      </c>
      <c r="F6" s="460" t="s">
        <v>1044</v>
      </c>
      <c r="G6" s="460" t="s">
        <v>174</v>
      </c>
      <c r="H6" s="460" t="s">
        <v>976</v>
      </c>
    </row>
    <row r="7" spans="1:8" s="416" customFormat="1" ht="147">
      <c r="A7" s="422">
        <v>5</v>
      </c>
      <c r="B7" s="460" t="s">
        <v>38</v>
      </c>
      <c r="C7" s="460" t="s">
        <v>39</v>
      </c>
      <c r="D7" s="460" t="s">
        <v>1045</v>
      </c>
      <c r="E7" s="461" t="s">
        <v>195</v>
      </c>
      <c r="F7" s="460" t="s">
        <v>165</v>
      </c>
      <c r="G7" s="460" t="s">
        <v>976</v>
      </c>
      <c r="H7" s="460" t="s">
        <v>976</v>
      </c>
    </row>
    <row r="8" spans="1:8" s="416" customFormat="1">
      <c r="A8" s="421">
        <v>6</v>
      </c>
      <c r="B8" s="460" t="s">
        <v>38</v>
      </c>
      <c r="C8" s="460" t="s">
        <v>1046</v>
      </c>
      <c r="D8" s="460" t="s">
        <v>1047</v>
      </c>
      <c r="E8" s="460" t="s">
        <v>197</v>
      </c>
      <c r="F8" s="460" t="s">
        <v>1040</v>
      </c>
      <c r="G8" s="460" t="s">
        <v>976</v>
      </c>
      <c r="H8" s="460" t="s">
        <v>976</v>
      </c>
    </row>
    <row r="9" spans="1:8" s="416" customFormat="1" ht="252">
      <c r="A9" s="421">
        <v>7</v>
      </c>
      <c r="B9" s="460" t="s">
        <v>38</v>
      </c>
      <c r="C9" s="460" t="s">
        <v>1046</v>
      </c>
      <c r="D9" s="460" t="s">
        <v>1048</v>
      </c>
      <c r="E9" s="461" t="s">
        <v>206</v>
      </c>
      <c r="F9" s="460" t="s">
        <v>1040</v>
      </c>
      <c r="G9" s="460" t="s">
        <v>976</v>
      </c>
      <c r="H9" s="460" t="s">
        <v>976</v>
      </c>
    </row>
    <row r="10" spans="1:8" s="416" customFormat="1" ht="189">
      <c r="A10" s="421">
        <v>8</v>
      </c>
      <c r="B10" s="460" t="s">
        <v>38</v>
      </c>
      <c r="C10" s="460" t="s">
        <v>1046</v>
      </c>
      <c r="D10" s="460" t="s">
        <v>1049</v>
      </c>
      <c r="E10" s="461" t="s">
        <v>216</v>
      </c>
      <c r="F10" s="460" t="s">
        <v>1040</v>
      </c>
      <c r="G10" s="460" t="s">
        <v>976</v>
      </c>
      <c r="H10" s="460" t="s">
        <v>976</v>
      </c>
    </row>
    <row r="11" spans="1:8" s="416" customFormat="1" ht="252">
      <c r="A11" s="421">
        <v>9</v>
      </c>
      <c r="B11" s="460" t="s">
        <v>38</v>
      </c>
      <c r="C11" s="460" t="s">
        <v>1050</v>
      </c>
      <c r="D11" s="460" t="s">
        <v>1051</v>
      </c>
      <c r="E11" s="461" t="s">
        <v>223</v>
      </c>
      <c r="F11" s="460" t="s">
        <v>1040</v>
      </c>
      <c r="G11" s="460" t="s">
        <v>976</v>
      </c>
      <c r="H11" s="460" t="s">
        <v>976</v>
      </c>
    </row>
    <row r="12" spans="1:8" s="416" customFormat="1">
      <c r="A12" s="422">
        <v>10</v>
      </c>
      <c r="B12" s="460" t="s">
        <v>38</v>
      </c>
      <c r="C12" s="460" t="s">
        <v>1050</v>
      </c>
      <c r="D12" s="460" t="s">
        <v>1052</v>
      </c>
      <c r="E12" s="460" t="s">
        <v>1053</v>
      </c>
      <c r="F12" s="460" t="s">
        <v>165</v>
      </c>
      <c r="G12" s="460" t="s">
        <v>976</v>
      </c>
      <c r="H12" s="460" t="s">
        <v>976</v>
      </c>
    </row>
    <row r="13" spans="1:8" s="416" customFormat="1" ht="378">
      <c r="A13" s="421">
        <v>11</v>
      </c>
      <c r="B13" s="460" t="s">
        <v>38</v>
      </c>
      <c r="C13" s="460" t="s">
        <v>1054</v>
      </c>
      <c r="D13" s="460" t="s">
        <v>1055</v>
      </c>
      <c r="E13" s="461" t="s">
        <v>243</v>
      </c>
      <c r="F13" s="460" t="s">
        <v>1040</v>
      </c>
      <c r="G13" s="460" t="s">
        <v>976</v>
      </c>
      <c r="H13" s="460" t="s">
        <v>976</v>
      </c>
    </row>
    <row r="14" spans="1:8" s="416" customFormat="1" ht="231">
      <c r="A14" s="423">
        <v>12</v>
      </c>
      <c r="B14" s="460" t="s">
        <v>38</v>
      </c>
      <c r="C14" s="460" t="s">
        <v>1054</v>
      </c>
      <c r="D14" s="460" t="s">
        <v>1056</v>
      </c>
      <c r="E14" s="461" t="s">
        <v>258</v>
      </c>
      <c r="F14" s="460" t="s">
        <v>1044</v>
      </c>
      <c r="G14" s="460" t="s">
        <v>976</v>
      </c>
      <c r="H14" s="460" t="s">
        <v>976</v>
      </c>
    </row>
    <row r="15" spans="1:8" s="416" customFormat="1" ht="210">
      <c r="A15" s="423">
        <v>13</v>
      </c>
      <c r="B15" s="460" t="s">
        <v>38</v>
      </c>
      <c r="C15" s="460" t="s">
        <v>1054</v>
      </c>
      <c r="D15" s="460" t="s">
        <v>1057</v>
      </c>
      <c r="E15" s="461" t="s">
        <v>263</v>
      </c>
      <c r="F15" s="460" t="s">
        <v>1044</v>
      </c>
      <c r="G15" s="460" t="s">
        <v>976</v>
      </c>
      <c r="H15" s="460" t="s">
        <v>976</v>
      </c>
    </row>
    <row r="16" spans="1:8" s="416" customFormat="1">
      <c r="A16" s="423">
        <v>14</v>
      </c>
      <c r="B16" s="460" t="s">
        <v>38</v>
      </c>
      <c r="C16" s="460" t="s">
        <v>1054</v>
      </c>
      <c r="D16" s="460" t="s">
        <v>1058</v>
      </c>
      <c r="E16" s="460" t="s">
        <v>976</v>
      </c>
      <c r="F16" s="460" t="s">
        <v>1044</v>
      </c>
      <c r="G16" s="460" t="s">
        <v>976</v>
      </c>
      <c r="H16" s="460" t="s">
        <v>976</v>
      </c>
    </row>
    <row r="17" spans="1:8" s="416" customFormat="1" ht="409.6">
      <c r="A17" s="423">
        <v>15</v>
      </c>
      <c r="B17" s="460" t="s">
        <v>38</v>
      </c>
      <c r="C17" s="460" t="s">
        <v>1054</v>
      </c>
      <c r="D17" s="460" t="s">
        <v>1059</v>
      </c>
      <c r="E17" s="461" t="s">
        <v>265</v>
      </c>
      <c r="F17" s="460" t="s">
        <v>1044</v>
      </c>
      <c r="G17" s="460" t="s">
        <v>976</v>
      </c>
      <c r="H17" s="460" t="s">
        <v>976</v>
      </c>
    </row>
    <row r="18" spans="1:8" s="416" customFormat="1">
      <c r="A18" s="422">
        <v>16</v>
      </c>
      <c r="B18" s="460" t="s">
        <v>60</v>
      </c>
      <c r="C18" s="460" t="s">
        <v>39</v>
      </c>
      <c r="D18" s="460" t="s">
        <v>1060</v>
      </c>
      <c r="E18" s="460" t="s">
        <v>272</v>
      </c>
      <c r="F18" s="460" t="s">
        <v>165</v>
      </c>
      <c r="G18" s="460" t="s">
        <v>976</v>
      </c>
      <c r="H18" s="460" t="s">
        <v>976</v>
      </c>
    </row>
    <row r="19" spans="1:8" s="416" customFormat="1" ht="147">
      <c r="A19" s="422">
        <v>17</v>
      </c>
      <c r="B19" s="460" t="s">
        <v>60</v>
      </c>
      <c r="C19" s="460" t="s">
        <v>39</v>
      </c>
      <c r="D19" s="460" t="s">
        <v>1061</v>
      </c>
      <c r="E19" s="461" t="s">
        <v>676</v>
      </c>
      <c r="F19" s="460" t="s">
        <v>165</v>
      </c>
      <c r="G19" s="460" t="s">
        <v>976</v>
      </c>
      <c r="H19" s="460" t="s">
        <v>976</v>
      </c>
    </row>
    <row r="20" spans="1:8" s="416" customFormat="1" ht="409.6">
      <c r="A20" s="422">
        <v>18</v>
      </c>
      <c r="B20" s="460" t="s">
        <v>60</v>
      </c>
      <c r="C20" s="460" t="s">
        <v>39</v>
      </c>
      <c r="D20" s="460" t="s">
        <v>1062</v>
      </c>
      <c r="E20" s="461" t="s">
        <v>178</v>
      </c>
      <c r="F20" s="460" t="s">
        <v>165</v>
      </c>
      <c r="G20" s="460" t="s">
        <v>976</v>
      </c>
      <c r="H20" s="460" t="s">
        <v>976</v>
      </c>
    </row>
    <row r="21" spans="1:8" s="416" customFormat="1" ht="399">
      <c r="A21" s="421">
        <v>19</v>
      </c>
      <c r="B21" s="460" t="s">
        <v>60</v>
      </c>
      <c r="C21" s="460" t="s">
        <v>39</v>
      </c>
      <c r="D21" s="460" t="s">
        <v>1063</v>
      </c>
      <c r="E21" s="461" t="s">
        <v>1064</v>
      </c>
      <c r="F21" s="460" t="s">
        <v>1040</v>
      </c>
      <c r="G21" s="460" t="s">
        <v>976</v>
      </c>
      <c r="H21" s="460" t="s">
        <v>976</v>
      </c>
    </row>
    <row r="22" spans="1:8" s="416" customFormat="1">
      <c r="A22" s="422">
        <v>20</v>
      </c>
      <c r="B22" s="460" t="s">
        <v>60</v>
      </c>
      <c r="C22" s="460" t="s">
        <v>39</v>
      </c>
      <c r="D22" s="460" t="s">
        <v>1065</v>
      </c>
      <c r="E22" s="460" t="s">
        <v>297</v>
      </c>
      <c r="F22" s="460" t="s">
        <v>165</v>
      </c>
      <c r="G22" s="460" t="s">
        <v>976</v>
      </c>
      <c r="H22" s="460" t="s">
        <v>976</v>
      </c>
    </row>
    <row r="23" spans="1:8" s="416" customFormat="1" ht="147">
      <c r="A23" s="421">
        <v>21</v>
      </c>
      <c r="B23" s="460" t="s">
        <v>60</v>
      </c>
      <c r="C23" s="460" t="s">
        <v>1046</v>
      </c>
      <c r="D23" s="460" t="s">
        <v>1066</v>
      </c>
      <c r="E23" s="461" t="s">
        <v>1067</v>
      </c>
      <c r="F23" s="460" t="s">
        <v>1040</v>
      </c>
      <c r="G23" s="460" t="s">
        <v>976</v>
      </c>
      <c r="H23" s="460" t="s">
        <v>976</v>
      </c>
    </row>
    <row r="24" spans="1:8" s="416" customFormat="1" ht="147">
      <c r="A24" s="421">
        <v>22</v>
      </c>
      <c r="B24" s="460" t="s">
        <v>60</v>
      </c>
      <c r="C24" s="460" t="s">
        <v>1046</v>
      </c>
      <c r="D24" s="460" t="s">
        <v>1068</v>
      </c>
      <c r="E24" s="461" t="s">
        <v>1067</v>
      </c>
      <c r="F24" s="460" t="s">
        <v>1040</v>
      </c>
      <c r="G24" s="460" t="s">
        <v>976</v>
      </c>
      <c r="H24" s="460" t="s">
        <v>976</v>
      </c>
    </row>
    <row r="25" spans="1:8" s="416" customFormat="1">
      <c r="A25" s="421">
        <v>25</v>
      </c>
      <c r="B25" s="460" t="s">
        <v>60</v>
      </c>
      <c r="C25" s="460" t="s">
        <v>1046</v>
      </c>
      <c r="D25" s="460" t="s">
        <v>1069</v>
      </c>
      <c r="E25" s="460" t="s">
        <v>322</v>
      </c>
      <c r="F25" s="460" t="s">
        <v>1040</v>
      </c>
      <c r="G25" s="460" t="s">
        <v>976</v>
      </c>
      <c r="H25" s="460" t="s">
        <v>976</v>
      </c>
    </row>
    <row r="26" spans="1:8" s="416" customFormat="1" ht="409.6">
      <c r="A26" s="423">
        <v>26</v>
      </c>
      <c r="B26" s="460" t="s">
        <v>60</v>
      </c>
      <c r="C26" s="460" t="s">
        <v>1054</v>
      </c>
      <c r="D26" s="460" t="s">
        <v>1055</v>
      </c>
      <c r="E26" s="461" t="s">
        <v>1070</v>
      </c>
      <c r="F26" s="460" t="s">
        <v>1044</v>
      </c>
      <c r="G26" s="460" t="s">
        <v>174</v>
      </c>
      <c r="H26" s="460" t="s">
        <v>976</v>
      </c>
    </row>
    <row r="27" spans="1:8" s="416" customFormat="1" ht="409.6">
      <c r="A27" s="423">
        <v>26</v>
      </c>
      <c r="B27" s="460" t="s">
        <v>60</v>
      </c>
      <c r="C27" s="460" t="s">
        <v>1054</v>
      </c>
      <c r="D27" s="460" t="s">
        <v>1055</v>
      </c>
      <c r="E27" s="461" t="s">
        <v>1071</v>
      </c>
      <c r="F27" s="460" t="s">
        <v>1044</v>
      </c>
      <c r="G27" s="460" t="s">
        <v>174</v>
      </c>
      <c r="H27" s="460" t="s">
        <v>976</v>
      </c>
    </row>
    <row r="28" spans="1:8" s="416" customFormat="1" ht="231">
      <c r="A28" s="423">
        <v>27</v>
      </c>
      <c r="B28" s="460" t="s">
        <v>60</v>
      </c>
      <c r="C28" s="460" t="s">
        <v>1054</v>
      </c>
      <c r="D28" s="460" t="s">
        <v>1056</v>
      </c>
      <c r="E28" s="461" t="s">
        <v>258</v>
      </c>
      <c r="F28" s="460" t="s">
        <v>1044</v>
      </c>
      <c r="G28" s="460" t="s">
        <v>976</v>
      </c>
      <c r="H28" s="460" t="s">
        <v>976</v>
      </c>
    </row>
    <row r="29" spans="1:8" s="416" customFormat="1" ht="210">
      <c r="A29" s="423">
        <v>28</v>
      </c>
      <c r="B29" s="460" t="s">
        <v>60</v>
      </c>
      <c r="C29" s="460" t="s">
        <v>1054</v>
      </c>
      <c r="D29" s="460" t="s">
        <v>1057</v>
      </c>
      <c r="E29" s="461" t="s">
        <v>263</v>
      </c>
      <c r="F29" s="460" t="s">
        <v>1044</v>
      </c>
      <c r="G29" s="460" t="s">
        <v>976</v>
      </c>
      <c r="H29" s="460" t="s">
        <v>976</v>
      </c>
    </row>
    <row r="30" spans="1:8" s="416" customFormat="1" ht="409.6">
      <c r="A30" s="423">
        <v>29</v>
      </c>
      <c r="B30" s="460" t="s">
        <v>60</v>
      </c>
      <c r="C30" s="460" t="s">
        <v>1054</v>
      </c>
      <c r="D30" s="460" t="s">
        <v>1059</v>
      </c>
      <c r="E30" s="461" t="s">
        <v>265</v>
      </c>
      <c r="F30" s="460" t="s">
        <v>1044</v>
      </c>
      <c r="G30" s="460" t="s">
        <v>976</v>
      </c>
      <c r="H30" s="460" t="s">
        <v>976</v>
      </c>
    </row>
    <row r="31" spans="1:8" s="416" customFormat="1" ht="252">
      <c r="A31" s="423">
        <v>30</v>
      </c>
      <c r="B31" s="460" t="s">
        <v>77</v>
      </c>
      <c r="C31" s="460" t="s">
        <v>39</v>
      </c>
      <c r="D31" s="460" t="s">
        <v>1072</v>
      </c>
      <c r="E31" s="461" t="s">
        <v>1073</v>
      </c>
      <c r="F31" s="460" t="s">
        <v>1044</v>
      </c>
      <c r="G31" s="460" t="s">
        <v>174</v>
      </c>
      <c r="H31" s="460" t="s">
        <v>976</v>
      </c>
    </row>
    <row r="32" spans="1:8" s="416" customFormat="1" ht="409.6">
      <c r="A32" s="422">
        <v>32</v>
      </c>
      <c r="B32" s="460" t="s">
        <v>77</v>
      </c>
      <c r="C32" s="460" t="s">
        <v>39</v>
      </c>
      <c r="D32" s="460" t="s">
        <v>1074</v>
      </c>
      <c r="E32" s="461" t="s">
        <v>178</v>
      </c>
      <c r="F32" s="460" t="s">
        <v>165</v>
      </c>
      <c r="G32" s="460" t="s">
        <v>976</v>
      </c>
      <c r="H32" s="460" t="s">
        <v>976</v>
      </c>
    </row>
    <row r="33" spans="1:8" s="416" customFormat="1" ht="409.6">
      <c r="A33" s="421">
        <v>33</v>
      </c>
      <c r="B33" s="460" t="s">
        <v>77</v>
      </c>
      <c r="C33" s="460" t="s">
        <v>39</v>
      </c>
      <c r="D33" s="460" t="s">
        <v>1043</v>
      </c>
      <c r="E33" s="461" t="s">
        <v>1075</v>
      </c>
      <c r="F33" s="460" t="s">
        <v>1040</v>
      </c>
      <c r="G33" s="460" t="s">
        <v>1076</v>
      </c>
      <c r="H33" s="460" t="s">
        <v>976</v>
      </c>
    </row>
    <row r="34" spans="1:8" s="416" customFormat="1" ht="168">
      <c r="A34" s="422">
        <v>34</v>
      </c>
      <c r="B34" s="460" t="s">
        <v>77</v>
      </c>
      <c r="C34" s="460" t="s">
        <v>39</v>
      </c>
      <c r="D34" s="460" t="s">
        <v>1077</v>
      </c>
      <c r="E34" s="461" t="s">
        <v>1078</v>
      </c>
      <c r="F34" s="460" t="s">
        <v>165</v>
      </c>
      <c r="G34" s="460" t="s">
        <v>976</v>
      </c>
      <c r="H34" s="460" t="s">
        <v>976</v>
      </c>
    </row>
    <row r="35" spans="1:8" s="416" customFormat="1" ht="315">
      <c r="A35" s="421">
        <v>35</v>
      </c>
      <c r="B35" s="460" t="s">
        <v>77</v>
      </c>
      <c r="C35" s="460" t="s">
        <v>39</v>
      </c>
      <c r="D35" s="460" t="s">
        <v>1079</v>
      </c>
      <c r="E35" s="461" t="s">
        <v>1080</v>
      </c>
      <c r="F35" s="460" t="s">
        <v>1040</v>
      </c>
      <c r="G35" s="460" t="s">
        <v>976</v>
      </c>
      <c r="H35" s="460" t="s">
        <v>976</v>
      </c>
    </row>
    <row r="36" spans="1:8" s="416" customFormat="1" ht="409.6">
      <c r="A36" s="421">
        <v>36</v>
      </c>
      <c r="B36" s="460" t="s">
        <v>77</v>
      </c>
      <c r="C36" s="460" t="s">
        <v>1046</v>
      </c>
      <c r="D36" s="460" t="s">
        <v>1081</v>
      </c>
      <c r="E36" s="461" t="s">
        <v>1082</v>
      </c>
      <c r="F36" s="460" t="s">
        <v>1040</v>
      </c>
      <c r="G36" s="460" t="s">
        <v>976</v>
      </c>
      <c r="H36" s="460" t="s">
        <v>976</v>
      </c>
    </row>
    <row r="37" spans="1:8" s="416" customFormat="1" ht="189">
      <c r="A37" s="421">
        <v>37</v>
      </c>
      <c r="B37" s="460" t="s">
        <v>77</v>
      </c>
      <c r="C37" s="460" t="s">
        <v>1046</v>
      </c>
      <c r="D37" s="460" t="s">
        <v>1083</v>
      </c>
      <c r="E37" s="461" t="s">
        <v>1084</v>
      </c>
      <c r="F37" s="460" t="s">
        <v>1040</v>
      </c>
      <c r="G37" s="460" t="s">
        <v>976</v>
      </c>
      <c r="H37" s="460" t="s">
        <v>976</v>
      </c>
    </row>
    <row r="38" spans="1:8" s="416" customFormat="1">
      <c r="A38" s="421">
        <v>38</v>
      </c>
      <c r="B38" s="460" t="s">
        <v>77</v>
      </c>
      <c r="C38" s="460" t="s">
        <v>1046</v>
      </c>
      <c r="D38" s="460" t="s">
        <v>1085</v>
      </c>
      <c r="E38" s="460" t="s">
        <v>405</v>
      </c>
      <c r="F38" s="460" t="s">
        <v>1040</v>
      </c>
      <c r="G38" s="460" t="s">
        <v>976</v>
      </c>
      <c r="H38" s="460" t="s">
        <v>976</v>
      </c>
    </row>
    <row r="39" spans="1:8" s="416" customFormat="1" ht="294">
      <c r="A39" s="421">
        <v>39</v>
      </c>
      <c r="B39" s="460" t="s">
        <v>77</v>
      </c>
      <c r="C39" s="460" t="s">
        <v>1046</v>
      </c>
      <c r="D39" s="460" t="s">
        <v>1086</v>
      </c>
      <c r="E39" s="461" t="s">
        <v>1087</v>
      </c>
      <c r="F39" s="460" t="s">
        <v>1040</v>
      </c>
      <c r="G39" s="460" t="s">
        <v>976</v>
      </c>
      <c r="H39" s="460" t="s">
        <v>976</v>
      </c>
    </row>
    <row r="40" spans="1:8" s="416" customFormat="1" ht="231">
      <c r="A40" s="421">
        <v>40</v>
      </c>
      <c r="B40" s="460" t="s">
        <v>77</v>
      </c>
      <c r="C40" s="460" t="s">
        <v>1046</v>
      </c>
      <c r="D40" s="460" t="s">
        <v>1088</v>
      </c>
      <c r="E40" s="461" t="s">
        <v>1089</v>
      </c>
      <c r="F40" s="460" t="s">
        <v>1040</v>
      </c>
      <c r="G40" s="460" t="s">
        <v>976</v>
      </c>
      <c r="H40" s="460" t="s">
        <v>976</v>
      </c>
    </row>
    <row r="41" spans="1:8" s="416" customFormat="1" ht="84">
      <c r="A41" s="421">
        <v>41</v>
      </c>
      <c r="B41" s="460" t="s">
        <v>77</v>
      </c>
      <c r="C41" s="460" t="s">
        <v>1050</v>
      </c>
      <c r="D41" s="460" t="s">
        <v>1090</v>
      </c>
      <c r="E41" s="461" t="s">
        <v>1091</v>
      </c>
      <c r="F41" s="460" t="s">
        <v>1040</v>
      </c>
      <c r="G41" s="460" t="s">
        <v>174</v>
      </c>
      <c r="H41" s="460" t="s">
        <v>976</v>
      </c>
    </row>
    <row r="42" spans="1:8" s="416" customFormat="1" ht="378">
      <c r="A42" s="422">
        <v>42</v>
      </c>
      <c r="B42" s="460" t="s">
        <v>77</v>
      </c>
      <c r="C42" s="460" t="s">
        <v>1054</v>
      </c>
      <c r="D42" s="460" t="s">
        <v>1055</v>
      </c>
      <c r="E42" s="461" t="s">
        <v>243</v>
      </c>
      <c r="F42" s="460" t="s">
        <v>165</v>
      </c>
      <c r="G42" s="460" t="s">
        <v>174</v>
      </c>
      <c r="H42" s="460" t="s">
        <v>976</v>
      </c>
    </row>
    <row r="43" spans="1:8" s="416" customFormat="1" ht="231">
      <c r="A43" s="423">
        <v>43</v>
      </c>
      <c r="B43" s="460" t="s">
        <v>77</v>
      </c>
      <c r="C43" s="460" t="s">
        <v>1054</v>
      </c>
      <c r="D43" s="460" t="s">
        <v>1056</v>
      </c>
      <c r="E43" s="461" t="s">
        <v>258</v>
      </c>
      <c r="F43" s="460" t="s">
        <v>1044</v>
      </c>
      <c r="G43" s="460" t="s">
        <v>976</v>
      </c>
      <c r="H43" s="460" t="s">
        <v>976</v>
      </c>
    </row>
    <row r="44" spans="1:8" s="416" customFormat="1" ht="210">
      <c r="A44" s="423">
        <v>44</v>
      </c>
      <c r="B44" s="460" t="s">
        <v>77</v>
      </c>
      <c r="C44" s="460" t="s">
        <v>1054</v>
      </c>
      <c r="D44" s="460" t="s">
        <v>1057</v>
      </c>
      <c r="E44" s="461" t="s">
        <v>263</v>
      </c>
      <c r="F44" s="460" t="s">
        <v>1044</v>
      </c>
      <c r="G44" s="460" t="s">
        <v>976</v>
      </c>
      <c r="H44" s="460" t="s">
        <v>976</v>
      </c>
    </row>
    <row r="45" spans="1:8" s="416" customFormat="1" ht="409.6">
      <c r="A45" s="423">
        <v>45</v>
      </c>
      <c r="B45" s="460" t="s">
        <v>77</v>
      </c>
      <c r="C45" s="460" t="s">
        <v>1054</v>
      </c>
      <c r="D45" s="460" t="s">
        <v>1092</v>
      </c>
      <c r="E45" s="461" t="s">
        <v>265</v>
      </c>
      <c r="F45" s="460" t="s">
        <v>1044</v>
      </c>
      <c r="G45" s="460" t="s">
        <v>174</v>
      </c>
      <c r="H45" s="460" t="s">
        <v>976</v>
      </c>
    </row>
    <row r="46" spans="1:8" s="416" customFormat="1" ht="357">
      <c r="A46" s="422">
        <v>47</v>
      </c>
      <c r="B46" s="460" t="s">
        <v>96</v>
      </c>
      <c r="C46" s="460" t="s">
        <v>39</v>
      </c>
      <c r="D46" s="460" t="s">
        <v>1093</v>
      </c>
      <c r="E46" s="461" t="s">
        <v>1094</v>
      </c>
      <c r="F46" s="460" t="s">
        <v>165</v>
      </c>
      <c r="G46" s="460" t="s">
        <v>976</v>
      </c>
      <c r="H46" s="460" t="s">
        <v>976</v>
      </c>
    </row>
    <row r="47" spans="1:8" s="416" customFormat="1" ht="105">
      <c r="A47" s="422">
        <v>48</v>
      </c>
      <c r="B47" s="460" t="s">
        <v>96</v>
      </c>
      <c r="C47" s="460" t="s">
        <v>39</v>
      </c>
      <c r="D47" s="460" t="s">
        <v>1095</v>
      </c>
      <c r="E47" s="461" t="s">
        <v>1096</v>
      </c>
      <c r="F47" s="460" t="s">
        <v>165</v>
      </c>
      <c r="G47" s="460" t="s">
        <v>174</v>
      </c>
      <c r="H47" s="460" t="s">
        <v>976</v>
      </c>
    </row>
    <row r="48" spans="1:8" s="416" customFormat="1" ht="210">
      <c r="A48" s="423">
        <v>49</v>
      </c>
      <c r="B48" s="460" t="s">
        <v>96</v>
      </c>
      <c r="C48" s="460" t="s">
        <v>39</v>
      </c>
      <c r="D48" s="460" t="s">
        <v>1097</v>
      </c>
      <c r="E48" s="461" t="s">
        <v>1098</v>
      </c>
      <c r="F48" s="460" t="s">
        <v>1044</v>
      </c>
      <c r="G48" s="460" t="s">
        <v>174</v>
      </c>
      <c r="H48" s="460" t="s">
        <v>976</v>
      </c>
    </row>
    <row r="49" spans="1:8" s="416" customFormat="1" ht="409.6">
      <c r="A49" s="422">
        <v>50</v>
      </c>
      <c r="B49" s="460" t="s">
        <v>96</v>
      </c>
      <c r="C49" s="460" t="s">
        <v>39</v>
      </c>
      <c r="D49" s="460" t="s">
        <v>1074</v>
      </c>
      <c r="E49" s="461" t="s">
        <v>178</v>
      </c>
      <c r="F49" s="460" t="s">
        <v>165</v>
      </c>
      <c r="G49" s="460" t="s">
        <v>976</v>
      </c>
      <c r="H49" s="460" t="s">
        <v>976</v>
      </c>
    </row>
    <row r="50" spans="1:8" s="416" customFormat="1" ht="409.6">
      <c r="A50" s="421">
        <v>51</v>
      </c>
      <c r="B50" s="460" t="s">
        <v>96</v>
      </c>
      <c r="C50" s="460" t="s">
        <v>39</v>
      </c>
      <c r="D50" s="460" t="s">
        <v>1043</v>
      </c>
      <c r="E50" s="461" t="s">
        <v>193</v>
      </c>
      <c r="F50" s="460" t="s">
        <v>1040</v>
      </c>
      <c r="G50" s="460" t="s">
        <v>976</v>
      </c>
      <c r="H50" s="460" t="s">
        <v>976</v>
      </c>
    </row>
    <row r="51" spans="1:8" s="416" customFormat="1" ht="315">
      <c r="A51" s="423">
        <v>52</v>
      </c>
      <c r="B51" s="460" t="s">
        <v>96</v>
      </c>
      <c r="C51" s="460" t="s">
        <v>39</v>
      </c>
      <c r="D51" s="460" t="s">
        <v>1079</v>
      </c>
      <c r="E51" s="461" t="s">
        <v>1080</v>
      </c>
      <c r="F51" s="460" t="s">
        <v>1044</v>
      </c>
      <c r="G51" s="460" t="s">
        <v>976</v>
      </c>
      <c r="H51" s="460" t="s">
        <v>976</v>
      </c>
    </row>
    <row r="52" spans="1:8" s="416" customFormat="1" ht="189">
      <c r="A52" s="422">
        <v>53</v>
      </c>
      <c r="B52" s="460" t="s">
        <v>96</v>
      </c>
      <c r="C52" s="460" t="s">
        <v>39</v>
      </c>
      <c r="D52" s="460" t="s">
        <v>1099</v>
      </c>
      <c r="E52" s="461" t="s">
        <v>1100</v>
      </c>
      <c r="F52" s="460" t="s">
        <v>165</v>
      </c>
      <c r="G52" s="460" t="s">
        <v>976</v>
      </c>
      <c r="H52" s="460" t="s">
        <v>976</v>
      </c>
    </row>
    <row r="53" spans="1:8" s="416" customFormat="1" ht="409.6">
      <c r="A53" s="422">
        <v>54</v>
      </c>
      <c r="B53" s="460" t="s">
        <v>96</v>
      </c>
      <c r="C53" s="460" t="s">
        <v>1046</v>
      </c>
      <c r="D53" s="460" t="s">
        <v>1101</v>
      </c>
      <c r="E53" s="461" t="s">
        <v>1102</v>
      </c>
      <c r="F53" s="460" t="s">
        <v>165</v>
      </c>
      <c r="G53" s="460" t="s">
        <v>976</v>
      </c>
      <c r="H53" s="460" t="s">
        <v>976</v>
      </c>
    </row>
    <row r="54" spans="1:8" s="416" customFormat="1" ht="409.6">
      <c r="A54" s="422">
        <v>55</v>
      </c>
      <c r="B54" s="460" t="s">
        <v>96</v>
      </c>
      <c r="C54" s="460" t="s">
        <v>1046</v>
      </c>
      <c r="D54" s="460" t="s">
        <v>1103</v>
      </c>
      <c r="E54" s="461" t="s">
        <v>1104</v>
      </c>
      <c r="F54" s="460" t="s">
        <v>165</v>
      </c>
      <c r="G54" s="460" t="s">
        <v>976</v>
      </c>
      <c r="H54" s="460" t="s">
        <v>976</v>
      </c>
    </row>
    <row r="55" spans="1:8" s="416" customFormat="1" ht="399">
      <c r="A55" s="422">
        <v>56</v>
      </c>
      <c r="B55" s="460" t="s">
        <v>96</v>
      </c>
      <c r="C55" s="460" t="s">
        <v>1046</v>
      </c>
      <c r="D55" s="460" t="s">
        <v>1105</v>
      </c>
      <c r="E55" s="461" t="s">
        <v>1106</v>
      </c>
      <c r="F55" s="460" t="s">
        <v>165</v>
      </c>
      <c r="G55" s="460" t="s">
        <v>976</v>
      </c>
      <c r="H55" s="460" t="s">
        <v>976</v>
      </c>
    </row>
    <row r="56" spans="1:8" s="416" customFormat="1" ht="409.6">
      <c r="A56" s="422">
        <v>57</v>
      </c>
      <c r="B56" s="460" t="s">
        <v>96</v>
      </c>
      <c r="C56" s="460" t="s">
        <v>1046</v>
      </c>
      <c r="D56" s="460" t="s">
        <v>1107</v>
      </c>
      <c r="E56" s="461" t="s">
        <v>1108</v>
      </c>
      <c r="F56" s="460" t="s">
        <v>165</v>
      </c>
      <c r="G56" s="460" t="s">
        <v>976</v>
      </c>
      <c r="H56" s="460" t="s">
        <v>976</v>
      </c>
    </row>
    <row r="57" spans="1:8" s="416" customFormat="1" ht="409.6">
      <c r="A57" s="421">
        <v>58</v>
      </c>
      <c r="B57" s="460" t="s">
        <v>96</v>
      </c>
      <c r="C57" s="460" t="s">
        <v>1046</v>
      </c>
      <c r="D57" s="460" t="s">
        <v>1109</v>
      </c>
      <c r="E57" s="461" t="s">
        <v>1110</v>
      </c>
      <c r="F57" s="460" t="s">
        <v>1040</v>
      </c>
      <c r="G57" s="460" t="s">
        <v>976</v>
      </c>
      <c r="H57" s="460" t="s">
        <v>976</v>
      </c>
    </row>
    <row r="58" spans="1:8" s="416" customFormat="1" ht="409.6">
      <c r="A58" s="421">
        <v>59</v>
      </c>
      <c r="B58" s="460" t="s">
        <v>96</v>
      </c>
      <c r="C58" s="460" t="s">
        <v>1046</v>
      </c>
      <c r="D58" s="460" t="s">
        <v>1111</v>
      </c>
      <c r="E58" s="461" t="s">
        <v>1112</v>
      </c>
      <c r="F58" s="460" t="s">
        <v>1040</v>
      </c>
      <c r="G58" s="460" t="s">
        <v>976</v>
      </c>
      <c r="H58" s="460" t="s">
        <v>976</v>
      </c>
    </row>
    <row r="59" spans="1:8" s="416" customFormat="1" ht="84">
      <c r="A59" s="423">
        <v>60</v>
      </c>
      <c r="B59" s="460" t="s">
        <v>96</v>
      </c>
      <c r="C59" s="460" t="s">
        <v>1050</v>
      </c>
      <c r="D59" s="460" t="s">
        <v>1113</v>
      </c>
      <c r="E59" s="461" t="s">
        <v>1114</v>
      </c>
      <c r="F59" s="460" t="s">
        <v>1044</v>
      </c>
      <c r="G59" s="460" t="s">
        <v>174</v>
      </c>
      <c r="H59" s="460" t="s">
        <v>976</v>
      </c>
    </row>
    <row r="60" spans="1:8" s="416" customFormat="1" ht="378">
      <c r="A60" s="421">
        <v>61</v>
      </c>
      <c r="B60" s="460" t="s">
        <v>96</v>
      </c>
      <c r="C60" s="460" t="s">
        <v>1054</v>
      </c>
      <c r="D60" s="460" t="s">
        <v>1055</v>
      </c>
      <c r="E60" s="461" t="s">
        <v>243</v>
      </c>
      <c r="F60" s="460" t="s">
        <v>1040</v>
      </c>
      <c r="G60" s="460" t="s">
        <v>976</v>
      </c>
      <c r="H60" s="460" t="s">
        <v>976</v>
      </c>
    </row>
    <row r="61" spans="1:8" s="416" customFormat="1" ht="294">
      <c r="A61" s="423">
        <v>62</v>
      </c>
      <c r="B61" s="460" t="s">
        <v>96</v>
      </c>
      <c r="C61" s="460" t="s">
        <v>1054</v>
      </c>
      <c r="D61" s="460" t="s">
        <v>1056</v>
      </c>
      <c r="E61" s="461" t="s">
        <v>1115</v>
      </c>
      <c r="F61" s="460" t="s">
        <v>1044</v>
      </c>
      <c r="G61" s="460" t="s">
        <v>976</v>
      </c>
      <c r="H61" s="460" t="s">
        <v>976</v>
      </c>
    </row>
    <row r="62" spans="1:8" s="416" customFormat="1" ht="273">
      <c r="A62" s="423">
        <v>63</v>
      </c>
      <c r="B62" s="460" t="s">
        <v>96</v>
      </c>
      <c r="C62" s="460" t="s">
        <v>1054</v>
      </c>
      <c r="D62" s="460" t="s">
        <v>1057</v>
      </c>
      <c r="E62" s="461" t="s">
        <v>1116</v>
      </c>
      <c r="F62" s="460" t="s">
        <v>1044</v>
      </c>
      <c r="G62" s="460" t="s">
        <v>976</v>
      </c>
      <c r="H62" s="460" t="s">
        <v>976</v>
      </c>
    </row>
    <row r="63" spans="1:8" s="416" customFormat="1" ht="252">
      <c r="A63" s="423">
        <v>64</v>
      </c>
      <c r="B63" s="460" t="s">
        <v>96</v>
      </c>
      <c r="C63" s="460" t="s">
        <v>1054</v>
      </c>
      <c r="D63" s="460" t="s">
        <v>1117</v>
      </c>
      <c r="E63" s="461" t="s">
        <v>562</v>
      </c>
      <c r="F63" s="460" t="s">
        <v>1044</v>
      </c>
      <c r="G63" s="460" t="s">
        <v>976</v>
      </c>
      <c r="H63" s="460" t="s">
        <v>976</v>
      </c>
    </row>
    <row r="64" spans="1:8" s="416" customFormat="1" ht="409.6">
      <c r="A64" s="423">
        <v>65</v>
      </c>
      <c r="B64" s="460" t="s">
        <v>96</v>
      </c>
      <c r="C64" s="460" t="s">
        <v>1054</v>
      </c>
      <c r="D64" s="460" t="s">
        <v>1059</v>
      </c>
      <c r="E64" s="461" t="s">
        <v>265</v>
      </c>
      <c r="F64" s="460" t="s">
        <v>1044</v>
      </c>
      <c r="G64" s="460" t="s">
        <v>976</v>
      </c>
      <c r="H64" s="460" t="s">
        <v>976</v>
      </c>
    </row>
    <row r="65" spans="1:8" s="416" customFormat="1" ht="147">
      <c r="A65" s="423">
        <v>66</v>
      </c>
      <c r="B65" s="460" t="s">
        <v>96</v>
      </c>
      <c r="C65" s="460" t="s">
        <v>1054</v>
      </c>
      <c r="D65" s="460" t="s">
        <v>1118</v>
      </c>
      <c r="E65" s="461" t="s">
        <v>574</v>
      </c>
      <c r="F65" s="460" t="s">
        <v>1044</v>
      </c>
      <c r="G65" s="460" t="s">
        <v>976</v>
      </c>
      <c r="H65" s="460" t="s">
        <v>976</v>
      </c>
    </row>
    <row r="66" spans="1:8" s="416" customFormat="1" ht="231">
      <c r="A66" s="421">
        <v>67</v>
      </c>
      <c r="B66" s="460" t="s">
        <v>117</v>
      </c>
      <c r="C66" s="460" t="s">
        <v>39</v>
      </c>
      <c r="D66" s="460" t="s">
        <v>1119</v>
      </c>
      <c r="E66" s="461" t="s">
        <v>1120</v>
      </c>
      <c r="F66" s="460" t="s">
        <v>1040</v>
      </c>
      <c r="G66" s="460" t="s">
        <v>976</v>
      </c>
      <c r="H66" s="460" t="s">
        <v>976</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241F-0FFA-4C1E-98C1-C7E7AAC60373}">
  <dimension ref="A1:B155"/>
  <sheetViews>
    <sheetView workbookViewId="0">
      <selection activeCell="F14" sqref="F14"/>
    </sheetView>
  </sheetViews>
  <sheetFormatPr baseColWidth="10" defaultColWidth="8.83203125" defaultRowHeight="21"/>
  <cols>
    <col min="1" max="1" width="67.83203125" style="150" customWidth="1"/>
    <col min="2" max="2" width="247.5" style="167" customWidth="1"/>
  </cols>
  <sheetData>
    <row r="1" spans="1:2" ht="52.5" customHeight="1">
      <c r="A1" s="502" t="s">
        <v>26</v>
      </c>
      <c r="B1" s="502" t="s">
        <v>28</v>
      </c>
    </row>
    <row r="2" spans="1:2" ht="52.5" customHeight="1">
      <c r="A2" s="503" t="s">
        <v>38</v>
      </c>
      <c r="B2" s="504" t="s">
        <v>40</v>
      </c>
    </row>
    <row r="3" spans="1:2" ht="52.5" customHeight="1">
      <c r="A3" s="503" t="s">
        <v>38</v>
      </c>
      <c r="B3" s="504" t="s">
        <v>41</v>
      </c>
    </row>
    <row r="4" spans="1:2" ht="52.5" customHeight="1">
      <c r="A4" s="503" t="s">
        <v>38</v>
      </c>
      <c r="B4" s="504" t="s">
        <v>44</v>
      </c>
    </row>
    <row r="5" spans="1:2" ht="52.5" customHeight="1">
      <c r="A5" s="503" t="s">
        <v>38</v>
      </c>
      <c r="B5" s="504" t="s">
        <v>45</v>
      </c>
    </row>
    <row r="6" spans="1:2" ht="52.5" customHeight="1">
      <c r="A6" s="503" t="s">
        <v>38</v>
      </c>
      <c r="B6" s="505" t="s">
        <v>46</v>
      </c>
    </row>
    <row r="7" spans="1:2" ht="52.5" customHeight="1">
      <c r="A7" s="503" t="s">
        <v>38</v>
      </c>
      <c r="B7" s="504" t="s">
        <v>48</v>
      </c>
    </row>
    <row r="8" spans="1:2" ht="52.5" customHeight="1">
      <c r="A8" s="503" t="s">
        <v>38</v>
      </c>
      <c r="B8" s="504" t="s">
        <v>49</v>
      </c>
    </row>
    <row r="9" spans="1:2" ht="52.5" customHeight="1">
      <c r="A9" s="503" t="s">
        <v>38</v>
      </c>
      <c r="B9" s="504" t="s">
        <v>50</v>
      </c>
    </row>
    <row r="10" spans="1:2" ht="52.5" customHeight="1">
      <c r="A10" s="503" t="s">
        <v>38</v>
      </c>
      <c r="B10" s="504" t="s">
        <v>52</v>
      </c>
    </row>
    <row r="11" spans="1:2" ht="52.5" customHeight="1">
      <c r="A11" s="503" t="s">
        <v>38</v>
      </c>
      <c r="B11" s="504" t="s">
        <v>53</v>
      </c>
    </row>
    <row r="12" spans="1:2" ht="52.5" customHeight="1">
      <c r="A12" s="503" t="s">
        <v>38</v>
      </c>
      <c r="B12" s="504" t="s">
        <v>55</v>
      </c>
    </row>
    <row r="13" spans="1:2" ht="52.5" customHeight="1">
      <c r="A13" s="503" t="s">
        <v>38</v>
      </c>
      <c r="B13" s="504" t="s">
        <v>56</v>
      </c>
    </row>
    <row r="14" spans="1:2" ht="52.5" customHeight="1">
      <c r="A14" s="503" t="s">
        <v>38</v>
      </c>
      <c r="B14" s="504" t="s">
        <v>57</v>
      </c>
    </row>
    <row r="15" spans="1:2" ht="52.5" customHeight="1">
      <c r="A15" s="503" t="s">
        <v>38</v>
      </c>
      <c r="B15" s="504" t="s">
        <v>58</v>
      </c>
    </row>
    <row r="16" spans="1:2" ht="52.5" customHeight="1">
      <c r="A16" s="503" t="s">
        <v>38</v>
      </c>
      <c r="B16" s="504" t="s">
        <v>59</v>
      </c>
    </row>
    <row r="17" spans="1:2" ht="52.5" customHeight="1">
      <c r="A17" s="503" t="s">
        <v>60</v>
      </c>
      <c r="B17" s="504" t="s">
        <v>61</v>
      </c>
    </row>
    <row r="18" spans="1:2" ht="52.5" customHeight="1">
      <c r="A18" s="503" t="s">
        <v>60</v>
      </c>
      <c r="B18" s="504" t="s">
        <v>62</v>
      </c>
    </row>
    <row r="19" spans="1:2" ht="52.5" customHeight="1">
      <c r="A19" s="503" t="s">
        <v>60</v>
      </c>
      <c r="B19" s="504" t="s">
        <v>62</v>
      </c>
    </row>
    <row r="20" spans="1:2" ht="52.5" customHeight="1">
      <c r="A20" s="503" t="s">
        <v>60</v>
      </c>
      <c r="B20" s="504" t="s">
        <v>64</v>
      </c>
    </row>
    <row r="21" spans="1:2" ht="52.5" customHeight="1">
      <c r="A21" s="503" t="s">
        <v>60</v>
      </c>
      <c r="B21" s="504" t="s">
        <v>65</v>
      </c>
    </row>
    <row r="22" spans="1:2" ht="52.5" customHeight="1">
      <c r="A22" s="503" t="s">
        <v>60</v>
      </c>
      <c r="B22" s="504" t="s">
        <v>66</v>
      </c>
    </row>
    <row r="23" spans="1:2" ht="52.5" customHeight="1">
      <c r="A23" s="503" t="s">
        <v>60</v>
      </c>
      <c r="B23" s="506" t="s">
        <v>67</v>
      </c>
    </row>
    <row r="24" spans="1:2" ht="52.5" customHeight="1">
      <c r="A24" s="503" t="s">
        <v>60</v>
      </c>
      <c r="B24" s="504" t="s">
        <v>69</v>
      </c>
    </row>
    <row r="25" spans="1:2" ht="52.5" customHeight="1">
      <c r="A25" s="503" t="s">
        <v>60</v>
      </c>
      <c r="B25" s="504" t="s">
        <v>71</v>
      </c>
    </row>
    <row r="26" spans="1:2" ht="52.5" customHeight="1">
      <c r="A26" s="503" t="s">
        <v>60</v>
      </c>
      <c r="B26" s="504" t="s">
        <v>72</v>
      </c>
    </row>
    <row r="27" spans="1:2" ht="52.5" customHeight="1">
      <c r="A27" s="503" t="s">
        <v>60</v>
      </c>
      <c r="B27" s="504" t="s">
        <v>73</v>
      </c>
    </row>
    <row r="28" spans="1:2" ht="52.5" customHeight="1">
      <c r="A28" s="503" t="s">
        <v>60</v>
      </c>
      <c r="B28" s="504" t="s">
        <v>74</v>
      </c>
    </row>
    <row r="29" spans="1:2" ht="52.5" customHeight="1">
      <c r="A29" s="503" t="s">
        <v>60</v>
      </c>
      <c r="B29" s="504" t="s">
        <v>75</v>
      </c>
    </row>
    <row r="30" spans="1:2" ht="52.5" customHeight="1">
      <c r="A30" s="503" t="s">
        <v>60</v>
      </c>
      <c r="B30" s="504" t="s">
        <v>76</v>
      </c>
    </row>
    <row r="31" spans="1:2" ht="52.5" customHeight="1">
      <c r="A31" s="503" t="s">
        <v>77</v>
      </c>
      <c r="B31" s="504" t="s">
        <v>78</v>
      </c>
    </row>
    <row r="32" spans="1:2" ht="52.5" customHeight="1">
      <c r="A32" s="503" t="s">
        <v>77</v>
      </c>
      <c r="B32" s="504" t="s">
        <v>79</v>
      </c>
    </row>
    <row r="33" spans="1:2" ht="52.5" customHeight="1">
      <c r="A33" s="503" t="s">
        <v>77</v>
      </c>
      <c r="B33" s="504" t="s">
        <v>80</v>
      </c>
    </row>
    <row r="34" spans="1:2" ht="52.5" customHeight="1">
      <c r="A34" s="503" t="s">
        <v>77</v>
      </c>
      <c r="B34" s="504" t="s">
        <v>81</v>
      </c>
    </row>
    <row r="35" spans="1:2" ht="52.5" customHeight="1">
      <c r="A35" s="503" t="s">
        <v>77</v>
      </c>
      <c r="B35" s="504" t="s">
        <v>82</v>
      </c>
    </row>
    <row r="36" spans="1:2" ht="52.5" customHeight="1">
      <c r="A36" s="503" t="s">
        <v>77</v>
      </c>
      <c r="B36" s="504" t="s">
        <v>83</v>
      </c>
    </row>
    <row r="37" spans="1:2" ht="52.5" customHeight="1">
      <c r="A37" s="503" t="s">
        <v>77</v>
      </c>
      <c r="B37" s="504" t="s">
        <v>84</v>
      </c>
    </row>
    <row r="38" spans="1:2" ht="52.5" customHeight="1">
      <c r="A38" s="503" t="s">
        <v>77</v>
      </c>
      <c r="B38" s="504" t="s">
        <v>85</v>
      </c>
    </row>
    <row r="39" spans="1:2" ht="52.5" customHeight="1">
      <c r="A39" s="503" t="s">
        <v>77</v>
      </c>
      <c r="B39" s="504" t="s">
        <v>86</v>
      </c>
    </row>
    <row r="40" spans="1:2" ht="52.5" customHeight="1">
      <c r="A40" s="503" t="s">
        <v>77</v>
      </c>
      <c r="B40" s="504" t="s">
        <v>87</v>
      </c>
    </row>
    <row r="41" spans="1:2" ht="52.5" customHeight="1">
      <c r="A41" s="503" t="s">
        <v>77</v>
      </c>
      <c r="B41" s="504" t="s">
        <v>88</v>
      </c>
    </row>
    <row r="42" spans="1:2" ht="52.5" customHeight="1">
      <c r="A42" s="503" t="s">
        <v>77</v>
      </c>
      <c r="B42" s="504" t="s">
        <v>89</v>
      </c>
    </row>
    <row r="43" spans="1:2" ht="52.5" customHeight="1">
      <c r="A43" s="503" t="s">
        <v>77</v>
      </c>
      <c r="B43" s="507" t="s">
        <v>90</v>
      </c>
    </row>
    <row r="44" spans="1:2" ht="52.5" customHeight="1">
      <c r="A44" s="503" t="s">
        <v>77</v>
      </c>
      <c r="B44" s="505" t="s">
        <v>92</v>
      </c>
    </row>
    <row r="45" spans="1:2" ht="52.5" customHeight="1">
      <c r="A45" s="503" t="s">
        <v>77</v>
      </c>
      <c r="B45" s="505" t="s">
        <v>93</v>
      </c>
    </row>
    <row r="46" spans="1:2" ht="52.5" customHeight="1">
      <c r="A46" s="503" t="s">
        <v>77</v>
      </c>
      <c r="B46" s="505" t="s">
        <v>94</v>
      </c>
    </row>
    <row r="47" spans="1:2" ht="52.5" customHeight="1">
      <c r="A47" s="503" t="s">
        <v>77</v>
      </c>
      <c r="B47" s="505" t="s">
        <v>95</v>
      </c>
    </row>
    <row r="48" spans="1:2" ht="52.5" customHeight="1">
      <c r="A48" s="503" t="s">
        <v>96</v>
      </c>
      <c r="B48" s="505" t="s">
        <v>97</v>
      </c>
    </row>
    <row r="49" spans="1:2" ht="52.5" customHeight="1">
      <c r="A49" s="503" t="s">
        <v>96</v>
      </c>
      <c r="B49" s="505" t="s">
        <v>98</v>
      </c>
    </row>
    <row r="50" spans="1:2" ht="52.5" customHeight="1">
      <c r="A50" s="503" t="s">
        <v>96</v>
      </c>
      <c r="B50" s="505" t="s">
        <v>99</v>
      </c>
    </row>
    <row r="51" spans="1:2" ht="52.5" customHeight="1">
      <c r="A51" s="503" t="s">
        <v>96</v>
      </c>
      <c r="B51" s="505" t="s">
        <v>100</v>
      </c>
    </row>
    <row r="52" spans="1:2" ht="52.5" customHeight="1">
      <c r="A52" s="503" t="s">
        <v>96</v>
      </c>
      <c r="B52" s="505" t="s">
        <v>101</v>
      </c>
    </row>
    <row r="53" spans="1:2" ht="52.5" customHeight="1">
      <c r="A53" s="503" t="s">
        <v>96</v>
      </c>
      <c r="B53" s="505" t="s">
        <v>102</v>
      </c>
    </row>
    <row r="54" spans="1:2" ht="52.5" customHeight="1">
      <c r="A54" s="503" t="s">
        <v>96</v>
      </c>
      <c r="B54" s="505" t="s">
        <v>103</v>
      </c>
    </row>
    <row r="55" spans="1:2" ht="52.5" customHeight="1">
      <c r="A55" s="503" t="s">
        <v>96</v>
      </c>
      <c r="B55" s="505" t="s">
        <v>104</v>
      </c>
    </row>
    <row r="56" spans="1:2" ht="52.5" customHeight="1">
      <c r="A56" s="503" t="s">
        <v>96</v>
      </c>
      <c r="B56" s="505" t="s">
        <v>105</v>
      </c>
    </row>
    <row r="57" spans="1:2" ht="52.5" customHeight="1">
      <c r="A57" s="503" t="s">
        <v>96</v>
      </c>
      <c r="B57" s="505" t="s">
        <v>106</v>
      </c>
    </row>
    <row r="58" spans="1:2" ht="52.5" customHeight="1">
      <c r="A58" s="503" t="s">
        <v>96</v>
      </c>
      <c r="B58" s="505" t="s">
        <v>107</v>
      </c>
    </row>
    <row r="59" spans="1:2" ht="52.5" customHeight="1">
      <c r="A59" s="503" t="s">
        <v>96</v>
      </c>
      <c r="B59" s="505" t="s">
        <v>108</v>
      </c>
    </row>
    <row r="60" spans="1:2" ht="52.5" customHeight="1">
      <c r="A60" s="503" t="s">
        <v>96</v>
      </c>
      <c r="B60" s="505" t="s">
        <v>109</v>
      </c>
    </row>
    <row r="61" spans="1:2" ht="52.5" customHeight="1">
      <c r="A61" s="503" t="s">
        <v>96</v>
      </c>
      <c r="B61" s="505" t="s">
        <v>110</v>
      </c>
    </row>
    <row r="62" spans="1:2" ht="52.5" customHeight="1">
      <c r="A62" s="503" t="s">
        <v>96</v>
      </c>
      <c r="B62" s="505" t="s">
        <v>111</v>
      </c>
    </row>
    <row r="63" spans="1:2" ht="52.5" customHeight="1">
      <c r="A63" s="503" t="s">
        <v>96</v>
      </c>
      <c r="B63" s="505" t="s">
        <v>112</v>
      </c>
    </row>
    <row r="64" spans="1:2" ht="52.5" customHeight="1">
      <c r="A64" s="503" t="s">
        <v>96</v>
      </c>
      <c r="B64" s="505" t="s">
        <v>113</v>
      </c>
    </row>
    <row r="65" spans="1:2" ht="52.5" customHeight="1">
      <c r="A65" s="503" t="s">
        <v>96</v>
      </c>
      <c r="B65" s="505" t="s">
        <v>114</v>
      </c>
    </row>
    <row r="66" spans="1:2" ht="52.5" customHeight="1">
      <c r="A66" s="503" t="s">
        <v>96</v>
      </c>
      <c r="B66" s="505" t="s">
        <v>115</v>
      </c>
    </row>
    <row r="67" spans="1:2" ht="52.5" customHeight="1">
      <c r="A67" s="503" t="s">
        <v>96</v>
      </c>
      <c r="B67" s="505" t="s">
        <v>116</v>
      </c>
    </row>
    <row r="68" spans="1:2" ht="52.5" customHeight="1">
      <c r="A68" s="503" t="s">
        <v>117</v>
      </c>
      <c r="B68" s="505" t="s">
        <v>118</v>
      </c>
    </row>
    <row r="69" spans="1:2" ht="52.5" customHeight="1">
      <c r="A69" s="503" t="s">
        <v>117</v>
      </c>
      <c r="B69" s="505" t="s">
        <v>119</v>
      </c>
    </row>
    <row r="70" spans="1:2" ht="52.5" customHeight="1">
      <c r="A70" s="503" t="s">
        <v>117</v>
      </c>
      <c r="B70" s="505" t="s">
        <v>120</v>
      </c>
    </row>
    <row r="71" spans="1:2" ht="52.5" customHeight="1">
      <c r="A71" s="503" t="s">
        <v>117</v>
      </c>
      <c r="B71" s="505" t="s">
        <v>121</v>
      </c>
    </row>
    <row r="72" spans="1:2" ht="52.5" customHeight="1"/>
    <row r="73" spans="1:2" ht="52.5" customHeight="1"/>
    <row r="74" spans="1:2" ht="52.5" customHeight="1"/>
    <row r="75" spans="1:2" ht="52.5" customHeight="1"/>
    <row r="76" spans="1:2" ht="52.5" customHeight="1"/>
    <row r="77" spans="1:2" ht="52.5" customHeight="1"/>
    <row r="78" spans="1:2" ht="52.5" customHeight="1"/>
    <row r="79" spans="1:2" ht="52.5" customHeight="1"/>
    <row r="80" spans="1:2" ht="52.5" customHeight="1"/>
    <row r="81" spans="1:2" ht="52.5" customHeight="1"/>
    <row r="82" spans="1:2" ht="52.5" customHeight="1"/>
    <row r="83" spans="1:2" ht="52.5" customHeight="1"/>
    <row r="84" spans="1:2" ht="52.5" customHeight="1"/>
    <row r="85" spans="1:2" ht="28">
      <c r="A85" s="154"/>
      <c r="B85" s="164"/>
    </row>
    <row r="86" spans="1:2" ht="28">
      <c r="A86" s="152"/>
      <c r="B86" s="165"/>
    </row>
    <row r="87" spans="1:2" ht="28">
      <c r="A87" s="152"/>
      <c r="B87" s="165"/>
    </row>
    <row r="88" spans="1:2" ht="28">
      <c r="A88" s="152"/>
      <c r="B88" s="165"/>
    </row>
    <row r="89" spans="1:2" ht="28">
      <c r="A89" s="152"/>
      <c r="B89" s="165"/>
    </row>
    <row r="90" spans="1:2" ht="28">
      <c r="A90" s="152"/>
      <c r="B90" s="166"/>
    </row>
    <row r="91" spans="1:2" ht="28">
      <c r="A91" s="152"/>
      <c r="B91" s="165"/>
    </row>
    <row r="92" spans="1:2" ht="28">
      <c r="A92" s="152"/>
      <c r="B92" s="165"/>
    </row>
    <row r="93" spans="1:2" ht="28">
      <c r="A93" s="152"/>
      <c r="B93" s="165"/>
    </row>
    <row r="94" spans="1:2" ht="28">
      <c r="A94" s="152"/>
      <c r="B94" s="165"/>
    </row>
    <row r="95" spans="1:2" ht="28">
      <c r="A95" s="152"/>
      <c r="B95" s="165"/>
    </row>
    <row r="96" spans="1:2" ht="28">
      <c r="A96" s="152"/>
      <c r="B96" s="165"/>
    </row>
    <row r="97" spans="1:2" ht="28">
      <c r="A97" s="152"/>
      <c r="B97" s="165"/>
    </row>
    <row r="98" spans="1:2" ht="28">
      <c r="A98" s="152"/>
      <c r="B98" s="165"/>
    </row>
    <row r="99" spans="1:2" ht="28">
      <c r="A99" s="152"/>
      <c r="B99" s="165"/>
    </row>
    <row r="100" spans="1:2" ht="28">
      <c r="A100" s="152"/>
      <c r="B100" s="165"/>
    </row>
    <row r="101" spans="1:2" ht="28">
      <c r="A101" s="152"/>
      <c r="B101" s="165"/>
    </row>
    <row r="102" spans="1:2" ht="28">
      <c r="A102" s="152"/>
      <c r="B102" s="165"/>
    </row>
    <row r="103" spans="1:2" ht="28">
      <c r="A103" s="152"/>
      <c r="B103" s="165"/>
    </row>
    <row r="104" spans="1:2" ht="28">
      <c r="A104" s="152"/>
      <c r="B104" s="165"/>
    </row>
    <row r="105" spans="1:2" ht="28">
      <c r="A105" s="152"/>
      <c r="B105" s="165"/>
    </row>
    <row r="106" spans="1:2" ht="28">
      <c r="A106" s="152"/>
      <c r="B106" s="165"/>
    </row>
    <row r="107" spans="1:2" ht="28">
      <c r="A107" s="152"/>
      <c r="B107" s="169"/>
    </row>
    <row r="108" spans="1:2" ht="28">
      <c r="A108" s="152"/>
      <c r="B108" s="165"/>
    </row>
    <row r="109" spans="1:2" ht="28">
      <c r="A109" s="152"/>
      <c r="B109" s="165"/>
    </row>
    <row r="110" spans="1:2" ht="28">
      <c r="A110" s="152"/>
      <c r="B110" s="165"/>
    </row>
    <row r="111" spans="1:2" ht="28">
      <c r="A111" s="152"/>
      <c r="B111" s="165"/>
    </row>
    <row r="112" spans="1:2" ht="28">
      <c r="A112" s="152"/>
      <c r="B112" s="165"/>
    </row>
    <row r="113" spans="1:2" ht="28">
      <c r="A113" s="152"/>
      <c r="B113" s="165"/>
    </row>
    <row r="114" spans="1:2" ht="28">
      <c r="A114" s="152"/>
      <c r="B114" s="165"/>
    </row>
    <row r="115" spans="1:2" ht="28">
      <c r="A115" s="152"/>
      <c r="B115" s="165"/>
    </row>
    <row r="116" spans="1:2" ht="28">
      <c r="A116" s="152"/>
      <c r="B116" s="165"/>
    </row>
    <row r="117" spans="1:2" ht="28">
      <c r="A117" s="152"/>
      <c r="B117" s="165"/>
    </row>
    <row r="118" spans="1:2" ht="28">
      <c r="A118" s="152"/>
      <c r="B118" s="165"/>
    </row>
    <row r="119" spans="1:2" ht="28">
      <c r="A119" s="152"/>
      <c r="B119" s="165"/>
    </row>
    <row r="120" spans="1:2" ht="28">
      <c r="A120" s="152"/>
      <c r="B120" s="165"/>
    </row>
    <row r="121" spans="1:2" ht="28">
      <c r="A121" s="152"/>
      <c r="B121" s="165"/>
    </row>
    <row r="122" spans="1:2" ht="28">
      <c r="A122" s="152"/>
      <c r="B122" s="165"/>
    </row>
    <row r="123" spans="1:2" ht="28">
      <c r="A123" s="152"/>
      <c r="B123" s="165"/>
    </row>
    <row r="124" spans="1:2" ht="28">
      <c r="A124" s="152"/>
      <c r="B124" s="165"/>
    </row>
    <row r="125" spans="1:2" ht="28">
      <c r="A125" s="152"/>
      <c r="B125" s="165"/>
    </row>
    <row r="126" spans="1:2" ht="28">
      <c r="A126" s="152"/>
      <c r="B126" s="165"/>
    </row>
    <row r="127" spans="1:2" ht="28">
      <c r="A127" s="152"/>
      <c r="B127" s="170"/>
    </row>
    <row r="128" spans="1:2" ht="28">
      <c r="A128" s="152"/>
      <c r="B128" s="166"/>
    </row>
    <row r="129" spans="1:2" ht="28">
      <c r="A129" s="152"/>
      <c r="B129" s="166"/>
    </row>
    <row r="130" spans="1:2" ht="28">
      <c r="A130" s="152"/>
      <c r="B130" s="166"/>
    </row>
    <row r="131" spans="1:2" ht="28">
      <c r="A131" s="152"/>
      <c r="B131" s="166"/>
    </row>
    <row r="132" spans="1:2" ht="28">
      <c r="A132" s="152"/>
      <c r="B132" s="166"/>
    </row>
    <row r="133" spans="1:2" ht="28">
      <c r="A133" s="152"/>
      <c r="B133" s="166"/>
    </row>
    <row r="134" spans="1:2" ht="28">
      <c r="A134" s="152"/>
      <c r="B134" s="166"/>
    </row>
    <row r="135" spans="1:2" ht="28">
      <c r="A135" s="152"/>
      <c r="B135" s="166"/>
    </row>
    <row r="136" spans="1:2" ht="28">
      <c r="A136" s="152"/>
      <c r="B136" s="166"/>
    </row>
    <row r="137" spans="1:2" ht="28">
      <c r="A137" s="152"/>
      <c r="B137" s="166"/>
    </row>
    <row r="138" spans="1:2" ht="28">
      <c r="A138" s="152"/>
      <c r="B138" s="166"/>
    </row>
    <row r="139" spans="1:2" ht="28">
      <c r="A139" s="152"/>
      <c r="B139" s="166"/>
    </row>
    <row r="140" spans="1:2" ht="28">
      <c r="A140" s="152"/>
      <c r="B140" s="166"/>
    </row>
    <row r="141" spans="1:2" ht="28">
      <c r="A141" s="152"/>
      <c r="B141" s="166"/>
    </row>
    <row r="142" spans="1:2" ht="28">
      <c r="A142" s="152"/>
      <c r="B142" s="166"/>
    </row>
    <row r="143" spans="1:2" ht="28">
      <c r="A143" s="152"/>
      <c r="B143" s="166"/>
    </row>
    <row r="144" spans="1:2" ht="28">
      <c r="A144" s="152"/>
      <c r="B144" s="166"/>
    </row>
    <row r="145" spans="1:2" ht="28">
      <c r="A145" s="152"/>
      <c r="B145" s="166"/>
    </row>
    <row r="146" spans="1:2" ht="28">
      <c r="A146" s="152"/>
      <c r="B146" s="166"/>
    </row>
    <row r="147" spans="1:2" ht="28">
      <c r="A147" s="152"/>
      <c r="B147" s="166"/>
    </row>
    <row r="148" spans="1:2" ht="28">
      <c r="A148" s="152"/>
      <c r="B148" s="166"/>
    </row>
    <row r="149" spans="1:2" ht="28">
      <c r="A149" s="152"/>
      <c r="B149" s="166"/>
    </row>
    <row r="150" spans="1:2" ht="28">
      <c r="A150" s="152"/>
      <c r="B150" s="166"/>
    </row>
    <row r="151" spans="1:2" ht="28">
      <c r="A151" s="152"/>
      <c r="B151" s="166"/>
    </row>
    <row r="152" spans="1:2" ht="28">
      <c r="A152" s="152"/>
      <c r="B152" s="166"/>
    </row>
    <row r="153" spans="1:2" ht="28">
      <c r="A153" s="152"/>
      <c r="B153" s="166"/>
    </row>
    <row r="154" spans="1:2" ht="28">
      <c r="A154" s="152"/>
      <c r="B154" s="166"/>
    </row>
    <row r="155" spans="1:2" ht="28">
      <c r="A155" s="152"/>
      <c r="B155" s="166"/>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pageSetUpPr fitToPage="1"/>
  </sheetPr>
  <dimension ref="A1:BF157"/>
  <sheetViews>
    <sheetView topLeftCell="A99" zoomScale="30" zoomScaleNormal="30" zoomScaleSheetLayoutView="75" workbookViewId="0">
      <pane xSplit="6" topLeftCell="G1" activePane="topRight" state="frozen"/>
      <selection activeCell="Y23" sqref="Y23"/>
      <selection pane="topRight" activeCell="C22" sqref="C22"/>
    </sheetView>
  </sheetViews>
  <sheetFormatPr baseColWidth="10" defaultColWidth="9.5" defaultRowHeight="21"/>
  <cols>
    <col min="1" max="1" width="20.83203125" style="150" customWidth="1"/>
    <col min="2" max="2" width="21.5" style="150" hidden="1" customWidth="1"/>
    <col min="3" max="3" width="142.5" style="167" customWidth="1"/>
    <col min="4" max="4" width="14" style="167" customWidth="1"/>
    <col min="5" max="5" width="30" style="150" customWidth="1"/>
    <col min="6" max="6" width="32.5" style="150" customWidth="1"/>
    <col min="7" max="10" width="20.83203125" style="150" customWidth="1"/>
    <col min="11" max="15" width="20.83203125" style="151" customWidth="1"/>
    <col min="16" max="16" width="24.5" style="151" customWidth="1"/>
    <col min="17" max="24" width="20.83203125" style="151" customWidth="1"/>
    <col min="25" max="25" width="23.5" style="151" customWidth="1"/>
    <col min="26" max="26" width="24.1640625" style="151" customWidth="1"/>
    <col min="27" max="27" width="24.83203125" style="151" customWidth="1"/>
    <col min="28" max="28" width="24.1640625" style="151" customWidth="1"/>
    <col min="29" max="29" width="25.1640625" style="151" customWidth="1"/>
    <col min="30" max="30" width="24.1640625" style="151" customWidth="1"/>
    <col min="31" max="44" width="20.83203125" style="151" customWidth="1"/>
    <col min="45" max="48" width="20.83203125" style="6" customWidth="1"/>
    <col min="49" max="49" width="16.5" style="6" customWidth="1"/>
    <col min="50" max="50" width="28.5" style="6" customWidth="1"/>
    <col min="51" max="51" width="20" style="6" customWidth="1"/>
    <col min="52" max="52" width="22.5" style="6" customWidth="1"/>
    <col min="53" max="53" width="18.5" style="6" customWidth="1"/>
    <col min="54" max="54" width="16.5" style="6" customWidth="1"/>
    <col min="55" max="16384" width="9.5" style="6"/>
  </cols>
  <sheetData>
    <row r="1" spans="1:58" ht="80" customHeight="1" thickBot="1">
      <c r="A1" s="159"/>
      <c r="B1" s="159"/>
      <c r="C1" s="163"/>
      <c r="D1" s="163"/>
      <c r="E1" s="159"/>
      <c r="F1" s="159"/>
      <c r="G1" s="608" t="s">
        <v>0</v>
      </c>
      <c r="H1" s="609"/>
      <c r="I1" s="609"/>
      <c r="J1" s="609"/>
      <c r="K1" s="609"/>
      <c r="L1" s="610"/>
      <c r="M1" s="611" t="s">
        <v>1</v>
      </c>
      <c r="N1" s="612"/>
      <c r="O1" s="612"/>
      <c r="P1" s="612"/>
      <c r="Q1" s="612"/>
      <c r="R1" s="612"/>
      <c r="S1" s="612"/>
      <c r="T1" s="612"/>
      <c r="U1" s="612"/>
      <c r="V1" s="612"/>
      <c r="W1" s="612"/>
      <c r="X1" s="612"/>
      <c r="Y1" s="612"/>
      <c r="Z1" s="612"/>
      <c r="AA1" s="612"/>
      <c r="AB1" s="612"/>
      <c r="AC1" s="612"/>
      <c r="AD1" s="612"/>
      <c r="AE1" s="612"/>
      <c r="AF1" s="613"/>
      <c r="AG1" s="597" t="s">
        <v>2</v>
      </c>
      <c r="AH1" s="598"/>
      <c r="AI1" s="598"/>
      <c r="AJ1" s="598"/>
      <c r="AK1" s="598"/>
      <c r="AL1" s="598"/>
      <c r="AM1" s="598"/>
      <c r="AN1" s="598"/>
      <c r="AO1" s="598"/>
      <c r="AP1" s="598"/>
      <c r="AQ1" s="598"/>
      <c r="AR1" s="599"/>
      <c r="AS1" s="600" t="s">
        <v>3</v>
      </c>
      <c r="AT1" s="601"/>
      <c r="AU1" s="601"/>
      <c r="AV1" s="601"/>
    </row>
    <row r="2" spans="1:58" ht="80" customHeight="1">
      <c r="A2" s="160"/>
      <c r="B2" s="160"/>
      <c r="C2" s="160"/>
      <c r="D2" s="160"/>
      <c r="E2" s="602" t="s">
        <v>4</v>
      </c>
      <c r="F2" s="603"/>
      <c r="G2" s="602" t="s">
        <v>5</v>
      </c>
      <c r="H2" s="603"/>
      <c r="I2" s="602" t="s">
        <v>6</v>
      </c>
      <c r="J2" s="603"/>
      <c r="K2" s="602" t="s">
        <v>7</v>
      </c>
      <c r="L2" s="603"/>
      <c r="M2" s="602" t="s">
        <v>8</v>
      </c>
      <c r="N2" s="603"/>
      <c r="O2" s="602" t="s">
        <v>9</v>
      </c>
      <c r="P2" s="603"/>
      <c r="Q2" s="602" t="s">
        <v>10</v>
      </c>
      <c r="R2" s="603"/>
      <c r="S2" s="602" t="s">
        <v>11</v>
      </c>
      <c r="T2" s="603"/>
      <c r="U2" s="602" t="s">
        <v>12</v>
      </c>
      <c r="V2" s="603"/>
      <c r="W2" s="602" t="s">
        <v>13</v>
      </c>
      <c r="X2" s="603"/>
      <c r="Y2" s="602" t="s">
        <v>14</v>
      </c>
      <c r="Z2" s="603"/>
      <c r="AA2" s="602" t="s">
        <v>15</v>
      </c>
      <c r="AB2" s="603"/>
      <c r="AC2" s="602" t="s">
        <v>16</v>
      </c>
      <c r="AD2" s="603"/>
      <c r="AE2" s="602" t="s">
        <v>17</v>
      </c>
      <c r="AF2" s="603"/>
      <c r="AG2" s="602" t="s">
        <v>18</v>
      </c>
      <c r="AH2" s="603"/>
      <c r="AI2" s="620" t="s">
        <v>19</v>
      </c>
      <c r="AJ2" s="621"/>
      <c r="AK2" s="620" t="s">
        <v>20</v>
      </c>
      <c r="AL2" s="621"/>
      <c r="AM2" s="620" t="s">
        <v>21</v>
      </c>
      <c r="AN2" s="621"/>
      <c r="AO2" s="620" t="s">
        <v>22</v>
      </c>
      <c r="AP2" s="621"/>
      <c r="AQ2" s="620" t="s">
        <v>23</v>
      </c>
      <c r="AR2" s="621"/>
      <c r="AS2" s="620" t="s">
        <v>24</v>
      </c>
      <c r="AT2" s="621"/>
      <c r="AU2" s="622" t="s">
        <v>25</v>
      </c>
      <c r="AV2" s="623"/>
    </row>
    <row r="3" spans="1:58" s="155" customFormat="1" ht="80"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5" t="s">
        <v>30</v>
      </c>
      <c r="AN3" s="161" t="s">
        <v>31</v>
      </c>
      <c r="AO3" s="162" t="s">
        <v>30</v>
      </c>
      <c r="AP3" s="161" t="s">
        <v>31</v>
      </c>
      <c r="AQ3" s="162" t="s">
        <v>30</v>
      </c>
      <c r="AR3" s="161" t="s">
        <v>31</v>
      </c>
      <c r="AS3" s="162" t="s">
        <v>30</v>
      </c>
      <c r="AT3" s="161" t="s">
        <v>31</v>
      </c>
      <c r="AU3" s="162" t="s">
        <v>30</v>
      </c>
      <c r="AV3" s="161" t="s">
        <v>31</v>
      </c>
      <c r="AW3" s="156" t="s">
        <v>32</v>
      </c>
      <c r="AX3" s="156" t="s">
        <v>33</v>
      </c>
      <c r="AY3" s="156" t="s">
        <v>34</v>
      </c>
      <c r="AZ3" s="156" t="s">
        <v>35</v>
      </c>
      <c r="BA3" s="156" t="s">
        <v>36</v>
      </c>
      <c r="BB3" s="156" t="s">
        <v>37</v>
      </c>
    </row>
    <row r="4" spans="1:58" ht="80" customHeight="1">
      <c r="A4" s="152" t="s">
        <v>38</v>
      </c>
      <c r="B4" s="152" t="s">
        <v>39</v>
      </c>
      <c r="C4" s="165" t="s">
        <v>40</v>
      </c>
      <c r="D4" s="168">
        <v>1</v>
      </c>
      <c r="E4" s="219" t="str">
        <f>'Area 23'!BQ5</f>
        <v>Moderate</v>
      </c>
      <c r="F4" s="220" t="str">
        <f>'Area 23'!BW5</f>
        <v>Moderate</v>
      </c>
      <c r="G4" s="219" t="str">
        <f>'Area 23'!L5</f>
        <v>High</v>
      </c>
      <c r="H4" s="220" t="str">
        <f>'Area 23'!R5</f>
        <v>Very High</v>
      </c>
      <c r="I4" s="219" t="e">
        <f>'Area 23'!AE5</f>
        <v>#N/A</v>
      </c>
      <c r="J4" s="220" t="e">
        <f>'Area 23'!AK5</f>
        <v>#N/A</v>
      </c>
      <c r="K4" s="219" t="e">
        <f>'Area 23'!AX5</f>
        <v>#N/A</v>
      </c>
      <c r="L4" s="220" t="e">
        <f>'Area 23'!BD5</f>
        <v>#N/A</v>
      </c>
      <c r="M4" s="219" t="e">
        <f>'Area 24'!L5</f>
        <v>#N/A</v>
      </c>
      <c r="N4" s="220" t="e">
        <f>'Area 24'!R5</f>
        <v>#N/A</v>
      </c>
      <c r="O4" s="219" t="e">
        <f>'Area 24'!AF5</f>
        <v>#N/A</v>
      </c>
      <c r="P4" s="220" t="e">
        <f>'Area 24'!AL5</f>
        <v>#N/A</v>
      </c>
      <c r="Q4" s="219" t="e">
        <f>'Area 24'!BT5</f>
        <v>#N/A</v>
      </c>
      <c r="R4" s="220" t="e">
        <f>'Area 24'!BZ5</f>
        <v>#N/A</v>
      </c>
      <c r="S4" s="219" t="e">
        <f>'Area 24'!AZ5</f>
        <v>#N/A</v>
      </c>
      <c r="T4" s="220" t="e">
        <f>'Area 24'!BF5</f>
        <v>#N/A</v>
      </c>
      <c r="U4" s="219" t="e">
        <f>'Area 24'!CO5</f>
        <v>#N/A</v>
      </c>
      <c r="V4" s="220" t="e">
        <f>'Area 24'!CU5</f>
        <v>#N/A</v>
      </c>
      <c r="W4" s="219" t="e">
        <f>'Area 24'!DK5</f>
        <v>#N/A</v>
      </c>
      <c r="X4" s="220" t="e">
        <f>'Area 24'!DQ5</f>
        <v>#N/A</v>
      </c>
      <c r="Y4" s="219" t="e">
        <f>'Area 24'!EF5</f>
        <v>#N/A</v>
      </c>
      <c r="Z4" s="219" t="e">
        <f>'Area 24'!EL5</f>
        <v>#N/A</v>
      </c>
      <c r="AA4" s="219" t="e">
        <f>'Area 24'!FA5</f>
        <v>#N/A</v>
      </c>
      <c r="AB4" s="220" t="e">
        <f>'Area 24'!FG5</f>
        <v>#N/A</v>
      </c>
      <c r="AC4" s="219" t="e">
        <f>'Area 24'!FV5</f>
        <v>#N/A</v>
      </c>
      <c r="AD4" s="220" t="e">
        <f>'Area 24'!GB5</f>
        <v>#N/A</v>
      </c>
      <c r="AE4" s="219" t="e">
        <f>'Area 24'!GQ5</f>
        <v>#N/A</v>
      </c>
      <c r="AF4" s="220" t="e">
        <f>'Area 24'!GW5</f>
        <v>#N/A</v>
      </c>
      <c r="AG4" s="219" t="e">
        <f>'Area 25'!L4</f>
        <v>#N/A</v>
      </c>
      <c r="AH4" s="220" t="e">
        <f>'Area 25'!R4</f>
        <v>#N/A</v>
      </c>
      <c r="AI4" s="219" t="e">
        <f>'Area 25'!AE4</f>
        <v>#N/A</v>
      </c>
      <c r="AJ4" s="220" t="e">
        <f>'Area 25'!AK4</f>
        <v>#N/A</v>
      </c>
      <c r="AK4" s="219" t="e">
        <f>'Area 25'!AX4</f>
        <v>#N/A</v>
      </c>
      <c r="AL4" s="220" t="e">
        <f>'Area 25'!BD4</f>
        <v>#N/A</v>
      </c>
      <c r="AM4" s="384" t="e">
        <f>'Area 25'!BQ4</f>
        <v>#N/A</v>
      </c>
      <c r="AN4" s="220" t="e">
        <f>'Area 25'!BW4</f>
        <v>#N/A</v>
      </c>
      <c r="AO4" s="219" t="e">
        <f>'Area 25'!CJ4</f>
        <v>#N/A</v>
      </c>
      <c r="AP4" s="220" t="e">
        <f>'Area 25'!CP4</f>
        <v>#N/A</v>
      </c>
      <c r="AQ4" s="219" t="e">
        <f>'Area 25'!DC4</f>
        <v>#N/A</v>
      </c>
      <c r="AR4" s="220" t="e">
        <f>'Area 25'!DI4</f>
        <v>#N/A</v>
      </c>
      <c r="AS4" s="219" t="e">
        <f>'Area 26'!AE4</f>
        <v>#N/A</v>
      </c>
      <c r="AT4" s="221" t="e">
        <f>'Area 26'!AK4</f>
        <v>#N/A</v>
      </c>
      <c r="AU4" s="222" t="e">
        <f>'Area 26'!M4</f>
        <v>#N/A</v>
      </c>
      <c r="AV4" s="223" t="e">
        <f>'Area 26'!S4</f>
        <v>#N/A</v>
      </c>
      <c r="AW4" s="171">
        <f t="shared" ref="AW4:AW35" si="0">COUNTIF(G4:AV4, "Data Gap")</f>
        <v>0</v>
      </c>
      <c r="AX4" s="171">
        <f t="shared" ref="AX4:AX35" si="1">COUNTIF(H4:AW4, "Very Low")</f>
        <v>0</v>
      </c>
      <c r="AY4" s="171">
        <f t="shared" ref="AY4:AY35" si="2">COUNTIF(I4:AX4, "Low")</f>
        <v>0</v>
      </c>
      <c r="AZ4" s="171">
        <f t="shared" ref="AZ4:AZ35" si="3">COUNTIF(J4:AY4, "Moderate")</f>
        <v>0</v>
      </c>
      <c r="BA4" s="171">
        <f>COUNTIF(K4:AZ4, "High")</f>
        <v>0</v>
      </c>
      <c r="BB4" s="171">
        <f>COUNTIF(L4:BA4, "Very High")</f>
        <v>0</v>
      </c>
    </row>
    <row r="5" spans="1:58" ht="80"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e">
        <f>'Area 23'!AE6</f>
        <v>#N/A</v>
      </c>
      <c r="J5" s="220" t="e">
        <f>'Area 23'!AK6</f>
        <v>#N/A</v>
      </c>
      <c r="K5" s="219" t="e">
        <f>'Area 23'!AX6</f>
        <v>#N/A</v>
      </c>
      <c r="L5" s="220" t="e">
        <f>'Area 23'!BD6</f>
        <v>#N/A</v>
      </c>
      <c r="M5" s="219" t="e">
        <f>'Area 24'!L6</f>
        <v>#N/A</v>
      </c>
      <c r="N5" s="220" t="str">
        <f>'Area 24'!R6</f>
        <v>Very Low</v>
      </c>
      <c r="O5" s="219" t="e">
        <f>'Area 24'!AF6</f>
        <v>#N/A</v>
      </c>
      <c r="P5" s="220" t="str">
        <f>'Area 24'!AL6</f>
        <v>Very Low</v>
      </c>
      <c r="Q5" s="219" t="e">
        <f>'Area 24'!BT6</f>
        <v>#N/A</v>
      </c>
      <c r="R5" s="220" t="e">
        <f>'Area 24'!BZ6</f>
        <v>#N/A</v>
      </c>
      <c r="S5" s="219" t="e">
        <f>'Area 24'!AZ6</f>
        <v>#N/A</v>
      </c>
      <c r="T5" s="220" t="e">
        <f>'Area 24'!BF6</f>
        <v>#N/A</v>
      </c>
      <c r="U5" s="219" t="e">
        <f>'Area 24'!CO6</f>
        <v>#N/A</v>
      </c>
      <c r="V5" s="220" t="e">
        <f>'Area 24'!CU6</f>
        <v>#N/A</v>
      </c>
      <c r="W5" s="219" t="e">
        <f>'Area 24'!DK6</f>
        <v>#N/A</v>
      </c>
      <c r="X5" s="220" t="e">
        <f>'Area 24'!DQ6</f>
        <v>#N/A</v>
      </c>
      <c r="Y5" s="219" t="e">
        <f>'Area 24'!EF6</f>
        <v>#N/A</v>
      </c>
      <c r="Z5" s="219" t="e">
        <f>'Area 24'!EL6</f>
        <v>#N/A</v>
      </c>
      <c r="AA5" s="219" t="e">
        <f>'Area 24'!FA6</f>
        <v>#N/A</v>
      </c>
      <c r="AB5" s="220" t="e">
        <f>'Area 24'!FG6</f>
        <v>#N/A</v>
      </c>
      <c r="AC5" s="219" t="e">
        <f>'Area 24'!FV6</f>
        <v>#N/A</v>
      </c>
      <c r="AD5" s="220" t="e">
        <f>'Area 24'!GB6</f>
        <v>#N/A</v>
      </c>
      <c r="AE5" s="219" t="e">
        <f>'Area 24'!GQ6</f>
        <v>#N/A</v>
      </c>
      <c r="AF5" s="220" t="str">
        <f>'Area 24'!GW6</f>
        <v>Low</v>
      </c>
      <c r="AG5" s="219" t="e">
        <f>'Area 25'!L5</f>
        <v>#N/A</v>
      </c>
      <c r="AH5" s="220" t="e">
        <f>'Area 25'!R5</f>
        <v>#N/A</v>
      </c>
      <c r="AI5" s="219" t="e">
        <f>'Area 25'!AE5</f>
        <v>#N/A</v>
      </c>
      <c r="AJ5" s="220" t="e">
        <f>'Area 25'!AK5</f>
        <v>#N/A</v>
      </c>
      <c r="AK5" s="219" t="e">
        <f>'Area 25'!AX5</f>
        <v>#N/A</v>
      </c>
      <c r="AL5" s="220" t="e">
        <f>'Area 25'!BD5</f>
        <v>#N/A</v>
      </c>
      <c r="AM5" s="384" t="e">
        <f>'Area 25'!BQ5</f>
        <v>#N/A</v>
      </c>
      <c r="AN5" s="220" t="e">
        <f>'Area 25'!BW5</f>
        <v>#N/A</v>
      </c>
      <c r="AO5" s="219" t="e">
        <f>'Area 25'!CJ5</f>
        <v>#N/A</v>
      </c>
      <c r="AP5" s="220" t="e">
        <f>'Area 25'!CP5</f>
        <v>#N/A</v>
      </c>
      <c r="AQ5" s="219" t="e">
        <f>'Area 25'!DC5</f>
        <v>#N/A</v>
      </c>
      <c r="AR5" s="220" t="e">
        <f>'Area 25'!DI5</f>
        <v>#N/A</v>
      </c>
      <c r="AS5" s="219" t="e">
        <f>'Area 26'!AE5</f>
        <v>#N/A</v>
      </c>
      <c r="AT5" s="221" t="e">
        <f>'Area 26'!AK5</f>
        <v>#N/A</v>
      </c>
      <c r="AU5" s="222" t="e">
        <f>'Area 26'!M5</f>
        <v>#N/A</v>
      </c>
      <c r="AV5" s="223" t="e">
        <f>'Area 26'!S5</f>
        <v>#N/A</v>
      </c>
      <c r="AW5" s="171">
        <f t="shared" si="0"/>
        <v>0</v>
      </c>
      <c r="AX5" s="171">
        <f t="shared" si="1"/>
        <v>2</v>
      </c>
      <c r="AY5" s="171">
        <f t="shared" si="2"/>
        <v>1</v>
      </c>
      <c r="AZ5" s="171">
        <f t="shared" si="3"/>
        <v>0</v>
      </c>
      <c r="BA5" s="171">
        <f t="shared" ref="BA5:BA68" si="4">COUNTIF(K5:AZ5, "High")</f>
        <v>0</v>
      </c>
      <c r="BB5" s="171">
        <f t="shared" ref="BB5:BB68" si="5">COUNTIF(L5:BA5, "Very High")</f>
        <v>0</v>
      </c>
      <c r="BE5" s="6" t="s">
        <v>42</v>
      </c>
      <c r="BF5" s="6" t="s">
        <v>43</v>
      </c>
    </row>
    <row r="6" spans="1:58" ht="80" customHeight="1">
      <c r="A6" s="152" t="s">
        <v>38</v>
      </c>
      <c r="B6" s="152" t="s">
        <v>39</v>
      </c>
      <c r="C6" s="165" t="s">
        <v>44</v>
      </c>
      <c r="D6" s="168">
        <v>3</v>
      </c>
      <c r="E6" s="219" t="str">
        <f>'Area 23'!BQ7</f>
        <v>Very Low</v>
      </c>
      <c r="F6" s="220" t="str">
        <f>'Area 23'!BW7</f>
        <v>Very Low</v>
      </c>
      <c r="G6" s="219" t="str">
        <f>'Area 23'!L7</f>
        <v>Moderate</v>
      </c>
      <c r="H6" s="220" t="str">
        <f>'Area 23'!R7</f>
        <v>Very High</v>
      </c>
      <c r="I6" s="219" t="e">
        <f>'Area 23'!AE7</f>
        <v>#N/A</v>
      </c>
      <c r="J6" s="220" t="e">
        <f>'Area 23'!AK7</f>
        <v>#N/A</v>
      </c>
      <c r="K6" s="219" t="e">
        <f>'Area 23'!AX7</f>
        <v>#N/A</v>
      </c>
      <c r="L6" s="220" t="e">
        <f>'Area 23'!BD7</f>
        <v>#N/A</v>
      </c>
      <c r="M6" s="219" t="e">
        <f>'Area 24'!L7</f>
        <v>#N/A</v>
      </c>
      <c r="N6" s="220" t="str">
        <f>'Area 24'!R7</f>
        <v>Low</v>
      </c>
      <c r="O6" s="219" t="e">
        <f>'Area 24'!AF7</f>
        <v>#N/A</v>
      </c>
      <c r="P6" s="220" t="str">
        <f>'Area 24'!AL7</f>
        <v>Low</v>
      </c>
      <c r="Q6" s="219" t="e">
        <f>'Area 24'!BT7</f>
        <v>#N/A</v>
      </c>
      <c r="R6" s="220" t="e">
        <f>'Area 24'!BZ7</f>
        <v>#N/A</v>
      </c>
      <c r="S6" s="219" t="e">
        <f>'Area 24'!AZ7</f>
        <v>#N/A</v>
      </c>
      <c r="T6" s="220" t="e">
        <f>'Area 24'!BF7</f>
        <v>#N/A</v>
      </c>
      <c r="U6" s="219" t="e">
        <f>'Area 24'!CO7</f>
        <v>#N/A</v>
      </c>
      <c r="V6" s="220" t="e">
        <f>'Area 24'!CU7</f>
        <v>#N/A</v>
      </c>
      <c r="W6" s="219" t="e">
        <f>'Area 24'!DK7</f>
        <v>#N/A</v>
      </c>
      <c r="X6" s="220" t="e">
        <f>'Area 24'!DQ7</f>
        <v>#N/A</v>
      </c>
      <c r="Y6" s="219" t="e">
        <f>'Area 24'!EF7</f>
        <v>#N/A</v>
      </c>
      <c r="Z6" s="219" t="e">
        <f>'Area 24'!EL7</f>
        <v>#N/A</v>
      </c>
      <c r="AA6" s="219" t="e">
        <f>'Area 24'!FA7</f>
        <v>#N/A</v>
      </c>
      <c r="AB6" s="220" t="e">
        <f>'Area 24'!FG7</f>
        <v>#N/A</v>
      </c>
      <c r="AC6" s="219" t="e">
        <f>'Area 24'!FV7</f>
        <v>#N/A</v>
      </c>
      <c r="AD6" s="220" t="e">
        <f>'Area 24'!GB7</f>
        <v>#N/A</v>
      </c>
      <c r="AE6" s="219" t="e">
        <f>'Area 24'!GQ7</f>
        <v>#N/A</v>
      </c>
      <c r="AF6" s="220" t="str">
        <f>'Area 24'!GW7</f>
        <v>Low</v>
      </c>
      <c r="AG6" s="219" t="e">
        <f>'Area 25'!L6</f>
        <v>#N/A</v>
      </c>
      <c r="AH6" s="220" t="e">
        <f>'Area 25'!R6</f>
        <v>#N/A</v>
      </c>
      <c r="AI6" s="219" t="e">
        <f>'Area 25'!AE6</f>
        <v>#N/A</v>
      </c>
      <c r="AJ6" s="220" t="e">
        <f>'Area 25'!AK6</f>
        <v>#N/A</v>
      </c>
      <c r="AK6" s="219" t="e">
        <f>'Area 25'!AX6</f>
        <v>#N/A</v>
      </c>
      <c r="AL6" s="220" t="e">
        <f>'Area 25'!BD6</f>
        <v>#N/A</v>
      </c>
      <c r="AM6" s="384" t="e">
        <f>'Area 25'!BQ6</f>
        <v>#N/A</v>
      </c>
      <c r="AN6" s="220" t="e">
        <f>'Area 25'!BW6</f>
        <v>#N/A</v>
      </c>
      <c r="AO6" s="219" t="e">
        <f>'Area 25'!CJ6</f>
        <v>#N/A</v>
      </c>
      <c r="AP6" s="220" t="e">
        <f>'Area 25'!CP6</f>
        <v>#N/A</v>
      </c>
      <c r="AQ6" s="219" t="e">
        <f>'Area 25'!DC6</f>
        <v>#N/A</v>
      </c>
      <c r="AR6" s="220" t="e">
        <f>'Area 25'!DI6</f>
        <v>#N/A</v>
      </c>
      <c r="AS6" s="219" t="e">
        <f>'Area 26'!AE6</f>
        <v>#N/A</v>
      </c>
      <c r="AT6" s="221" t="e">
        <f>'Area 26'!AK6</f>
        <v>#N/A</v>
      </c>
      <c r="AU6" s="222" t="e">
        <f>'Area 26'!M6</f>
        <v>#N/A</v>
      </c>
      <c r="AV6" s="223" t="e">
        <f>'Area 26'!S6</f>
        <v>#N/A</v>
      </c>
      <c r="AW6" s="171">
        <f t="shared" si="0"/>
        <v>0</v>
      </c>
      <c r="AX6" s="171">
        <f t="shared" si="1"/>
        <v>0</v>
      </c>
      <c r="AY6" s="171">
        <f t="shared" si="2"/>
        <v>3</v>
      </c>
      <c r="AZ6" s="171">
        <f t="shared" si="3"/>
        <v>0</v>
      </c>
      <c r="BA6" s="171">
        <f t="shared" si="4"/>
        <v>0</v>
      </c>
      <c r="BB6" s="171">
        <f t="shared" si="5"/>
        <v>0</v>
      </c>
      <c r="BE6" s="6">
        <v>15.5</v>
      </c>
      <c r="BF6" s="6">
        <v>0</v>
      </c>
    </row>
    <row r="7" spans="1:58" ht="80" customHeight="1">
      <c r="A7" s="152" t="s">
        <v>38</v>
      </c>
      <c r="B7" s="152" t="s">
        <v>39</v>
      </c>
      <c r="C7" s="165" t="s">
        <v>45</v>
      </c>
      <c r="D7" s="168">
        <v>4</v>
      </c>
      <c r="E7" s="219" t="str">
        <f>'Area 23'!BQ8</f>
        <v>Low Priority Data Gap</v>
      </c>
      <c r="F7" s="220" t="str">
        <f>'Area 23'!BW8</f>
        <v>Low Priority Data Gap</v>
      </c>
      <c r="G7" s="219" t="e">
        <f>'Area 23'!L8</f>
        <v>#N/A</v>
      </c>
      <c r="H7" s="220" t="e">
        <f>'Area 23'!R8</f>
        <v>#N/A</v>
      </c>
      <c r="I7" s="219" t="e">
        <f>'Area 23'!AE8</f>
        <v>#N/A</v>
      </c>
      <c r="J7" s="220" t="e">
        <f>'Area 23'!AK8</f>
        <v>#N/A</v>
      </c>
      <c r="K7" s="219" t="e">
        <f>'Area 23'!AX8</f>
        <v>#N/A</v>
      </c>
      <c r="L7" s="220" t="e">
        <f>'Area 23'!BD8</f>
        <v>#N/A</v>
      </c>
      <c r="M7" s="219" t="e">
        <f>'Area 24'!L8</f>
        <v>#N/A</v>
      </c>
      <c r="N7" s="220" t="e">
        <f>'Area 24'!R8</f>
        <v>#N/A</v>
      </c>
      <c r="O7" s="219" t="e">
        <f>'Area 24'!AF8</f>
        <v>#N/A</v>
      </c>
      <c r="P7" s="220" t="e">
        <f>'Area 24'!AL8</f>
        <v>#N/A</v>
      </c>
      <c r="Q7" s="219" t="e">
        <f>'Area 24'!BT8</f>
        <v>#N/A</v>
      </c>
      <c r="R7" s="220" t="e">
        <f>'Area 24'!BZ8</f>
        <v>#N/A</v>
      </c>
      <c r="S7" s="219" t="e">
        <f>'Area 24'!AZ8</f>
        <v>#N/A</v>
      </c>
      <c r="T7" s="220" t="e">
        <f>'Area 24'!BF8</f>
        <v>#N/A</v>
      </c>
      <c r="U7" s="219" t="e">
        <f>'Area 24'!CO8</f>
        <v>#N/A</v>
      </c>
      <c r="V7" s="220" t="e">
        <f>'Area 24'!CU8</f>
        <v>#N/A</v>
      </c>
      <c r="W7" s="219" t="e">
        <f>'Area 24'!DK8</f>
        <v>#N/A</v>
      </c>
      <c r="X7" s="220" t="e">
        <f>'Area 24'!DQ8</f>
        <v>#N/A</v>
      </c>
      <c r="Y7" s="219" t="e">
        <f>'Area 24'!EF8</f>
        <v>#N/A</v>
      </c>
      <c r="Z7" s="219" t="e">
        <f>'Area 24'!EL8</f>
        <v>#N/A</v>
      </c>
      <c r="AA7" s="219" t="e">
        <f>'Area 24'!FA8</f>
        <v>#N/A</v>
      </c>
      <c r="AB7" s="220" t="e">
        <f>'Area 24'!FG8</f>
        <v>#N/A</v>
      </c>
      <c r="AC7" s="219" t="e">
        <f>'Area 24'!FV8</f>
        <v>#N/A</v>
      </c>
      <c r="AD7" s="220" t="e">
        <f>'Area 24'!GB8</f>
        <v>#N/A</v>
      </c>
      <c r="AE7" s="219" t="e">
        <f>'Area 24'!GQ8</f>
        <v>#N/A</v>
      </c>
      <c r="AF7" s="220" t="e">
        <f>'Area 24'!GW8</f>
        <v>#N/A</v>
      </c>
      <c r="AG7" s="219" t="e">
        <f>'Area 25'!L7</f>
        <v>#N/A</v>
      </c>
      <c r="AH7" s="220" t="e">
        <f>'Area 25'!R7</f>
        <v>#N/A</v>
      </c>
      <c r="AI7" s="219" t="e">
        <f>'Area 25'!AE7</f>
        <v>#N/A</v>
      </c>
      <c r="AJ7" s="220" t="e">
        <f>'Area 25'!AK7</f>
        <v>#N/A</v>
      </c>
      <c r="AK7" s="219" t="e">
        <f>'Area 25'!AX7</f>
        <v>#N/A</v>
      </c>
      <c r="AL7" s="220" t="e">
        <f>'Area 25'!BD7</f>
        <v>#N/A</v>
      </c>
      <c r="AM7" s="384" t="e">
        <f>'Area 25'!BQ7</f>
        <v>#N/A</v>
      </c>
      <c r="AN7" s="220" t="e">
        <f>'Area 25'!BW7</f>
        <v>#N/A</v>
      </c>
      <c r="AO7" s="219" t="e">
        <f>'Area 25'!CJ7</f>
        <v>#N/A</v>
      </c>
      <c r="AP7" s="220" t="e">
        <f>'Area 25'!CP7</f>
        <v>#N/A</v>
      </c>
      <c r="AQ7" s="219" t="e">
        <f>'Area 25'!DC7</f>
        <v>#N/A</v>
      </c>
      <c r="AR7" s="220" t="e">
        <f>'Area 25'!DI7</f>
        <v>#N/A</v>
      </c>
      <c r="AS7" s="219" t="e">
        <f>'Area 26'!AE7</f>
        <v>#N/A</v>
      </c>
      <c r="AT7" s="221" t="e">
        <f>'Area 26'!AK7</f>
        <v>#N/A</v>
      </c>
      <c r="AU7" s="222" t="e">
        <f>'Area 26'!M7</f>
        <v>#N/A</v>
      </c>
      <c r="AV7" s="223" t="e">
        <f>'Area 26'!S7</f>
        <v>#N/A</v>
      </c>
      <c r="AW7" s="171">
        <f t="shared" si="0"/>
        <v>0</v>
      </c>
      <c r="AX7" s="171">
        <f t="shared" si="1"/>
        <v>0</v>
      </c>
      <c r="AY7" s="171">
        <f t="shared" si="2"/>
        <v>0</v>
      </c>
      <c r="AZ7" s="171">
        <f t="shared" si="3"/>
        <v>0</v>
      </c>
      <c r="BA7" s="171">
        <f t="shared" si="4"/>
        <v>0</v>
      </c>
      <c r="BB7" s="171">
        <f t="shared" si="5"/>
        <v>0</v>
      </c>
      <c r="BE7" s="6">
        <v>15.5</v>
      </c>
      <c r="BF7" s="6">
        <v>45</v>
      </c>
    </row>
    <row r="8" spans="1:58" ht="80"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e">
        <f>'Area 23'!AE9</f>
        <v>#N/A</v>
      </c>
      <c r="J8" s="220" t="e">
        <f>'Area 23'!AK9</f>
        <v>#N/A</v>
      </c>
      <c r="K8" s="219" t="e">
        <f>'Area 23'!AX9</f>
        <v>#N/A</v>
      </c>
      <c r="L8" s="220" t="e">
        <f>'Area 23'!BD9</f>
        <v>#N/A</v>
      </c>
      <c r="M8" s="219" t="e">
        <f>'Area 24'!L9</f>
        <v>#N/A</v>
      </c>
      <c r="N8" s="220" t="str">
        <f>'Area 24'!R9</f>
        <v>Very Low</v>
      </c>
      <c r="O8" s="219" t="e">
        <f>'Area 24'!AF9</f>
        <v>#N/A</v>
      </c>
      <c r="P8" s="220" t="e">
        <f>'Area 24'!AL9</f>
        <v>#N/A</v>
      </c>
      <c r="Q8" s="219" t="e">
        <f>'Area 24'!BT9</f>
        <v>#N/A</v>
      </c>
      <c r="R8" s="220" t="e">
        <f>'Area 24'!BZ9</f>
        <v>#N/A</v>
      </c>
      <c r="S8" s="219" t="e">
        <f>'Area 24'!AZ9</f>
        <v>#N/A</v>
      </c>
      <c r="T8" s="220" t="e">
        <f>'Area 24'!BF9</f>
        <v>#N/A</v>
      </c>
      <c r="U8" s="219" t="e">
        <f>'Area 24'!CO9</f>
        <v>#N/A</v>
      </c>
      <c r="V8" s="220" t="e">
        <f>'Area 24'!CU9</f>
        <v>#N/A</v>
      </c>
      <c r="W8" s="219" t="e">
        <f>'Area 24'!DK9</f>
        <v>#N/A</v>
      </c>
      <c r="X8" s="220" t="e">
        <f>'Area 24'!DQ9</f>
        <v>#N/A</v>
      </c>
      <c r="Y8" s="219" t="e">
        <f>'Area 24'!EF9</f>
        <v>#N/A</v>
      </c>
      <c r="Z8" s="219" t="e">
        <f>'Area 24'!EL9</f>
        <v>#N/A</v>
      </c>
      <c r="AA8" s="219" t="e">
        <f>'Area 24'!FA9</f>
        <v>#N/A</v>
      </c>
      <c r="AB8" s="220" t="e">
        <f>'Area 24'!FG9</f>
        <v>#N/A</v>
      </c>
      <c r="AC8" s="219" t="e">
        <f>'Area 24'!FV9</f>
        <v>#N/A</v>
      </c>
      <c r="AD8" s="220" t="e">
        <f>'Area 24'!GB9</f>
        <v>#N/A</v>
      </c>
      <c r="AE8" s="219" t="e">
        <f>'Area 24'!GQ9</f>
        <v>#N/A</v>
      </c>
      <c r="AF8" s="220" t="str">
        <f>'Area 24'!GW9</f>
        <v>Very Low</v>
      </c>
      <c r="AG8" s="219" t="e">
        <f>'Area 25'!L8</f>
        <v>#N/A</v>
      </c>
      <c r="AH8" s="220" t="e">
        <f>'Area 25'!R8</f>
        <v>#N/A</v>
      </c>
      <c r="AI8" s="219" t="e">
        <f>'Area 25'!AE8</f>
        <v>#N/A</v>
      </c>
      <c r="AJ8" s="220" t="e">
        <f>'Area 25'!AK8</f>
        <v>#N/A</v>
      </c>
      <c r="AK8" s="219" t="e">
        <f>'Area 25'!AX8</f>
        <v>#N/A</v>
      </c>
      <c r="AL8" s="220" t="e">
        <f>'Area 25'!BD8</f>
        <v>#N/A</v>
      </c>
      <c r="AM8" s="384" t="e">
        <f>'Area 25'!BQ8</f>
        <v>#N/A</v>
      </c>
      <c r="AN8" s="220" t="e">
        <f>'Area 25'!BW8</f>
        <v>#N/A</v>
      </c>
      <c r="AO8" s="219" t="e">
        <f>'Area 25'!CJ8</f>
        <v>#N/A</v>
      </c>
      <c r="AP8" s="220" t="e">
        <f>'Area 25'!CP8</f>
        <v>#N/A</v>
      </c>
      <c r="AQ8" s="219" t="e">
        <f>'Area 25'!DC8</f>
        <v>#N/A</v>
      </c>
      <c r="AR8" s="220" t="e">
        <f>'Area 25'!DI8</f>
        <v>#N/A</v>
      </c>
      <c r="AS8" s="219" t="e">
        <f>'Area 26'!AE8</f>
        <v>#N/A</v>
      </c>
      <c r="AT8" s="221" t="e">
        <f>'Area 26'!AK8</f>
        <v>#N/A</v>
      </c>
      <c r="AU8" s="222" t="e">
        <f>'Area 26'!M8</f>
        <v>#N/A</v>
      </c>
      <c r="AV8" s="223" t="e">
        <f>'Area 26'!S8</f>
        <v>#N/A</v>
      </c>
      <c r="AW8" s="171">
        <f t="shared" si="0"/>
        <v>0</v>
      </c>
      <c r="AX8" s="171">
        <f t="shared" si="1"/>
        <v>2</v>
      </c>
      <c r="AY8" s="171">
        <f t="shared" si="2"/>
        <v>0</v>
      </c>
      <c r="AZ8" s="171">
        <f t="shared" si="3"/>
        <v>0</v>
      </c>
      <c r="BA8" s="171">
        <f t="shared" si="4"/>
        <v>0</v>
      </c>
      <c r="BB8" s="171">
        <f t="shared" si="5"/>
        <v>0</v>
      </c>
      <c r="BE8" s="6">
        <v>29.5</v>
      </c>
      <c r="BF8" s="6">
        <v>0</v>
      </c>
    </row>
    <row r="9" spans="1:58" ht="80" customHeight="1">
      <c r="A9" s="152" t="s">
        <v>38</v>
      </c>
      <c r="B9" s="152" t="s">
        <v>47</v>
      </c>
      <c r="C9" s="165" t="s">
        <v>48</v>
      </c>
      <c r="D9" s="168">
        <v>6</v>
      </c>
      <c r="E9" s="219" t="str">
        <f>'Area 23'!BQ10</f>
        <v>High</v>
      </c>
      <c r="F9" s="220" t="str">
        <f>'Area 23'!BW10</f>
        <v>High</v>
      </c>
      <c r="G9" s="219" t="str">
        <f>'Area 23'!L10</f>
        <v>Very High</v>
      </c>
      <c r="H9" s="220" t="str">
        <f>'Area 23'!R10</f>
        <v>Very High</v>
      </c>
      <c r="I9" s="219" t="e">
        <f>'Area 23'!AE10</f>
        <v>#N/A</v>
      </c>
      <c r="J9" s="220" t="e">
        <f>'Area 23'!AK10</f>
        <v>#N/A</v>
      </c>
      <c r="K9" s="219" t="e">
        <f>'Area 23'!AX10</f>
        <v>#N/A</v>
      </c>
      <c r="L9" s="220" t="e">
        <f>'Area 23'!BD10</f>
        <v>#N/A</v>
      </c>
      <c r="M9" s="219" t="e">
        <f>'Area 24'!L10</f>
        <v>#N/A</v>
      </c>
      <c r="N9" s="220" t="e">
        <f>'Area 24'!R10</f>
        <v>#N/A</v>
      </c>
      <c r="O9" s="219" t="e">
        <f>'Area 24'!AF10</f>
        <v>#N/A</v>
      </c>
      <c r="P9" s="220" t="e">
        <f>'Area 24'!AL10</f>
        <v>#N/A</v>
      </c>
      <c r="Q9" s="219" t="e">
        <f>'Area 24'!BT10</f>
        <v>#N/A</v>
      </c>
      <c r="R9" s="220" t="e">
        <f>'Area 24'!BZ10</f>
        <v>#N/A</v>
      </c>
      <c r="S9" s="219" t="e">
        <f>'Area 24'!AZ10</f>
        <v>#N/A</v>
      </c>
      <c r="T9" s="220" t="e">
        <f>'Area 24'!BF10</f>
        <v>#N/A</v>
      </c>
      <c r="U9" s="219" t="e">
        <f>'Area 24'!CO10</f>
        <v>#N/A</v>
      </c>
      <c r="V9" s="220" t="e">
        <f>'Area 24'!CU10</f>
        <v>#N/A</v>
      </c>
      <c r="W9" s="219" t="e">
        <f>'Area 24'!DK10</f>
        <v>#N/A</v>
      </c>
      <c r="X9" s="220" t="e">
        <f>'Area 24'!DQ10</f>
        <v>#N/A</v>
      </c>
      <c r="Y9" s="219" t="e">
        <f>'Area 24'!EF10</f>
        <v>#N/A</v>
      </c>
      <c r="Z9" s="219" t="e">
        <f>'Area 24'!EL10</f>
        <v>#N/A</v>
      </c>
      <c r="AA9" s="219" t="e">
        <f>'Area 24'!FA10</f>
        <v>#N/A</v>
      </c>
      <c r="AB9" s="220" t="e">
        <f>'Area 24'!FG10</f>
        <v>#N/A</v>
      </c>
      <c r="AC9" s="219" t="e">
        <f>'Area 24'!FV10</f>
        <v>#N/A</v>
      </c>
      <c r="AD9" s="220" t="e">
        <f>'Area 24'!GB10</f>
        <v>#N/A</v>
      </c>
      <c r="AE9" s="219" t="e">
        <f>'Area 24'!GQ10</f>
        <v>#N/A</v>
      </c>
      <c r="AF9" s="220" t="e">
        <f>'Area 24'!GW10</f>
        <v>#N/A</v>
      </c>
      <c r="AG9" s="219" t="e">
        <f>'Area 25'!L9</f>
        <v>#N/A</v>
      </c>
      <c r="AH9" s="220" t="e">
        <f>'Area 25'!R9</f>
        <v>#N/A</v>
      </c>
      <c r="AI9" s="219" t="e">
        <f>'Area 25'!AE9</f>
        <v>#N/A</v>
      </c>
      <c r="AJ9" s="220" t="e">
        <f>'Area 25'!AK9</f>
        <v>#N/A</v>
      </c>
      <c r="AK9" s="219" t="e">
        <f>'Area 25'!AX9</f>
        <v>#N/A</v>
      </c>
      <c r="AL9" s="220" t="e">
        <f>'Area 25'!BD9</f>
        <v>#N/A</v>
      </c>
      <c r="AM9" s="384" t="e">
        <f>'Area 25'!BQ9</f>
        <v>#N/A</v>
      </c>
      <c r="AN9" s="220" t="e">
        <f>'Area 25'!BW9</f>
        <v>#N/A</v>
      </c>
      <c r="AO9" s="219" t="e">
        <f>'Area 25'!CJ9</f>
        <v>#N/A</v>
      </c>
      <c r="AP9" s="220" t="e">
        <f>'Area 25'!CP9</f>
        <v>#N/A</v>
      </c>
      <c r="AQ9" s="219" t="e">
        <f>'Area 25'!DC9</f>
        <v>#N/A</v>
      </c>
      <c r="AR9" s="220" t="e">
        <f>'Area 25'!DI9</f>
        <v>#N/A</v>
      </c>
      <c r="AS9" s="219" t="e">
        <f>'Area 26'!AE9</f>
        <v>#N/A</v>
      </c>
      <c r="AT9" s="221" t="e">
        <f>'Area 26'!AK9</f>
        <v>#N/A</v>
      </c>
      <c r="AU9" s="222" t="e">
        <f>'Area 26'!M9</f>
        <v>#N/A</v>
      </c>
      <c r="AV9" s="223" t="e">
        <f>'Area 26'!S9</f>
        <v>#N/A</v>
      </c>
      <c r="AW9" s="171">
        <f t="shared" si="0"/>
        <v>0</v>
      </c>
      <c r="AX9" s="171">
        <f t="shared" si="1"/>
        <v>0</v>
      </c>
      <c r="AY9" s="171">
        <f t="shared" si="2"/>
        <v>0</v>
      </c>
      <c r="AZ9" s="171">
        <f t="shared" si="3"/>
        <v>0</v>
      </c>
      <c r="BA9" s="171">
        <f t="shared" si="4"/>
        <v>0</v>
      </c>
      <c r="BB9" s="171">
        <f t="shared" si="5"/>
        <v>0</v>
      </c>
      <c r="BE9" s="6">
        <v>29.5</v>
      </c>
      <c r="BF9" s="6">
        <v>45</v>
      </c>
    </row>
    <row r="10" spans="1:58" ht="80" customHeight="1">
      <c r="A10" s="152" t="s">
        <v>38</v>
      </c>
      <c r="B10" s="152" t="s">
        <v>47</v>
      </c>
      <c r="C10" s="165" t="s">
        <v>49</v>
      </c>
      <c r="D10" s="168">
        <v>7</v>
      </c>
      <c r="E10" s="219" t="str">
        <f>'Area 23'!BQ11</f>
        <v>Very High</v>
      </c>
      <c r="F10" s="220" t="str">
        <f>'Area 23'!BW11</f>
        <v>Very High</v>
      </c>
      <c r="G10" s="219" t="e">
        <f>'Area 23'!L11</f>
        <v>#N/A</v>
      </c>
      <c r="H10" s="220" t="e">
        <f>'Area 23'!R11</f>
        <v>#N/A</v>
      </c>
      <c r="I10" s="219" t="e">
        <f>'Area 23'!AE11</f>
        <v>#N/A</v>
      </c>
      <c r="J10" s="220" t="e">
        <f>'Area 23'!AK11</f>
        <v>#N/A</v>
      </c>
      <c r="K10" s="219" t="e">
        <f>'Area 23'!AX11</f>
        <v>#N/A</v>
      </c>
      <c r="L10" s="220" t="e">
        <f>'Area 23'!BD11</f>
        <v>#N/A</v>
      </c>
      <c r="M10" s="219" t="e">
        <f>'Area 24'!L11</f>
        <v>#N/A</v>
      </c>
      <c r="N10" s="220" t="e">
        <f>'Area 24'!R11</f>
        <v>#N/A</v>
      </c>
      <c r="O10" s="219" t="e">
        <f>'Area 24'!AF11</f>
        <v>#N/A</v>
      </c>
      <c r="P10" s="220" t="e">
        <f>'Area 24'!AL11</f>
        <v>#N/A</v>
      </c>
      <c r="Q10" s="219" t="e">
        <f>'Area 24'!BT11</f>
        <v>#N/A</v>
      </c>
      <c r="R10" s="220" t="e">
        <f>'Area 24'!BZ11</f>
        <v>#N/A</v>
      </c>
      <c r="S10" s="219" t="e">
        <f>'Area 24'!AZ11</f>
        <v>#N/A</v>
      </c>
      <c r="T10" s="220" t="e">
        <f>'Area 24'!BF11</f>
        <v>#N/A</v>
      </c>
      <c r="U10" s="219" t="e">
        <f>'Area 24'!CO11</f>
        <v>#N/A</v>
      </c>
      <c r="V10" s="220" t="e">
        <f>'Area 24'!CU11</f>
        <v>#N/A</v>
      </c>
      <c r="W10" s="219" t="e">
        <f>'Area 24'!DK11</f>
        <v>#N/A</v>
      </c>
      <c r="X10" s="220" t="e">
        <f>'Area 24'!DQ11</f>
        <v>#N/A</v>
      </c>
      <c r="Y10" s="219" t="e">
        <f>'Area 24'!EF11</f>
        <v>#N/A</v>
      </c>
      <c r="Z10" s="219" t="e">
        <f>'Area 24'!EL11</f>
        <v>#N/A</v>
      </c>
      <c r="AA10" s="219" t="e">
        <f>'Area 24'!FA11</f>
        <v>#N/A</v>
      </c>
      <c r="AB10" s="220" t="e">
        <f>'Area 24'!FG11</f>
        <v>#N/A</v>
      </c>
      <c r="AC10" s="219" t="e">
        <f>'Area 24'!FV11</f>
        <v>#N/A</v>
      </c>
      <c r="AD10" s="220" t="e">
        <f>'Area 24'!GB11</f>
        <v>#N/A</v>
      </c>
      <c r="AE10" s="219" t="e">
        <f>'Area 24'!GQ11</f>
        <v>#N/A</v>
      </c>
      <c r="AF10" s="220" t="e">
        <f>'Area 24'!GW11</f>
        <v>#N/A</v>
      </c>
      <c r="AG10" s="219" t="e">
        <f>'Area 25'!L10</f>
        <v>#N/A</v>
      </c>
      <c r="AH10" s="220" t="e">
        <f>'Area 25'!R10</f>
        <v>#N/A</v>
      </c>
      <c r="AI10" s="219" t="e">
        <f>'Area 25'!AE10</f>
        <v>#N/A</v>
      </c>
      <c r="AJ10" s="220" t="e">
        <f>'Area 25'!AK10</f>
        <v>#N/A</v>
      </c>
      <c r="AK10" s="219" t="e">
        <f>'Area 25'!AX10</f>
        <v>#N/A</v>
      </c>
      <c r="AL10" s="220" t="e">
        <f>'Area 25'!BD10</f>
        <v>#N/A</v>
      </c>
      <c r="AM10" s="384" t="e">
        <f>'Area 25'!BQ10</f>
        <v>#N/A</v>
      </c>
      <c r="AN10" s="220" t="e">
        <f>'Area 25'!BW10</f>
        <v>#N/A</v>
      </c>
      <c r="AO10" s="219" t="e">
        <f>'Area 25'!CJ10</f>
        <v>#N/A</v>
      </c>
      <c r="AP10" s="220" t="e">
        <f>'Area 25'!CP10</f>
        <v>#N/A</v>
      </c>
      <c r="AQ10" s="219" t="e">
        <f>'Area 25'!DC10</f>
        <v>#N/A</v>
      </c>
      <c r="AR10" s="220" t="e">
        <f>'Area 25'!DI10</f>
        <v>#N/A</v>
      </c>
      <c r="AS10" s="219" t="e">
        <f>'Area 26'!AE10</f>
        <v>#N/A</v>
      </c>
      <c r="AT10" s="221" t="e">
        <f>'Area 26'!AK10</f>
        <v>#N/A</v>
      </c>
      <c r="AU10" s="222" t="e">
        <f>'Area 26'!M10</f>
        <v>#N/A</v>
      </c>
      <c r="AV10" s="223" t="e">
        <f>'Area 26'!S10</f>
        <v>#N/A</v>
      </c>
      <c r="AW10" s="171">
        <f t="shared" si="0"/>
        <v>0</v>
      </c>
      <c r="AX10" s="171">
        <f t="shared" si="1"/>
        <v>0</v>
      </c>
      <c r="AY10" s="171">
        <f t="shared" si="2"/>
        <v>0</v>
      </c>
      <c r="AZ10" s="171">
        <f t="shared" si="3"/>
        <v>0</v>
      </c>
      <c r="BA10" s="171">
        <f t="shared" si="4"/>
        <v>0</v>
      </c>
      <c r="BB10" s="171">
        <f t="shared" si="5"/>
        <v>0</v>
      </c>
      <c r="BE10" s="6">
        <v>46.5</v>
      </c>
      <c r="BF10" s="6">
        <v>0</v>
      </c>
    </row>
    <row r="11" spans="1:58" ht="80" customHeight="1">
      <c r="A11" s="152" t="s">
        <v>38</v>
      </c>
      <c r="B11" s="152" t="s">
        <v>47</v>
      </c>
      <c r="C11" s="165" t="s">
        <v>50</v>
      </c>
      <c r="D11" s="168">
        <v>8</v>
      </c>
      <c r="E11" s="219" t="str">
        <f>'Area 23'!BQ12</f>
        <v>Low</v>
      </c>
      <c r="F11" s="220" t="str">
        <f>'Area 23'!BW12</f>
        <v>Low</v>
      </c>
      <c r="G11" s="219" t="str">
        <f>'Area 23'!L12</f>
        <v>Very Low</v>
      </c>
      <c r="H11" s="220" t="str">
        <f>'Area 23'!R12</f>
        <v>Low</v>
      </c>
      <c r="I11" s="219" t="e">
        <f>'Area 23'!AE12</f>
        <v>#N/A</v>
      </c>
      <c r="J11" s="220" t="e">
        <f>'Area 23'!AK12</f>
        <v>#N/A</v>
      </c>
      <c r="K11" s="219" t="e">
        <f>'Area 23'!AX12</f>
        <v>#N/A</v>
      </c>
      <c r="L11" s="220" t="e">
        <f>'Area 23'!BD12</f>
        <v>#N/A</v>
      </c>
      <c r="M11" s="219" t="e">
        <f>'Area 24'!L12</f>
        <v>#N/A</v>
      </c>
      <c r="N11" s="220" t="e">
        <f>'Area 24'!R12</f>
        <v>#N/A</v>
      </c>
      <c r="O11" s="219" t="e">
        <f>'Area 24'!AF12</f>
        <v>#N/A</v>
      </c>
      <c r="P11" s="220" t="e">
        <f>'Area 24'!AL12</f>
        <v>#N/A</v>
      </c>
      <c r="Q11" s="219" t="e">
        <f>'Area 24'!BT12</f>
        <v>#N/A</v>
      </c>
      <c r="R11" s="220" t="e">
        <f>'Area 24'!BZ12</f>
        <v>#N/A</v>
      </c>
      <c r="S11" s="219" t="e">
        <f>'Area 24'!AZ12</f>
        <v>#N/A</v>
      </c>
      <c r="T11" s="220" t="e">
        <f>'Area 24'!BF12</f>
        <v>#N/A</v>
      </c>
      <c r="U11" s="219" t="e">
        <f>'Area 24'!CO12</f>
        <v>#N/A</v>
      </c>
      <c r="V11" s="220" t="e">
        <f>'Area 24'!CU12</f>
        <v>#N/A</v>
      </c>
      <c r="W11" s="219" t="e">
        <f>'Area 24'!DK12</f>
        <v>#N/A</v>
      </c>
      <c r="X11" s="220" t="e">
        <f>'Area 24'!DQ12</f>
        <v>#N/A</v>
      </c>
      <c r="Y11" s="219" t="e">
        <f>'Area 24'!EF12</f>
        <v>#N/A</v>
      </c>
      <c r="Z11" s="219" t="e">
        <f>'Area 24'!EL12</f>
        <v>#N/A</v>
      </c>
      <c r="AA11" s="219" t="e">
        <f>'Area 24'!FA12</f>
        <v>#N/A</v>
      </c>
      <c r="AB11" s="220" t="e">
        <f>'Area 24'!FG12</f>
        <v>#N/A</v>
      </c>
      <c r="AC11" s="219" t="e">
        <f>'Area 24'!FV12</f>
        <v>#N/A</v>
      </c>
      <c r="AD11" s="220" t="e">
        <f>'Area 24'!GB12</f>
        <v>#N/A</v>
      </c>
      <c r="AE11" s="219" t="e">
        <f>'Area 24'!GQ12</f>
        <v>#N/A</v>
      </c>
      <c r="AF11" s="220" t="e">
        <f>'Area 24'!GW12</f>
        <v>#N/A</v>
      </c>
      <c r="AG11" s="219" t="e">
        <f>'Area 25'!L11</f>
        <v>#N/A</v>
      </c>
      <c r="AH11" s="220" t="e">
        <f>'Area 25'!R11</f>
        <v>#N/A</v>
      </c>
      <c r="AI11" s="219" t="e">
        <f>'Area 25'!AE11</f>
        <v>#N/A</v>
      </c>
      <c r="AJ11" s="220" t="e">
        <f>'Area 25'!AK11</f>
        <v>#N/A</v>
      </c>
      <c r="AK11" s="219" t="e">
        <f>'Area 25'!AX11</f>
        <v>#N/A</v>
      </c>
      <c r="AL11" s="220" t="e">
        <f>'Area 25'!BD11</f>
        <v>#N/A</v>
      </c>
      <c r="AM11" s="384" t="e">
        <f>'Area 25'!BQ11</f>
        <v>#N/A</v>
      </c>
      <c r="AN11" s="220" t="e">
        <f>'Area 25'!BW11</f>
        <v>#N/A</v>
      </c>
      <c r="AO11" s="219" t="e">
        <f>'Area 25'!CJ11</f>
        <v>#N/A</v>
      </c>
      <c r="AP11" s="220" t="e">
        <f>'Area 25'!CP11</f>
        <v>#N/A</v>
      </c>
      <c r="AQ11" s="219" t="e">
        <f>'Area 25'!DC11</f>
        <v>#N/A</v>
      </c>
      <c r="AR11" s="220" t="e">
        <f>'Area 25'!DI11</f>
        <v>#N/A</v>
      </c>
      <c r="AS11" s="219" t="e">
        <f>'Area 26'!AE11</f>
        <v>#N/A</v>
      </c>
      <c r="AT11" s="221" t="e">
        <f>'Area 26'!AK11</f>
        <v>#N/A</v>
      </c>
      <c r="AU11" s="222" t="e">
        <f>'Area 26'!M11</f>
        <v>#N/A</v>
      </c>
      <c r="AV11" s="223" t="e">
        <f>'Area 26'!S11</f>
        <v>#N/A</v>
      </c>
      <c r="AW11" s="171">
        <f t="shared" si="0"/>
        <v>0</v>
      </c>
      <c r="AX11" s="171">
        <f t="shared" si="1"/>
        <v>0</v>
      </c>
      <c r="AY11" s="171">
        <f t="shared" si="2"/>
        <v>0</v>
      </c>
      <c r="AZ11" s="171">
        <f t="shared" si="3"/>
        <v>0</v>
      </c>
      <c r="BA11" s="171">
        <f t="shared" si="4"/>
        <v>0</v>
      </c>
      <c r="BB11" s="171">
        <f t="shared" si="5"/>
        <v>0</v>
      </c>
      <c r="BE11" s="6">
        <v>46.5</v>
      </c>
      <c r="BF11" s="6">
        <v>45</v>
      </c>
    </row>
    <row r="12" spans="1:58" ht="80" customHeight="1">
      <c r="A12" s="152" t="s">
        <v>38</v>
      </c>
      <c r="B12" s="152" t="s">
        <v>51</v>
      </c>
      <c r="C12" s="165" t="s">
        <v>52</v>
      </c>
      <c r="D12" s="168">
        <v>9</v>
      </c>
      <c r="E12" s="219" t="str">
        <f>'Area 23'!BQ13</f>
        <v>Low</v>
      </c>
      <c r="F12" s="220" t="str">
        <f>'Area 23'!BW13</f>
        <v>Low</v>
      </c>
      <c r="G12" s="219" t="str">
        <f>'Area 23'!L13</f>
        <v>Moderate</v>
      </c>
      <c r="H12" s="220" t="str">
        <f>'Area 23'!R13</f>
        <v>High</v>
      </c>
      <c r="I12" s="219" t="e">
        <f>'Area 23'!AE13</f>
        <v>#N/A</v>
      </c>
      <c r="J12" s="220" t="e">
        <f>'Area 23'!AK13</f>
        <v>#N/A</v>
      </c>
      <c r="K12" s="219" t="e">
        <f>'Area 23'!AX13</f>
        <v>#N/A</v>
      </c>
      <c r="L12" s="220" t="e">
        <f>'Area 23'!BD13</f>
        <v>#N/A</v>
      </c>
      <c r="M12" s="219" t="e">
        <f>'Area 24'!L13</f>
        <v>#N/A</v>
      </c>
      <c r="N12" s="220" t="e">
        <f>'Area 24'!R13</f>
        <v>#N/A</v>
      </c>
      <c r="O12" s="219" t="e">
        <f>'Area 24'!AF13</f>
        <v>#N/A</v>
      </c>
      <c r="P12" s="220" t="e">
        <f>'Area 24'!AL13</f>
        <v>#N/A</v>
      </c>
      <c r="Q12" s="219" t="e">
        <f>'Area 24'!BT13</f>
        <v>#N/A</v>
      </c>
      <c r="R12" s="220" t="e">
        <f>'Area 24'!BZ13</f>
        <v>#N/A</v>
      </c>
      <c r="S12" s="219" t="e">
        <f>'Area 24'!AZ13</f>
        <v>#N/A</v>
      </c>
      <c r="T12" s="220" t="e">
        <f>'Area 24'!BF13</f>
        <v>#N/A</v>
      </c>
      <c r="U12" s="219" t="e">
        <f>'Area 24'!CO13</f>
        <v>#N/A</v>
      </c>
      <c r="V12" s="220" t="e">
        <f>'Area 24'!CU13</f>
        <v>#N/A</v>
      </c>
      <c r="W12" s="219" t="e">
        <f>'Area 24'!DK13</f>
        <v>#N/A</v>
      </c>
      <c r="X12" s="220" t="e">
        <f>'Area 24'!DQ13</f>
        <v>#N/A</v>
      </c>
      <c r="Y12" s="219" t="e">
        <f>'Area 24'!EF13</f>
        <v>#N/A</v>
      </c>
      <c r="Z12" s="219" t="e">
        <f>'Area 24'!EL13</f>
        <v>#N/A</v>
      </c>
      <c r="AA12" s="219" t="e">
        <f>'Area 24'!FA13</f>
        <v>#N/A</v>
      </c>
      <c r="AB12" s="220" t="e">
        <f>'Area 24'!FG13</f>
        <v>#N/A</v>
      </c>
      <c r="AC12" s="219" t="e">
        <f>'Area 24'!FV13</f>
        <v>#N/A</v>
      </c>
      <c r="AD12" s="220" t="e">
        <f>'Area 24'!GB13</f>
        <v>#N/A</v>
      </c>
      <c r="AE12" s="219" t="e">
        <f>'Area 24'!GQ13</f>
        <v>#N/A</v>
      </c>
      <c r="AF12" s="220" t="e">
        <f>'Area 24'!GW13</f>
        <v>#N/A</v>
      </c>
      <c r="AG12" s="219" t="e">
        <f>'Area 25'!L12</f>
        <v>#N/A</v>
      </c>
      <c r="AH12" s="220" t="e">
        <f>'Area 25'!R12</f>
        <v>#N/A</v>
      </c>
      <c r="AI12" s="219" t="e">
        <f>'Area 25'!AE12</f>
        <v>#N/A</v>
      </c>
      <c r="AJ12" s="220" t="e">
        <f>'Area 25'!AK12</f>
        <v>#N/A</v>
      </c>
      <c r="AK12" s="219" t="e">
        <f>'Area 25'!AX12</f>
        <v>#N/A</v>
      </c>
      <c r="AL12" s="220" t="str">
        <f>'Area 25'!BD12</f>
        <v>Very Low</v>
      </c>
      <c r="AM12" s="384" t="e">
        <f>'Area 25'!BQ12</f>
        <v>#N/A</v>
      </c>
      <c r="AN12" s="220" t="str">
        <f>'Area 25'!BW12</f>
        <v>Very Low</v>
      </c>
      <c r="AO12" s="219" t="e">
        <f>'Area 25'!CJ12</f>
        <v>#N/A</v>
      </c>
      <c r="AP12" s="220" t="e">
        <f>'Area 25'!CP12</f>
        <v>#N/A</v>
      </c>
      <c r="AQ12" s="219" t="e">
        <f>'Area 25'!DC12</f>
        <v>#N/A</v>
      </c>
      <c r="AR12" s="220" t="e">
        <f>'Area 25'!DI12</f>
        <v>#N/A</v>
      </c>
      <c r="AS12" s="219" t="e">
        <f>'Area 26'!AE12</f>
        <v>#N/A</v>
      </c>
      <c r="AT12" s="221" t="e">
        <f>'Area 26'!AK12</f>
        <v>#N/A</v>
      </c>
      <c r="AU12" s="222" t="e">
        <f>'Area 26'!M12</f>
        <v>#N/A</v>
      </c>
      <c r="AV12" s="223" t="e">
        <f>'Area 26'!S12</f>
        <v>#N/A</v>
      </c>
      <c r="AW12" s="171">
        <f t="shared" si="0"/>
        <v>0</v>
      </c>
      <c r="AX12" s="171">
        <f t="shared" si="1"/>
        <v>2</v>
      </c>
      <c r="AY12" s="171">
        <f t="shared" si="2"/>
        <v>0</v>
      </c>
      <c r="AZ12" s="171">
        <f t="shared" si="3"/>
        <v>0</v>
      </c>
      <c r="BA12" s="171">
        <f t="shared" si="4"/>
        <v>0</v>
      </c>
      <c r="BB12" s="171">
        <f t="shared" si="5"/>
        <v>0</v>
      </c>
      <c r="BE12" s="6">
        <v>66.5</v>
      </c>
      <c r="BF12" s="6">
        <v>0</v>
      </c>
    </row>
    <row r="13" spans="1:58" ht="80"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e">
        <f>'Area 23'!AE14</f>
        <v>#N/A</v>
      </c>
      <c r="J13" s="220" t="e">
        <f>'Area 23'!AK14</f>
        <v>#N/A</v>
      </c>
      <c r="K13" s="219" t="e">
        <f>'Area 23'!AX14</f>
        <v>#N/A</v>
      </c>
      <c r="L13" s="220" t="e">
        <f>'Area 23'!BD14</f>
        <v>#N/A</v>
      </c>
      <c r="M13" s="219" t="e">
        <f>'Area 24'!L14</f>
        <v>#N/A</v>
      </c>
      <c r="N13" s="220" t="e">
        <f>'Area 24'!R14</f>
        <v>#N/A</v>
      </c>
      <c r="O13" s="219" t="e">
        <f>'Area 24'!AF14</f>
        <v>#N/A</v>
      </c>
      <c r="P13" s="220" t="e">
        <f>'Area 24'!AL14</f>
        <v>#N/A</v>
      </c>
      <c r="Q13" s="219" t="e">
        <f>'Area 24'!BT14</f>
        <v>#N/A</v>
      </c>
      <c r="R13" s="220" t="e">
        <f>'Area 24'!BZ14</f>
        <v>#N/A</v>
      </c>
      <c r="S13" s="219" t="e">
        <f>'Area 24'!AZ14</f>
        <v>#N/A</v>
      </c>
      <c r="T13" s="220" t="e">
        <f>'Area 24'!BF14</f>
        <v>#N/A</v>
      </c>
      <c r="U13" s="219" t="e">
        <f>'Area 24'!CO14</f>
        <v>#N/A</v>
      </c>
      <c r="V13" s="220" t="e">
        <f>'Area 24'!CU14</f>
        <v>#N/A</v>
      </c>
      <c r="W13" s="219" t="e">
        <f>'Area 24'!DK14</f>
        <v>#N/A</v>
      </c>
      <c r="X13" s="220" t="e">
        <f>'Area 24'!DQ14</f>
        <v>#N/A</v>
      </c>
      <c r="Y13" s="219" t="e">
        <f>'Area 24'!EF14</f>
        <v>#N/A</v>
      </c>
      <c r="Z13" s="219" t="e">
        <f>'Area 24'!EL14</f>
        <v>#N/A</v>
      </c>
      <c r="AA13" s="219" t="e">
        <f>'Area 24'!FA14</f>
        <v>#N/A</v>
      </c>
      <c r="AB13" s="220" t="e">
        <f>'Area 24'!FG14</f>
        <v>#N/A</v>
      </c>
      <c r="AC13" s="219" t="e">
        <f>'Area 24'!FV14</f>
        <v>#N/A</v>
      </c>
      <c r="AD13" s="220" t="e">
        <f>'Area 24'!GB14</f>
        <v>#N/A</v>
      </c>
      <c r="AE13" s="219" t="e">
        <f>'Area 24'!GQ14</f>
        <v>#N/A</v>
      </c>
      <c r="AF13" s="220" t="e">
        <f>'Area 24'!GW14</f>
        <v>#N/A</v>
      </c>
      <c r="AG13" s="219" t="e">
        <f>'Area 25'!L13</f>
        <v>#N/A</v>
      </c>
      <c r="AH13" s="220" t="e">
        <f>'Area 25'!R13</f>
        <v>#N/A</v>
      </c>
      <c r="AI13" s="219" t="e">
        <f>'Area 25'!AE13</f>
        <v>#N/A</v>
      </c>
      <c r="AJ13" s="220" t="e">
        <f>'Area 25'!AK13</f>
        <v>#N/A</v>
      </c>
      <c r="AK13" s="219" t="str">
        <f>'Area 25'!AX13</f>
        <v>Low</v>
      </c>
      <c r="AL13" s="220" t="str">
        <f>'Area 25'!BD13</f>
        <v>Low</v>
      </c>
      <c r="AM13" s="384" t="e">
        <f>'Area 25'!BQ13</f>
        <v>#N/A</v>
      </c>
      <c r="AN13" s="220" t="e">
        <f>'Area 25'!BW13</f>
        <v>#N/A</v>
      </c>
      <c r="AO13" s="219" t="e">
        <f>'Area 25'!CJ13</f>
        <v>#N/A</v>
      </c>
      <c r="AP13" s="220" t="e">
        <f>'Area 25'!CP13</f>
        <v>#N/A</v>
      </c>
      <c r="AQ13" s="219" t="e">
        <f>'Area 25'!DC13</f>
        <v>#N/A</v>
      </c>
      <c r="AR13" s="220" t="e">
        <f>'Area 25'!DI13</f>
        <v>#N/A</v>
      </c>
      <c r="AS13" s="219" t="e">
        <f>'Area 26'!AE13</f>
        <v>#N/A</v>
      </c>
      <c r="AT13" s="221" t="e">
        <f>'Area 26'!AK13</f>
        <v>#N/A</v>
      </c>
      <c r="AU13" s="222" t="e">
        <f>'Area 26'!M13</f>
        <v>#N/A</v>
      </c>
      <c r="AV13" s="223" t="e">
        <f>'Area 26'!S13</f>
        <v>#N/A</v>
      </c>
      <c r="AW13" s="171">
        <f t="shared" si="0"/>
        <v>0</v>
      </c>
      <c r="AX13" s="171">
        <f t="shared" si="1"/>
        <v>0</v>
      </c>
      <c r="AY13" s="171">
        <f t="shared" si="2"/>
        <v>2</v>
      </c>
      <c r="AZ13" s="171">
        <f t="shared" si="3"/>
        <v>0</v>
      </c>
      <c r="BA13" s="171">
        <f t="shared" si="4"/>
        <v>0</v>
      </c>
      <c r="BB13" s="171">
        <f t="shared" si="5"/>
        <v>0</v>
      </c>
      <c r="BE13" s="6">
        <v>66.5</v>
      </c>
      <c r="BF13" s="6">
        <v>45</v>
      </c>
    </row>
    <row r="14" spans="1:58" ht="80" customHeight="1">
      <c r="A14" s="152" t="s">
        <v>38</v>
      </c>
      <c r="B14" s="152" t="s">
        <v>54</v>
      </c>
      <c r="C14" s="165" t="s">
        <v>55</v>
      </c>
      <c r="D14" s="168">
        <v>11</v>
      </c>
      <c r="E14" s="219" t="str">
        <f>'Area 23'!BQ15</f>
        <v>High</v>
      </c>
      <c r="F14" s="220" t="str">
        <f>'Area 23'!BW15</f>
        <v>Very High</v>
      </c>
      <c r="G14" s="219" t="str">
        <f>'Area 23'!L15</f>
        <v>High</v>
      </c>
      <c r="H14" s="220" t="str">
        <f>'Area 23'!R15</f>
        <v>Very High</v>
      </c>
      <c r="I14" s="219" t="e">
        <f>'Area 23'!AE15</f>
        <v>#N/A</v>
      </c>
      <c r="J14" s="220" t="str">
        <f>'Area 23'!AK15</f>
        <v>High Priority Data Gap</v>
      </c>
      <c r="K14" s="219" t="e">
        <f>'Area 23'!AX15</f>
        <v>#N/A</v>
      </c>
      <c r="L14" s="220" t="e">
        <f>'Area 23'!BD15</f>
        <v>#N/A</v>
      </c>
      <c r="M14" s="219" t="e">
        <f>'Area 24'!L15</f>
        <v>#N/A</v>
      </c>
      <c r="N14" s="220" t="e">
        <f>'Area 24'!R15</f>
        <v>#N/A</v>
      </c>
      <c r="O14" s="219" t="e">
        <f>'Area 24'!AF15</f>
        <v>#N/A</v>
      </c>
      <c r="P14" s="220" t="e">
        <f>'Area 24'!AL15</f>
        <v>#N/A</v>
      </c>
      <c r="Q14" s="219" t="e">
        <f>'Area 24'!BT15</f>
        <v>#N/A</v>
      </c>
      <c r="R14" s="220" t="e">
        <f>'Area 24'!BZ15</f>
        <v>#N/A</v>
      </c>
      <c r="S14" s="219" t="e">
        <f>'Area 24'!AZ15</f>
        <v>#N/A</v>
      </c>
      <c r="T14" s="220" t="str">
        <f>'Area 24'!BF15</f>
        <v>High</v>
      </c>
      <c r="U14" s="219" t="e">
        <f>'Area 24'!CO15</f>
        <v>#N/A</v>
      </c>
      <c r="V14" s="220" t="e">
        <f>'Area 24'!CU15</f>
        <v>#N/A</v>
      </c>
      <c r="W14" s="219" t="e">
        <f>'Area 24'!DK15</f>
        <v>#N/A</v>
      </c>
      <c r="X14" s="220" t="e">
        <f>'Area 24'!DQ15</f>
        <v>#N/A</v>
      </c>
      <c r="Y14" s="219" t="e">
        <f>'Area 24'!EF15</f>
        <v>#N/A</v>
      </c>
      <c r="Z14" s="219" t="e">
        <f>'Area 24'!EL15</f>
        <v>#N/A</v>
      </c>
      <c r="AA14" s="219" t="e">
        <f>'Area 24'!FA15</f>
        <v>#N/A</v>
      </c>
      <c r="AB14" s="220" t="e">
        <f>'Area 24'!FG15</f>
        <v>#N/A</v>
      </c>
      <c r="AC14" s="219" t="e">
        <f>'Area 24'!FV15</f>
        <v>#N/A</v>
      </c>
      <c r="AD14" s="220" t="e">
        <f>'Area 24'!GB15</f>
        <v>#N/A</v>
      </c>
      <c r="AE14" s="219" t="e">
        <f>'Area 24'!GQ15</f>
        <v>#N/A</v>
      </c>
      <c r="AF14" s="220" t="e">
        <f>'Area 24'!GW15</f>
        <v>#N/A</v>
      </c>
      <c r="AG14" s="219" t="e">
        <f>'Area 25'!L14</f>
        <v>#N/A</v>
      </c>
      <c r="AH14" s="220" t="e">
        <f>'Area 25'!R14</f>
        <v>#N/A</v>
      </c>
      <c r="AI14" s="219" t="e">
        <f>'Area 25'!AE14</f>
        <v>#N/A</v>
      </c>
      <c r="AJ14" s="220" t="str">
        <f>'Area 25'!AK14</f>
        <v>Low</v>
      </c>
      <c r="AK14" s="219" t="e">
        <f>'Area 25'!AX14</f>
        <v>#N/A</v>
      </c>
      <c r="AL14" s="220" t="e">
        <f>'Area 25'!BD14</f>
        <v>#N/A</v>
      </c>
      <c r="AM14" s="384" t="e">
        <f>'Area 25'!BQ14</f>
        <v>#N/A</v>
      </c>
      <c r="AN14" s="220" t="e">
        <f>'Area 25'!BW14</f>
        <v>#N/A</v>
      </c>
      <c r="AO14" s="219" t="e">
        <f>'Area 25'!CJ14</f>
        <v>#N/A</v>
      </c>
      <c r="AP14" s="220" t="e">
        <f>'Area 25'!CP14</f>
        <v>#N/A</v>
      </c>
      <c r="AQ14" s="219" t="e">
        <f>'Area 25'!DC14</f>
        <v>#N/A</v>
      </c>
      <c r="AR14" s="220" t="e">
        <f>'Area 25'!DI14</f>
        <v>#N/A</v>
      </c>
      <c r="AS14" s="219" t="e">
        <f>'Area 26'!AE14</f>
        <v>#N/A</v>
      </c>
      <c r="AT14" s="221">
        <f>'Area 26'!AK14</f>
        <v>1</v>
      </c>
      <c r="AU14" s="222" t="e">
        <f>'Area 26'!M14</f>
        <v>#N/A</v>
      </c>
      <c r="AV14" s="223" t="e">
        <f>'Area 26'!S14</f>
        <v>#N/A</v>
      </c>
      <c r="AW14" s="171">
        <f t="shared" si="0"/>
        <v>0</v>
      </c>
      <c r="AX14" s="171">
        <f t="shared" si="1"/>
        <v>0</v>
      </c>
      <c r="AY14" s="171">
        <f t="shared" si="2"/>
        <v>1</v>
      </c>
      <c r="AZ14" s="171">
        <f t="shared" si="3"/>
        <v>0</v>
      </c>
      <c r="BA14" s="171">
        <f t="shared" si="4"/>
        <v>1</v>
      </c>
      <c r="BB14" s="171">
        <f t="shared" si="5"/>
        <v>0</v>
      </c>
    </row>
    <row r="15" spans="1:58" ht="80" customHeight="1">
      <c r="A15" s="152" t="s">
        <v>38</v>
      </c>
      <c r="B15" s="152" t="s">
        <v>54</v>
      </c>
      <c r="C15" s="165" t="s">
        <v>56</v>
      </c>
      <c r="D15" s="168">
        <v>12</v>
      </c>
      <c r="E15" s="219" t="str">
        <f>'Area 23'!BQ16</f>
        <v>Very Low</v>
      </c>
      <c r="F15" s="220" t="str">
        <f>'Area 23'!BW16</f>
        <v>Very Low</v>
      </c>
      <c r="G15" s="219" t="e">
        <f>'Area 23'!L16</f>
        <v>#N/A</v>
      </c>
      <c r="H15" s="220" t="e">
        <f>'Area 23'!R16</f>
        <v>#N/A</v>
      </c>
      <c r="I15" s="219" t="e">
        <f>'Area 23'!AE16</f>
        <v>#N/A</v>
      </c>
      <c r="J15" s="220" t="e">
        <f>'Area 23'!AK16</f>
        <v>#N/A</v>
      </c>
      <c r="K15" s="219" t="e">
        <f>'Area 23'!AX16</f>
        <v>#N/A</v>
      </c>
      <c r="L15" s="220" t="e">
        <f>'Area 23'!BD16</f>
        <v>#N/A</v>
      </c>
      <c r="M15" s="219" t="e">
        <f>'Area 24'!L16</f>
        <v>#N/A</v>
      </c>
      <c r="N15" s="220" t="e">
        <f>'Area 24'!R16</f>
        <v>#N/A</v>
      </c>
      <c r="O15" s="219" t="e">
        <f>'Area 24'!AF16</f>
        <v>#N/A</v>
      </c>
      <c r="P15" s="220" t="e">
        <f>'Area 24'!AL16</f>
        <v>#N/A</v>
      </c>
      <c r="Q15" s="219" t="e">
        <f>'Area 24'!BT16</f>
        <v>#N/A</v>
      </c>
      <c r="R15" s="220" t="e">
        <f>'Area 24'!BZ16</f>
        <v>#N/A</v>
      </c>
      <c r="S15" s="219" t="e">
        <f>'Area 24'!AZ16</f>
        <v>#N/A</v>
      </c>
      <c r="T15" s="220" t="e">
        <f>'Area 24'!BF16</f>
        <v>#N/A</v>
      </c>
      <c r="U15" s="219" t="e">
        <f>'Area 24'!CO16</f>
        <v>#N/A</v>
      </c>
      <c r="V15" s="220" t="e">
        <f>'Area 24'!CU16</f>
        <v>#N/A</v>
      </c>
      <c r="W15" s="219" t="e">
        <f>'Area 24'!DK16</f>
        <v>#N/A</v>
      </c>
      <c r="X15" s="220" t="e">
        <f>'Area 24'!DQ16</f>
        <v>#N/A</v>
      </c>
      <c r="Y15" s="219" t="e">
        <f>'Area 24'!EF16</f>
        <v>#N/A</v>
      </c>
      <c r="Z15" s="219" t="e">
        <f>'Area 24'!EL16</f>
        <v>#N/A</v>
      </c>
      <c r="AA15" s="219" t="e">
        <f>'Area 24'!FA16</f>
        <v>#N/A</v>
      </c>
      <c r="AB15" s="220" t="e">
        <f>'Area 24'!FG16</f>
        <v>#N/A</v>
      </c>
      <c r="AC15" s="219" t="e">
        <f>'Area 24'!FV16</f>
        <v>#N/A</v>
      </c>
      <c r="AD15" s="220" t="e">
        <f>'Area 24'!GB16</f>
        <v>#N/A</v>
      </c>
      <c r="AE15" s="219" t="e">
        <f>'Area 24'!GQ16</f>
        <v>#N/A</v>
      </c>
      <c r="AF15" s="220" t="e">
        <f>'Area 24'!GW16</f>
        <v>#N/A</v>
      </c>
      <c r="AG15" s="219" t="e">
        <f>'Area 25'!L15</f>
        <v>#N/A</v>
      </c>
      <c r="AH15" s="220" t="e">
        <f>'Area 25'!R15</f>
        <v>#N/A</v>
      </c>
      <c r="AI15" s="219" t="e">
        <f>'Area 25'!AE15</f>
        <v>#N/A</v>
      </c>
      <c r="AJ15" s="220" t="e">
        <f>'Area 25'!AK15</f>
        <v>#N/A</v>
      </c>
      <c r="AK15" s="219" t="e">
        <f>'Area 25'!AX15</f>
        <v>#N/A</v>
      </c>
      <c r="AL15" s="220" t="e">
        <f>'Area 25'!BD15</f>
        <v>#N/A</v>
      </c>
      <c r="AM15" s="384" t="e">
        <f>'Area 25'!BQ15</f>
        <v>#N/A</v>
      </c>
      <c r="AN15" s="220" t="e">
        <f>'Area 25'!BW15</f>
        <v>#N/A</v>
      </c>
      <c r="AO15" s="219" t="e">
        <f>'Area 25'!CJ15</f>
        <v>#N/A</v>
      </c>
      <c r="AP15" s="220" t="e">
        <f>'Area 25'!CP15</f>
        <v>#N/A</v>
      </c>
      <c r="AQ15" s="219" t="e">
        <f>'Area 25'!DC15</f>
        <v>#N/A</v>
      </c>
      <c r="AR15" s="220" t="e">
        <f>'Area 25'!DI15</f>
        <v>#N/A</v>
      </c>
      <c r="AS15" s="219" t="e">
        <f>'Area 26'!AE15</f>
        <v>#N/A</v>
      </c>
      <c r="AT15" s="221" t="e">
        <f>'Area 26'!AK15</f>
        <v>#N/A</v>
      </c>
      <c r="AU15" s="222" t="e">
        <f>'Area 26'!M15</f>
        <v>#N/A</v>
      </c>
      <c r="AV15" s="223" t="e">
        <f>'Area 26'!S15</f>
        <v>#N/A</v>
      </c>
      <c r="AW15" s="171">
        <f t="shared" si="0"/>
        <v>0</v>
      </c>
      <c r="AX15" s="171">
        <f t="shared" si="1"/>
        <v>0</v>
      </c>
      <c r="AY15" s="171">
        <f t="shared" si="2"/>
        <v>0</v>
      </c>
      <c r="AZ15" s="171">
        <f t="shared" si="3"/>
        <v>0</v>
      </c>
      <c r="BA15" s="171">
        <f t="shared" si="4"/>
        <v>0</v>
      </c>
      <c r="BB15" s="171">
        <f t="shared" si="5"/>
        <v>0</v>
      </c>
    </row>
    <row r="16" spans="1:58" ht="80" customHeight="1">
      <c r="A16" s="152" t="s">
        <v>38</v>
      </c>
      <c r="B16" s="152" t="s">
        <v>54</v>
      </c>
      <c r="C16" s="165" t="s">
        <v>57</v>
      </c>
      <c r="D16" s="168">
        <v>13</v>
      </c>
      <c r="E16" s="219" t="str">
        <f>'Area 23'!BQ17</f>
        <v>Low Priority Data Gap</v>
      </c>
      <c r="F16" s="220" t="str">
        <f>'Area 23'!BW17</f>
        <v>Low Priority Data Gap</v>
      </c>
      <c r="G16" s="219" t="e">
        <f>'Area 23'!L17</f>
        <v>#N/A</v>
      </c>
      <c r="H16" s="220" t="e">
        <f>'Area 23'!R17</f>
        <v>#N/A</v>
      </c>
      <c r="I16" s="219" t="e">
        <f>'Area 23'!AE17</f>
        <v>#N/A</v>
      </c>
      <c r="J16" s="220" t="e">
        <f>'Area 23'!AK17</f>
        <v>#N/A</v>
      </c>
      <c r="K16" s="219" t="e">
        <f>'Area 23'!AX17</f>
        <v>#N/A</v>
      </c>
      <c r="L16" s="220" t="e">
        <f>'Area 23'!BD17</f>
        <v>#N/A</v>
      </c>
      <c r="M16" s="219" t="e">
        <f>'Area 24'!L17</f>
        <v>#N/A</v>
      </c>
      <c r="N16" s="220" t="e">
        <f>'Area 24'!R17</f>
        <v>#N/A</v>
      </c>
      <c r="O16" s="219" t="e">
        <f>'Area 24'!AF17</f>
        <v>#N/A</v>
      </c>
      <c r="P16" s="220" t="e">
        <f>'Area 24'!AL17</f>
        <v>#N/A</v>
      </c>
      <c r="Q16" s="219" t="e">
        <f>'Area 24'!BT17</f>
        <v>#N/A</v>
      </c>
      <c r="R16" s="220" t="e">
        <f>'Area 24'!BZ17</f>
        <v>#N/A</v>
      </c>
      <c r="S16" s="219" t="e">
        <f>'Area 24'!AZ17</f>
        <v>#N/A</v>
      </c>
      <c r="T16" s="220" t="e">
        <f>'Area 24'!BF17</f>
        <v>#N/A</v>
      </c>
      <c r="U16" s="219" t="e">
        <f>'Area 24'!CO17</f>
        <v>#N/A</v>
      </c>
      <c r="V16" s="220" t="e">
        <f>'Area 24'!CU17</f>
        <v>#N/A</v>
      </c>
      <c r="W16" s="219" t="e">
        <f>'Area 24'!DK17</f>
        <v>#N/A</v>
      </c>
      <c r="X16" s="220" t="e">
        <f>'Area 24'!DQ17</f>
        <v>#N/A</v>
      </c>
      <c r="Y16" s="219" t="e">
        <f>'Area 24'!EF17</f>
        <v>#N/A</v>
      </c>
      <c r="Z16" s="219" t="e">
        <f>'Area 24'!EL17</f>
        <v>#N/A</v>
      </c>
      <c r="AA16" s="219" t="e">
        <f>'Area 24'!FA17</f>
        <v>#N/A</v>
      </c>
      <c r="AB16" s="220" t="e">
        <f>'Area 24'!FG17</f>
        <v>#N/A</v>
      </c>
      <c r="AC16" s="219" t="e">
        <f>'Area 24'!FV17</f>
        <v>#N/A</v>
      </c>
      <c r="AD16" s="220" t="e">
        <f>'Area 24'!GB17</f>
        <v>#N/A</v>
      </c>
      <c r="AE16" s="219" t="e">
        <f>'Area 24'!GQ17</f>
        <v>#N/A</v>
      </c>
      <c r="AF16" s="220" t="e">
        <f>'Area 24'!GW17</f>
        <v>#N/A</v>
      </c>
      <c r="AG16" s="219" t="e">
        <f>'Area 25'!L16</f>
        <v>#N/A</v>
      </c>
      <c r="AH16" s="220" t="e">
        <f>'Area 25'!R16</f>
        <v>#N/A</v>
      </c>
      <c r="AI16" s="219" t="e">
        <f>'Area 25'!AE16</f>
        <v>#N/A</v>
      </c>
      <c r="AJ16" s="220" t="e">
        <f>'Area 25'!AK16</f>
        <v>#N/A</v>
      </c>
      <c r="AK16" s="219" t="e">
        <f>'Area 25'!AX16</f>
        <v>#N/A</v>
      </c>
      <c r="AL16" s="220" t="e">
        <f>'Area 25'!BD16</f>
        <v>#N/A</v>
      </c>
      <c r="AM16" s="384" t="e">
        <f>'Area 25'!BQ16</f>
        <v>#N/A</v>
      </c>
      <c r="AN16" s="220" t="e">
        <f>'Area 25'!BW16</f>
        <v>#N/A</v>
      </c>
      <c r="AO16" s="219" t="e">
        <f>'Area 25'!CJ16</f>
        <v>#N/A</v>
      </c>
      <c r="AP16" s="220" t="e">
        <f>'Area 25'!CP16</f>
        <v>#N/A</v>
      </c>
      <c r="AQ16" s="219" t="e">
        <f>'Area 25'!DC16</f>
        <v>#N/A</v>
      </c>
      <c r="AR16" s="220" t="e">
        <f>'Area 25'!DI16</f>
        <v>#N/A</v>
      </c>
      <c r="AS16" s="219" t="e">
        <f>'Area 26'!AE16</f>
        <v>#N/A</v>
      </c>
      <c r="AT16" s="221" t="e">
        <f>'Area 26'!AK16</f>
        <v>#N/A</v>
      </c>
      <c r="AU16" s="222" t="e">
        <f>'Area 26'!M16</f>
        <v>#N/A</v>
      </c>
      <c r="AV16" s="223" t="e">
        <f>'Area 26'!S16</f>
        <v>#N/A</v>
      </c>
      <c r="AW16" s="171">
        <f t="shared" si="0"/>
        <v>0</v>
      </c>
      <c r="AX16" s="171">
        <f t="shared" si="1"/>
        <v>0</v>
      </c>
      <c r="AY16" s="171">
        <f t="shared" si="2"/>
        <v>0</v>
      </c>
      <c r="AZ16" s="171">
        <f t="shared" si="3"/>
        <v>0</v>
      </c>
      <c r="BA16" s="171">
        <f t="shared" si="4"/>
        <v>0</v>
      </c>
      <c r="BB16" s="171">
        <f t="shared" si="5"/>
        <v>0</v>
      </c>
    </row>
    <row r="17" spans="1:54" ht="80" customHeight="1">
      <c r="A17" s="152" t="s">
        <v>38</v>
      </c>
      <c r="B17" s="152" t="s">
        <v>54</v>
      </c>
      <c r="C17" s="165" t="s">
        <v>58</v>
      </c>
      <c r="D17" s="168">
        <v>14</v>
      </c>
      <c r="E17" s="219" t="str">
        <f>'Area 23'!BQ18</f>
        <v>Low Priority Data Gap</v>
      </c>
      <c r="F17" s="220" t="str">
        <f>'Area 23'!BW18</f>
        <v>Low Priority Data Gap</v>
      </c>
      <c r="G17" s="219" t="e">
        <f>'Area 23'!L18</f>
        <v>#N/A</v>
      </c>
      <c r="H17" s="220" t="e">
        <f>'Area 23'!R18</f>
        <v>#N/A</v>
      </c>
      <c r="I17" s="219" t="e">
        <f>'Area 23'!AE18</f>
        <v>#N/A</v>
      </c>
      <c r="J17" s="220" t="e">
        <f>'Area 23'!AK18</f>
        <v>#N/A</v>
      </c>
      <c r="K17" s="219" t="e">
        <f>'Area 23'!AX18</f>
        <v>#N/A</v>
      </c>
      <c r="L17" s="220" t="e">
        <f>'Area 23'!BD18</f>
        <v>#N/A</v>
      </c>
      <c r="M17" s="219" t="e">
        <f>'Area 24'!L18</f>
        <v>#N/A</v>
      </c>
      <c r="N17" s="220" t="e">
        <f>'Area 24'!R18</f>
        <v>#N/A</v>
      </c>
      <c r="O17" s="219" t="e">
        <f>'Area 24'!AF18</f>
        <v>#N/A</v>
      </c>
      <c r="P17" s="220" t="e">
        <f>'Area 24'!AL18</f>
        <v>#N/A</v>
      </c>
      <c r="Q17" s="219" t="e">
        <f>'Area 24'!BT18</f>
        <v>#N/A</v>
      </c>
      <c r="R17" s="220" t="e">
        <f>'Area 24'!BZ18</f>
        <v>#N/A</v>
      </c>
      <c r="S17" s="219" t="e">
        <f>'Area 24'!AZ18</f>
        <v>#N/A</v>
      </c>
      <c r="T17" s="220" t="e">
        <f>'Area 24'!BF18</f>
        <v>#N/A</v>
      </c>
      <c r="U17" s="219" t="e">
        <f>'Area 24'!CO18</f>
        <v>#N/A</v>
      </c>
      <c r="V17" s="220" t="e">
        <f>'Area 24'!CU18</f>
        <v>#N/A</v>
      </c>
      <c r="W17" s="219" t="e">
        <f>'Area 24'!DK18</f>
        <v>#N/A</v>
      </c>
      <c r="X17" s="220" t="e">
        <f>'Area 24'!DQ18</f>
        <v>#N/A</v>
      </c>
      <c r="Y17" s="219" t="e">
        <f>'Area 24'!EF18</f>
        <v>#N/A</v>
      </c>
      <c r="Z17" s="219" t="e">
        <f>'Area 24'!EL18</f>
        <v>#N/A</v>
      </c>
      <c r="AA17" s="219" t="e">
        <f>'Area 24'!FA18</f>
        <v>#N/A</v>
      </c>
      <c r="AB17" s="220" t="e">
        <f>'Area 24'!FG18</f>
        <v>#N/A</v>
      </c>
      <c r="AC17" s="219" t="e">
        <f>'Area 24'!FV18</f>
        <v>#N/A</v>
      </c>
      <c r="AD17" s="220" t="e">
        <f>'Area 24'!GB18</f>
        <v>#N/A</v>
      </c>
      <c r="AE17" s="219" t="e">
        <f>'Area 24'!GQ18</f>
        <v>#N/A</v>
      </c>
      <c r="AF17" s="220" t="e">
        <f>'Area 24'!GW18</f>
        <v>#N/A</v>
      </c>
      <c r="AG17" s="219" t="e">
        <f>'Area 25'!L17</f>
        <v>#N/A</v>
      </c>
      <c r="AH17" s="220" t="e">
        <f>'Area 25'!R17</f>
        <v>#N/A</v>
      </c>
      <c r="AI17" s="219" t="e">
        <f>'Area 25'!AE17</f>
        <v>#N/A</v>
      </c>
      <c r="AJ17" s="220" t="e">
        <f>'Area 25'!AK17</f>
        <v>#N/A</v>
      </c>
      <c r="AK17" s="219" t="e">
        <f>'Area 25'!AX17</f>
        <v>#N/A</v>
      </c>
      <c r="AL17" s="220" t="e">
        <f>'Area 25'!BD17</f>
        <v>#N/A</v>
      </c>
      <c r="AM17" s="384" t="e">
        <f>'Area 25'!BQ17</f>
        <v>#N/A</v>
      </c>
      <c r="AN17" s="220" t="e">
        <f>'Area 25'!BW17</f>
        <v>#N/A</v>
      </c>
      <c r="AO17" s="219" t="e">
        <f>'Area 25'!CJ17</f>
        <v>#N/A</v>
      </c>
      <c r="AP17" s="220" t="e">
        <f>'Area 25'!CP17</f>
        <v>#N/A</v>
      </c>
      <c r="AQ17" s="219" t="e">
        <f>'Area 25'!DC17</f>
        <v>#N/A</v>
      </c>
      <c r="AR17" s="220" t="e">
        <f>'Area 25'!DI17</f>
        <v>#N/A</v>
      </c>
      <c r="AS17" s="219" t="e">
        <f>'Area 26'!AE17</f>
        <v>#N/A</v>
      </c>
      <c r="AT17" s="221" t="e">
        <f>'Area 26'!AK17</f>
        <v>#N/A</v>
      </c>
      <c r="AU17" s="222" t="e">
        <f>'Area 26'!M17</f>
        <v>#N/A</v>
      </c>
      <c r="AV17" s="223" t="e">
        <f>'Area 26'!S17</f>
        <v>#N/A</v>
      </c>
      <c r="AW17" s="171">
        <f t="shared" si="0"/>
        <v>0</v>
      </c>
      <c r="AX17" s="171">
        <f t="shared" si="1"/>
        <v>0</v>
      </c>
      <c r="AY17" s="171">
        <f t="shared" si="2"/>
        <v>0</v>
      </c>
      <c r="AZ17" s="171">
        <f t="shared" si="3"/>
        <v>0</v>
      </c>
      <c r="BA17" s="171">
        <f t="shared" si="4"/>
        <v>0</v>
      </c>
      <c r="BB17" s="171">
        <f t="shared" si="5"/>
        <v>0</v>
      </c>
    </row>
    <row r="18" spans="1:54" ht="80" customHeight="1">
      <c r="A18" s="152" t="s">
        <v>38</v>
      </c>
      <c r="B18" s="152" t="s">
        <v>54</v>
      </c>
      <c r="C18" s="165" t="s">
        <v>59</v>
      </c>
      <c r="D18" s="168">
        <v>15</v>
      </c>
      <c r="E18" s="219" t="str">
        <f>'Area 23'!BQ19</f>
        <v>Moderate</v>
      </c>
      <c r="F18" s="220" t="str">
        <f>'Area 23'!BW19</f>
        <v>Moderate</v>
      </c>
      <c r="G18" s="219" t="e">
        <f>'Area 23'!L19</f>
        <v>#N/A</v>
      </c>
      <c r="H18" s="220" t="e">
        <f>'Area 23'!R19</f>
        <v>#N/A</v>
      </c>
      <c r="I18" s="219" t="e">
        <f>'Area 23'!AE19</f>
        <v>#N/A</v>
      </c>
      <c r="J18" s="220" t="e">
        <f>'Area 23'!AK19</f>
        <v>#N/A</v>
      </c>
      <c r="K18" s="219" t="e">
        <f>'Area 23'!AX19</f>
        <v>#N/A</v>
      </c>
      <c r="L18" s="220" t="e">
        <f>'Area 23'!BD19</f>
        <v>#N/A</v>
      </c>
      <c r="M18" s="219" t="e">
        <f>'Area 24'!L19</f>
        <v>#N/A</v>
      </c>
      <c r="N18" s="220" t="e">
        <f>'Area 24'!R19</f>
        <v>#N/A</v>
      </c>
      <c r="O18" s="219" t="e">
        <f>'Area 24'!AF19</f>
        <v>#N/A</v>
      </c>
      <c r="P18" s="220" t="e">
        <f>'Area 24'!AL19</f>
        <v>#N/A</v>
      </c>
      <c r="Q18" s="219" t="e">
        <f>'Area 24'!BT19</f>
        <v>#N/A</v>
      </c>
      <c r="R18" s="220" t="e">
        <f>'Area 24'!BZ19</f>
        <v>#N/A</v>
      </c>
      <c r="S18" s="219" t="e">
        <f>'Area 24'!AZ19</f>
        <v>#N/A</v>
      </c>
      <c r="T18" s="220" t="e">
        <f>'Area 24'!BF19</f>
        <v>#N/A</v>
      </c>
      <c r="U18" s="219" t="e">
        <f>'Area 24'!CO19</f>
        <v>#N/A</v>
      </c>
      <c r="V18" s="220" t="e">
        <f>'Area 24'!CU19</f>
        <v>#N/A</v>
      </c>
      <c r="W18" s="219" t="e">
        <f>'Area 24'!DK19</f>
        <v>#N/A</v>
      </c>
      <c r="X18" s="220" t="e">
        <f>'Area 24'!DQ19</f>
        <v>#N/A</v>
      </c>
      <c r="Y18" s="219" t="e">
        <f>'Area 24'!EF19</f>
        <v>#N/A</v>
      </c>
      <c r="Z18" s="219" t="e">
        <f>'Area 24'!EL19</f>
        <v>#N/A</v>
      </c>
      <c r="AA18" s="219" t="e">
        <f>'Area 24'!FA19</f>
        <v>#N/A</v>
      </c>
      <c r="AB18" s="220" t="e">
        <f>'Area 24'!FG19</f>
        <v>#N/A</v>
      </c>
      <c r="AC18" s="219" t="e">
        <f>'Area 24'!FV19</f>
        <v>#N/A</v>
      </c>
      <c r="AD18" s="220" t="e">
        <f>'Area 24'!GB19</f>
        <v>#N/A</v>
      </c>
      <c r="AE18" s="219" t="e">
        <f>'Area 24'!GQ19</f>
        <v>#N/A</v>
      </c>
      <c r="AF18" s="220" t="e">
        <f>'Area 24'!GW19</f>
        <v>#N/A</v>
      </c>
      <c r="AG18" s="219" t="e">
        <f>'Area 25'!L18</f>
        <v>#N/A</v>
      </c>
      <c r="AH18" s="220" t="e">
        <f>'Area 25'!R18</f>
        <v>#N/A</v>
      </c>
      <c r="AI18" s="219" t="e">
        <f>'Area 25'!AE18</f>
        <v>#N/A</v>
      </c>
      <c r="AJ18" s="220" t="e">
        <f>'Area 25'!AK18</f>
        <v>#N/A</v>
      </c>
      <c r="AK18" s="219" t="e">
        <f>'Area 25'!AX18</f>
        <v>#N/A</v>
      </c>
      <c r="AL18" s="220" t="e">
        <f>'Area 25'!BD18</f>
        <v>#N/A</v>
      </c>
      <c r="AM18" s="384" t="e">
        <f>'Area 25'!BQ18</f>
        <v>#N/A</v>
      </c>
      <c r="AN18" s="220" t="e">
        <f>'Area 25'!BW18</f>
        <v>#N/A</v>
      </c>
      <c r="AO18" s="219" t="e">
        <f>'Area 25'!CJ18</f>
        <v>#N/A</v>
      </c>
      <c r="AP18" s="220" t="e">
        <f>'Area 25'!CP18</f>
        <v>#N/A</v>
      </c>
      <c r="AQ18" s="219" t="e">
        <f>'Area 25'!DC18</f>
        <v>#N/A</v>
      </c>
      <c r="AR18" s="220" t="e">
        <f>'Area 25'!DI18</f>
        <v>#N/A</v>
      </c>
      <c r="AS18" s="219" t="e">
        <f>'Area 26'!AE18</f>
        <v>#N/A</v>
      </c>
      <c r="AT18" s="221" t="e">
        <f>'Area 26'!AK18</f>
        <v>#N/A</v>
      </c>
      <c r="AU18" s="222" t="e">
        <f>'Area 26'!M18</f>
        <v>#N/A</v>
      </c>
      <c r="AV18" s="223" t="e">
        <f>'Area 26'!S18</f>
        <v>#N/A</v>
      </c>
      <c r="AW18" s="171">
        <f t="shared" si="0"/>
        <v>0</v>
      </c>
      <c r="AX18" s="171">
        <f t="shared" si="1"/>
        <v>0</v>
      </c>
      <c r="AY18" s="171">
        <f t="shared" si="2"/>
        <v>0</v>
      </c>
      <c r="AZ18" s="171">
        <f t="shared" si="3"/>
        <v>0</v>
      </c>
      <c r="BA18" s="171">
        <f t="shared" si="4"/>
        <v>0</v>
      </c>
      <c r="BB18" s="171">
        <f t="shared" si="5"/>
        <v>0</v>
      </c>
    </row>
    <row r="19" spans="1:54" ht="80" customHeight="1">
      <c r="A19" s="152" t="s">
        <v>60</v>
      </c>
      <c r="B19" s="152" t="s">
        <v>39</v>
      </c>
      <c r="C19" s="165" t="s">
        <v>61</v>
      </c>
      <c r="D19" s="168">
        <v>16</v>
      </c>
      <c r="E19" s="219" t="str">
        <f>'Area 23'!BQ20</f>
        <v>High</v>
      </c>
      <c r="F19" s="220" t="str">
        <f>'Area 23'!BW20</f>
        <v>High</v>
      </c>
      <c r="G19" s="219" t="e">
        <f>'Area 23'!L20</f>
        <v>#N/A</v>
      </c>
      <c r="H19" s="220" t="e">
        <f>'Area 23'!R20</f>
        <v>#N/A</v>
      </c>
      <c r="I19" s="219" t="e">
        <f>'Area 23'!AE20</f>
        <v>#N/A</v>
      </c>
      <c r="J19" s="220" t="e">
        <f>'Area 23'!AK20</f>
        <v>#N/A</v>
      </c>
      <c r="K19" s="219" t="e">
        <f>'Area 23'!AX20</f>
        <v>#N/A</v>
      </c>
      <c r="L19" s="220" t="e">
        <f>'Area 23'!BD20</f>
        <v>#N/A</v>
      </c>
      <c r="M19" s="219" t="e">
        <f>'Area 24'!L20</f>
        <v>#N/A</v>
      </c>
      <c r="N19" s="220" t="str">
        <f>'Area 24'!R20</f>
        <v>Low</v>
      </c>
      <c r="O19" s="219" t="e">
        <f>'Area 24'!AF20</f>
        <v>#N/A</v>
      </c>
      <c r="P19" s="220" t="str">
        <f>'Area 24'!AL20</f>
        <v>Low</v>
      </c>
      <c r="Q19" s="219" t="e">
        <f>'Area 24'!BT20</f>
        <v>#N/A</v>
      </c>
      <c r="R19" s="220" t="e">
        <f>'Area 24'!BZ20</f>
        <v>#N/A</v>
      </c>
      <c r="S19" s="219" t="e">
        <f>'Area 24'!AZ20</f>
        <v>#N/A</v>
      </c>
      <c r="T19" s="220" t="e">
        <f>'Area 24'!BF20</f>
        <v>#N/A</v>
      </c>
      <c r="U19" s="219" t="e">
        <f>'Area 24'!CO20</f>
        <v>#N/A</v>
      </c>
      <c r="V19" s="220" t="e">
        <f>'Area 24'!CU20</f>
        <v>#N/A</v>
      </c>
      <c r="W19" s="219" t="e">
        <f>'Area 24'!DK20</f>
        <v>#N/A</v>
      </c>
      <c r="X19" s="220" t="e">
        <f>'Area 24'!DQ20</f>
        <v>#N/A</v>
      </c>
      <c r="Y19" s="219" t="e">
        <f>'Area 24'!EF20</f>
        <v>#N/A</v>
      </c>
      <c r="Z19" s="219" t="e">
        <f>'Area 24'!EL20</f>
        <v>#N/A</v>
      </c>
      <c r="AA19" s="219" t="e">
        <f>'Area 24'!FA20</f>
        <v>#N/A</v>
      </c>
      <c r="AB19" s="220" t="e">
        <f>'Area 24'!FG20</f>
        <v>#N/A</v>
      </c>
      <c r="AC19" s="219" t="e">
        <f>'Area 24'!FV20</f>
        <v>#N/A</v>
      </c>
      <c r="AD19" s="220" t="e">
        <f>'Area 24'!GB20</f>
        <v>#N/A</v>
      </c>
      <c r="AE19" s="219" t="e">
        <f>'Area 24'!GQ20</f>
        <v>#N/A</v>
      </c>
      <c r="AF19" s="220" t="str">
        <f>'Area 24'!GW20</f>
        <v>Low</v>
      </c>
      <c r="AG19" s="219" t="e">
        <f>'Area 25'!L19</f>
        <v>#N/A</v>
      </c>
      <c r="AH19" s="220" t="e">
        <f>'Area 25'!R19</f>
        <v>#N/A</v>
      </c>
      <c r="AI19" s="219" t="e">
        <f>'Area 25'!AE19</f>
        <v>#N/A</v>
      </c>
      <c r="AJ19" s="220" t="e">
        <f>'Area 25'!AK19</f>
        <v>#N/A</v>
      </c>
      <c r="AK19" s="219" t="str">
        <f>'Area 25'!AX19</f>
        <v>Low</v>
      </c>
      <c r="AL19" s="220" t="str">
        <f>'Area 25'!BD19</f>
        <v>Low</v>
      </c>
      <c r="AM19" s="384" t="e">
        <f>'Area 25'!BQ19</f>
        <v>#N/A</v>
      </c>
      <c r="AN19" s="220" t="e">
        <f>'Area 25'!BW19</f>
        <v>#N/A</v>
      </c>
      <c r="AO19" s="219" t="e">
        <f>'Area 25'!CJ19</f>
        <v>#N/A</v>
      </c>
      <c r="AP19" s="220" t="e">
        <f>'Area 25'!CP19</f>
        <v>#N/A</v>
      </c>
      <c r="AQ19" s="219" t="e">
        <f>'Area 25'!DC19</f>
        <v>#N/A</v>
      </c>
      <c r="AR19" s="220" t="e">
        <f>'Area 25'!DI19</f>
        <v>#N/A</v>
      </c>
      <c r="AS19" s="219" t="e">
        <f>'Area 26'!AE19</f>
        <v>#N/A</v>
      </c>
      <c r="AT19" s="221" t="e">
        <f>'Area 26'!AK19</f>
        <v>#N/A</v>
      </c>
      <c r="AU19" s="222" t="e">
        <f>'Area 26'!M19</f>
        <v>#N/A</v>
      </c>
      <c r="AV19" s="223" t="e">
        <f>'Area 26'!S19</f>
        <v>#N/A</v>
      </c>
      <c r="AW19" s="171">
        <f t="shared" si="0"/>
        <v>0</v>
      </c>
      <c r="AX19" s="171">
        <f t="shared" si="1"/>
        <v>0</v>
      </c>
      <c r="AY19" s="171">
        <f t="shared" si="2"/>
        <v>5</v>
      </c>
      <c r="AZ19" s="171">
        <f t="shared" si="3"/>
        <v>0</v>
      </c>
      <c r="BA19" s="171">
        <f t="shared" si="4"/>
        <v>0</v>
      </c>
      <c r="BB19" s="171">
        <f t="shared" si="5"/>
        <v>0</v>
      </c>
    </row>
    <row r="20" spans="1:54" ht="80" customHeight="1">
      <c r="A20" s="152" t="s">
        <v>60</v>
      </c>
      <c r="B20" s="152" t="s">
        <v>39</v>
      </c>
      <c r="C20" s="165" t="s">
        <v>62</v>
      </c>
      <c r="D20" s="168">
        <v>17</v>
      </c>
      <c r="E20" s="219" t="str">
        <f>'Area 23'!BQ21</f>
        <v>Low</v>
      </c>
      <c r="F20" s="220" t="str">
        <f>'Area 23'!BW21</f>
        <v>Low</v>
      </c>
      <c r="G20" s="219" t="e">
        <f>'Area 23'!L21</f>
        <v>#N/A</v>
      </c>
      <c r="H20" s="220" t="e">
        <f>'Area 23'!R21</f>
        <v>#N/A</v>
      </c>
      <c r="I20" s="219" t="e">
        <f>'Area 23'!AE21</f>
        <v>#N/A</v>
      </c>
      <c r="J20" s="220" t="e">
        <f>'Area 23'!AK21</f>
        <v>#N/A</v>
      </c>
      <c r="K20" s="219" t="e">
        <f>'Area 23'!AX21</f>
        <v>#N/A</v>
      </c>
      <c r="L20" s="220" t="e">
        <f>'Area 23'!BD21</f>
        <v>#N/A</v>
      </c>
      <c r="M20" s="219" t="e">
        <f>'Area 24'!L21</f>
        <v>#N/A</v>
      </c>
      <c r="N20" s="220" t="str">
        <f>'Area 24'!R21</f>
        <v>Low</v>
      </c>
      <c r="O20" s="219" t="e">
        <f>'Area 24'!AF21</f>
        <v>#N/A</v>
      </c>
      <c r="P20" s="220" t="str">
        <f>'Area 24'!AL21</f>
        <v>Low</v>
      </c>
      <c r="Q20" s="219" t="e">
        <f>'Area 24'!BT21</f>
        <v>#N/A</v>
      </c>
      <c r="R20" s="220" t="e">
        <f>'Area 24'!BZ21</f>
        <v>#N/A</v>
      </c>
      <c r="S20" s="219" t="e">
        <f>'Area 24'!AZ21</f>
        <v>#N/A</v>
      </c>
      <c r="T20" s="220" t="e">
        <f>'Area 24'!BF21</f>
        <v>#N/A</v>
      </c>
      <c r="U20" s="219" t="e">
        <f>'Area 24'!CO21</f>
        <v>#N/A</v>
      </c>
      <c r="V20" s="220" t="e">
        <f>'Area 24'!CU21</f>
        <v>#N/A</v>
      </c>
      <c r="W20" s="219" t="e">
        <f>'Area 24'!DK21</f>
        <v>#N/A</v>
      </c>
      <c r="X20" s="220" t="e">
        <f>'Area 24'!DQ21</f>
        <v>#N/A</v>
      </c>
      <c r="Y20" s="219" t="e">
        <f>'Area 24'!EF21</f>
        <v>#N/A</v>
      </c>
      <c r="Z20" s="219" t="e">
        <f>'Area 24'!EL21</f>
        <v>#N/A</v>
      </c>
      <c r="AA20" s="219" t="e">
        <f>'Area 24'!FA21</f>
        <v>#N/A</v>
      </c>
      <c r="AB20" s="220" t="e">
        <f>'Area 24'!FG21</f>
        <v>#N/A</v>
      </c>
      <c r="AC20" s="219" t="e">
        <f>'Area 24'!FV21</f>
        <v>#N/A</v>
      </c>
      <c r="AD20" s="220" t="e">
        <f>'Area 24'!GB21</f>
        <v>#N/A</v>
      </c>
      <c r="AE20" s="219" t="e">
        <f>'Area 24'!GQ21</f>
        <v>#N/A</v>
      </c>
      <c r="AF20" s="220" t="str">
        <f>'Area 24'!GW21</f>
        <v>Low</v>
      </c>
      <c r="AG20" s="219" t="e">
        <f>'Area 25'!L20</f>
        <v>#N/A</v>
      </c>
      <c r="AH20" s="220" t="e">
        <f>'Area 25'!R20</f>
        <v>#N/A</v>
      </c>
      <c r="AI20" s="219" t="e">
        <f>'Area 25'!AE20</f>
        <v>#N/A</v>
      </c>
      <c r="AJ20" s="220" t="e">
        <f>'Area 25'!AK20</f>
        <v>#N/A</v>
      </c>
      <c r="AK20" s="219" t="str">
        <f>'Area 25'!AX20</f>
        <v>Low</v>
      </c>
      <c r="AL20" s="220" t="str">
        <f>'Area 25'!BD20</f>
        <v>Low</v>
      </c>
      <c r="AM20" s="384" t="e">
        <f>'Area 25'!BQ20</f>
        <v>#N/A</v>
      </c>
      <c r="AN20" s="220" t="e">
        <f>'Area 25'!BW20</f>
        <v>#N/A</v>
      </c>
      <c r="AO20" s="219" t="e">
        <f>'Area 25'!CJ20</f>
        <v>#N/A</v>
      </c>
      <c r="AP20" s="220" t="e">
        <f>'Area 25'!CP20</f>
        <v>#N/A</v>
      </c>
      <c r="AQ20" s="219" t="e">
        <f>'Area 25'!DC20</f>
        <v>#N/A</v>
      </c>
      <c r="AR20" s="220" t="e">
        <f>'Area 25'!DI20</f>
        <v>#N/A</v>
      </c>
      <c r="AS20" s="219" t="e">
        <f>'Area 26'!AE20</f>
        <v>#N/A</v>
      </c>
      <c r="AT20" s="221" t="e">
        <f>'Area 26'!AK20</f>
        <v>#N/A</v>
      </c>
      <c r="AU20" s="222" t="e">
        <f>'Area 26'!M20</f>
        <v>#N/A</v>
      </c>
      <c r="AV20" s="223" t="e">
        <f>'Area 26'!S20</f>
        <v>#N/A</v>
      </c>
      <c r="AW20" s="171">
        <f t="shared" si="0"/>
        <v>0</v>
      </c>
      <c r="AX20" s="171">
        <f t="shared" si="1"/>
        <v>0</v>
      </c>
      <c r="AY20" s="171">
        <f t="shared" si="2"/>
        <v>5</v>
      </c>
      <c r="AZ20" s="171">
        <f t="shared" si="3"/>
        <v>0</v>
      </c>
      <c r="BA20" s="171">
        <f t="shared" si="4"/>
        <v>0</v>
      </c>
      <c r="BB20" s="171">
        <f t="shared" si="5"/>
        <v>0</v>
      </c>
    </row>
    <row r="21" spans="1:54" ht="80" customHeight="1">
      <c r="A21" s="152" t="s">
        <v>60</v>
      </c>
      <c r="B21" s="152" t="s">
        <v>39</v>
      </c>
      <c r="C21" s="165" t="s">
        <v>63</v>
      </c>
      <c r="D21" s="168">
        <v>18</v>
      </c>
      <c r="E21" s="219" t="str">
        <f>'Area 23'!BQ22</f>
        <v>Low Priority Data Gap</v>
      </c>
      <c r="F21" s="220" t="str">
        <f>'Area 23'!BW22</f>
        <v>Low Priority Data Gap</v>
      </c>
      <c r="G21" s="219" t="e">
        <f>'Area 23'!L22</f>
        <v>#N/A</v>
      </c>
      <c r="H21" s="220" t="e">
        <f>'Area 23'!R22</f>
        <v>#N/A</v>
      </c>
      <c r="I21" s="219" t="e">
        <f>'Area 23'!AE22</f>
        <v>#N/A</v>
      </c>
      <c r="J21" s="220" t="e">
        <f>'Area 23'!AK22</f>
        <v>#N/A</v>
      </c>
      <c r="K21" s="219" t="e">
        <f>'Area 23'!AX22</f>
        <v>#N/A</v>
      </c>
      <c r="L21" s="220" t="e">
        <f>'Area 23'!BD22</f>
        <v>#N/A</v>
      </c>
      <c r="M21" s="219" t="e">
        <f>'Area 24'!L22</f>
        <v>#N/A</v>
      </c>
      <c r="N21" s="220" t="str">
        <f>'Area 24'!R22</f>
        <v>Low</v>
      </c>
      <c r="O21" s="219" t="e">
        <f>'Area 24'!AF22</f>
        <v>#N/A</v>
      </c>
      <c r="P21" s="220" t="str">
        <f>'Area 24'!AL22</f>
        <v>Low</v>
      </c>
      <c r="Q21" s="219" t="e">
        <f>'Area 24'!BT22</f>
        <v>#N/A</v>
      </c>
      <c r="R21" s="220" t="e">
        <f>'Area 24'!BZ22</f>
        <v>#N/A</v>
      </c>
      <c r="S21" s="219" t="e">
        <f>'Area 24'!AZ22</f>
        <v>#N/A</v>
      </c>
      <c r="T21" s="220" t="e">
        <f>'Area 24'!BF22</f>
        <v>#N/A</v>
      </c>
      <c r="U21" s="219" t="e">
        <f>'Area 24'!CO22</f>
        <v>#N/A</v>
      </c>
      <c r="V21" s="220" t="e">
        <f>'Area 24'!CU22</f>
        <v>#N/A</v>
      </c>
      <c r="W21" s="219" t="e">
        <f>'Area 24'!DK22</f>
        <v>#N/A</v>
      </c>
      <c r="X21" s="220" t="e">
        <f>'Area 24'!DQ22</f>
        <v>#N/A</v>
      </c>
      <c r="Y21" s="219" t="e">
        <f>'Area 24'!EF22</f>
        <v>#N/A</v>
      </c>
      <c r="Z21" s="219" t="e">
        <f>'Area 24'!EL22</f>
        <v>#N/A</v>
      </c>
      <c r="AA21" s="219" t="e">
        <f>'Area 24'!FA22</f>
        <v>#N/A</v>
      </c>
      <c r="AB21" s="220" t="e">
        <f>'Area 24'!FG22</f>
        <v>#N/A</v>
      </c>
      <c r="AC21" s="219" t="e">
        <f>'Area 24'!FV22</f>
        <v>#N/A</v>
      </c>
      <c r="AD21" s="220" t="e">
        <f>'Area 24'!GB22</f>
        <v>#N/A</v>
      </c>
      <c r="AE21" s="219" t="e">
        <f>'Area 24'!GQ22</f>
        <v>#N/A</v>
      </c>
      <c r="AF21" s="220" t="str">
        <f>'Area 24'!GW22</f>
        <v>Low</v>
      </c>
      <c r="AG21" s="219" t="e">
        <f>'Area 25'!L21</f>
        <v>#N/A</v>
      </c>
      <c r="AH21" s="220" t="e">
        <f>'Area 25'!R21</f>
        <v>#N/A</v>
      </c>
      <c r="AI21" s="219" t="e">
        <f>'Area 25'!AE21</f>
        <v>#N/A</v>
      </c>
      <c r="AJ21" s="220" t="e">
        <f>'Area 25'!AK21</f>
        <v>#N/A</v>
      </c>
      <c r="AK21" s="219" t="str">
        <f>'Area 25'!AX21</f>
        <v>Low</v>
      </c>
      <c r="AL21" s="220" t="str">
        <f>'Area 25'!BD21</f>
        <v>Low</v>
      </c>
      <c r="AM21" s="384" t="e">
        <f>'Area 25'!BQ21</f>
        <v>#N/A</v>
      </c>
      <c r="AN21" s="220" t="e">
        <f>'Area 25'!BW21</f>
        <v>#N/A</v>
      </c>
      <c r="AO21" s="219" t="e">
        <f>'Area 25'!CJ21</f>
        <v>#N/A</v>
      </c>
      <c r="AP21" s="220" t="e">
        <f>'Area 25'!CP21</f>
        <v>#N/A</v>
      </c>
      <c r="AQ21" s="219" t="e">
        <f>'Area 25'!DC21</f>
        <v>#N/A</v>
      </c>
      <c r="AR21" s="220" t="e">
        <f>'Area 25'!DI21</f>
        <v>#N/A</v>
      </c>
      <c r="AS21" s="219" t="e">
        <f>'Area 26'!AE21</f>
        <v>#N/A</v>
      </c>
      <c r="AT21" s="221" t="e">
        <f>'Area 26'!AK21</f>
        <v>#N/A</v>
      </c>
      <c r="AU21" s="222" t="e">
        <f>'Area 26'!M21</f>
        <v>#N/A</v>
      </c>
      <c r="AV21" s="223" t="e">
        <f>'Area 26'!S21</f>
        <v>#N/A</v>
      </c>
      <c r="AW21" s="171">
        <f t="shared" si="0"/>
        <v>0</v>
      </c>
      <c r="AX21" s="171">
        <f t="shared" si="1"/>
        <v>0</v>
      </c>
      <c r="AY21" s="171">
        <f t="shared" si="2"/>
        <v>5</v>
      </c>
      <c r="AZ21" s="171">
        <f t="shared" si="3"/>
        <v>0</v>
      </c>
      <c r="BA21" s="171">
        <f t="shared" si="4"/>
        <v>0</v>
      </c>
      <c r="BB21" s="171">
        <f t="shared" si="5"/>
        <v>0</v>
      </c>
    </row>
    <row r="22" spans="1:54" ht="80" customHeight="1">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e">
        <f>'Area 23'!AE23</f>
        <v>#N/A</v>
      </c>
      <c r="J22" s="220" t="e">
        <f>'Area 23'!AK23</f>
        <v>#N/A</v>
      </c>
      <c r="K22" s="219" t="e">
        <f>'Area 23'!AX23</f>
        <v>#N/A</v>
      </c>
      <c r="L22" s="220" t="e">
        <f>'Area 23'!BD23</f>
        <v>#N/A</v>
      </c>
      <c r="M22" s="219" t="e">
        <f>'Area 24'!L23</f>
        <v>#N/A</v>
      </c>
      <c r="N22" s="220" t="e">
        <f>'Area 24'!R23</f>
        <v>#N/A</v>
      </c>
      <c r="O22" s="219" t="e">
        <f>'Area 24'!AF23</f>
        <v>#N/A</v>
      </c>
      <c r="P22" s="220" t="e">
        <f>'Area 24'!AL23</f>
        <v>#N/A</v>
      </c>
      <c r="Q22" s="219" t="e">
        <f>'Area 24'!BT23</f>
        <v>#N/A</v>
      </c>
      <c r="R22" s="220" t="e">
        <f>'Area 24'!BZ23</f>
        <v>#N/A</v>
      </c>
      <c r="S22" s="219" t="e">
        <f>'Area 24'!AZ23</f>
        <v>#N/A</v>
      </c>
      <c r="T22" s="220" t="e">
        <f>'Area 24'!BF23</f>
        <v>#N/A</v>
      </c>
      <c r="U22" s="219" t="e">
        <f>'Area 24'!CO23</f>
        <v>#N/A</v>
      </c>
      <c r="V22" s="220" t="e">
        <f>'Area 24'!CU23</f>
        <v>#N/A</v>
      </c>
      <c r="W22" s="219" t="e">
        <f>'Area 24'!DK23</f>
        <v>#N/A</v>
      </c>
      <c r="X22" s="220" t="e">
        <f>'Area 24'!DQ23</f>
        <v>#N/A</v>
      </c>
      <c r="Y22" s="219" t="e">
        <f>'Area 24'!EF23</f>
        <v>#N/A</v>
      </c>
      <c r="Z22" s="219" t="e">
        <f>'Area 24'!EL23</f>
        <v>#N/A</v>
      </c>
      <c r="AA22" s="219" t="e">
        <f>'Area 24'!FA23</f>
        <v>#N/A</v>
      </c>
      <c r="AB22" s="220" t="e">
        <f>'Area 24'!FG23</f>
        <v>#N/A</v>
      </c>
      <c r="AC22" s="219" t="e">
        <f>'Area 24'!FV23</f>
        <v>#N/A</v>
      </c>
      <c r="AD22" s="220" t="e">
        <f>'Area 24'!GB23</f>
        <v>#N/A</v>
      </c>
      <c r="AE22" s="219" t="e">
        <f>'Area 24'!GQ23</f>
        <v>#N/A</v>
      </c>
      <c r="AF22" s="220" t="e">
        <f>'Area 24'!GW23</f>
        <v>#N/A</v>
      </c>
      <c r="AG22" s="219" t="e">
        <f>'Area 25'!L22</f>
        <v>#N/A</v>
      </c>
      <c r="AH22" s="220" t="e">
        <f>'Area 25'!R22</f>
        <v>#N/A</v>
      </c>
      <c r="AI22" s="219" t="e">
        <f>'Area 25'!AE22</f>
        <v>#N/A</v>
      </c>
      <c r="AJ22" s="220" t="e">
        <f>'Area 25'!AK22</f>
        <v>#N/A</v>
      </c>
      <c r="AK22" s="219" t="e">
        <f>'Area 25'!AX22</f>
        <v>#N/A</v>
      </c>
      <c r="AL22" s="220" t="e">
        <f>'Area 25'!BD22</f>
        <v>#N/A</v>
      </c>
      <c r="AM22" s="384" t="e">
        <f>'Area 25'!BQ22</f>
        <v>#N/A</v>
      </c>
      <c r="AN22" s="220" t="e">
        <f>'Area 25'!BW22</f>
        <v>#N/A</v>
      </c>
      <c r="AO22" s="219" t="e">
        <f>'Area 25'!CJ22</f>
        <v>#N/A</v>
      </c>
      <c r="AP22" s="220" t="e">
        <f>'Area 25'!CP22</f>
        <v>#N/A</v>
      </c>
      <c r="AQ22" s="219" t="e">
        <f>'Area 25'!DC22</f>
        <v>#N/A</v>
      </c>
      <c r="AR22" s="220" t="e">
        <f>'Area 25'!DI22</f>
        <v>#N/A</v>
      </c>
      <c r="AS22" s="219" t="e">
        <f>'Area 26'!AE22</f>
        <v>#N/A</v>
      </c>
      <c r="AT22" s="221" t="e">
        <f>'Area 26'!AK22</f>
        <v>#N/A</v>
      </c>
      <c r="AU22" s="222" t="e">
        <f>'Area 26'!M22</f>
        <v>#N/A</v>
      </c>
      <c r="AV22" s="223" t="e">
        <f>'Area 26'!S22</f>
        <v>#N/A</v>
      </c>
      <c r="AW22" s="171">
        <f t="shared" si="0"/>
        <v>0</v>
      </c>
      <c r="AX22" s="171">
        <f t="shared" si="1"/>
        <v>0</v>
      </c>
      <c r="AY22" s="171">
        <f t="shared" si="2"/>
        <v>0</v>
      </c>
      <c r="AZ22" s="171">
        <f t="shared" si="3"/>
        <v>0</v>
      </c>
      <c r="BA22" s="171">
        <f t="shared" si="4"/>
        <v>0</v>
      </c>
      <c r="BB22" s="171">
        <f t="shared" si="5"/>
        <v>0</v>
      </c>
    </row>
    <row r="23" spans="1:54" s="4" customFormat="1" ht="80"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e">
        <f>'Area 23'!AE24</f>
        <v>#N/A</v>
      </c>
      <c r="J23" s="220" t="e">
        <f>'Area 23'!AK24</f>
        <v>#N/A</v>
      </c>
      <c r="K23" s="219" t="e">
        <f>'Area 23'!AX24</f>
        <v>#N/A</v>
      </c>
      <c r="L23" s="220" t="e">
        <f>'Area 23'!BD24</f>
        <v>#N/A</v>
      </c>
      <c r="M23" s="219" t="e">
        <f>'Area 24'!L24</f>
        <v>#N/A</v>
      </c>
      <c r="N23" s="220" t="e">
        <f>'Area 24'!R24</f>
        <v>#N/A</v>
      </c>
      <c r="O23" s="219" t="e">
        <f>'Area 24'!AF24</f>
        <v>#N/A</v>
      </c>
      <c r="P23" s="220" t="e">
        <f>'Area 24'!AL24</f>
        <v>#N/A</v>
      </c>
      <c r="Q23" s="219" t="e">
        <f>'Area 24'!BT24</f>
        <v>#N/A</v>
      </c>
      <c r="R23" s="220" t="e">
        <f>'Area 24'!BZ24</f>
        <v>#N/A</v>
      </c>
      <c r="S23" s="219" t="e">
        <f>'Area 24'!AZ24</f>
        <v>#N/A</v>
      </c>
      <c r="T23" s="220" t="e">
        <f>'Area 24'!BF24</f>
        <v>#N/A</v>
      </c>
      <c r="U23" s="219" t="e">
        <f>'Area 24'!CO24</f>
        <v>#N/A</v>
      </c>
      <c r="V23" s="220" t="e">
        <f>'Area 24'!CU24</f>
        <v>#N/A</v>
      </c>
      <c r="W23" s="219" t="e">
        <f>'Area 24'!DK24</f>
        <v>#N/A</v>
      </c>
      <c r="X23" s="220" t="e">
        <f>'Area 24'!DQ24</f>
        <v>#N/A</v>
      </c>
      <c r="Y23" s="219" t="e">
        <f>'Area 24'!EF24</f>
        <v>#N/A</v>
      </c>
      <c r="Z23" s="219" t="e">
        <f>'Area 24'!EL24</f>
        <v>#N/A</v>
      </c>
      <c r="AA23" s="219" t="e">
        <f>'Area 24'!FA24</f>
        <v>#N/A</v>
      </c>
      <c r="AB23" s="220" t="e">
        <f>'Area 24'!FG24</f>
        <v>#N/A</v>
      </c>
      <c r="AC23" s="219" t="e">
        <f>'Area 24'!FV24</f>
        <v>#N/A</v>
      </c>
      <c r="AD23" s="220" t="e">
        <f>'Area 24'!GB24</f>
        <v>#N/A</v>
      </c>
      <c r="AE23" s="219" t="e">
        <f>'Area 24'!GQ24</f>
        <v>#N/A</v>
      </c>
      <c r="AF23" s="220" t="str">
        <f>'Area 24'!GW24</f>
        <v>Very Low</v>
      </c>
      <c r="AG23" s="219" t="e">
        <f>'Area 25'!L23</f>
        <v>#N/A</v>
      </c>
      <c r="AH23" s="220" t="e">
        <f>'Area 25'!R23</f>
        <v>#N/A</v>
      </c>
      <c r="AI23" s="219" t="e">
        <f>'Area 25'!AE23</f>
        <v>#N/A</v>
      </c>
      <c r="AJ23" s="220" t="e">
        <f>'Area 25'!AK23</f>
        <v>#N/A</v>
      </c>
      <c r="AK23" s="219" t="str">
        <f>'Area 25'!AX23</f>
        <v>Low</v>
      </c>
      <c r="AL23" s="220" t="str">
        <f>'Area 25'!BD23</f>
        <v>Low</v>
      </c>
      <c r="AM23" s="384" t="e">
        <f>'Area 25'!BQ23</f>
        <v>#N/A</v>
      </c>
      <c r="AN23" s="220" t="e">
        <f>'Area 25'!BW23</f>
        <v>#N/A</v>
      </c>
      <c r="AO23" s="219" t="e">
        <f>'Area 25'!CJ23</f>
        <v>#N/A</v>
      </c>
      <c r="AP23" s="220" t="e">
        <f>'Area 25'!CP23</f>
        <v>#N/A</v>
      </c>
      <c r="AQ23" s="219" t="e">
        <f>'Area 25'!DC23</f>
        <v>#N/A</v>
      </c>
      <c r="AR23" s="220" t="e">
        <f>'Area 25'!DI23</f>
        <v>#N/A</v>
      </c>
      <c r="AS23" s="219" t="e">
        <f>'Area 26'!AE23</f>
        <v>#N/A</v>
      </c>
      <c r="AT23" s="221" t="e">
        <f>'Area 26'!AK23</f>
        <v>#N/A</v>
      </c>
      <c r="AU23" s="222" t="e">
        <f>'Area 26'!M23</f>
        <v>#N/A</v>
      </c>
      <c r="AV23" s="223" t="e">
        <f>'Area 26'!S23</f>
        <v>#N/A</v>
      </c>
      <c r="AW23" s="171">
        <f t="shared" si="0"/>
        <v>0</v>
      </c>
      <c r="AX23" s="171">
        <f t="shared" si="1"/>
        <v>2</v>
      </c>
      <c r="AY23" s="171">
        <f t="shared" si="2"/>
        <v>2</v>
      </c>
      <c r="AZ23" s="171">
        <f t="shared" si="3"/>
        <v>0</v>
      </c>
      <c r="BA23" s="171">
        <f t="shared" si="4"/>
        <v>0</v>
      </c>
      <c r="BB23" s="171">
        <f t="shared" si="5"/>
        <v>0</v>
      </c>
    </row>
    <row r="24" spans="1:54" s="4" customFormat="1" ht="80" customHeight="1">
      <c r="A24" s="152" t="s">
        <v>60</v>
      </c>
      <c r="B24" s="152" t="s">
        <v>54</v>
      </c>
      <c r="C24" s="165" t="s">
        <v>66</v>
      </c>
      <c r="D24" s="168">
        <v>21</v>
      </c>
      <c r="E24" s="219" t="str">
        <f>'Area 23'!BQ25</f>
        <v>Low</v>
      </c>
      <c r="F24" s="220" t="str">
        <f>'Area 23'!BW25</f>
        <v>Low</v>
      </c>
      <c r="G24" s="219" t="str">
        <f>'Area 23'!L25</f>
        <v>Very Low</v>
      </c>
      <c r="H24" s="220" t="str">
        <f>'Area 23'!R25</f>
        <v>Low</v>
      </c>
      <c r="I24" s="219" t="e">
        <f>'Area 23'!AE25</f>
        <v>#N/A</v>
      </c>
      <c r="J24" s="220" t="e">
        <f>'Area 23'!AK25</f>
        <v>#N/A</v>
      </c>
      <c r="K24" s="219" t="e">
        <f>'Area 23'!AX25</f>
        <v>#N/A</v>
      </c>
      <c r="L24" s="220" t="e">
        <f>'Area 23'!BD25</f>
        <v>#N/A</v>
      </c>
      <c r="M24" s="219" t="e">
        <f>'Area 24'!L25</f>
        <v>#N/A</v>
      </c>
      <c r="N24" s="220" t="e">
        <f>'Area 24'!R25</f>
        <v>#N/A</v>
      </c>
      <c r="O24" s="219" t="e">
        <f>'Area 24'!AF25</f>
        <v>#N/A</v>
      </c>
      <c r="P24" s="220" t="e">
        <f>'Area 24'!AL25</f>
        <v>#N/A</v>
      </c>
      <c r="Q24" s="219" t="e">
        <f>'Area 24'!BT25</f>
        <v>#N/A</v>
      </c>
      <c r="R24" s="220" t="e">
        <f>'Area 24'!BZ25</f>
        <v>#N/A</v>
      </c>
      <c r="S24" s="219" t="e">
        <f>'Area 24'!AZ25</f>
        <v>#N/A</v>
      </c>
      <c r="T24" s="220" t="e">
        <f>'Area 24'!BF25</f>
        <v>#N/A</v>
      </c>
      <c r="U24" s="219" t="e">
        <f>'Area 24'!CO25</f>
        <v>#N/A</v>
      </c>
      <c r="V24" s="220" t="e">
        <f>'Area 24'!CU25</f>
        <v>#N/A</v>
      </c>
      <c r="W24" s="219" t="e">
        <f>'Area 24'!DK25</f>
        <v>#N/A</v>
      </c>
      <c r="X24" s="220" t="e">
        <f>'Area 24'!DQ25</f>
        <v>#N/A</v>
      </c>
      <c r="Y24" s="219" t="e">
        <f>'Area 24'!EF25</f>
        <v>#N/A</v>
      </c>
      <c r="Z24" s="219" t="e">
        <f>'Area 24'!EL25</f>
        <v>#N/A</v>
      </c>
      <c r="AA24" s="219" t="e">
        <f>'Area 24'!FA25</f>
        <v>#N/A</v>
      </c>
      <c r="AB24" s="220" t="e">
        <f>'Area 24'!FG25</f>
        <v>#N/A</v>
      </c>
      <c r="AC24" s="219" t="e">
        <f>'Area 24'!FV25</f>
        <v>#N/A</v>
      </c>
      <c r="AD24" s="220" t="e">
        <f>'Area 24'!GB25</f>
        <v>#N/A</v>
      </c>
      <c r="AE24" s="219" t="e">
        <f>'Area 24'!GQ25</f>
        <v>#N/A</v>
      </c>
      <c r="AF24" s="220" t="e">
        <f>'Area 24'!GW25</f>
        <v>#N/A</v>
      </c>
      <c r="AG24" s="219" t="e">
        <f>'Area 25'!L24</f>
        <v>#N/A</v>
      </c>
      <c r="AH24" s="220" t="e">
        <f>'Area 25'!R24</f>
        <v>#N/A</v>
      </c>
      <c r="AI24" s="219" t="e">
        <f>'Area 25'!AE24</f>
        <v>#N/A</v>
      </c>
      <c r="AJ24" s="220" t="e">
        <f>'Area 25'!AK24</f>
        <v>#N/A</v>
      </c>
      <c r="AK24" s="219" t="e">
        <f>'Area 25'!AX24</f>
        <v>#N/A</v>
      </c>
      <c r="AL24" s="220" t="e">
        <f>'Area 25'!BD24</f>
        <v>#N/A</v>
      </c>
      <c r="AM24" s="384" t="e">
        <f>'Area 25'!BQ24</f>
        <v>#N/A</v>
      </c>
      <c r="AN24" s="220" t="e">
        <f>'Area 25'!BW24</f>
        <v>#N/A</v>
      </c>
      <c r="AO24" s="219" t="e">
        <f>'Area 25'!CJ24</f>
        <v>#N/A</v>
      </c>
      <c r="AP24" s="220" t="e">
        <f>'Area 25'!CP24</f>
        <v>#N/A</v>
      </c>
      <c r="AQ24" s="219" t="e">
        <f>'Area 25'!DC24</f>
        <v>#N/A</v>
      </c>
      <c r="AR24" s="220" t="e">
        <f>'Area 25'!DI24</f>
        <v>#N/A</v>
      </c>
      <c r="AS24" s="219" t="e">
        <f>'Area 26'!AE24</f>
        <v>#N/A</v>
      </c>
      <c r="AT24" s="221" t="e">
        <f>'Area 26'!AK24</f>
        <v>#N/A</v>
      </c>
      <c r="AU24" s="222" t="e">
        <f>'Area 26'!M24</f>
        <v>#N/A</v>
      </c>
      <c r="AV24" s="223" t="e">
        <f>'Area 26'!S24</f>
        <v>#N/A</v>
      </c>
      <c r="AW24" s="171">
        <f t="shared" si="0"/>
        <v>0</v>
      </c>
      <c r="AX24" s="171">
        <f t="shared" si="1"/>
        <v>0</v>
      </c>
      <c r="AY24" s="171">
        <f t="shared" si="2"/>
        <v>0</v>
      </c>
      <c r="AZ24" s="171">
        <f t="shared" si="3"/>
        <v>0</v>
      </c>
      <c r="BA24" s="171">
        <f t="shared" si="4"/>
        <v>0</v>
      </c>
      <c r="BB24" s="171">
        <f t="shared" si="5"/>
        <v>0</v>
      </c>
    </row>
    <row r="25" spans="1:54" s="4" customFormat="1" ht="80" customHeight="1">
      <c r="A25" s="152" t="s">
        <v>60</v>
      </c>
      <c r="B25" s="152"/>
      <c r="C25" s="169" t="s">
        <v>67</v>
      </c>
      <c r="D25" s="168" t="s">
        <v>68</v>
      </c>
      <c r="E25" s="219" t="str">
        <f>'Area 23'!BQ26</f>
        <v>High</v>
      </c>
      <c r="F25" s="220" t="str">
        <f>'Area 23'!BW26</f>
        <v>High</v>
      </c>
      <c r="G25" s="219" t="str">
        <f>'Area 23'!L26</f>
        <v>High Priority Data Gap</v>
      </c>
      <c r="H25" s="220" t="str">
        <f>'Area 23'!R26</f>
        <v>High Priority Data Gap</v>
      </c>
      <c r="I25" s="219" t="e">
        <f>'Area 23'!AE26</f>
        <v>#N/A</v>
      </c>
      <c r="J25" s="220" t="e">
        <f>'Area 23'!AK26</f>
        <v>#N/A</v>
      </c>
      <c r="K25" s="219" t="e">
        <f>'Area 23'!AX26</f>
        <v>#N/A</v>
      </c>
      <c r="L25" s="220" t="e">
        <f>'Area 23'!BD26</f>
        <v>#N/A</v>
      </c>
      <c r="M25" s="219" t="e">
        <f>'Area 24'!L26</f>
        <v>#N/A</v>
      </c>
      <c r="N25" s="220" t="e">
        <f>'Area 24'!R26</f>
        <v>#N/A</v>
      </c>
      <c r="O25" s="219" t="e">
        <f>'Area 24'!AF26</f>
        <v>#N/A</v>
      </c>
      <c r="P25" s="220" t="e">
        <f>'Area 24'!AL26</f>
        <v>#N/A</v>
      </c>
      <c r="Q25" s="219" t="e">
        <f>'Area 24'!BT26</f>
        <v>#N/A</v>
      </c>
      <c r="R25" s="220" t="e">
        <f>'Area 24'!BZ26</f>
        <v>#N/A</v>
      </c>
      <c r="S25" s="219" t="e">
        <f>'Area 24'!AZ26</f>
        <v>#N/A</v>
      </c>
      <c r="T25" s="220" t="e">
        <f>'Area 24'!BF26</f>
        <v>#N/A</v>
      </c>
      <c r="U25" s="219" t="e">
        <f>'Area 24'!CO26</f>
        <v>#N/A</v>
      </c>
      <c r="V25" s="220" t="e">
        <f>'Area 24'!CU26</f>
        <v>#N/A</v>
      </c>
      <c r="W25" s="219" t="e">
        <f>'Area 24'!DK26</f>
        <v>#N/A</v>
      </c>
      <c r="X25" s="220" t="e">
        <f>'Area 24'!DQ26</f>
        <v>#N/A</v>
      </c>
      <c r="Y25" s="219" t="e">
        <f>'Area 24'!EF26</f>
        <v>#N/A</v>
      </c>
      <c r="Z25" s="219" t="e">
        <f>'Area 24'!EL26</f>
        <v>#N/A</v>
      </c>
      <c r="AA25" s="219" t="e">
        <f>'Area 24'!FA26</f>
        <v>#N/A</v>
      </c>
      <c r="AB25" s="220" t="e">
        <f>'Area 24'!FG26</f>
        <v>#N/A</v>
      </c>
      <c r="AC25" s="219" t="e">
        <f>'Area 24'!FV26</f>
        <v>#N/A</v>
      </c>
      <c r="AD25" s="220" t="e">
        <f>'Area 24'!GB26</f>
        <v>#N/A</v>
      </c>
      <c r="AE25" s="219" t="e">
        <f>'Area 24'!GQ26</f>
        <v>#N/A</v>
      </c>
      <c r="AF25" s="220" t="e">
        <f>'Area 24'!GW26</f>
        <v>#N/A</v>
      </c>
      <c r="AG25" s="219" t="e">
        <f>'Area 25'!L25</f>
        <v>#N/A</v>
      </c>
      <c r="AH25" s="220" t="e">
        <f>'Area 25'!R25</f>
        <v>#N/A</v>
      </c>
      <c r="AI25" s="219" t="e">
        <f>'Area 25'!AE25</f>
        <v>#N/A</v>
      </c>
      <c r="AJ25" s="220" t="e">
        <f>'Area 25'!AK25</f>
        <v>#N/A</v>
      </c>
      <c r="AK25" s="219" t="e">
        <f>'Area 25'!AX25</f>
        <v>#N/A</v>
      </c>
      <c r="AL25" s="220" t="e">
        <f>'Area 25'!BD25</f>
        <v>#N/A</v>
      </c>
      <c r="AM25" s="384" t="e">
        <f>'Area 25'!BQ25</f>
        <v>#N/A</v>
      </c>
      <c r="AN25" s="220" t="e">
        <f>'Area 25'!BW25</f>
        <v>#N/A</v>
      </c>
      <c r="AO25" s="219" t="e">
        <f>'Area 25'!CJ25</f>
        <v>#N/A</v>
      </c>
      <c r="AP25" s="220" t="e">
        <f>'Area 25'!CP25</f>
        <v>#N/A</v>
      </c>
      <c r="AQ25" s="219" t="e">
        <f>'Area 25'!DC25</f>
        <v>#N/A</v>
      </c>
      <c r="AR25" s="220" t="e">
        <f>'Area 25'!DI25</f>
        <v>#N/A</v>
      </c>
      <c r="AS25" s="219" t="e">
        <f>'Area 26'!AE25</f>
        <v>#N/A</v>
      </c>
      <c r="AT25" s="221" t="e">
        <f>'Area 26'!AK25</f>
        <v>#N/A</v>
      </c>
      <c r="AU25" s="222" t="e">
        <f>'Area 26'!M25</f>
        <v>#N/A</v>
      </c>
      <c r="AV25" s="223" t="e">
        <f>'Area 26'!S25</f>
        <v>#N/A</v>
      </c>
      <c r="AW25" s="171">
        <f t="shared" si="0"/>
        <v>0</v>
      </c>
      <c r="AX25" s="171">
        <f t="shared" si="1"/>
        <v>0</v>
      </c>
      <c r="AY25" s="171">
        <f t="shared" si="2"/>
        <v>0</v>
      </c>
      <c r="AZ25" s="171">
        <f t="shared" si="3"/>
        <v>0</v>
      </c>
      <c r="BA25" s="171">
        <f t="shared" si="4"/>
        <v>0</v>
      </c>
      <c r="BB25" s="171">
        <f t="shared" si="5"/>
        <v>0</v>
      </c>
    </row>
    <row r="26" spans="1:54" s="4" customFormat="1" ht="80" customHeight="1">
      <c r="A26" s="152" t="s">
        <v>60</v>
      </c>
      <c r="B26" s="152" t="s">
        <v>54</v>
      </c>
      <c r="C26" s="165" t="s">
        <v>69</v>
      </c>
      <c r="D26" s="168" t="s">
        <v>70</v>
      </c>
      <c r="E26" s="219" t="str">
        <f>'Area 23'!BQ27</f>
        <v>Low Priority Data Gap</v>
      </c>
      <c r="F26" s="220" t="str">
        <f>'Area 23'!BW27</f>
        <v>Low Priority Data Gap</v>
      </c>
      <c r="G26" s="219" t="e">
        <f>'Area 23'!L27</f>
        <v>#N/A</v>
      </c>
      <c r="H26" s="220" t="e">
        <f>'Area 23'!R27</f>
        <v>#N/A</v>
      </c>
      <c r="I26" s="219" t="e">
        <f>'Area 23'!AE27</f>
        <v>#N/A</v>
      </c>
      <c r="J26" s="220" t="e">
        <f>'Area 23'!AK27</f>
        <v>#N/A</v>
      </c>
      <c r="K26" s="219" t="e">
        <f>'Area 23'!AX27</f>
        <v>#N/A</v>
      </c>
      <c r="L26" s="220" t="e">
        <f>'Area 23'!BD27</f>
        <v>#N/A</v>
      </c>
      <c r="M26" s="219" t="e">
        <f>'Area 24'!L27</f>
        <v>#N/A</v>
      </c>
      <c r="N26" s="220" t="e">
        <f>'Area 24'!R27</f>
        <v>#N/A</v>
      </c>
      <c r="O26" s="219" t="e">
        <f>'Area 24'!AF27</f>
        <v>#N/A</v>
      </c>
      <c r="P26" s="220" t="e">
        <f>'Area 24'!AL27</f>
        <v>#N/A</v>
      </c>
      <c r="Q26" s="219" t="e">
        <f>'Area 24'!BT27</f>
        <v>#N/A</v>
      </c>
      <c r="R26" s="220" t="e">
        <f>'Area 24'!BZ27</f>
        <v>#N/A</v>
      </c>
      <c r="S26" s="219" t="e">
        <f>'Area 24'!AZ27</f>
        <v>#N/A</v>
      </c>
      <c r="T26" s="220" t="e">
        <f>'Area 24'!BF27</f>
        <v>#N/A</v>
      </c>
      <c r="U26" s="219" t="e">
        <f>'Area 24'!CO27</f>
        <v>#N/A</v>
      </c>
      <c r="V26" s="220" t="e">
        <f>'Area 24'!CU27</f>
        <v>#N/A</v>
      </c>
      <c r="W26" s="219" t="e">
        <f>'Area 24'!DK27</f>
        <v>#N/A</v>
      </c>
      <c r="X26" s="220" t="e">
        <f>'Area 24'!DQ27</f>
        <v>#N/A</v>
      </c>
      <c r="Y26" s="219" t="e">
        <f>'Area 24'!EF27</f>
        <v>#N/A</v>
      </c>
      <c r="Z26" s="219" t="e">
        <f>'Area 24'!EL27</f>
        <v>#N/A</v>
      </c>
      <c r="AA26" s="219" t="e">
        <f>'Area 24'!FA27</f>
        <v>#N/A</v>
      </c>
      <c r="AB26" s="220" t="e">
        <f>'Area 24'!FG27</f>
        <v>#N/A</v>
      </c>
      <c r="AC26" s="219" t="e">
        <f>'Area 24'!FV27</f>
        <v>#N/A</v>
      </c>
      <c r="AD26" s="220" t="e">
        <f>'Area 24'!GB27</f>
        <v>#N/A</v>
      </c>
      <c r="AE26" s="219" t="e">
        <f>'Area 24'!GQ27</f>
        <v>#N/A</v>
      </c>
      <c r="AF26" s="220" t="e">
        <f>'Area 24'!GW27</f>
        <v>#N/A</v>
      </c>
      <c r="AG26" s="219" t="e">
        <f>'Area 25'!L26</f>
        <v>#N/A</v>
      </c>
      <c r="AH26" s="220" t="e">
        <f>'Area 25'!R26</f>
        <v>#N/A</v>
      </c>
      <c r="AI26" s="219" t="e">
        <f>'Area 25'!AE26</f>
        <v>#N/A</v>
      </c>
      <c r="AJ26" s="220" t="e">
        <f>'Area 25'!AK26</f>
        <v>#N/A</v>
      </c>
      <c r="AK26" s="219" t="e">
        <f>'Area 25'!AX26</f>
        <v>#N/A</v>
      </c>
      <c r="AL26" s="220" t="e">
        <f>'Area 25'!BD26</f>
        <v>#N/A</v>
      </c>
      <c r="AM26" s="384" t="e">
        <f>'Area 25'!BQ26</f>
        <v>#N/A</v>
      </c>
      <c r="AN26" s="220" t="e">
        <f>'Area 25'!BW26</f>
        <v>#N/A</v>
      </c>
      <c r="AO26" s="219" t="e">
        <f>'Area 25'!CJ26</f>
        <v>#N/A</v>
      </c>
      <c r="AP26" s="220" t="e">
        <f>'Area 25'!CP26</f>
        <v>#N/A</v>
      </c>
      <c r="AQ26" s="219" t="e">
        <f>'Area 25'!DC26</f>
        <v>#N/A</v>
      </c>
      <c r="AR26" s="220" t="e">
        <f>'Area 25'!DI26</f>
        <v>#N/A</v>
      </c>
      <c r="AS26" s="219" t="e">
        <f>'Area 26'!AE26</f>
        <v>#N/A</v>
      </c>
      <c r="AT26" s="221" t="e">
        <f>'Area 26'!AK26</f>
        <v>#N/A</v>
      </c>
      <c r="AU26" s="222" t="e">
        <f>'Area 26'!M26</f>
        <v>#N/A</v>
      </c>
      <c r="AV26" s="223" t="e">
        <f>'Area 26'!S26</f>
        <v>#N/A</v>
      </c>
      <c r="AW26" s="171">
        <f t="shared" si="0"/>
        <v>0</v>
      </c>
      <c r="AX26" s="171">
        <f t="shared" si="1"/>
        <v>0</v>
      </c>
      <c r="AY26" s="171">
        <f t="shared" si="2"/>
        <v>0</v>
      </c>
      <c r="AZ26" s="171">
        <f t="shared" si="3"/>
        <v>0</v>
      </c>
      <c r="BA26" s="171">
        <f t="shared" si="4"/>
        <v>0</v>
      </c>
      <c r="BB26" s="171">
        <f t="shared" si="5"/>
        <v>0</v>
      </c>
    </row>
    <row r="27" spans="1:54" ht="80" customHeight="1">
      <c r="A27" s="152" t="s">
        <v>60</v>
      </c>
      <c r="B27" s="152" t="s">
        <v>54</v>
      </c>
      <c r="C27" s="165" t="s">
        <v>71</v>
      </c>
      <c r="D27" s="168">
        <v>24</v>
      </c>
      <c r="E27" s="219" t="str">
        <f>'Area 23'!BQ28</f>
        <v>Low Priority Data Gap</v>
      </c>
      <c r="F27" s="220" t="str">
        <f>'Area 23'!BW28</f>
        <v>Low Priority Data Gap</v>
      </c>
      <c r="G27" s="219" t="e">
        <f>'Area 23'!L28</f>
        <v>#N/A</v>
      </c>
      <c r="H27" s="220" t="e">
        <f>'Area 23'!R28</f>
        <v>#N/A</v>
      </c>
      <c r="I27" s="219" t="e">
        <f>'Area 23'!AE28</f>
        <v>#N/A</v>
      </c>
      <c r="J27" s="220" t="e">
        <f>'Area 23'!AK28</f>
        <v>#N/A</v>
      </c>
      <c r="K27" s="219" t="e">
        <f>'Area 23'!AX28</f>
        <v>#N/A</v>
      </c>
      <c r="L27" s="220" t="e">
        <f>'Area 23'!BD28</f>
        <v>#N/A</v>
      </c>
      <c r="M27" s="219" t="e">
        <f>'Area 24'!L28</f>
        <v>#N/A</v>
      </c>
      <c r="N27" s="220" t="e">
        <f>'Area 24'!R28</f>
        <v>#N/A</v>
      </c>
      <c r="O27" s="219" t="e">
        <f>'Area 24'!AF28</f>
        <v>#N/A</v>
      </c>
      <c r="P27" s="220" t="e">
        <f>'Area 24'!AL28</f>
        <v>#N/A</v>
      </c>
      <c r="Q27" s="219" t="e">
        <f>'Area 24'!BT28</f>
        <v>#N/A</v>
      </c>
      <c r="R27" s="220" t="e">
        <f>'Area 24'!BZ28</f>
        <v>#N/A</v>
      </c>
      <c r="S27" s="219" t="e">
        <f>'Area 24'!AZ28</f>
        <v>#N/A</v>
      </c>
      <c r="T27" s="220" t="e">
        <f>'Area 24'!BF28</f>
        <v>#N/A</v>
      </c>
      <c r="U27" s="219" t="e">
        <f>'Area 24'!CO28</f>
        <v>#N/A</v>
      </c>
      <c r="V27" s="220" t="e">
        <f>'Area 24'!CU28</f>
        <v>#N/A</v>
      </c>
      <c r="W27" s="219" t="e">
        <f>'Area 24'!DK28</f>
        <v>#N/A</v>
      </c>
      <c r="X27" s="220" t="e">
        <f>'Area 24'!DQ28</f>
        <v>#N/A</v>
      </c>
      <c r="Y27" s="219" t="e">
        <f>'Area 24'!EF28</f>
        <v>#N/A</v>
      </c>
      <c r="Z27" s="219" t="e">
        <f>'Area 24'!EL28</f>
        <v>#N/A</v>
      </c>
      <c r="AA27" s="219" t="e">
        <f>'Area 24'!FA28</f>
        <v>#N/A</v>
      </c>
      <c r="AB27" s="220" t="e">
        <f>'Area 24'!FG28</f>
        <v>#N/A</v>
      </c>
      <c r="AC27" s="219" t="e">
        <f>'Area 24'!FV28</f>
        <v>#N/A</v>
      </c>
      <c r="AD27" s="220" t="e">
        <f>'Area 24'!GB28</f>
        <v>#N/A</v>
      </c>
      <c r="AE27" s="219" t="e">
        <f>'Area 24'!GQ28</f>
        <v>#N/A</v>
      </c>
      <c r="AF27" s="220" t="e">
        <f>'Area 24'!GW28</f>
        <v>#N/A</v>
      </c>
      <c r="AG27" s="219" t="e">
        <f>'Area 25'!L27</f>
        <v>#N/A</v>
      </c>
      <c r="AH27" s="220" t="e">
        <f>'Area 25'!R27</f>
        <v>#N/A</v>
      </c>
      <c r="AI27" s="219" t="e">
        <f>'Area 25'!AE27</f>
        <v>#N/A</v>
      </c>
      <c r="AJ27" s="220" t="e">
        <f>'Area 25'!AK27</f>
        <v>#N/A</v>
      </c>
      <c r="AK27" s="219" t="e">
        <f>'Area 25'!AX27</f>
        <v>#N/A</v>
      </c>
      <c r="AL27" s="220" t="e">
        <f>'Area 25'!BD27</f>
        <v>#N/A</v>
      </c>
      <c r="AM27" s="384" t="e">
        <f>'Area 25'!BQ27</f>
        <v>#N/A</v>
      </c>
      <c r="AN27" s="220" t="e">
        <f>'Area 25'!BW27</f>
        <v>#N/A</v>
      </c>
      <c r="AO27" s="219" t="e">
        <f>'Area 25'!CJ27</f>
        <v>#N/A</v>
      </c>
      <c r="AP27" s="220" t="e">
        <f>'Area 25'!CP27</f>
        <v>#N/A</v>
      </c>
      <c r="AQ27" s="219" t="e">
        <f>'Area 25'!DC27</f>
        <v>#N/A</v>
      </c>
      <c r="AR27" s="220" t="e">
        <f>'Area 25'!DI27</f>
        <v>#N/A</v>
      </c>
      <c r="AS27" s="219" t="e">
        <f>'Area 26'!AE27</f>
        <v>#N/A</v>
      </c>
      <c r="AT27" s="221" t="e">
        <f>'Area 26'!AK27</f>
        <v>#N/A</v>
      </c>
      <c r="AU27" s="222" t="e">
        <f>'Area 26'!M27</f>
        <v>#N/A</v>
      </c>
      <c r="AV27" s="223" t="e">
        <f>'Area 26'!S27</f>
        <v>#N/A</v>
      </c>
      <c r="AW27" s="171">
        <f t="shared" si="0"/>
        <v>0</v>
      </c>
      <c r="AX27" s="171">
        <f t="shared" si="1"/>
        <v>0</v>
      </c>
      <c r="AY27" s="171">
        <f t="shared" si="2"/>
        <v>0</v>
      </c>
      <c r="AZ27" s="171">
        <f t="shared" si="3"/>
        <v>0</v>
      </c>
      <c r="BA27" s="171">
        <f t="shared" si="4"/>
        <v>0</v>
      </c>
      <c r="BB27" s="171">
        <f t="shared" si="5"/>
        <v>0</v>
      </c>
    </row>
    <row r="28" spans="1:54" ht="80" customHeight="1">
      <c r="A28" s="152" t="s">
        <v>60</v>
      </c>
      <c r="B28" s="152" t="s">
        <v>47</v>
      </c>
      <c r="C28" s="165" t="s">
        <v>72</v>
      </c>
      <c r="D28" s="168">
        <v>25</v>
      </c>
      <c r="E28" s="219" t="str">
        <f>'Area 23'!BQ29</f>
        <v>Moderate</v>
      </c>
      <c r="F28" s="220" t="str">
        <f>'Area 23'!BW29</f>
        <v>Moderate</v>
      </c>
      <c r="G28" s="219" t="str">
        <f>'Area 23'!L29</f>
        <v>High Priority Data Gap</v>
      </c>
      <c r="H28" s="220" t="str">
        <f>'Area 23'!R29</f>
        <v>High Priority Data Gap</v>
      </c>
      <c r="I28" s="219" t="e">
        <f>'Area 23'!AE29</f>
        <v>#N/A</v>
      </c>
      <c r="J28" s="220" t="e">
        <f>'Area 23'!AK29</f>
        <v>#N/A</v>
      </c>
      <c r="K28" s="219" t="e">
        <f>'Area 23'!AX29</f>
        <v>#N/A</v>
      </c>
      <c r="L28" s="220" t="e">
        <f>'Area 23'!BD29</f>
        <v>#N/A</v>
      </c>
      <c r="M28" s="219" t="e">
        <f>'Area 24'!L29</f>
        <v>#N/A</v>
      </c>
      <c r="N28" s="220" t="e">
        <f>'Area 24'!R29</f>
        <v>#N/A</v>
      </c>
      <c r="O28" s="219" t="e">
        <f>'Area 24'!AF29</f>
        <v>#N/A</v>
      </c>
      <c r="P28" s="220" t="e">
        <f>'Area 24'!AL29</f>
        <v>#N/A</v>
      </c>
      <c r="Q28" s="219" t="e">
        <f>'Area 24'!BT29</f>
        <v>#N/A</v>
      </c>
      <c r="R28" s="220" t="e">
        <f>'Area 24'!BZ29</f>
        <v>#N/A</v>
      </c>
      <c r="S28" s="219" t="e">
        <f>'Area 24'!AZ29</f>
        <v>#N/A</v>
      </c>
      <c r="T28" s="220" t="e">
        <f>'Area 24'!BF29</f>
        <v>#N/A</v>
      </c>
      <c r="U28" s="219" t="e">
        <f>'Area 24'!CO29</f>
        <v>#N/A</v>
      </c>
      <c r="V28" s="220" t="e">
        <f>'Area 24'!CU29</f>
        <v>#N/A</v>
      </c>
      <c r="W28" s="219" t="e">
        <f>'Area 24'!DK29</f>
        <v>#N/A</v>
      </c>
      <c r="X28" s="220" t="e">
        <f>'Area 24'!DQ29</f>
        <v>#N/A</v>
      </c>
      <c r="Y28" s="219" t="e">
        <f>'Area 24'!EF29</f>
        <v>#N/A</v>
      </c>
      <c r="Z28" s="219" t="e">
        <f>'Area 24'!EL29</f>
        <v>#N/A</v>
      </c>
      <c r="AA28" s="219" t="e">
        <f>'Area 24'!FA29</f>
        <v>#N/A</v>
      </c>
      <c r="AB28" s="220" t="e">
        <f>'Area 24'!FG29</f>
        <v>#N/A</v>
      </c>
      <c r="AC28" s="219" t="e">
        <f>'Area 24'!FV29</f>
        <v>#N/A</v>
      </c>
      <c r="AD28" s="220" t="e">
        <f>'Area 24'!GB29</f>
        <v>#N/A</v>
      </c>
      <c r="AE28" s="219" t="e">
        <f>'Area 24'!GQ29</f>
        <v>#N/A</v>
      </c>
      <c r="AF28" s="220" t="e">
        <f>'Area 24'!GW29</f>
        <v>#N/A</v>
      </c>
      <c r="AG28" s="219" t="e">
        <f>'Area 25'!L28</f>
        <v>#N/A</v>
      </c>
      <c r="AH28" s="220" t="e">
        <f>'Area 25'!R28</f>
        <v>#N/A</v>
      </c>
      <c r="AI28" s="219" t="e">
        <f>'Area 25'!AE28</f>
        <v>#N/A</v>
      </c>
      <c r="AJ28" s="220" t="e">
        <f>'Area 25'!AK28</f>
        <v>#N/A</v>
      </c>
      <c r="AK28" s="219" t="e">
        <f>'Area 25'!AX28</f>
        <v>#N/A</v>
      </c>
      <c r="AL28" s="220" t="e">
        <f>'Area 25'!BD28</f>
        <v>#N/A</v>
      </c>
      <c r="AM28" s="384" t="e">
        <f>'Area 25'!BQ28</f>
        <v>#N/A</v>
      </c>
      <c r="AN28" s="220" t="e">
        <f>'Area 25'!BW28</f>
        <v>#N/A</v>
      </c>
      <c r="AO28" s="219" t="e">
        <f>'Area 25'!CJ28</f>
        <v>#N/A</v>
      </c>
      <c r="AP28" s="220" t="e">
        <f>'Area 25'!CP28</f>
        <v>#N/A</v>
      </c>
      <c r="AQ28" s="219" t="e">
        <f>'Area 25'!DC28</f>
        <v>#N/A</v>
      </c>
      <c r="AR28" s="220" t="e">
        <f>'Area 25'!DI28</f>
        <v>#N/A</v>
      </c>
      <c r="AS28" s="219" t="e">
        <f>'Area 26'!AE28</f>
        <v>#N/A</v>
      </c>
      <c r="AT28" s="221" t="e">
        <f>'Area 26'!AK28</f>
        <v>#N/A</v>
      </c>
      <c r="AU28" s="222" t="e">
        <f>'Area 26'!M28</f>
        <v>#N/A</v>
      </c>
      <c r="AV28" s="223" t="e">
        <f>'Area 26'!S28</f>
        <v>#N/A</v>
      </c>
      <c r="AW28" s="171">
        <f t="shared" si="0"/>
        <v>0</v>
      </c>
      <c r="AX28" s="171">
        <f t="shared" si="1"/>
        <v>0</v>
      </c>
      <c r="AY28" s="171">
        <f t="shared" si="2"/>
        <v>0</v>
      </c>
      <c r="AZ28" s="171">
        <f t="shared" si="3"/>
        <v>0</v>
      </c>
      <c r="BA28" s="171">
        <f t="shared" si="4"/>
        <v>0</v>
      </c>
      <c r="BB28" s="171">
        <f t="shared" si="5"/>
        <v>0</v>
      </c>
    </row>
    <row r="29" spans="1:54" ht="80"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e">
        <f>'Area 23'!AE30</f>
        <v>#N/A</v>
      </c>
      <c r="J29" s="220" t="e">
        <f>'Area 23'!AK30</f>
        <v>#N/A</v>
      </c>
      <c r="K29" s="219" t="e">
        <f>'Area 23'!AX30</f>
        <v>#N/A</v>
      </c>
      <c r="L29" s="220" t="e">
        <f>'Area 23'!BD30</f>
        <v>#N/A</v>
      </c>
      <c r="M29" s="219" t="e">
        <f>'Area 24'!L30</f>
        <v>#N/A</v>
      </c>
      <c r="N29" s="220" t="e">
        <f>'Area 24'!R30</f>
        <v>#N/A</v>
      </c>
      <c r="O29" s="219" t="e">
        <f>'Area 24'!AF30</f>
        <v>#N/A</v>
      </c>
      <c r="P29" s="220" t="e">
        <f>'Area 24'!AL30</f>
        <v>#N/A</v>
      </c>
      <c r="Q29" s="219" t="e">
        <f>'Area 24'!BT30</f>
        <v>#N/A</v>
      </c>
      <c r="R29" s="220" t="e">
        <f>'Area 24'!BZ30</f>
        <v>#N/A</v>
      </c>
      <c r="S29" s="219" t="e">
        <f>'Area 24'!AZ30</f>
        <v>#N/A</v>
      </c>
      <c r="T29" s="220" t="e">
        <f>'Area 24'!BF30</f>
        <v>#N/A</v>
      </c>
      <c r="U29" s="219" t="e">
        <f>'Area 24'!CO30</f>
        <v>#N/A</v>
      </c>
      <c r="V29" s="220" t="e">
        <f>'Area 24'!CU30</f>
        <v>#N/A</v>
      </c>
      <c r="W29" s="219" t="e">
        <f>'Area 24'!DK30</f>
        <v>#N/A</v>
      </c>
      <c r="X29" s="220" t="e">
        <f>'Area 24'!DQ30</f>
        <v>#N/A</v>
      </c>
      <c r="Y29" s="219" t="e">
        <f>'Area 24'!EF30</f>
        <v>#N/A</v>
      </c>
      <c r="Z29" s="219" t="e">
        <f>'Area 24'!EL30</f>
        <v>#N/A</v>
      </c>
      <c r="AA29" s="219" t="e">
        <f>'Area 24'!FA30</f>
        <v>#N/A</v>
      </c>
      <c r="AB29" s="220" t="e">
        <f>'Area 24'!FG30</f>
        <v>#N/A</v>
      </c>
      <c r="AC29" s="219" t="e">
        <f>'Area 24'!FV30</f>
        <v>#N/A</v>
      </c>
      <c r="AD29" s="220" t="e">
        <f>'Area 24'!GB30</f>
        <v>#N/A</v>
      </c>
      <c r="AE29" s="219" t="e">
        <f>'Area 24'!GQ30</f>
        <v>#N/A</v>
      </c>
      <c r="AF29" s="220" t="e">
        <f>'Area 24'!GW30</f>
        <v>#N/A</v>
      </c>
      <c r="AG29" s="219" t="e">
        <f>'Area 25'!L29</f>
        <v>#N/A</v>
      </c>
      <c r="AH29" s="220" t="e">
        <f>'Area 25'!R29</f>
        <v>#N/A</v>
      </c>
      <c r="AI29" s="219" t="e">
        <f>'Area 25'!AE29</f>
        <v>#N/A</v>
      </c>
      <c r="AJ29" s="220" t="e">
        <f>'Area 25'!AK29</f>
        <v>#N/A</v>
      </c>
      <c r="AK29" s="219" t="e">
        <f>'Area 25'!AX29</f>
        <v>#N/A</v>
      </c>
      <c r="AL29" s="220" t="e">
        <f>'Area 25'!BD29</f>
        <v>#N/A</v>
      </c>
      <c r="AM29" s="384" t="e">
        <f>'Area 25'!BQ29</f>
        <v>#N/A</v>
      </c>
      <c r="AN29" s="220" t="e">
        <f>'Area 25'!BW29</f>
        <v>#N/A</v>
      </c>
      <c r="AO29" s="219" t="e">
        <f>'Area 25'!CJ29</f>
        <v>#N/A</v>
      </c>
      <c r="AP29" s="220" t="e">
        <f>'Area 25'!CP29</f>
        <v>#N/A</v>
      </c>
      <c r="AQ29" s="219" t="e">
        <f>'Area 25'!DC29</f>
        <v>#N/A</v>
      </c>
      <c r="AR29" s="220" t="e">
        <f>'Area 25'!DI29</f>
        <v>#N/A</v>
      </c>
      <c r="AS29" s="219" t="e">
        <f>'Area 26'!AE29</f>
        <v>#N/A</v>
      </c>
      <c r="AT29" s="221" t="e">
        <f>'Area 26'!AK29</f>
        <v>#N/A</v>
      </c>
      <c r="AU29" s="222" t="e">
        <f>'Area 26'!M29</f>
        <v>#N/A</v>
      </c>
      <c r="AV29" s="223" t="e">
        <f>'Area 26'!S29</f>
        <v>#N/A</v>
      </c>
      <c r="AW29" s="171">
        <f t="shared" si="0"/>
        <v>0</v>
      </c>
      <c r="AX29" s="171">
        <f t="shared" si="1"/>
        <v>0</v>
      </c>
      <c r="AY29" s="171">
        <f t="shared" si="2"/>
        <v>0</v>
      </c>
      <c r="AZ29" s="171">
        <f t="shared" si="3"/>
        <v>0</v>
      </c>
      <c r="BA29" s="171">
        <f t="shared" si="4"/>
        <v>0</v>
      </c>
      <c r="BB29" s="171">
        <f t="shared" si="5"/>
        <v>0</v>
      </c>
    </row>
    <row r="30" spans="1:54" ht="80"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e">
        <f>'Area 23'!AE31</f>
        <v>#N/A</v>
      </c>
      <c r="J30" s="220" t="e">
        <f>'Area 23'!AK31</f>
        <v>#N/A</v>
      </c>
      <c r="K30" s="219" t="e">
        <f>'Area 23'!AX31</f>
        <v>#N/A</v>
      </c>
      <c r="L30" s="220" t="e">
        <f>'Area 23'!BD31</f>
        <v>#N/A</v>
      </c>
      <c r="M30" s="219" t="e">
        <f>'Area 24'!L31</f>
        <v>#N/A</v>
      </c>
      <c r="N30" s="220" t="e">
        <f>'Area 24'!R31</f>
        <v>#N/A</v>
      </c>
      <c r="O30" s="219" t="e">
        <f>'Area 24'!AF31</f>
        <v>#N/A</v>
      </c>
      <c r="P30" s="220" t="e">
        <f>'Area 24'!AL31</f>
        <v>#N/A</v>
      </c>
      <c r="Q30" s="219" t="e">
        <f>'Area 24'!BT31</f>
        <v>#N/A</v>
      </c>
      <c r="R30" s="220" t="e">
        <f>'Area 24'!BZ31</f>
        <v>#N/A</v>
      </c>
      <c r="S30" s="219" t="e">
        <f>'Area 24'!AZ31</f>
        <v>#N/A</v>
      </c>
      <c r="T30" s="220" t="e">
        <f>'Area 24'!BF31</f>
        <v>#N/A</v>
      </c>
      <c r="U30" s="219" t="e">
        <f>'Area 24'!CO31</f>
        <v>#N/A</v>
      </c>
      <c r="V30" s="220" t="e">
        <f>'Area 24'!CU31</f>
        <v>#N/A</v>
      </c>
      <c r="W30" s="219" t="e">
        <f>'Area 24'!DK31</f>
        <v>#N/A</v>
      </c>
      <c r="X30" s="220" t="e">
        <f>'Area 24'!DQ31</f>
        <v>#N/A</v>
      </c>
      <c r="Y30" s="219" t="e">
        <f>'Area 24'!EF31</f>
        <v>#N/A</v>
      </c>
      <c r="Z30" s="219" t="e">
        <f>'Area 24'!EL31</f>
        <v>#N/A</v>
      </c>
      <c r="AA30" s="219" t="e">
        <f>'Area 24'!FA31</f>
        <v>#N/A</v>
      </c>
      <c r="AB30" s="220" t="e">
        <f>'Area 24'!FG31</f>
        <v>#N/A</v>
      </c>
      <c r="AC30" s="219" t="e">
        <f>'Area 24'!FV31</f>
        <v>#N/A</v>
      </c>
      <c r="AD30" s="220" t="e">
        <f>'Area 24'!GB31</f>
        <v>#N/A</v>
      </c>
      <c r="AE30" s="219" t="e">
        <f>'Area 24'!GQ31</f>
        <v>#N/A</v>
      </c>
      <c r="AF30" s="220" t="e">
        <f>'Area 24'!GW31</f>
        <v>#N/A</v>
      </c>
      <c r="AG30" s="219" t="e">
        <f>'Area 25'!L30</f>
        <v>#N/A</v>
      </c>
      <c r="AH30" s="220" t="e">
        <f>'Area 25'!R30</f>
        <v>#N/A</v>
      </c>
      <c r="AI30" s="219" t="e">
        <f>'Area 25'!AE30</f>
        <v>#N/A</v>
      </c>
      <c r="AJ30" s="220" t="e">
        <f>'Area 25'!AK30</f>
        <v>#N/A</v>
      </c>
      <c r="AK30" s="219" t="e">
        <f>'Area 25'!AX30</f>
        <v>#N/A</v>
      </c>
      <c r="AL30" s="220" t="e">
        <f>'Area 25'!BD30</f>
        <v>#N/A</v>
      </c>
      <c r="AM30" s="384" t="e">
        <f>'Area 25'!BQ30</f>
        <v>#N/A</v>
      </c>
      <c r="AN30" s="220" t="e">
        <f>'Area 25'!BW30</f>
        <v>#N/A</v>
      </c>
      <c r="AO30" s="219" t="e">
        <f>'Area 25'!CJ30</f>
        <v>#N/A</v>
      </c>
      <c r="AP30" s="220" t="e">
        <f>'Area 25'!CP30</f>
        <v>#N/A</v>
      </c>
      <c r="AQ30" s="219" t="e">
        <f>'Area 25'!DC30</f>
        <v>#N/A</v>
      </c>
      <c r="AR30" s="220" t="e">
        <f>'Area 25'!DI30</f>
        <v>#N/A</v>
      </c>
      <c r="AS30" s="219" t="e">
        <f>'Area 26'!AE30</f>
        <v>#N/A</v>
      </c>
      <c r="AT30" s="221" t="e">
        <f>'Area 26'!AK30</f>
        <v>#N/A</v>
      </c>
      <c r="AU30" s="222" t="e">
        <f>'Area 26'!M30</f>
        <v>#N/A</v>
      </c>
      <c r="AV30" s="223" t="e">
        <f>'Area 26'!S30</f>
        <v>#N/A</v>
      </c>
      <c r="AW30" s="171">
        <f t="shared" si="0"/>
        <v>0</v>
      </c>
      <c r="AX30" s="171">
        <f t="shared" si="1"/>
        <v>0</v>
      </c>
      <c r="AY30" s="171">
        <f t="shared" si="2"/>
        <v>0</v>
      </c>
      <c r="AZ30" s="171">
        <f t="shared" si="3"/>
        <v>0</v>
      </c>
      <c r="BA30" s="171">
        <f t="shared" si="4"/>
        <v>0</v>
      </c>
      <c r="BB30" s="171">
        <f t="shared" si="5"/>
        <v>0</v>
      </c>
    </row>
    <row r="31" spans="1:54" ht="80"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e">
        <f>'Area 23'!AE32</f>
        <v>#N/A</v>
      </c>
      <c r="J31" s="220" t="e">
        <f>'Area 23'!AK32</f>
        <v>#N/A</v>
      </c>
      <c r="K31" s="219" t="e">
        <f>'Area 23'!AX32</f>
        <v>#N/A</v>
      </c>
      <c r="L31" s="220" t="e">
        <f>'Area 23'!BD32</f>
        <v>#N/A</v>
      </c>
      <c r="M31" s="219" t="e">
        <f>'Area 24'!L32</f>
        <v>#N/A</v>
      </c>
      <c r="N31" s="220" t="e">
        <f>'Area 24'!R32</f>
        <v>#N/A</v>
      </c>
      <c r="O31" s="219" t="e">
        <f>'Area 24'!AF32</f>
        <v>#N/A</v>
      </c>
      <c r="P31" s="220" t="e">
        <f>'Area 24'!AL32</f>
        <v>#N/A</v>
      </c>
      <c r="Q31" s="219" t="e">
        <f>'Area 24'!BT32</f>
        <v>#N/A</v>
      </c>
      <c r="R31" s="220" t="e">
        <f>'Area 24'!BZ32</f>
        <v>#N/A</v>
      </c>
      <c r="S31" s="219" t="e">
        <f>'Area 24'!AZ32</f>
        <v>#N/A</v>
      </c>
      <c r="T31" s="220" t="e">
        <f>'Area 24'!BF32</f>
        <v>#N/A</v>
      </c>
      <c r="U31" s="219" t="e">
        <f>'Area 24'!CO32</f>
        <v>#N/A</v>
      </c>
      <c r="V31" s="220" t="e">
        <f>'Area 24'!CU32</f>
        <v>#N/A</v>
      </c>
      <c r="W31" s="219" t="e">
        <f>'Area 24'!DK32</f>
        <v>#N/A</v>
      </c>
      <c r="X31" s="220" t="e">
        <f>'Area 24'!DQ32</f>
        <v>#N/A</v>
      </c>
      <c r="Y31" s="219" t="e">
        <f>'Area 24'!EF32</f>
        <v>#N/A</v>
      </c>
      <c r="Z31" s="219" t="e">
        <f>'Area 24'!EL32</f>
        <v>#N/A</v>
      </c>
      <c r="AA31" s="219" t="e">
        <f>'Area 24'!FA32</f>
        <v>#N/A</v>
      </c>
      <c r="AB31" s="220" t="e">
        <f>'Area 24'!FG32</f>
        <v>#N/A</v>
      </c>
      <c r="AC31" s="219" t="e">
        <f>'Area 24'!FV32</f>
        <v>#N/A</v>
      </c>
      <c r="AD31" s="220" t="e">
        <f>'Area 24'!GB32</f>
        <v>#N/A</v>
      </c>
      <c r="AE31" s="219" t="e">
        <f>'Area 24'!GQ32</f>
        <v>#N/A</v>
      </c>
      <c r="AF31" s="220" t="e">
        <f>'Area 24'!GW32</f>
        <v>#N/A</v>
      </c>
      <c r="AG31" s="219" t="e">
        <f>'Area 25'!L31</f>
        <v>#N/A</v>
      </c>
      <c r="AH31" s="220" t="e">
        <f>'Area 25'!R31</f>
        <v>#N/A</v>
      </c>
      <c r="AI31" s="219" t="e">
        <f>'Area 25'!AE31</f>
        <v>#N/A</v>
      </c>
      <c r="AJ31" s="220" t="e">
        <f>'Area 25'!AK31</f>
        <v>#N/A</v>
      </c>
      <c r="AK31" s="219" t="e">
        <f>'Area 25'!AX31</f>
        <v>#N/A</v>
      </c>
      <c r="AL31" s="220" t="e">
        <f>'Area 25'!BD31</f>
        <v>#N/A</v>
      </c>
      <c r="AM31" s="384" t="e">
        <f>'Area 25'!BQ31</f>
        <v>#N/A</v>
      </c>
      <c r="AN31" s="220" t="e">
        <f>'Area 25'!BW31</f>
        <v>#N/A</v>
      </c>
      <c r="AO31" s="219" t="e">
        <f>'Area 25'!CJ31</f>
        <v>#N/A</v>
      </c>
      <c r="AP31" s="220" t="e">
        <f>'Area 25'!CP31</f>
        <v>#N/A</v>
      </c>
      <c r="AQ31" s="219" t="e">
        <f>'Area 25'!DC31</f>
        <v>#N/A</v>
      </c>
      <c r="AR31" s="220" t="e">
        <f>'Area 25'!DI31</f>
        <v>#N/A</v>
      </c>
      <c r="AS31" s="219" t="e">
        <f>'Area 26'!AE31</f>
        <v>#N/A</v>
      </c>
      <c r="AT31" s="221" t="e">
        <f>'Area 26'!AK31</f>
        <v>#N/A</v>
      </c>
      <c r="AU31" s="222" t="e">
        <f>'Area 26'!M31</f>
        <v>#N/A</v>
      </c>
      <c r="AV31" s="223" t="e">
        <f>'Area 26'!S31</f>
        <v>#N/A</v>
      </c>
      <c r="AW31" s="171">
        <f t="shared" si="0"/>
        <v>0</v>
      </c>
      <c r="AX31" s="171">
        <f t="shared" si="1"/>
        <v>0</v>
      </c>
      <c r="AY31" s="171">
        <f t="shared" si="2"/>
        <v>0</v>
      </c>
      <c r="AZ31" s="171">
        <f t="shared" si="3"/>
        <v>0</v>
      </c>
      <c r="BA31" s="171">
        <f t="shared" si="4"/>
        <v>0</v>
      </c>
      <c r="BB31" s="171">
        <f t="shared" si="5"/>
        <v>0</v>
      </c>
    </row>
    <row r="32" spans="1:54" ht="80" customHeight="1">
      <c r="A32" s="152" t="s">
        <v>60</v>
      </c>
      <c r="B32" s="152" t="s">
        <v>54</v>
      </c>
      <c r="C32" s="165" t="s">
        <v>76</v>
      </c>
      <c r="D32" s="168">
        <v>29</v>
      </c>
      <c r="E32" s="219" t="str">
        <f>'Area 23'!BQ33</f>
        <v>Low Priority Data Gap</v>
      </c>
      <c r="F32" s="220" t="str">
        <f>'Area 23'!BW33</f>
        <v>Low Priority Data Gap</v>
      </c>
      <c r="G32" s="219" t="e">
        <f>'Area 23'!L33</f>
        <v>#N/A</v>
      </c>
      <c r="H32" s="220" t="e">
        <f>'Area 23'!R33</f>
        <v>#N/A</v>
      </c>
      <c r="I32" s="219" t="e">
        <f>'Area 23'!AE33</f>
        <v>#N/A</v>
      </c>
      <c r="J32" s="220" t="e">
        <f>'Area 23'!AK33</f>
        <v>#N/A</v>
      </c>
      <c r="K32" s="219" t="e">
        <f>'Area 23'!AX33</f>
        <v>#N/A</v>
      </c>
      <c r="L32" s="220" t="e">
        <f>'Area 23'!BD33</f>
        <v>#N/A</v>
      </c>
      <c r="M32" s="219" t="e">
        <f>'Area 24'!L33</f>
        <v>#N/A</v>
      </c>
      <c r="N32" s="220" t="e">
        <f>'Area 24'!R33</f>
        <v>#N/A</v>
      </c>
      <c r="O32" s="219" t="e">
        <f>'Area 24'!AF33</f>
        <v>#N/A</v>
      </c>
      <c r="P32" s="220" t="e">
        <f>'Area 24'!AL33</f>
        <v>#N/A</v>
      </c>
      <c r="Q32" s="219" t="e">
        <f>'Area 24'!BT33</f>
        <v>#N/A</v>
      </c>
      <c r="R32" s="220" t="e">
        <f>'Area 24'!BZ33</f>
        <v>#N/A</v>
      </c>
      <c r="S32" s="219" t="e">
        <f>'Area 24'!AZ33</f>
        <v>#N/A</v>
      </c>
      <c r="T32" s="220" t="e">
        <f>'Area 24'!BF33</f>
        <v>#N/A</v>
      </c>
      <c r="U32" s="219" t="e">
        <f>'Area 24'!CO33</f>
        <v>#N/A</v>
      </c>
      <c r="V32" s="220" t="e">
        <f>'Area 24'!CU33</f>
        <v>#N/A</v>
      </c>
      <c r="W32" s="219" t="e">
        <f>'Area 24'!DK33</f>
        <v>#N/A</v>
      </c>
      <c r="X32" s="220" t="e">
        <f>'Area 24'!DQ33</f>
        <v>#N/A</v>
      </c>
      <c r="Y32" s="219" t="e">
        <f>'Area 24'!EF33</f>
        <v>#N/A</v>
      </c>
      <c r="Z32" s="219" t="e">
        <f>'Area 24'!EL33</f>
        <v>#N/A</v>
      </c>
      <c r="AA32" s="219" t="e">
        <f>'Area 24'!FA33</f>
        <v>#N/A</v>
      </c>
      <c r="AB32" s="220" t="e">
        <f>'Area 24'!FG33</f>
        <v>#N/A</v>
      </c>
      <c r="AC32" s="219" t="e">
        <f>'Area 24'!FV33</f>
        <v>#N/A</v>
      </c>
      <c r="AD32" s="220" t="e">
        <f>'Area 24'!GB33</f>
        <v>#N/A</v>
      </c>
      <c r="AE32" s="219" t="e">
        <f>'Area 24'!GQ33</f>
        <v>#N/A</v>
      </c>
      <c r="AF32" s="220" t="e">
        <f>'Area 24'!GW33</f>
        <v>#N/A</v>
      </c>
      <c r="AG32" s="219" t="e">
        <f>'Area 25'!L32</f>
        <v>#N/A</v>
      </c>
      <c r="AH32" s="220" t="e">
        <f>'Area 25'!R32</f>
        <v>#N/A</v>
      </c>
      <c r="AI32" s="219" t="e">
        <f>'Area 25'!AE32</f>
        <v>#N/A</v>
      </c>
      <c r="AJ32" s="220" t="e">
        <f>'Area 25'!AK32</f>
        <v>#N/A</v>
      </c>
      <c r="AK32" s="219" t="e">
        <f>'Area 25'!AX32</f>
        <v>#N/A</v>
      </c>
      <c r="AL32" s="220" t="e">
        <f>'Area 25'!BD32</f>
        <v>#N/A</v>
      </c>
      <c r="AM32" s="384" t="e">
        <f>'Area 25'!BQ32</f>
        <v>#N/A</v>
      </c>
      <c r="AN32" s="220" t="e">
        <f>'Area 25'!BW32</f>
        <v>#N/A</v>
      </c>
      <c r="AO32" s="219" t="e">
        <f>'Area 25'!CJ32</f>
        <v>#N/A</v>
      </c>
      <c r="AP32" s="220" t="e">
        <f>'Area 25'!CP32</f>
        <v>#N/A</v>
      </c>
      <c r="AQ32" s="219" t="e">
        <f>'Area 25'!DC32</f>
        <v>#N/A</v>
      </c>
      <c r="AR32" s="220" t="e">
        <f>'Area 25'!DI32</f>
        <v>#N/A</v>
      </c>
      <c r="AS32" s="219" t="e">
        <f>'Area 26'!AE32</f>
        <v>#N/A</v>
      </c>
      <c r="AT32" s="221" t="e">
        <f>'Area 26'!AK32</f>
        <v>#N/A</v>
      </c>
      <c r="AU32" s="222" t="e">
        <f>'Area 26'!M32</f>
        <v>#N/A</v>
      </c>
      <c r="AV32" s="223" t="e">
        <f>'Area 26'!S32</f>
        <v>#N/A</v>
      </c>
      <c r="AW32" s="171">
        <f t="shared" si="0"/>
        <v>0</v>
      </c>
      <c r="AX32" s="171">
        <f t="shared" si="1"/>
        <v>0</v>
      </c>
      <c r="AY32" s="171">
        <f t="shared" si="2"/>
        <v>0</v>
      </c>
      <c r="AZ32" s="171">
        <f t="shared" si="3"/>
        <v>0</v>
      </c>
      <c r="BA32" s="171">
        <f t="shared" si="4"/>
        <v>0</v>
      </c>
      <c r="BB32" s="171">
        <f t="shared" si="5"/>
        <v>0</v>
      </c>
    </row>
    <row r="33" spans="1:54" ht="80" customHeight="1">
      <c r="A33" s="152" t="s">
        <v>77</v>
      </c>
      <c r="B33" s="152" t="s">
        <v>39</v>
      </c>
      <c r="C33" s="165" t="s">
        <v>78</v>
      </c>
      <c r="D33" s="168">
        <v>30</v>
      </c>
      <c r="E33" s="219" t="str">
        <f>'Area 23'!BQ34</f>
        <v>High</v>
      </c>
      <c r="F33" s="220" t="str">
        <f>'Area 23'!BW34</f>
        <v>High</v>
      </c>
      <c r="G33" s="219" t="e">
        <f>'Area 23'!L34</f>
        <v>#N/A</v>
      </c>
      <c r="H33" s="220" t="e">
        <f>'Area 23'!R34</f>
        <v>#N/A</v>
      </c>
      <c r="I33" s="219" t="e">
        <f>'Area 23'!AE34</f>
        <v>#N/A</v>
      </c>
      <c r="J33" s="220" t="e">
        <f>'Area 23'!AK34</f>
        <v>#N/A</v>
      </c>
      <c r="K33" s="219" t="e">
        <f>'Area 23'!AX34</f>
        <v>#N/A</v>
      </c>
      <c r="L33" s="220" t="e">
        <f>'Area 23'!BD34</f>
        <v>#N/A</v>
      </c>
      <c r="M33" s="219" t="e">
        <f>'Area 24'!L34</f>
        <v>#N/A</v>
      </c>
      <c r="N33" s="220" t="e">
        <f>'Area 24'!R34</f>
        <v>#N/A</v>
      </c>
      <c r="O33" s="219" t="e">
        <f>'Area 24'!AF34</f>
        <v>#N/A</v>
      </c>
      <c r="P33" s="220" t="e">
        <f>'Area 24'!AL34</f>
        <v>#N/A</v>
      </c>
      <c r="Q33" s="219" t="e">
        <f>'Area 24'!BT34</f>
        <v>#N/A</v>
      </c>
      <c r="R33" s="220" t="e">
        <f>'Area 24'!BZ34</f>
        <v>#N/A</v>
      </c>
      <c r="S33" s="219" t="e">
        <f>'Area 24'!AZ34</f>
        <v>#N/A</v>
      </c>
      <c r="T33" s="220" t="e">
        <f>'Area 24'!BF34</f>
        <v>#N/A</v>
      </c>
      <c r="U33" s="219" t="e">
        <f>'Area 24'!CO34</f>
        <v>#N/A</v>
      </c>
      <c r="V33" s="220" t="e">
        <f>'Area 24'!CU34</f>
        <v>#N/A</v>
      </c>
      <c r="W33" s="219" t="e">
        <f>'Area 24'!DK34</f>
        <v>#N/A</v>
      </c>
      <c r="X33" s="220" t="e">
        <f>'Area 24'!DQ34</f>
        <v>#N/A</v>
      </c>
      <c r="Y33" s="219" t="e">
        <f>'Area 24'!EF34</f>
        <v>#N/A</v>
      </c>
      <c r="Z33" s="219" t="e">
        <f>'Area 24'!EL34</f>
        <v>#N/A</v>
      </c>
      <c r="AA33" s="219" t="e">
        <f>'Area 24'!FA34</f>
        <v>#N/A</v>
      </c>
      <c r="AB33" s="220" t="e">
        <f>'Area 24'!FG34</f>
        <v>#N/A</v>
      </c>
      <c r="AC33" s="219" t="e">
        <f>'Area 24'!FV34</f>
        <v>#N/A</v>
      </c>
      <c r="AD33" s="220" t="e">
        <f>'Area 24'!GB34</f>
        <v>#N/A</v>
      </c>
      <c r="AE33" s="219" t="e">
        <f>'Area 24'!GQ34</f>
        <v>#N/A</v>
      </c>
      <c r="AF33" s="220" t="e">
        <f>'Area 24'!GW34</f>
        <v>#N/A</v>
      </c>
      <c r="AG33" s="219" t="e">
        <f>'Area 25'!L33</f>
        <v>#N/A</v>
      </c>
      <c r="AH33" s="220" t="e">
        <f>'Area 25'!R33</f>
        <v>#N/A</v>
      </c>
      <c r="AI33" s="219" t="e">
        <f>'Area 25'!AE33</f>
        <v>#N/A</v>
      </c>
      <c r="AJ33" s="220" t="e">
        <f>'Area 25'!AK33</f>
        <v>#N/A</v>
      </c>
      <c r="AK33" s="219" t="e">
        <f>'Area 25'!AX33</f>
        <v>#N/A</v>
      </c>
      <c r="AL33" s="220" t="e">
        <f>'Area 25'!BD33</f>
        <v>#N/A</v>
      </c>
      <c r="AM33" s="384" t="e">
        <f>'Area 25'!BQ33</f>
        <v>#N/A</v>
      </c>
      <c r="AN33" s="220" t="e">
        <f>'Area 25'!BW33</f>
        <v>#N/A</v>
      </c>
      <c r="AO33" s="219" t="e">
        <f>'Area 25'!CJ33</f>
        <v>#N/A</v>
      </c>
      <c r="AP33" s="220" t="e">
        <f>'Area 25'!CP33</f>
        <v>#N/A</v>
      </c>
      <c r="AQ33" s="219" t="e">
        <f>'Area 25'!DC33</f>
        <v>#N/A</v>
      </c>
      <c r="AR33" s="220" t="e">
        <f>'Area 25'!DI33</f>
        <v>#N/A</v>
      </c>
      <c r="AS33" s="219" t="e">
        <f>'Area 26'!AE33</f>
        <v>#N/A</v>
      </c>
      <c r="AT33" s="221" t="e">
        <f>'Area 26'!AK33</f>
        <v>#N/A</v>
      </c>
      <c r="AU33" s="222" t="e">
        <f>'Area 26'!M33</f>
        <v>#N/A</v>
      </c>
      <c r="AV33" s="223" t="e">
        <f>'Area 26'!S33</f>
        <v>#N/A</v>
      </c>
      <c r="AW33" s="171">
        <f t="shared" si="0"/>
        <v>0</v>
      </c>
      <c r="AX33" s="171">
        <f t="shared" si="1"/>
        <v>0</v>
      </c>
      <c r="AY33" s="171">
        <f t="shared" si="2"/>
        <v>0</v>
      </c>
      <c r="AZ33" s="171">
        <f t="shared" si="3"/>
        <v>0</v>
      </c>
      <c r="BA33" s="171">
        <f t="shared" si="4"/>
        <v>0</v>
      </c>
      <c r="BB33" s="171">
        <f t="shared" si="5"/>
        <v>0</v>
      </c>
    </row>
    <row r="34" spans="1:54" ht="80" customHeight="1">
      <c r="A34" s="152" t="s">
        <v>77</v>
      </c>
      <c r="B34" s="152" t="s">
        <v>39</v>
      </c>
      <c r="C34" s="165" t="s">
        <v>79</v>
      </c>
      <c r="D34" s="168">
        <v>31</v>
      </c>
      <c r="E34" s="219" t="str">
        <f>'Area 23'!BQ35</f>
        <v>Low Priority Data Gap</v>
      </c>
      <c r="F34" s="220" t="str">
        <f>'Area 23'!BW35</f>
        <v>Low Priority Data Gap</v>
      </c>
      <c r="G34" s="219" t="e">
        <f>'Area 23'!L35</f>
        <v>#N/A</v>
      </c>
      <c r="H34" s="220" t="e">
        <f>'Area 23'!R35</f>
        <v>#N/A</v>
      </c>
      <c r="I34" s="219" t="e">
        <f>'Area 23'!AE35</f>
        <v>#N/A</v>
      </c>
      <c r="J34" s="220" t="e">
        <f>'Area 23'!AK35</f>
        <v>#N/A</v>
      </c>
      <c r="K34" s="219" t="e">
        <f>'Area 23'!AX35</f>
        <v>#N/A</v>
      </c>
      <c r="L34" s="220" t="e">
        <f>'Area 23'!BD35</f>
        <v>#N/A</v>
      </c>
      <c r="M34" s="219" t="e">
        <f>'Area 24'!L35</f>
        <v>#N/A</v>
      </c>
      <c r="N34" s="220" t="e">
        <f>'Area 24'!R35</f>
        <v>#N/A</v>
      </c>
      <c r="O34" s="219" t="e">
        <f>'Area 24'!AF35</f>
        <v>#N/A</v>
      </c>
      <c r="P34" s="220" t="e">
        <f>'Area 24'!AL35</f>
        <v>#N/A</v>
      </c>
      <c r="Q34" s="219" t="e">
        <f>'Area 24'!BT35</f>
        <v>#N/A</v>
      </c>
      <c r="R34" s="220" t="e">
        <f>'Area 24'!BZ35</f>
        <v>#N/A</v>
      </c>
      <c r="S34" s="219" t="e">
        <f>'Area 24'!AZ35</f>
        <v>#N/A</v>
      </c>
      <c r="T34" s="220" t="e">
        <f>'Area 24'!BF35</f>
        <v>#N/A</v>
      </c>
      <c r="U34" s="219" t="e">
        <f>'Area 24'!CO35</f>
        <v>#N/A</v>
      </c>
      <c r="V34" s="220" t="e">
        <f>'Area 24'!CU35</f>
        <v>#N/A</v>
      </c>
      <c r="W34" s="219" t="e">
        <f>'Area 24'!DK35</f>
        <v>#N/A</v>
      </c>
      <c r="X34" s="220" t="e">
        <f>'Area 24'!DQ35</f>
        <v>#N/A</v>
      </c>
      <c r="Y34" s="219" t="e">
        <f>'Area 24'!EF35</f>
        <v>#N/A</v>
      </c>
      <c r="Z34" s="219" t="e">
        <f>'Area 24'!EL35</f>
        <v>#N/A</v>
      </c>
      <c r="AA34" s="219" t="e">
        <f>'Area 24'!FA35</f>
        <v>#N/A</v>
      </c>
      <c r="AB34" s="220" t="e">
        <f>'Area 24'!FG35</f>
        <v>#N/A</v>
      </c>
      <c r="AC34" s="219" t="e">
        <f>'Area 24'!FV35</f>
        <v>#N/A</v>
      </c>
      <c r="AD34" s="220" t="e">
        <f>'Area 24'!GB35</f>
        <v>#N/A</v>
      </c>
      <c r="AE34" s="219" t="e">
        <f>'Area 24'!GQ35</f>
        <v>#N/A</v>
      </c>
      <c r="AF34" s="220" t="e">
        <f>'Area 24'!GW35</f>
        <v>#N/A</v>
      </c>
      <c r="AG34" s="219" t="e">
        <f>'Area 25'!L34</f>
        <v>#N/A</v>
      </c>
      <c r="AH34" s="220" t="e">
        <f>'Area 25'!R34</f>
        <v>#N/A</v>
      </c>
      <c r="AI34" s="219" t="e">
        <f>'Area 25'!AE34</f>
        <v>#N/A</v>
      </c>
      <c r="AJ34" s="220" t="e">
        <f>'Area 25'!AK34</f>
        <v>#N/A</v>
      </c>
      <c r="AK34" s="219" t="e">
        <f>'Area 25'!AX34</f>
        <v>#N/A</v>
      </c>
      <c r="AL34" s="220" t="e">
        <f>'Area 25'!BD34</f>
        <v>#N/A</v>
      </c>
      <c r="AM34" s="384" t="e">
        <f>'Area 25'!BQ34</f>
        <v>#N/A</v>
      </c>
      <c r="AN34" s="220" t="e">
        <f>'Area 25'!BW34</f>
        <v>#N/A</v>
      </c>
      <c r="AO34" s="219" t="e">
        <f>'Area 25'!CJ34</f>
        <v>#N/A</v>
      </c>
      <c r="AP34" s="220" t="e">
        <f>'Area 25'!CP34</f>
        <v>#N/A</v>
      </c>
      <c r="AQ34" s="219" t="e">
        <f>'Area 25'!DC34</f>
        <v>#N/A</v>
      </c>
      <c r="AR34" s="220" t="e">
        <f>'Area 25'!DI34</f>
        <v>#N/A</v>
      </c>
      <c r="AS34" s="219" t="e">
        <f>'Area 26'!AE34</f>
        <v>#N/A</v>
      </c>
      <c r="AT34" s="221" t="e">
        <f>'Area 26'!AK34</f>
        <v>#N/A</v>
      </c>
      <c r="AU34" s="222" t="e">
        <f>'Area 26'!M34</f>
        <v>#N/A</v>
      </c>
      <c r="AV34" s="223" t="e">
        <f>'Area 26'!S34</f>
        <v>#N/A</v>
      </c>
      <c r="AW34" s="171">
        <f t="shared" si="0"/>
        <v>0</v>
      </c>
      <c r="AX34" s="171">
        <f t="shared" si="1"/>
        <v>0</v>
      </c>
      <c r="AY34" s="171">
        <f t="shared" si="2"/>
        <v>0</v>
      </c>
      <c r="AZ34" s="171">
        <f t="shared" si="3"/>
        <v>0</v>
      </c>
      <c r="BA34" s="171">
        <f t="shared" si="4"/>
        <v>0</v>
      </c>
      <c r="BB34" s="171">
        <f t="shared" si="5"/>
        <v>0</v>
      </c>
    </row>
    <row r="35" spans="1:54" ht="80"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e">
        <f>'Area 23'!AE36</f>
        <v>#N/A</v>
      </c>
      <c r="J35" s="220" t="e">
        <f>'Area 23'!AK36</f>
        <v>#N/A</v>
      </c>
      <c r="K35" s="219" t="e">
        <f>'Area 23'!AX36</f>
        <v>#N/A</v>
      </c>
      <c r="L35" s="220" t="e">
        <f>'Area 23'!BD36</f>
        <v>#N/A</v>
      </c>
      <c r="M35" s="219" t="e">
        <f>'Area 24'!L36</f>
        <v>#N/A</v>
      </c>
      <c r="N35" s="220" t="str">
        <f>'Area 24'!R36</f>
        <v>Low</v>
      </c>
      <c r="O35" s="219" t="e">
        <f>'Area 24'!AF36</f>
        <v>#N/A</v>
      </c>
      <c r="P35" s="220" t="str">
        <f>'Area 24'!AL36</f>
        <v>Low</v>
      </c>
      <c r="Q35" s="219" t="e">
        <f>'Area 24'!BT36</f>
        <v>#N/A</v>
      </c>
      <c r="R35" s="220" t="e">
        <f>'Area 24'!BZ36</f>
        <v>#N/A</v>
      </c>
      <c r="S35" s="219" t="e">
        <f>'Area 24'!AZ36</f>
        <v>#N/A</v>
      </c>
      <c r="T35" s="220" t="e">
        <f>'Area 24'!BF36</f>
        <v>#N/A</v>
      </c>
      <c r="U35" s="219" t="e">
        <f>'Area 24'!CO36</f>
        <v>#N/A</v>
      </c>
      <c r="V35" s="220" t="e">
        <f>'Area 24'!CU36</f>
        <v>#N/A</v>
      </c>
      <c r="W35" s="219" t="e">
        <f>'Area 24'!DK36</f>
        <v>#N/A</v>
      </c>
      <c r="X35" s="220" t="e">
        <f>'Area 24'!DQ36</f>
        <v>#N/A</v>
      </c>
      <c r="Y35" s="219" t="e">
        <f>'Area 24'!EF36</f>
        <v>#N/A</v>
      </c>
      <c r="Z35" s="219" t="e">
        <f>'Area 24'!EL36</f>
        <v>#N/A</v>
      </c>
      <c r="AA35" s="219" t="e">
        <f>'Area 24'!FA36</f>
        <v>#N/A</v>
      </c>
      <c r="AB35" s="220" t="e">
        <f>'Area 24'!FG36</f>
        <v>#N/A</v>
      </c>
      <c r="AC35" s="219" t="e">
        <f>'Area 24'!FV36</f>
        <v>#N/A</v>
      </c>
      <c r="AD35" s="220" t="e">
        <f>'Area 24'!GB36</f>
        <v>#N/A</v>
      </c>
      <c r="AE35" s="219" t="e">
        <f>'Area 24'!GQ36</f>
        <v>#N/A</v>
      </c>
      <c r="AF35" s="220" t="e">
        <f>'Area 24'!GW36</f>
        <v>#N/A</v>
      </c>
      <c r="AG35" s="219" t="e">
        <f>'Area 25'!L35</f>
        <v>#N/A</v>
      </c>
      <c r="AH35" s="220" t="e">
        <f>'Area 25'!R35</f>
        <v>#N/A</v>
      </c>
      <c r="AI35" s="219" t="e">
        <f>'Area 25'!AE35</f>
        <v>#N/A</v>
      </c>
      <c r="AJ35" s="220" t="e">
        <f>'Area 25'!AK35</f>
        <v>#N/A</v>
      </c>
      <c r="AK35" s="219" t="str">
        <f>'Area 25'!AX35</f>
        <v>Low</v>
      </c>
      <c r="AL35" s="220" t="str">
        <f>'Area 25'!BD35</f>
        <v>Low</v>
      </c>
      <c r="AM35" s="384" t="e">
        <f>'Area 25'!BQ35</f>
        <v>#N/A</v>
      </c>
      <c r="AN35" s="220" t="e">
        <f>'Area 25'!BW35</f>
        <v>#N/A</v>
      </c>
      <c r="AO35" s="219" t="e">
        <f>'Area 25'!CJ35</f>
        <v>#N/A</v>
      </c>
      <c r="AP35" s="220" t="e">
        <f>'Area 25'!CP35</f>
        <v>#N/A</v>
      </c>
      <c r="AQ35" s="219" t="e">
        <f>'Area 25'!DC35</f>
        <v>#N/A</v>
      </c>
      <c r="AR35" s="220" t="e">
        <f>'Area 25'!DI35</f>
        <v>#N/A</v>
      </c>
      <c r="AS35" s="219" t="e">
        <f>'Area 26'!AE35</f>
        <v>#N/A</v>
      </c>
      <c r="AT35" s="221" t="e">
        <f>'Area 26'!AK35</f>
        <v>#N/A</v>
      </c>
      <c r="AU35" s="222" t="e">
        <f>'Area 26'!M35</f>
        <v>#N/A</v>
      </c>
      <c r="AV35" s="223" t="e">
        <f>'Area 26'!S35</f>
        <v>#N/A</v>
      </c>
      <c r="AW35" s="171">
        <f t="shared" si="0"/>
        <v>0</v>
      </c>
      <c r="AX35" s="171">
        <f t="shared" si="1"/>
        <v>1</v>
      </c>
      <c r="AY35" s="171">
        <f t="shared" si="2"/>
        <v>4</v>
      </c>
      <c r="AZ35" s="171">
        <f t="shared" si="3"/>
        <v>0</v>
      </c>
      <c r="BA35" s="171">
        <f t="shared" si="4"/>
        <v>0</v>
      </c>
      <c r="BB35" s="171">
        <f t="shared" si="5"/>
        <v>0</v>
      </c>
    </row>
    <row r="36" spans="1:54" ht="80"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e">
        <f>'Area 23'!AE37</f>
        <v>#N/A</v>
      </c>
      <c r="J36" s="220" t="e">
        <f>'Area 23'!AK37</f>
        <v>#N/A</v>
      </c>
      <c r="K36" s="219" t="e">
        <f>'Area 23'!AX37</f>
        <v>#N/A</v>
      </c>
      <c r="L36" s="220" t="e">
        <f>'Area 23'!BD37</f>
        <v>#N/A</v>
      </c>
      <c r="M36" s="219" t="e">
        <f>'Area 24'!L37</f>
        <v>#N/A</v>
      </c>
      <c r="N36" s="220" t="e">
        <f>'Area 24'!R37</f>
        <v>#N/A</v>
      </c>
      <c r="O36" s="219" t="e">
        <f>'Area 24'!AF37</f>
        <v>#N/A</v>
      </c>
      <c r="P36" s="220" t="e">
        <f>'Area 24'!AL37</f>
        <v>#N/A</v>
      </c>
      <c r="Q36" s="219" t="e">
        <f>'Area 24'!BT37</f>
        <v>#N/A</v>
      </c>
      <c r="R36" s="220" t="e">
        <f>'Area 24'!BZ37</f>
        <v>#N/A</v>
      </c>
      <c r="S36" s="219" t="e">
        <f>'Area 24'!AZ37</f>
        <v>#N/A</v>
      </c>
      <c r="T36" s="220" t="e">
        <f>'Area 24'!BF37</f>
        <v>#N/A</v>
      </c>
      <c r="U36" s="219" t="e">
        <f>'Area 24'!CO37</f>
        <v>#N/A</v>
      </c>
      <c r="V36" s="220" t="e">
        <f>'Area 24'!CU37</f>
        <v>#N/A</v>
      </c>
      <c r="W36" s="219" t="e">
        <f>'Area 24'!DK37</f>
        <v>#N/A</v>
      </c>
      <c r="X36" s="220" t="e">
        <f>'Area 24'!DQ37</f>
        <v>#N/A</v>
      </c>
      <c r="Y36" s="219" t="e">
        <f>'Area 24'!EF37</f>
        <v>#N/A</v>
      </c>
      <c r="Z36" s="219" t="e">
        <f>'Area 24'!EL37</f>
        <v>#N/A</v>
      </c>
      <c r="AA36" s="219" t="e">
        <f>'Area 24'!FA37</f>
        <v>#N/A</v>
      </c>
      <c r="AB36" s="220" t="e">
        <f>'Area 24'!FG37</f>
        <v>#N/A</v>
      </c>
      <c r="AC36" s="219" t="e">
        <f>'Area 24'!FV37</f>
        <v>#N/A</v>
      </c>
      <c r="AD36" s="220" t="e">
        <f>'Area 24'!GB37</f>
        <v>#N/A</v>
      </c>
      <c r="AE36" s="219" t="e">
        <f>'Area 24'!GQ37</f>
        <v>#N/A</v>
      </c>
      <c r="AF36" s="220" t="e">
        <f>'Area 24'!GW37</f>
        <v>#N/A</v>
      </c>
      <c r="AG36" s="219" t="e">
        <f>'Area 25'!L36</f>
        <v>#N/A</v>
      </c>
      <c r="AH36" s="220" t="e">
        <f>'Area 25'!R36</f>
        <v>#N/A</v>
      </c>
      <c r="AI36" s="219" t="e">
        <f>'Area 25'!AE36</f>
        <v>#N/A</v>
      </c>
      <c r="AJ36" s="220" t="e">
        <f>'Area 25'!AK36</f>
        <v>#N/A</v>
      </c>
      <c r="AK36" s="219" t="e">
        <f>'Area 25'!AX36</f>
        <v>#N/A</v>
      </c>
      <c r="AL36" s="220" t="e">
        <f>'Area 25'!BD36</f>
        <v>#N/A</v>
      </c>
      <c r="AM36" s="384" t="e">
        <f>'Area 25'!BQ36</f>
        <v>#N/A</v>
      </c>
      <c r="AN36" s="220" t="e">
        <f>'Area 25'!BW36</f>
        <v>#N/A</v>
      </c>
      <c r="AO36" s="219" t="e">
        <f>'Area 25'!CJ36</f>
        <v>#N/A</v>
      </c>
      <c r="AP36" s="220" t="e">
        <f>'Area 25'!CP36</f>
        <v>#N/A</v>
      </c>
      <c r="AQ36" s="219" t="e">
        <f>'Area 25'!DC36</f>
        <v>#N/A</v>
      </c>
      <c r="AR36" s="220" t="e">
        <f>'Area 25'!DI36</f>
        <v>#N/A</v>
      </c>
      <c r="AS36" s="219" t="e">
        <f>'Area 26'!AE36</f>
        <v>#N/A</v>
      </c>
      <c r="AT36" s="221" t="e">
        <f>'Area 26'!AK36</f>
        <v>#N/A</v>
      </c>
      <c r="AU36" s="222" t="e">
        <f>'Area 26'!M36</f>
        <v>#N/A</v>
      </c>
      <c r="AV36" s="223" t="e">
        <f>'Area 26'!S36</f>
        <v>#N/A</v>
      </c>
      <c r="AW36" s="171">
        <f t="shared" ref="AW36:AW67" si="6">COUNTIF(G36:AV36, "Data Gap")</f>
        <v>0</v>
      </c>
      <c r="AX36" s="171">
        <f t="shared" ref="AX36:AX67" si="7">COUNTIF(H36:AW36, "Very Low")</f>
        <v>0</v>
      </c>
      <c r="AY36" s="171">
        <f t="shared" ref="AY36:AY67" si="8">COUNTIF(I36:AX36, "Low")</f>
        <v>0</v>
      </c>
      <c r="AZ36" s="171">
        <f t="shared" ref="AZ36:AZ67" si="9">COUNTIF(J36:AY36, "Moderate")</f>
        <v>0</v>
      </c>
      <c r="BA36" s="171">
        <f t="shared" si="4"/>
        <v>0</v>
      </c>
      <c r="BB36" s="171">
        <f t="shared" si="5"/>
        <v>0</v>
      </c>
    </row>
    <row r="37" spans="1:54" ht="80"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e">
        <f>'Area 23'!AE38</f>
        <v>#N/A</v>
      </c>
      <c r="J37" s="220" t="e">
        <f>'Area 23'!AK38</f>
        <v>#N/A</v>
      </c>
      <c r="K37" s="219" t="e">
        <f>'Area 23'!AX38</f>
        <v>#N/A</v>
      </c>
      <c r="L37" s="220" t="e">
        <f>'Area 23'!BD38</f>
        <v>#N/A</v>
      </c>
      <c r="M37" s="219" t="e">
        <f>'Area 24'!L38</f>
        <v>#N/A</v>
      </c>
      <c r="N37" s="220" t="str">
        <f>'Area 24'!R38</f>
        <v>Low</v>
      </c>
      <c r="O37" s="219" t="e">
        <f>'Area 24'!AF38</f>
        <v>#N/A</v>
      </c>
      <c r="P37" s="220" t="str">
        <f>'Area 24'!AL38</f>
        <v>Low</v>
      </c>
      <c r="Q37" s="219" t="e">
        <f>'Area 24'!BT38</f>
        <v>#N/A</v>
      </c>
      <c r="R37" s="220" t="e">
        <f>'Area 24'!BZ38</f>
        <v>#N/A</v>
      </c>
      <c r="S37" s="219" t="e">
        <f>'Area 24'!AZ38</f>
        <v>#N/A</v>
      </c>
      <c r="T37" s="220" t="e">
        <f>'Area 24'!BF38</f>
        <v>#N/A</v>
      </c>
      <c r="U37" s="219" t="e">
        <f>'Area 24'!CO38</f>
        <v>#N/A</v>
      </c>
      <c r="V37" s="220" t="e">
        <f>'Area 24'!CU38</f>
        <v>#N/A</v>
      </c>
      <c r="W37" s="219" t="e">
        <f>'Area 24'!DK38</f>
        <v>#N/A</v>
      </c>
      <c r="X37" s="220" t="e">
        <f>'Area 24'!DQ38</f>
        <v>#N/A</v>
      </c>
      <c r="Y37" s="219" t="e">
        <f>'Area 24'!EF38</f>
        <v>#N/A</v>
      </c>
      <c r="Z37" s="219" t="e">
        <f>'Area 24'!EL38</f>
        <v>#N/A</v>
      </c>
      <c r="AA37" s="219" t="e">
        <f>'Area 24'!FA38</f>
        <v>#N/A</v>
      </c>
      <c r="AB37" s="220" t="e">
        <f>'Area 24'!FG38</f>
        <v>#N/A</v>
      </c>
      <c r="AC37" s="219" t="e">
        <f>'Area 24'!FV38</f>
        <v>#N/A</v>
      </c>
      <c r="AD37" s="220" t="e">
        <f>'Area 24'!GB38</f>
        <v>#N/A</v>
      </c>
      <c r="AE37" s="219" t="e">
        <f>'Area 24'!GQ38</f>
        <v>#N/A</v>
      </c>
      <c r="AF37" s="220" t="e">
        <f>'Area 24'!GW38</f>
        <v>#N/A</v>
      </c>
      <c r="AG37" s="219" t="e">
        <f>'Area 25'!L37</f>
        <v>#N/A</v>
      </c>
      <c r="AH37" s="220" t="e">
        <f>'Area 25'!R37</f>
        <v>#N/A</v>
      </c>
      <c r="AI37" s="219" t="e">
        <f>'Area 25'!AE37</f>
        <v>#N/A</v>
      </c>
      <c r="AJ37" s="220" t="e">
        <f>'Area 25'!AK37</f>
        <v>#N/A</v>
      </c>
      <c r="AK37" s="219" t="str">
        <f>'Area 25'!AX37</f>
        <v>Low</v>
      </c>
      <c r="AL37" s="220" t="str">
        <f>'Area 25'!BD37</f>
        <v>Low</v>
      </c>
      <c r="AM37" s="384" t="e">
        <f>'Area 25'!BQ37</f>
        <v>#N/A</v>
      </c>
      <c r="AN37" s="220" t="e">
        <f>'Area 25'!BW37</f>
        <v>#N/A</v>
      </c>
      <c r="AO37" s="219" t="e">
        <f>'Area 25'!CJ37</f>
        <v>#N/A</v>
      </c>
      <c r="AP37" s="220" t="e">
        <f>'Area 25'!CP37</f>
        <v>#N/A</v>
      </c>
      <c r="AQ37" s="219" t="e">
        <f>'Area 25'!DC37</f>
        <v>#N/A</v>
      </c>
      <c r="AR37" s="220" t="e">
        <f>'Area 25'!DI37</f>
        <v>#N/A</v>
      </c>
      <c r="AS37" s="219" t="e">
        <f>'Area 26'!AE37</f>
        <v>#N/A</v>
      </c>
      <c r="AT37" s="221" t="e">
        <f>'Area 26'!AK37</f>
        <v>#N/A</v>
      </c>
      <c r="AU37" s="222" t="e">
        <f>'Area 26'!M37</f>
        <v>#N/A</v>
      </c>
      <c r="AV37" s="223" t="e">
        <f>'Area 26'!S37</f>
        <v>#N/A</v>
      </c>
      <c r="AW37" s="171">
        <f t="shared" si="6"/>
        <v>0</v>
      </c>
      <c r="AX37" s="171">
        <f t="shared" si="7"/>
        <v>1</v>
      </c>
      <c r="AY37" s="171">
        <f t="shared" si="8"/>
        <v>4</v>
      </c>
      <c r="AZ37" s="171">
        <f t="shared" si="9"/>
        <v>0</v>
      </c>
      <c r="BA37" s="171">
        <f t="shared" si="4"/>
        <v>0</v>
      </c>
      <c r="BB37" s="171">
        <f t="shared" si="5"/>
        <v>0</v>
      </c>
    </row>
    <row r="38" spans="1:54" ht="80" customHeight="1">
      <c r="A38" s="152" t="s">
        <v>77</v>
      </c>
      <c r="B38" s="152" t="s">
        <v>39</v>
      </c>
      <c r="C38" s="165" t="s">
        <v>83</v>
      </c>
      <c r="D38" s="168">
        <v>35</v>
      </c>
      <c r="E38" s="219" t="str">
        <f>'Area 23'!BQ39</f>
        <v>Moderate</v>
      </c>
      <c r="F38" s="220" t="str">
        <f>'Area 23'!BW39</f>
        <v>Moderate</v>
      </c>
      <c r="G38" s="219" t="str">
        <f>'Area 23'!L39</f>
        <v>High Priority Data Gap</v>
      </c>
      <c r="H38" s="220" t="str">
        <f>'Area 23'!R39</f>
        <v>High Priority Data Gap</v>
      </c>
      <c r="I38" s="219" t="e">
        <f>'Area 23'!AE39</f>
        <v>#N/A</v>
      </c>
      <c r="J38" s="220" t="e">
        <f>'Area 23'!AK39</f>
        <v>#N/A</v>
      </c>
      <c r="K38" s="219" t="e">
        <f>'Area 23'!AX39</f>
        <v>#N/A</v>
      </c>
      <c r="L38" s="220" t="e">
        <f>'Area 23'!BD39</f>
        <v>#N/A</v>
      </c>
      <c r="M38" s="219" t="e">
        <f>'Area 24'!L39</f>
        <v>#N/A</v>
      </c>
      <c r="N38" s="220" t="e">
        <f>'Area 24'!R39</f>
        <v>#N/A</v>
      </c>
      <c r="O38" s="219" t="e">
        <f>'Area 24'!AF39</f>
        <v>#N/A</v>
      </c>
      <c r="P38" s="220" t="e">
        <f>'Area 24'!AL39</f>
        <v>#N/A</v>
      </c>
      <c r="Q38" s="219" t="e">
        <f>'Area 24'!BT39</f>
        <v>#N/A</v>
      </c>
      <c r="R38" s="220" t="e">
        <f>'Area 24'!BZ39</f>
        <v>#N/A</v>
      </c>
      <c r="S38" s="219" t="e">
        <f>'Area 24'!AZ39</f>
        <v>#N/A</v>
      </c>
      <c r="T38" s="220" t="e">
        <f>'Area 24'!BF39</f>
        <v>#N/A</v>
      </c>
      <c r="U38" s="219" t="e">
        <f>'Area 24'!CO39</f>
        <v>#N/A</v>
      </c>
      <c r="V38" s="220" t="e">
        <f>'Area 24'!CU39</f>
        <v>#N/A</v>
      </c>
      <c r="W38" s="219" t="e">
        <f>'Area 24'!DK39</f>
        <v>#N/A</v>
      </c>
      <c r="X38" s="220" t="e">
        <f>'Area 24'!DQ39</f>
        <v>#N/A</v>
      </c>
      <c r="Y38" s="219" t="e">
        <f>'Area 24'!EF39</f>
        <v>#N/A</v>
      </c>
      <c r="Z38" s="219" t="e">
        <f>'Area 24'!EL39</f>
        <v>#N/A</v>
      </c>
      <c r="AA38" s="219" t="e">
        <f>'Area 24'!FA39</f>
        <v>#N/A</v>
      </c>
      <c r="AB38" s="220" t="e">
        <f>'Area 24'!FG39</f>
        <v>#N/A</v>
      </c>
      <c r="AC38" s="219" t="e">
        <f>'Area 24'!FV39</f>
        <v>#N/A</v>
      </c>
      <c r="AD38" s="220" t="e">
        <f>'Area 24'!GB39</f>
        <v>#N/A</v>
      </c>
      <c r="AE38" s="219" t="e">
        <f>'Area 24'!GQ39</f>
        <v>#N/A</v>
      </c>
      <c r="AF38" s="220" t="e">
        <f>'Area 24'!GW39</f>
        <v>#N/A</v>
      </c>
      <c r="AG38" s="219" t="e">
        <f>'Area 25'!L38</f>
        <v>#N/A</v>
      </c>
      <c r="AH38" s="220" t="e">
        <f>'Area 25'!R38</f>
        <v>#N/A</v>
      </c>
      <c r="AI38" s="219" t="e">
        <f>'Area 25'!AE38</f>
        <v>#N/A</v>
      </c>
      <c r="AJ38" s="220" t="e">
        <f>'Area 25'!AK38</f>
        <v>#N/A</v>
      </c>
      <c r="AK38" s="219" t="e">
        <f>'Area 25'!AX38</f>
        <v>#N/A</v>
      </c>
      <c r="AL38" s="220" t="e">
        <f>'Area 25'!BD38</f>
        <v>#N/A</v>
      </c>
      <c r="AM38" s="384" t="e">
        <f>'Area 25'!BQ38</f>
        <v>#N/A</v>
      </c>
      <c r="AN38" s="220" t="e">
        <f>'Area 25'!BW38</f>
        <v>#N/A</v>
      </c>
      <c r="AO38" s="219" t="e">
        <f>'Area 25'!CJ38</f>
        <v>#N/A</v>
      </c>
      <c r="AP38" s="220" t="e">
        <f>'Area 25'!CP38</f>
        <v>#N/A</v>
      </c>
      <c r="AQ38" s="219" t="e">
        <f>'Area 25'!DC38</f>
        <v>#N/A</v>
      </c>
      <c r="AR38" s="220" t="e">
        <f>'Area 25'!DI38</f>
        <v>#N/A</v>
      </c>
      <c r="AS38" s="219" t="e">
        <f>'Area 26'!AE38</f>
        <v>#N/A</v>
      </c>
      <c r="AT38" s="221" t="e">
        <f>'Area 26'!AK38</f>
        <v>#N/A</v>
      </c>
      <c r="AU38" s="222" t="e">
        <f>'Area 26'!M38</f>
        <v>#N/A</v>
      </c>
      <c r="AV38" s="223" t="e">
        <f>'Area 26'!S38</f>
        <v>#N/A</v>
      </c>
      <c r="AW38" s="171">
        <f t="shared" si="6"/>
        <v>0</v>
      </c>
      <c r="AX38" s="171">
        <f t="shared" si="7"/>
        <v>0</v>
      </c>
      <c r="AY38" s="171">
        <f t="shared" si="8"/>
        <v>0</v>
      </c>
      <c r="AZ38" s="171">
        <f t="shared" si="9"/>
        <v>0</v>
      </c>
      <c r="BA38" s="171">
        <f t="shared" si="4"/>
        <v>0</v>
      </c>
      <c r="BB38" s="171">
        <f t="shared" si="5"/>
        <v>0</v>
      </c>
    </row>
    <row r="39" spans="1:54" ht="80" customHeight="1">
      <c r="A39" s="152" t="s">
        <v>77</v>
      </c>
      <c r="B39" s="152" t="s">
        <v>47</v>
      </c>
      <c r="C39" s="165" t="s">
        <v>84</v>
      </c>
      <c r="D39" s="168">
        <v>36</v>
      </c>
      <c r="E39" s="219" t="str">
        <f>'Area 23'!BQ40</f>
        <v>Very High</v>
      </c>
      <c r="F39" s="220" t="str">
        <f>'Area 23'!BW40</f>
        <v>Very High</v>
      </c>
      <c r="G39" s="219" t="str">
        <f>'Area 23'!L40</f>
        <v>High</v>
      </c>
      <c r="H39" s="220" t="str">
        <f>'Area 23'!R40</f>
        <v>Very High</v>
      </c>
      <c r="I39" s="219" t="e">
        <f>'Area 23'!AE40</f>
        <v>#N/A</v>
      </c>
      <c r="J39" s="220" t="e">
        <f>'Area 23'!AK40</f>
        <v>#N/A</v>
      </c>
      <c r="K39" s="219" t="e">
        <f>'Area 23'!AX40</f>
        <v>#N/A</v>
      </c>
      <c r="L39" s="220" t="e">
        <f>'Area 23'!BD40</f>
        <v>#N/A</v>
      </c>
      <c r="M39" s="219" t="e">
        <f>'Area 24'!L40</f>
        <v>#N/A</v>
      </c>
      <c r="N39" s="220" t="e">
        <f>'Area 24'!R40</f>
        <v>#N/A</v>
      </c>
      <c r="O39" s="219" t="e">
        <f>'Area 24'!AF40</f>
        <v>#N/A</v>
      </c>
      <c r="P39" s="220" t="e">
        <f>'Area 24'!AL40</f>
        <v>#N/A</v>
      </c>
      <c r="Q39" s="219" t="e">
        <f>'Area 24'!BT40</f>
        <v>#N/A</v>
      </c>
      <c r="R39" s="220" t="e">
        <f>'Area 24'!BZ40</f>
        <v>#N/A</v>
      </c>
      <c r="S39" s="219" t="e">
        <f>'Area 24'!AZ40</f>
        <v>#N/A</v>
      </c>
      <c r="T39" s="220" t="e">
        <f>'Area 24'!BF40</f>
        <v>#N/A</v>
      </c>
      <c r="U39" s="219" t="e">
        <f>'Area 24'!CO40</f>
        <v>#N/A</v>
      </c>
      <c r="V39" s="220" t="e">
        <f>'Area 24'!CU40</f>
        <v>#N/A</v>
      </c>
      <c r="W39" s="219" t="e">
        <f>'Area 24'!DK40</f>
        <v>#N/A</v>
      </c>
      <c r="X39" s="220" t="e">
        <f>'Area 24'!DQ40</f>
        <v>#N/A</v>
      </c>
      <c r="Y39" s="219" t="e">
        <f>'Area 24'!EF40</f>
        <v>#N/A</v>
      </c>
      <c r="Z39" s="219" t="e">
        <f>'Area 24'!EL40</f>
        <v>#N/A</v>
      </c>
      <c r="AA39" s="219" t="e">
        <f>'Area 24'!FA40</f>
        <v>#N/A</v>
      </c>
      <c r="AB39" s="220" t="e">
        <f>'Area 24'!FG40</f>
        <v>#N/A</v>
      </c>
      <c r="AC39" s="219" t="e">
        <f>'Area 24'!FV40</f>
        <v>#N/A</v>
      </c>
      <c r="AD39" s="220" t="e">
        <f>'Area 24'!GB40</f>
        <v>#N/A</v>
      </c>
      <c r="AE39" s="219" t="e">
        <f>'Area 24'!GQ40</f>
        <v>#N/A</v>
      </c>
      <c r="AF39" s="220" t="e">
        <f>'Area 24'!GW40</f>
        <v>#N/A</v>
      </c>
      <c r="AG39" s="219" t="e">
        <f>'Area 25'!L39</f>
        <v>#N/A</v>
      </c>
      <c r="AH39" s="220" t="e">
        <f>'Area 25'!R39</f>
        <v>#N/A</v>
      </c>
      <c r="AI39" s="219" t="e">
        <f>'Area 25'!AE39</f>
        <v>#N/A</v>
      </c>
      <c r="AJ39" s="220" t="e">
        <f>'Area 25'!AK39</f>
        <v>#N/A</v>
      </c>
      <c r="AK39" s="219" t="e">
        <f>'Area 25'!AX39</f>
        <v>#N/A</v>
      </c>
      <c r="AL39" s="220" t="e">
        <f>'Area 25'!BD39</f>
        <v>#N/A</v>
      </c>
      <c r="AM39" s="384" t="e">
        <f>'Area 25'!BQ39</f>
        <v>#N/A</v>
      </c>
      <c r="AN39" s="220" t="e">
        <f>'Area 25'!BW39</f>
        <v>#N/A</v>
      </c>
      <c r="AO39" s="219" t="e">
        <f>'Area 25'!CJ39</f>
        <v>#N/A</v>
      </c>
      <c r="AP39" s="220" t="e">
        <f>'Area 25'!CP39</f>
        <v>#N/A</v>
      </c>
      <c r="AQ39" s="219" t="e">
        <f>'Area 25'!DC39</f>
        <v>#N/A</v>
      </c>
      <c r="AR39" s="220" t="e">
        <f>'Area 25'!DI39</f>
        <v>#N/A</v>
      </c>
      <c r="AS39" s="219" t="e">
        <f>'Area 26'!AE39</f>
        <v>#N/A</v>
      </c>
      <c r="AT39" s="221" t="e">
        <f>'Area 26'!AK39</f>
        <v>#N/A</v>
      </c>
      <c r="AU39" s="222" t="e">
        <f>'Area 26'!M39</f>
        <v>#N/A</v>
      </c>
      <c r="AV39" s="223" t="e">
        <f>'Area 26'!S39</f>
        <v>#N/A</v>
      </c>
      <c r="AW39" s="171">
        <f t="shared" si="6"/>
        <v>0</v>
      </c>
      <c r="AX39" s="171">
        <f t="shared" si="7"/>
        <v>0</v>
      </c>
      <c r="AY39" s="171">
        <f t="shared" si="8"/>
        <v>0</v>
      </c>
      <c r="AZ39" s="171">
        <f t="shared" si="9"/>
        <v>0</v>
      </c>
      <c r="BA39" s="171">
        <f t="shared" si="4"/>
        <v>0</v>
      </c>
      <c r="BB39" s="171">
        <f t="shared" si="5"/>
        <v>0</v>
      </c>
    </row>
    <row r="40" spans="1:54" ht="80" customHeight="1">
      <c r="A40" s="152" t="s">
        <v>77</v>
      </c>
      <c r="B40" s="152" t="s">
        <v>47</v>
      </c>
      <c r="C40" s="165" t="s">
        <v>85</v>
      </c>
      <c r="D40" s="168">
        <v>37</v>
      </c>
      <c r="E40" s="219" t="str">
        <f>'Area 23'!BQ41</f>
        <v>Very High</v>
      </c>
      <c r="F40" s="220" t="str">
        <f>'Area 23'!BW41</f>
        <v>Very High</v>
      </c>
      <c r="G40" s="219" t="str">
        <f>'Area 23'!L41</f>
        <v>High</v>
      </c>
      <c r="H40" s="220" t="str">
        <f>'Area 23'!R41</f>
        <v>Very High</v>
      </c>
      <c r="I40" s="219" t="e">
        <f>'Area 23'!AE41</f>
        <v>#N/A</v>
      </c>
      <c r="J40" s="220" t="e">
        <f>'Area 23'!AK41</f>
        <v>#N/A</v>
      </c>
      <c r="K40" s="219" t="e">
        <f>'Area 23'!AX41</f>
        <v>#N/A</v>
      </c>
      <c r="L40" s="220" t="e">
        <f>'Area 23'!BD41</f>
        <v>#N/A</v>
      </c>
      <c r="M40" s="219" t="e">
        <f>'Area 24'!L41</f>
        <v>#N/A</v>
      </c>
      <c r="N40" s="220" t="e">
        <f>'Area 24'!R41</f>
        <v>#N/A</v>
      </c>
      <c r="O40" s="219" t="e">
        <f>'Area 24'!AF41</f>
        <v>#N/A</v>
      </c>
      <c r="P40" s="220" t="e">
        <f>'Area 24'!AL41</f>
        <v>#N/A</v>
      </c>
      <c r="Q40" s="219" t="e">
        <f>'Area 24'!BT41</f>
        <v>#N/A</v>
      </c>
      <c r="R40" s="220" t="e">
        <f>'Area 24'!BZ41</f>
        <v>#N/A</v>
      </c>
      <c r="S40" s="219" t="e">
        <f>'Area 24'!AZ41</f>
        <v>#N/A</v>
      </c>
      <c r="T40" s="220" t="e">
        <f>'Area 24'!BF41</f>
        <v>#N/A</v>
      </c>
      <c r="U40" s="219" t="e">
        <f>'Area 24'!CO41</f>
        <v>#N/A</v>
      </c>
      <c r="V40" s="220" t="e">
        <f>'Area 24'!CU41</f>
        <v>#N/A</v>
      </c>
      <c r="W40" s="219" t="e">
        <f>'Area 24'!DK41</f>
        <v>#N/A</v>
      </c>
      <c r="X40" s="220" t="e">
        <f>'Area 24'!DQ41</f>
        <v>#N/A</v>
      </c>
      <c r="Y40" s="219" t="e">
        <f>'Area 24'!EF41</f>
        <v>#N/A</v>
      </c>
      <c r="Z40" s="219" t="e">
        <f>'Area 24'!EL41</f>
        <v>#N/A</v>
      </c>
      <c r="AA40" s="219" t="e">
        <f>'Area 24'!FA41</f>
        <v>#N/A</v>
      </c>
      <c r="AB40" s="220" t="e">
        <f>'Area 24'!FG41</f>
        <v>#N/A</v>
      </c>
      <c r="AC40" s="219" t="e">
        <f>'Area 24'!FV41</f>
        <v>#N/A</v>
      </c>
      <c r="AD40" s="220" t="e">
        <f>'Area 24'!GB41</f>
        <v>#N/A</v>
      </c>
      <c r="AE40" s="219" t="e">
        <f>'Area 24'!GQ41</f>
        <v>#N/A</v>
      </c>
      <c r="AF40" s="220" t="e">
        <f>'Area 24'!GW41</f>
        <v>#N/A</v>
      </c>
      <c r="AG40" s="219" t="e">
        <f>'Area 25'!L40</f>
        <v>#N/A</v>
      </c>
      <c r="AH40" s="220" t="e">
        <f>'Area 25'!R40</f>
        <v>#N/A</v>
      </c>
      <c r="AI40" s="219" t="e">
        <f>'Area 25'!AE40</f>
        <v>#N/A</v>
      </c>
      <c r="AJ40" s="220" t="e">
        <f>'Area 25'!AK40</f>
        <v>#N/A</v>
      </c>
      <c r="AK40" s="219" t="e">
        <f>'Area 25'!AX40</f>
        <v>#N/A</v>
      </c>
      <c r="AL40" s="220" t="e">
        <f>'Area 25'!BD40</f>
        <v>#N/A</v>
      </c>
      <c r="AM40" s="384" t="e">
        <f>'Area 25'!BQ40</f>
        <v>#N/A</v>
      </c>
      <c r="AN40" s="220" t="e">
        <f>'Area 25'!BW40</f>
        <v>#N/A</v>
      </c>
      <c r="AO40" s="219" t="e">
        <f>'Area 25'!CJ40</f>
        <v>#N/A</v>
      </c>
      <c r="AP40" s="220" t="e">
        <f>'Area 25'!CP40</f>
        <v>#N/A</v>
      </c>
      <c r="AQ40" s="219" t="e">
        <f>'Area 25'!DC40</f>
        <v>#N/A</v>
      </c>
      <c r="AR40" s="220" t="e">
        <f>'Area 25'!DI40</f>
        <v>#N/A</v>
      </c>
      <c r="AS40" s="219" t="e">
        <f>'Area 26'!AE40</f>
        <v>#N/A</v>
      </c>
      <c r="AT40" s="221" t="e">
        <f>'Area 26'!AK40</f>
        <v>#N/A</v>
      </c>
      <c r="AU40" s="222" t="e">
        <f>'Area 26'!M40</f>
        <v>#N/A</v>
      </c>
      <c r="AV40" s="223" t="e">
        <f>'Area 26'!S40</f>
        <v>#N/A</v>
      </c>
      <c r="AW40" s="171">
        <f t="shared" si="6"/>
        <v>0</v>
      </c>
      <c r="AX40" s="171">
        <f t="shared" si="7"/>
        <v>0</v>
      </c>
      <c r="AY40" s="171">
        <f t="shared" si="8"/>
        <v>0</v>
      </c>
      <c r="AZ40" s="171">
        <f t="shared" si="9"/>
        <v>0</v>
      </c>
      <c r="BA40" s="171">
        <f t="shared" si="4"/>
        <v>0</v>
      </c>
      <c r="BB40" s="171">
        <f t="shared" si="5"/>
        <v>0</v>
      </c>
    </row>
    <row r="41" spans="1:54" ht="80" customHeight="1">
      <c r="A41" s="152" t="s">
        <v>77</v>
      </c>
      <c r="B41" s="152" t="s">
        <v>47</v>
      </c>
      <c r="C41" s="165" t="s">
        <v>86</v>
      </c>
      <c r="D41" s="168">
        <v>38</v>
      </c>
      <c r="E41" s="219" t="str">
        <f>'Area 23'!BQ42</f>
        <v>Very High</v>
      </c>
      <c r="F41" s="220" t="str">
        <f>'Area 23'!BW42</f>
        <v>Moderate</v>
      </c>
      <c r="G41" s="219" t="str">
        <f>'Area 23'!L42</f>
        <v>Very Low</v>
      </c>
      <c r="H41" s="220" t="str">
        <f>'Area 23'!R42</f>
        <v>Low</v>
      </c>
      <c r="I41" s="219" t="e">
        <f>'Area 23'!AE42</f>
        <v>#N/A</v>
      </c>
      <c r="J41" s="220" t="e">
        <f>'Area 23'!AK42</f>
        <v>#N/A</v>
      </c>
      <c r="K41" s="219" t="e">
        <f>'Area 23'!AX42</f>
        <v>#N/A</v>
      </c>
      <c r="L41" s="220" t="e">
        <f>'Area 23'!BD42</f>
        <v>#N/A</v>
      </c>
      <c r="M41" s="219" t="e">
        <f>'Area 24'!L42</f>
        <v>#N/A</v>
      </c>
      <c r="N41" s="220" t="e">
        <f>'Area 24'!R42</f>
        <v>#N/A</v>
      </c>
      <c r="O41" s="219" t="e">
        <f>'Area 24'!AF42</f>
        <v>#N/A</v>
      </c>
      <c r="P41" s="220" t="e">
        <f>'Area 24'!AL42</f>
        <v>#N/A</v>
      </c>
      <c r="Q41" s="219" t="e">
        <f>'Area 24'!BT42</f>
        <v>#N/A</v>
      </c>
      <c r="R41" s="220" t="e">
        <f>'Area 24'!BZ42</f>
        <v>#N/A</v>
      </c>
      <c r="S41" s="219" t="e">
        <f>'Area 24'!AZ42</f>
        <v>#N/A</v>
      </c>
      <c r="T41" s="220" t="e">
        <f>'Area 24'!BF42</f>
        <v>#N/A</v>
      </c>
      <c r="U41" s="219" t="e">
        <f>'Area 24'!CO42</f>
        <v>#N/A</v>
      </c>
      <c r="V41" s="220" t="e">
        <f>'Area 24'!CU42</f>
        <v>#N/A</v>
      </c>
      <c r="W41" s="219" t="e">
        <f>'Area 24'!DK42</f>
        <v>#N/A</v>
      </c>
      <c r="X41" s="220" t="e">
        <f>'Area 24'!DQ42</f>
        <v>#N/A</v>
      </c>
      <c r="Y41" s="219" t="e">
        <f>'Area 24'!EF42</f>
        <v>#N/A</v>
      </c>
      <c r="Z41" s="219" t="e">
        <f>'Area 24'!EL42</f>
        <v>#N/A</v>
      </c>
      <c r="AA41" s="219" t="e">
        <f>'Area 24'!FA42</f>
        <v>#N/A</v>
      </c>
      <c r="AB41" s="220" t="e">
        <f>'Area 24'!FG42</f>
        <v>#N/A</v>
      </c>
      <c r="AC41" s="219" t="e">
        <f>'Area 24'!FV42</f>
        <v>#N/A</v>
      </c>
      <c r="AD41" s="220" t="e">
        <f>'Area 24'!GB42</f>
        <v>#N/A</v>
      </c>
      <c r="AE41" s="219" t="e">
        <f>'Area 24'!GQ42</f>
        <v>#N/A</v>
      </c>
      <c r="AF41" s="220" t="e">
        <f>'Area 24'!GW42</f>
        <v>#N/A</v>
      </c>
      <c r="AG41" s="219" t="e">
        <f>'Area 25'!L41</f>
        <v>#N/A</v>
      </c>
      <c r="AH41" s="220" t="e">
        <f>'Area 25'!R41</f>
        <v>#N/A</v>
      </c>
      <c r="AI41" s="219" t="e">
        <f>'Area 25'!AE41</f>
        <v>#N/A</v>
      </c>
      <c r="AJ41" s="220" t="e">
        <f>'Area 25'!AK41</f>
        <v>#N/A</v>
      </c>
      <c r="AK41" s="219" t="e">
        <f>'Area 25'!AX41</f>
        <v>#N/A</v>
      </c>
      <c r="AL41" s="220" t="e">
        <f>'Area 25'!BD41</f>
        <v>#N/A</v>
      </c>
      <c r="AM41" s="384" t="e">
        <f>'Area 25'!BQ41</f>
        <v>#N/A</v>
      </c>
      <c r="AN41" s="220" t="e">
        <f>'Area 25'!BW41</f>
        <v>#N/A</v>
      </c>
      <c r="AO41" s="219" t="e">
        <f>'Area 25'!CJ41</f>
        <v>#N/A</v>
      </c>
      <c r="AP41" s="220" t="e">
        <f>'Area 25'!CP41</f>
        <v>#N/A</v>
      </c>
      <c r="AQ41" s="219" t="e">
        <f>'Area 25'!DC41</f>
        <v>#N/A</v>
      </c>
      <c r="AR41" s="220" t="e">
        <f>'Area 25'!DI41</f>
        <v>#N/A</v>
      </c>
      <c r="AS41" s="219" t="e">
        <f>'Area 26'!AE41</f>
        <v>#N/A</v>
      </c>
      <c r="AT41" s="221" t="e">
        <f>'Area 26'!AK41</f>
        <v>#N/A</v>
      </c>
      <c r="AU41" s="222" t="e">
        <f>'Area 26'!M41</f>
        <v>#N/A</v>
      </c>
      <c r="AV41" s="223" t="e">
        <f>'Area 26'!S41</f>
        <v>#N/A</v>
      </c>
      <c r="AW41" s="171">
        <f t="shared" si="6"/>
        <v>0</v>
      </c>
      <c r="AX41" s="171">
        <f t="shared" si="7"/>
        <v>0</v>
      </c>
      <c r="AY41" s="171">
        <f t="shared" si="8"/>
        <v>0</v>
      </c>
      <c r="AZ41" s="171">
        <f t="shared" si="9"/>
        <v>0</v>
      </c>
      <c r="BA41" s="171">
        <f t="shared" si="4"/>
        <v>0</v>
      </c>
      <c r="BB41" s="171">
        <f t="shared" si="5"/>
        <v>0</v>
      </c>
    </row>
    <row r="42" spans="1:54" ht="80" customHeight="1">
      <c r="A42" s="152" t="s">
        <v>77</v>
      </c>
      <c r="B42" s="152" t="s">
        <v>47</v>
      </c>
      <c r="C42" s="165" t="s">
        <v>87</v>
      </c>
      <c r="D42" s="168">
        <v>39</v>
      </c>
      <c r="E42" s="219" t="str">
        <f>'Area 23'!BQ43</f>
        <v>Low</v>
      </c>
      <c r="F42" s="220" t="str">
        <f>'Area 23'!BW43</f>
        <v>Low</v>
      </c>
      <c r="G42" s="219" t="str">
        <f>'Area 23'!L43</f>
        <v>Very Low</v>
      </c>
      <c r="H42" s="220" t="str">
        <f>'Area 23'!R43</f>
        <v>Low</v>
      </c>
      <c r="I42" s="219" t="e">
        <f>'Area 23'!AE43</f>
        <v>#N/A</v>
      </c>
      <c r="J42" s="220" t="e">
        <f>'Area 23'!AK43</f>
        <v>#N/A</v>
      </c>
      <c r="K42" s="219" t="e">
        <f>'Area 23'!AX43</f>
        <v>#N/A</v>
      </c>
      <c r="L42" s="220" t="e">
        <f>'Area 23'!BD43</f>
        <v>#N/A</v>
      </c>
      <c r="M42" s="219" t="e">
        <f>'Area 24'!L43</f>
        <v>#N/A</v>
      </c>
      <c r="N42" s="220" t="e">
        <f>'Area 24'!R43</f>
        <v>#N/A</v>
      </c>
      <c r="O42" s="219" t="e">
        <f>'Area 24'!AF43</f>
        <v>#N/A</v>
      </c>
      <c r="P42" s="220" t="e">
        <f>'Area 24'!AL43</f>
        <v>#N/A</v>
      </c>
      <c r="Q42" s="219" t="e">
        <f>'Area 24'!BT43</f>
        <v>#N/A</v>
      </c>
      <c r="R42" s="220" t="e">
        <f>'Area 24'!BZ43</f>
        <v>#N/A</v>
      </c>
      <c r="S42" s="219" t="e">
        <f>'Area 24'!AZ43</f>
        <v>#N/A</v>
      </c>
      <c r="T42" s="220" t="e">
        <f>'Area 24'!BF43</f>
        <v>#N/A</v>
      </c>
      <c r="U42" s="219" t="e">
        <f>'Area 24'!CO43</f>
        <v>#N/A</v>
      </c>
      <c r="V42" s="220" t="e">
        <f>'Area 24'!CU43</f>
        <v>#N/A</v>
      </c>
      <c r="W42" s="219" t="e">
        <f>'Area 24'!DK43</f>
        <v>#N/A</v>
      </c>
      <c r="X42" s="220" t="e">
        <f>'Area 24'!DQ43</f>
        <v>#N/A</v>
      </c>
      <c r="Y42" s="219" t="e">
        <f>'Area 24'!EF43</f>
        <v>#N/A</v>
      </c>
      <c r="Z42" s="219" t="e">
        <f>'Area 24'!EL43</f>
        <v>#N/A</v>
      </c>
      <c r="AA42" s="219" t="e">
        <f>'Area 24'!FA43</f>
        <v>#N/A</v>
      </c>
      <c r="AB42" s="220" t="e">
        <f>'Area 24'!FG43</f>
        <v>#N/A</v>
      </c>
      <c r="AC42" s="219" t="e">
        <f>'Area 24'!FV43</f>
        <v>#N/A</v>
      </c>
      <c r="AD42" s="220" t="e">
        <f>'Area 24'!GB43</f>
        <v>#N/A</v>
      </c>
      <c r="AE42" s="219" t="e">
        <f>'Area 24'!GQ43</f>
        <v>#N/A</v>
      </c>
      <c r="AF42" s="220" t="e">
        <f>'Area 24'!GW43</f>
        <v>#N/A</v>
      </c>
      <c r="AG42" s="219" t="e">
        <f>'Area 25'!L42</f>
        <v>#N/A</v>
      </c>
      <c r="AH42" s="220" t="e">
        <f>'Area 25'!R42</f>
        <v>#N/A</v>
      </c>
      <c r="AI42" s="219" t="e">
        <f>'Area 25'!AE42</f>
        <v>#N/A</v>
      </c>
      <c r="AJ42" s="220" t="e">
        <f>'Area 25'!AK42</f>
        <v>#N/A</v>
      </c>
      <c r="AK42" s="219" t="e">
        <f>'Area 25'!AX42</f>
        <v>#N/A</v>
      </c>
      <c r="AL42" s="220" t="e">
        <f>'Area 25'!BD42</f>
        <v>#N/A</v>
      </c>
      <c r="AM42" s="384" t="e">
        <f>'Area 25'!BQ42</f>
        <v>#N/A</v>
      </c>
      <c r="AN42" s="220" t="e">
        <f>'Area 25'!BW42</f>
        <v>#N/A</v>
      </c>
      <c r="AO42" s="219" t="e">
        <f>'Area 25'!CJ42</f>
        <v>#N/A</v>
      </c>
      <c r="AP42" s="220" t="e">
        <f>'Area 25'!CP42</f>
        <v>#N/A</v>
      </c>
      <c r="AQ42" s="219" t="e">
        <f>'Area 25'!DC42</f>
        <v>#N/A</v>
      </c>
      <c r="AR42" s="220" t="e">
        <f>'Area 25'!DI42</f>
        <v>#N/A</v>
      </c>
      <c r="AS42" s="219" t="e">
        <f>'Area 26'!AE42</f>
        <v>#N/A</v>
      </c>
      <c r="AT42" s="221" t="e">
        <f>'Area 26'!AK42</f>
        <v>#N/A</v>
      </c>
      <c r="AU42" s="222" t="e">
        <f>'Area 26'!M42</f>
        <v>#N/A</v>
      </c>
      <c r="AV42" s="223" t="e">
        <f>'Area 26'!S42</f>
        <v>#N/A</v>
      </c>
      <c r="AW42" s="171">
        <f t="shared" si="6"/>
        <v>0</v>
      </c>
      <c r="AX42" s="171">
        <f t="shared" si="7"/>
        <v>0</v>
      </c>
      <c r="AY42" s="171">
        <f t="shared" si="8"/>
        <v>0</v>
      </c>
      <c r="AZ42" s="171">
        <f t="shared" si="9"/>
        <v>0</v>
      </c>
      <c r="BA42" s="171">
        <f t="shared" si="4"/>
        <v>0</v>
      </c>
      <c r="BB42" s="171">
        <f t="shared" si="5"/>
        <v>0</v>
      </c>
    </row>
    <row r="43" spans="1:54" ht="80" customHeight="1">
      <c r="A43" s="152" t="s">
        <v>77</v>
      </c>
      <c r="B43" s="152" t="s">
        <v>54</v>
      </c>
      <c r="C43" s="165" t="s">
        <v>88</v>
      </c>
      <c r="D43" s="168">
        <v>40</v>
      </c>
      <c r="E43" s="219" t="str">
        <f>'Area 23'!BQ44</f>
        <v>Low Priority Data Gap</v>
      </c>
      <c r="F43" s="220" t="str">
        <f>'Area 23'!BW44</f>
        <v>Low Priority Data Gap</v>
      </c>
      <c r="G43" s="219" t="e">
        <f>'Area 23'!L44</f>
        <v>#N/A</v>
      </c>
      <c r="H43" s="220" t="e">
        <f>'Area 23'!R44</f>
        <v>#N/A</v>
      </c>
      <c r="I43" s="219" t="e">
        <f>'Area 23'!AE44</f>
        <v>#N/A</v>
      </c>
      <c r="J43" s="220" t="e">
        <f>'Area 23'!AK44</f>
        <v>#N/A</v>
      </c>
      <c r="K43" s="219" t="e">
        <f>'Area 23'!AX44</f>
        <v>#N/A</v>
      </c>
      <c r="L43" s="220" t="e">
        <f>'Area 23'!BD44</f>
        <v>#N/A</v>
      </c>
      <c r="M43" s="219" t="e">
        <f>'Area 24'!L44</f>
        <v>#N/A</v>
      </c>
      <c r="N43" s="220" t="e">
        <f>'Area 24'!R44</f>
        <v>#N/A</v>
      </c>
      <c r="O43" s="219" t="e">
        <f>'Area 24'!AF44</f>
        <v>#N/A</v>
      </c>
      <c r="P43" s="220" t="e">
        <f>'Area 24'!AL44</f>
        <v>#N/A</v>
      </c>
      <c r="Q43" s="219" t="e">
        <f>'Area 24'!BT44</f>
        <v>#N/A</v>
      </c>
      <c r="R43" s="220" t="e">
        <f>'Area 24'!BZ44</f>
        <v>#N/A</v>
      </c>
      <c r="S43" s="219" t="e">
        <f>'Area 24'!AZ44</f>
        <v>#N/A</v>
      </c>
      <c r="T43" s="220" t="e">
        <f>'Area 24'!BF44</f>
        <v>#N/A</v>
      </c>
      <c r="U43" s="219" t="e">
        <f>'Area 24'!CO44</f>
        <v>#N/A</v>
      </c>
      <c r="V43" s="220" t="e">
        <f>'Area 24'!CU44</f>
        <v>#N/A</v>
      </c>
      <c r="W43" s="219" t="e">
        <f>'Area 24'!DK44</f>
        <v>#N/A</v>
      </c>
      <c r="X43" s="220" t="e">
        <f>'Area 24'!DQ44</f>
        <v>#N/A</v>
      </c>
      <c r="Y43" s="219" t="e">
        <f>'Area 24'!EF44</f>
        <v>#N/A</v>
      </c>
      <c r="Z43" s="219" t="e">
        <f>'Area 24'!EL44</f>
        <v>#N/A</v>
      </c>
      <c r="AA43" s="219" t="e">
        <f>'Area 24'!FA44</f>
        <v>#N/A</v>
      </c>
      <c r="AB43" s="220" t="e">
        <f>'Area 24'!FG44</f>
        <v>#N/A</v>
      </c>
      <c r="AC43" s="219" t="e">
        <f>'Area 24'!FV44</f>
        <v>#N/A</v>
      </c>
      <c r="AD43" s="220" t="e">
        <f>'Area 24'!GB44</f>
        <v>#N/A</v>
      </c>
      <c r="AE43" s="219" t="e">
        <f>'Area 24'!GQ44</f>
        <v>#N/A</v>
      </c>
      <c r="AF43" s="220" t="e">
        <f>'Area 24'!GW44</f>
        <v>#N/A</v>
      </c>
      <c r="AG43" s="219" t="e">
        <f>'Area 25'!L43</f>
        <v>#N/A</v>
      </c>
      <c r="AH43" s="220" t="e">
        <f>'Area 25'!R43</f>
        <v>#N/A</v>
      </c>
      <c r="AI43" s="219" t="e">
        <f>'Area 25'!AE43</f>
        <v>#N/A</v>
      </c>
      <c r="AJ43" s="220" t="e">
        <f>'Area 25'!AK43</f>
        <v>#N/A</v>
      </c>
      <c r="AK43" s="219" t="e">
        <f>'Area 25'!AX43</f>
        <v>#N/A</v>
      </c>
      <c r="AL43" s="220" t="e">
        <f>'Area 25'!BD43</f>
        <v>#N/A</v>
      </c>
      <c r="AM43" s="384" t="e">
        <f>'Area 25'!BQ43</f>
        <v>#N/A</v>
      </c>
      <c r="AN43" s="220" t="e">
        <f>'Area 25'!BW43</f>
        <v>#N/A</v>
      </c>
      <c r="AO43" s="219" t="e">
        <f>'Area 25'!CJ43</f>
        <v>#N/A</v>
      </c>
      <c r="AP43" s="220" t="e">
        <f>'Area 25'!CP43</f>
        <v>#N/A</v>
      </c>
      <c r="AQ43" s="219" t="e">
        <f>'Area 25'!DC43</f>
        <v>#N/A</v>
      </c>
      <c r="AR43" s="220" t="e">
        <f>'Area 25'!DI43</f>
        <v>#N/A</v>
      </c>
      <c r="AS43" s="219" t="e">
        <f>'Area 26'!AE43</f>
        <v>#N/A</v>
      </c>
      <c r="AT43" s="221" t="e">
        <f>'Area 26'!AK43</f>
        <v>#N/A</v>
      </c>
      <c r="AU43" s="222" t="e">
        <f>'Area 26'!M43</f>
        <v>#N/A</v>
      </c>
      <c r="AV43" s="223" t="e">
        <f>'Area 26'!S43</f>
        <v>#N/A</v>
      </c>
      <c r="AW43" s="171">
        <f t="shared" si="6"/>
        <v>0</v>
      </c>
      <c r="AX43" s="171">
        <f t="shared" si="7"/>
        <v>0</v>
      </c>
      <c r="AY43" s="171">
        <f t="shared" si="8"/>
        <v>0</v>
      </c>
      <c r="AZ43" s="171">
        <f t="shared" si="9"/>
        <v>0</v>
      </c>
      <c r="BA43" s="171">
        <f t="shared" si="4"/>
        <v>0</v>
      </c>
      <c r="BB43" s="171">
        <f t="shared" si="5"/>
        <v>0</v>
      </c>
    </row>
    <row r="44" spans="1:54" ht="80" customHeight="1">
      <c r="A44" s="152" t="s">
        <v>77</v>
      </c>
      <c r="B44" s="152" t="s">
        <v>51</v>
      </c>
      <c r="C44" s="165" t="s">
        <v>89</v>
      </c>
      <c r="D44" s="168">
        <v>41</v>
      </c>
      <c r="E44" s="219" t="str">
        <f>'Area 23'!BQ45</f>
        <v>Low</v>
      </c>
      <c r="F44" s="220" t="str">
        <f>'Area 23'!BW45</f>
        <v>Low</v>
      </c>
      <c r="G44" s="219" t="str">
        <f>'Area 23'!L45</f>
        <v>High Priority Data Gap</v>
      </c>
      <c r="H44" s="220" t="str">
        <f>'Area 23'!R45</f>
        <v>High Priority Data Gap</v>
      </c>
      <c r="I44" s="219" t="e">
        <f>'Area 23'!AE45</f>
        <v>#N/A</v>
      </c>
      <c r="J44" s="220" t="e">
        <f>'Area 23'!AK45</f>
        <v>#N/A</v>
      </c>
      <c r="K44" s="219" t="e">
        <f>'Area 23'!AX45</f>
        <v>#N/A</v>
      </c>
      <c r="L44" s="220" t="e">
        <f>'Area 23'!BD45</f>
        <v>#N/A</v>
      </c>
      <c r="M44" s="219" t="e">
        <f>'Area 24'!L45</f>
        <v>#N/A</v>
      </c>
      <c r="N44" s="220" t="e">
        <f>'Area 24'!R45</f>
        <v>#N/A</v>
      </c>
      <c r="O44" s="219" t="e">
        <f>'Area 24'!AF45</f>
        <v>#N/A</v>
      </c>
      <c r="P44" s="220" t="e">
        <f>'Area 24'!AL45</f>
        <v>#N/A</v>
      </c>
      <c r="Q44" s="219" t="e">
        <f>'Area 24'!BT45</f>
        <v>#N/A</v>
      </c>
      <c r="R44" s="220" t="e">
        <f>'Area 24'!BZ45</f>
        <v>#N/A</v>
      </c>
      <c r="S44" s="219" t="e">
        <f>'Area 24'!AZ45</f>
        <v>#N/A</v>
      </c>
      <c r="T44" s="220" t="e">
        <f>'Area 24'!BF45</f>
        <v>#N/A</v>
      </c>
      <c r="U44" s="219" t="e">
        <f>'Area 24'!CO45</f>
        <v>#N/A</v>
      </c>
      <c r="V44" s="220" t="e">
        <f>'Area 24'!CU45</f>
        <v>#N/A</v>
      </c>
      <c r="W44" s="219" t="e">
        <f>'Area 24'!DK45</f>
        <v>#N/A</v>
      </c>
      <c r="X44" s="220" t="e">
        <f>'Area 24'!DQ45</f>
        <v>#N/A</v>
      </c>
      <c r="Y44" s="219" t="e">
        <f>'Area 24'!EF45</f>
        <v>#N/A</v>
      </c>
      <c r="Z44" s="219" t="e">
        <f>'Area 24'!EL45</f>
        <v>#N/A</v>
      </c>
      <c r="AA44" s="219" t="e">
        <f>'Area 24'!FA45</f>
        <v>#N/A</v>
      </c>
      <c r="AB44" s="220" t="e">
        <f>'Area 24'!FG45</f>
        <v>#N/A</v>
      </c>
      <c r="AC44" s="219" t="e">
        <f>'Area 24'!FV45</f>
        <v>#N/A</v>
      </c>
      <c r="AD44" s="220" t="e">
        <f>'Area 24'!GB45</f>
        <v>#N/A</v>
      </c>
      <c r="AE44" s="219" t="e">
        <f>'Area 24'!GQ45</f>
        <v>#N/A</v>
      </c>
      <c r="AF44" s="220" t="e">
        <f>'Area 24'!GW45</f>
        <v>#N/A</v>
      </c>
      <c r="AG44" s="219" t="e">
        <f>'Area 25'!L44</f>
        <v>#N/A</v>
      </c>
      <c r="AH44" s="220" t="e">
        <f>'Area 25'!R44</f>
        <v>#N/A</v>
      </c>
      <c r="AI44" s="219" t="e">
        <f>'Area 25'!AE44</f>
        <v>#N/A</v>
      </c>
      <c r="AJ44" s="220" t="e">
        <f>'Area 25'!AK44</f>
        <v>#N/A</v>
      </c>
      <c r="AK44" s="219" t="e">
        <f>'Area 25'!AX44</f>
        <v>#N/A</v>
      </c>
      <c r="AL44" s="220" t="e">
        <f>'Area 25'!BD44</f>
        <v>#N/A</v>
      </c>
      <c r="AM44" s="384" t="e">
        <f>'Area 25'!BQ44</f>
        <v>#N/A</v>
      </c>
      <c r="AN44" s="220" t="e">
        <f>'Area 25'!BW44</f>
        <v>#N/A</v>
      </c>
      <c r="AO44" s="219" t="e">
        <f>'Area 25'!CJ44</f>
        <v>#N/A</v>
      </c>
      <c r="AP44" s="220" t="e">
        <f>'Area 25'!CP44</f>
        <v>#N/A</v>
      </c>
      <c r="AQ44" s="219" t="e">
        <f>'Area 25'!DC44</f>
        <v>#N/A</v>
      </c>
      <c r="AR44" s="220" t="e">
        <f>'Area 25'!DI44</f>
        <v>#N/A</v>
      </c>
      <c r="AS44" s="219" t="e">
        <f>'Area 26'!AE44</f>
        <v>#N/A</v>
      </c>
      <c r="AT44" s="221" t="e">
        <f>'Area 26'!AK44</f>
        <v>#N/A</v>
      </c>
      <c r="AU44" s="222" t="e">
        <f>'Area 26'!M44</f>
        <v>#N/A</v>
      </c>
      <c r="AV44" s="223" t="e">
        <f>'Area 26'!S44</f>
        <v>#N/A</v>
      </c>
      <c r="AW44" s="171">
        <f t="shared" si="6"/>
        <v>0</v>
      </c>
      <c r="AX44" s="171">
        <f t="shared" si="7"/>
        <v>0</v>
      </c>
      <c r="AY44" s="171">
        <f t="shared" si="8"/>
        <v>0</v>
      </c>
      <c r="AZ44" s="171">
        <f t="shared" si="9"/>
        <v>0</v>
      </c>
      <c r="BA44" s="171">
        <f t="shared" si="4"/>
        <v>0</v>
      </c>
      <c r="BB44" s="171">
        <f t="shared" si="5"/>
        <v>0</v>
      </c>
    </row>
    <row r="45" spans="1:54" ht="80"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e">
        <f>'Area 23'!AE46</f>
        <v>#N/A</v>
      </c>
      <c r="J45" s="220" t="e">
        <f>'Area 23'!AK46</f>
        <v>#N/A</v>
      </c>
      <c r="K45" s="219" t="e">
        <f>'Area 23'!AX46</f>
        <v>#N/A</v>
      </c>
      <c r="L45" s="220" t="e">
        <f>'Area 23'!BD46</f>
        <v>#N/A</v>
      </c>
      <c r="M45" s="219" t="e">
        <f>'Area 24'!L46</f>
        <v>#N/A</v>
      </c>
      <c r="N45" s="220" t="e">
        <f>'Area 24'!R46</f>
        <v>#N/A</v>
      </c>
      <c r="O45" s="219" t="e">
        <f>'Area 24'!AF46</f>
        <v>#N/A</v>
      </c>
      <c r="P45" s="220" t="e">
        <f>'Area 24'!AL46</f>
        <v>#N/A</v>
      </c>
      <c r="Q45" s="219" t="e">
        <f>'Area 24'!BT46</f>
        <v>#N/A</v>
      </c>
      <c r="R45" s="220" t="e">
        <f>'Area 24'!BZ46</f>
        <v>#N/A</v>
      </c>
      <c r="S45" s="219" t="e">
        <f>'Area 24'!AZ46</f>
        <v>#N/A</v>
      </c>
      <c r="T45" s="220" t="e">
        <f>'Area 24'!BF46</f>
        <v>#N/A</v>
      </c>
      <c r="U45" s="219" t="e">
        <f>'Area 24'!CO46</f>
        <v>#N/A</v>
      </c>
      <c r="V45" s="220" t="e">
        <f>'Area 24'!CU46</f>
        <v>#N/A</v>
      </c>
      <c r="W45" s="219" t="e">
        <f>'Area 24'!DK46</f>
        <v>#N/A</v>
      </c>
      <c r="X45" s="220" t="e">
        <f>'Area 24'!DQ46</f>
        <v>#N/A</v>
      </c>
      <c r="Y45" s="219" t="e">
        <f>'Area 24'!EF46</f>
        <v>#N/A</v>
      </c>
      <c r="Z45" s="219" t="e">
        <f>'Area 24'!EL46</f>
        <v>#N/A</v>
      </c>
      <c r="AA45" s="219" t="e">
        <f>'Area 24'!FA46</f>
        <v>#N/A</v>
      </c>
      <c r="AB45" s="220" t="e">
        <f>'Area 24'!FG46</f>
        <v>#N/A</v>
      </c>
      <c r="AC45" s="219" t="e">
        <f>'Area 24'!FV46</f>
        <v>#N/A</v>
      </c>
      <c r="AD45" s="220" t="e">
        <f>'Area 24'!GB46</f>
        <v>#N/A</v>
      </c>
      <c r="AE45" s="219" t="e">
        <f>'Area 24'!GQ46</f>
        <v>#N/A</v>
      </c>
      <c r="AF45" s="220" t="e">
        <f>'Area 24'!GW46</f>
        <v>#N/A</v>
      </c>
      <c r="AG45" s="219" t="e">
        <f>'Area 25'!L45</f>
        <v>#N/A</v>
      </c>
      <c r="AH45" s="220" t="e">
        <f>'Area 25'!R45</f>
        <v>#N/A</v>
      </c>
      <c r="AI45" s="219" t="e">
        <f>'Area 25'!AE45</f>
        <v>#N/A</v>
      </c>
      <c r="AJ45" s="220" t="e">
        <f>'Area 25'!AK45</f>
        <v>#N/A</v>
      </c>
      <c r="AK45" s="219" t="str">
        <f>'Area 25'!AX45</f>
        <v>Low</v>
      </c>
      <c r="AL45" s="220" t="str">
        <f>'Area 25'!BD45</f>
        <v>Low</v>
      </c>
      <c r="AM45" s="384" t="e">
        <f>'Area 25'!BQ45</f>
        <v>#N/A</v>
      </c>
      <c r="AN45" s="220" t="e">
        <f>'Area 25'!BW45</f>
        <v>#N/A</v>
      </c>
      <c r="AO45" s="219" t="e">
        <f>'Area 25'!CJ45</f>
        <v>#N/A</v>
      </c>
      <c r="AP45" s="220" t="e">
        <f>'Area 25'!CP45</f>
        <v>#N/A</v>
      </c>
      <c r="AQ45" s="219" t="e">
        <f>'Area 25'!DC45</f>
        <v>#N/A</v>
      </c>
      <c r="AR45" s="220" t="e">
        <f>'Area 25'!DI45</f>
        <v>#N/A</v>
      </c>
      <c r="AS45" s="219" t="e">
        <f>'Area 26'!AE45</f>
        <v>#N/A</v>
      </c>
      <c r="AT45" s="221" t="e">
        <f>'Area 26'!AK45</f>
        <v>#N/A</v>
      </c>
      <c r="AU45" s="222" t="e">
        <f>'Area 26'!M45</f>
        <v>#N/A</v>
      </c>
      <c r="AV45" s="223" t="e">
        <f>'Area 26'!S45</f>
        <v>#N/A</v>
      </c>
      <c r="AW45" s="171">
        <f t="shared" si="6"/>
        <v>0</v>
      </c>
      <c r="AX45" s="171">
        <f t="shared" si="7"/>
        <v>0</v>
      </c>
      <c r="AY45" s="171">
        <f t="shared" si="8"/>
        <v>2</v>
      </c>
      <c r="AZ45" s="171">
        <f t="shared" si="9"/>
        <v>0</v>
      </c>
      <c r="BA45" s="171">
        <f t="shared" si="4"/>
        <v>0</v>
      </c>
      <c r="BB45" s="171">
        <f t="shared" si="5"/>
        <v>0</v>
      </c>
    </row>
    <row r="46" spans="1:54" ht="80"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e">
        <f>'Area 23'!AE47</f>
        <v>#N/A</v>
      </c>
      <c r="J46" s="220" t="e">
        <f>'Area 23'!AK47</f>
        <v>#N/A</v>
      </c>
      <c r="K46" s="219" t="e">
        <f>'Area 23'!AX47</f>
        <v>#N/A</v>
      </c>
      <c r="L46" s="220" t="e">
        <f>'Area 23'!BD47</f>
        <v>#N/A</v>
      </c>
      <c r="M46" s="219" t="e">
        <f>'Area 24'!L47</f>
        <v>#N/A</v>
      </c>
      <c r="N46" s="220" t="e">
        <f>'Area 24'!R47</f>
        <v>#N/A</v>
      </c>
      <c r="O46" s="219" t="e">
        <f>'Area 24'!AF47</f>
        <v>#N/A</v>
      </c>
      <c r="P46" s="220" t="e">
        <f>'Area 24'!AL47</f>
        <v>#N/A</v>
      </c>
      <c r="Q46" s="219" t="e">
        <f>'Area 24'!BT47</f>
        <v>#N/A</v>
      </c>
      <c r="R46" s="220" t="e">
        <f>'Area 24'!BZ47</f>
        <v>#N/A</v>
      </c>
      <c r="S46" s="219" t="e">
        <f>'Area 24'!AZ47</f>
        <v>#N/A</v>
      </c>
      <c r="T46" s="220" t="e">
        <f>'Area 24'!BF47</f>
        <v>#N/A</v>
      </c>
      <c r="U46" s="219" t="e">
        <f>'Area 24'!CO47</f>
        <v>#N/A</v>
      </c>
      <c r="V46" s="220" t="e">
        <f>'Area 24'!CU47</f>
        <v>#N/A</v>
      </c>
      <c r="W46" s="219" t="e">
        <f>'Area 24'!DK47</f>
        <v>#N/A</v>
      </c>
      <c r="X46" s="220" t="e">
        <f>'Area 24'!DQ47</f>
        <v>#N/A</v>
      </c>
      <c r="Y46" s="219" t="e">
        <f>'Area 24'!EF47</f>
        <v>#N/A</v>
      </c>
      <c r="Z46" s="219" t="e">
        <f>'Area 24'!EL47</f>
        <v>#N/A</v>
      </c>
      <c r="AA46" s="219" t="e">
        <f>'Area 24'!FA47</f>
        <v>#N/A</v>
      </c>
      <c r="AB46" s="220" t="e">
        <f>'Area 24'!FG47</f>
        <v>#N/A</v>
      </c>
      <c r="AC46" s="219" t="e">
        <f>'Area 24'!FV47</f>
        <v>#N/A</v>
      </c>
      <c r="AD46" s="220" t="e">
        <f>'Area 24'!GB47</f>
        <v>#N/A</v>
      </c>
      <c r="AE46" s="219" t="e">
        <f>'Area 24'!GQ47</f>
        <v>#N/A</v>
      </c>
      <c r="AF46" s="220" t="e">
        <f>'Area 24'!GW47</f>
        <v>#N/A</v>
      </c>
      <c r="AG46" s="219" t="e">
        <f>'Area 25'!L46</f>
        <v>#N/A</v>
      </c>
      <c r="AH46" s="220" t="e">
        <f>'Area 25'!R46</f>
        <v>#N/A</v>
      </c>
      <c r="AI46" s="219" t="e">
        <f>'Area 25'!AE46</f>
        <v>#N/A</v>
      </c>
      <c r="AJ46" s="220" t="e">
        <f>'Area 25'!AK46</f>
        <v>#N/A</v>
      </c>
      <c r="AK46" s="219" t="e">
        <f>'Area 25'!AX46</f>
        <v>#N/A</v>
      </c>
      <c r="AL46" s="220" t="e">
        <f>'Area 25'!BD46</f>
        <v>#N/A</v>
      </c>
      <c r="AM46" s="384" t="e">
        <f>'Area 25'!BQ46</f>
        <v>#N/A</v>
      </c>
      <c r="AN46" s="220" t="e">
        <f>'Area 25'!BW46</f>
        <v>#N/A</v>
      </c>
      <c r="AO46" s="219" t="e">
        <f>'Area 25'!CJ46</f>
        <v>#N/A</v>
      </c>
      <c r="AP46" s="220" t="e">
        <f>'Area 25'!CP46</f>
        <v>#N/A</v>
      </c>
      <c r="AQ46" s="219" t="e">
        <f>'Area 25'!DC46</f>
        <v>#N/A</v>
      </c>
      <c r="AR46" s="220" t="e">
        <f>'Area 25'!DI46</f>
        <v>#N/A</v>
      </c>
      <c r="AS46" s="219" t="e">
        <f>'Area 26'!AE46</f>
        <v>#N/A</v>
      </c>
      <c r="AT46" s="221" t="e">
        <f>'Area 26'!AK46</f>
        <v>#N/A</v>
      </c>
      <c r="AU46" s="222" t="e">
        <f>'Area 26'!M46</f>
        <v>#N/A</v>
      </c>
      <c r="AV46" s="223" t="e">
        <f>'Area 26'!S46</f>
        <v>#N/A</v>
      </c>
      <c r="AW46" s="171">
        <f t="shared" si="6"/>
        <v>0</v>
      </c>
      <c r="AX46" s="171">
        <f t="shared" si="7"/>
        <v>0</v>
      </c>
      <c r="AY46" s="171">
        <f t="shared" si="8"/>
        <v>0</v>
      </c>
      <c r="AZ46" s="171">
        <f t="shared" si="9"/>
        <v>0</v>
      </c>
      <c r="BA46" s="171">
        <f t="shared" si="4"/>
        <v>0</v>
      </c>
      <c r="BB46" s="171">
        <f t="shared" si="5"/>
        <v>0</v>
      </c>
    </row>
    <row r="47" spans="1:54" ht="80"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e">
        <f>'Area 23'!AE48</f>
        <v>#N/A</v>
      </c>
      <c r="J47" s="220" t="e">
        <f>'Area 23'!AK48</f>
        <v>#N/A</v>
      </c>
      <c r="K47" s="219" t="e">
        <f>'Area 23'!AX48</f>
        <v>#N/A</v>
      </c>
      <c r="L47" s="220" t="e">
        <f>'Area 23'!BD48</f>
        <v>#N/A</v>
      </c>
      <c r="M47" s="219" t="e">
        <f>'Area 24'!L48</f>
        <v>#N/A</v>
      </c>
      <c r="N47" s="220" t="e">
        <f>'Area 24'!R48</f>
        <v>#N/A</v>
      </c>
      <c r="O47" s="219" t="e">
        <f>'Area 24'!AF48</f>
        <v>#N/A</v>
      </c>
      <c r="P47" s="220" t="e">
        <f>'Area 24'!AL48</f>
        <v>#N/A</v>
      </c>
      <c r="Q47" s="219" t="e">
        <f>'Area 24'!BT48</f>
        <v>#N/A</v>
      </c>
      <c r="R47" s="220" t="e">
        <f>'Area 24'!BZ48</f>
        <v>#N/A</v>
      </c>
      <c r="S47" s="219" t="e">
        <f>'Area 24'!AZ48</f>
        <v>#N/A</v>
      </c>
      <c r="T47" s="220" t="e">
        <f>'Area 24'!BF48</f>
        <v>#N/A</v>
      </c>
      <c r="U47" s="219" t="e">
        <f>'Area 24'!CO48</f>
        <v>#N/A</v>
      </c>
      <c r="V47" s="220" t="e">
        <f>'Area 24'!CU48</f>
        <v>#N/A</v>
      </c>
      <c r="W47" s="219" t="e">
        <f>'Area 24'!DK48</f>
        <v>#N/A</v>
      </c>
      <c r="X47" s="220" t="e">
        <f>'Area 24'!DQ48</f>
        <v>#N/A</v>
      </c>
      <c r="Y47" s="219" t="e">
        <f>'Area 24'!EF48</f>
        <v>#N/A</v>
      </c>
      <c r="Z47" s="219" t="e">
        <f>'Area 24'!EL48</f>
        <v>#N/A</v>
      </c>
      <c r="AA47" s="219" t="e">
        <f>'Area 24'!FA48</f>
        <v>#N/A</v>
      </c>
      <c r="AB47" s="220" t="e">
        <f>'Area 24'!FG48</f>
        <v>#N/A</v>
      </c>
      <c r="AC47" s="219" t="e">
        <f>'Area 24'!FV48</f>
        <v>#N/A</v>
      </c>
      <c r="AD47" s="220" t="e">
        <f>'Area 24'!GB48</f>
        <v>#N/A</v>
      </c>
      <c r="AE47" s="219" t="e">
        <f>'Area 24'!GQ48</f>
        <v>#N/A</v>
      </c>
      <c r="AF47" s="220" t="e">
        <f>'Area 24'!GW48</f>
        <v>#N/A</v>
      </c>
      <c r="AG47" s="219" t="e">
        <f>'Area 25'!L47</f>
        <v>#N/A</v>
      </c>
      <c r="AH47" s="220" t="e">
        <f>'Area 25'!R47</f>
        <v>#N/A</v>
      </c>
      <c r="AI47" s="219" t="e">
        <f>'Area 25'!AE47</f>
        <v>#N/A</v>
      </c>
      <c r="AJ47" s="220" t="e">
        <f>'Area 25'!AK47</f>
        <v>#N/A</v>
      </c>
      <c r="AK47" s="219" t="e">
        <f>'Area 25'!AX47</f>
        <v>#N/A</v>
      </c>
      <c r="AL47" s="220" t="e">
        <f>'Area 25'!BD47</f>
        <v>#N/A</v>
      </c>
      <c r="AM47" s="384" t="e">
        <f>'Area 25'!BQ47</f>
        <v>#N/A</v>
      </c>
      <c r="AN47" s="220" t="e">
        <f>'Area 25'!BW47</f>
        <v>#N/A</v>
      </c>
      <c r="AO47" s="219" t="e">
        <f>'Area 25'!CJ47</f>
        <v>#N/A</v>
      </c>
      <c r="AP47" s="220" t="e">
        <f>'Area 25'!CP47</f>
        <v>#N/A</v>
      </c>
      <c r="AQ47" s="219" t="e">
        <f>'Area 25'!DC47</f>
        <v>#N/A</v>
      </c>
      <c r="AR47" s="220" t="e">
        <f>'Area 25'!DI47</f>
        <v>#N/A</v>
      </c>
      <c r="AS47" s="219" t="e">
        <f>'Area 26'!AE47</f>
        <v>#N/A</v>
      </c>
      <c r="AT47" s="221" t="e">
        <f>'Area 26'!AK47</f>
        <v>#N/A</v>
      </c>
      <c r="AU47" s="222" t="e">
        <f>'Area 26'!M47</f>
        <v>#N/A</v>
      </c>
      <c r="AV47" s="223" t="e">
        <f>'Area 26'!S47</f>
        <v>#N/A</v>
      </c>
      <c r="AW47" s="171">
        <f t="shared" si="6"/>
        <v>0</v>
      </c>
      <c r="AX47" s="171">
        <f t="shared" si="7"/>
        <v>0</v>
      </c>
      <c r="AY47" s="171">
        <f t="shared" si="8"/>
        <v>0</v>
      </c>
      <c r="AZ47" s="171">
        <f t="shared" si="9"/>
        <v>0</v>
      </c>
      <c r="BA47" s="171">
        <f t="shared" si="4"/>
        <v>0</v>
      </c>
      <c r="BB47" s="171">
        <f t="shared" si="5"/>
        <v>0</v>
      </c>
    </row>
    <row r="48" spans="1:54" ht="80"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e">
        <f>'Area 23'!AE49</f>
        <v>#N/A</v>
      </c>
      <c r="J48" s="220" t="e">
        <f>'Area 23'!AK49</f>
        <v>#N/A</v>
      </c>
      <c r="K48" s="219" t="e">
        <f>'Area 23'!AX49</f>
        <v>#N/A</v>
      </c>
      <c r="L48" s="220" t="e">
        <f>'Area 23'!BD49</f>
        <v>#N/A</v>
      </c>
      <c r="M48" s="219" t="e">
        <f>'Area 24'!L49</f>
        <v>#N/A</v>
      </c>
      <c r="N48" s="220" t="e">
        <f>'Area 24'!R49</f>
        <v>#N/A</v>
      </c>
      <c r="O48" s="219" t="e">
        <f>'Area 24'!AF49</f>
        <v>#N/A</v>
      </c>
      <c r="P48" s="220" t="e">
        <f>'Area 24'!AL49</f>
        <v>#N/A</v>
      </c>
      <c r="Q48" s="219" t="e">
        <f>'Area 24'!BT49</f>
        <v>#N/A</v>
      </c>
      <c r="R48" s="220" t="e">
        <f>'Area 24'!BZ49</f>
        <v>#N/A</v>
      </c>
      <c r="S48" s="219" t="e">
        <f>'Area 24'!AZ49</f>
        <v>#N/A</v>
      </c>
      <c r="T48" s="220" t="e">
        <f>'Area 24'!BF49</f>
        <v>#N/A</v>
      </c>
      <c r="U48" s="219" t="e">
        <f>'Area 24'!CO49</f>
        <v>#N/A</v>
      </c>
      <c r="V48" s="220" t="e">
        <f>'Area 24'!CU49</f>
        <v>#N/A</v>
      </c>
      <c r="W48" s="219" t="e">
        <f>'Area 24'!DK49</f>
        <v>#N/A</v>
      </c>
      <c r="X48" s="220" t="e">
        <f>'Area 24'!DQ49</f>
        <v>#N/A</v>
      </c>
      <c r="Y48" s="219" t="e">
        <f>'Area 24'!EF49</f>
        <v>#N/A</v>
      </c>
      <c r="Z48" s="219" t="e">
        <f>'Area 24'!EL49</f>
        <v>#N/A</v>
      </c>
      <c r="AA48" s="219" t="e">
        <f>'Area 24'!FA49</f>
        <v>#N/A</v>
      </c>
      <c r="AB48" s="220" t="e">
        <f>'Area 24'!FG49</f>
        <v>#N/A</v>
      </c>
      <c r="AC48" s="219" t="e">
        <f>'Area 24'!FV49</f>
        <v>#N/A</v>
      </c>
      <c r="AD48" s="220" t="e">
        <f>'Area 24'!GB49</f>
        <v>#N/A</v>
      </c>
      <c r="AE48" s="219" t="e">
        <f>'Area 24'!GQ49</f>
        <v>#N/A</v>
      </c>
      <c r="AF48" s="220" t="e">
        <f>'Area 24'!GW49</f>
        <v>#N/A</v>
      </c>
      <c r="AG48" s="219" t="e">
        <f>'Area 25'!L48</f>
        <v>#N/A</v>
      </c>
      <c r="AH48" s="220" t="e">
        <f>'Area 25'!R48</f>
        <v>#N/A</v>
      </c>
      <c r="AI48" s="219" t="e">
        <f>'Area 25'!AE48</f>
        <v>#N/A</v>
      </c>
      <c r="AJ48" s="220" t="e">
        <f>'Area 25'!AK48</f>
        <v>#N/A</v>
      </c>
      <c r="AK48" s="219" t="e">
        <f>'Area 25'!AX48</f>
        <v>#N/A</v>
      </c>
      <c r="AL48" s="220" t="e">
        <f>'Area 25'!BD48</f>
        <v>#N/A</v>
      </c>
      <c r="AM48" s="384" t="e">
        <f>'Area 25'!BQ48</f>
        <v>#N/A</v>
      </c>
      <c r="AN48" s="220" t="e">
        <f>'Area 25'!BW48</f>
        <v>#N/A</v>
      </c>
      <c r="AO48" s="219" t="e">
        <f>'Area 25'!CJ48</f>
        <v>#N/A</v>
      </c>
      <c r="AP48" s="220" t="e">
        <f>'Area 25'!CP48</f>
        <v>#N/A</v>
      </c>
      <c r="AQ48" s="219" t="e">
        <f>'Area 25'!DC48</f>
        <v>#N/A</v>
      </c>
      <c r="AR48" s="220" t="e">
        <f>'Area 25'!DI48</f>
        <v>#N/A</v>
      </c>
      <c r="AS48" s="219" t="e">
        <f>'Area 26'!AE48</f>
        <v>#N/A</v>
      </c>
      <c r="AT48" s="221" t="e">
        <f>'Area 26'!AK48</f>
        <v>#N/A</v>
      </c>
      <c r="AU48" s="222" t="e">
        <f>'Area 26'!M48</f>
        <v>#N/A</v>
      </c>
      <c r="AV48" s="223" t="e">
        <f>'Area 26'!S48</f>
        <v>#N/A</v>
      </c>
      <c r="AW48" s="171">
        <f t="shared" si="6"/>
        <v>0</v>
      </c>
      <c r="AX48" s="171">
        <f t="shared" si="7"/>
        <v>0</v>
      </c>
      <c r="AY48" s="171">
        <f t="shared" si="8"/>
        <v>0</v>
      </c>
      <c r="AZ48" s="171">
        <f t="shared" si="9"/>
        <v>0</v>
      </c>
      <c r="BA48" s="171">
        <f t="shared" si="4"/>
        <v>0</v>
      </c>
      <c r="BB48" s="171">
        <f t="shared" si="5"/>
        <v>0</v>
      </c>
    </row>
    <row r="49" spans="1:54" ht="80" customHeight="1">
      <c r="A49" s="152" t="s">
        <v>77</v>
      </c>
      <c r="B49" s="152" t="s">
        <v>54</v>
      </c>
      <c r="C49" s="166" t="s">
        <v>95</v>
      </c>
      <c r="D49" s="168">
        <v>46</v>
      </c>
      <c r="E49" s="219" t="str">
        <f>'Area 23'!BQ50</f>
        <v>Very Low</v>
      </c>
      <c r="F49" s="220" t="str">
        <f>'Area 23'!BW50</f>
        <v>Very Low</v>
      </c>
      <c r="G49" s="219" t="e">
        <f>'Area 23'!L50</f>
        <v>#N/A</v>
      </c>
      <c r="H49" s="220" t="e">
        <f>'Area 23'!R50</f>
        <v>#N/A</v>
      </c>
      <c r="I49" s="219" t="e">
        <f>'Area 23'!AE50</f>
        <v>#N/A</v>
      </c>
      <c r="J49" s="220" t="e">
        <f>'Area 23'!AK50</f>
        <v>#N/A</v>
      </c>
      <c r="K49" s="219" t="e">
        <f>'Area 23'!AX50</f>
        <v>#N/A</v>
      </c>
      <c r="L49" s="220" t="e">
        <f>'Area 23'!BD50</f>
        <v>#N/A</v>
      </c>
      <c r="M49" s="219" t="e">
        <f>'Area 24'!L50</f>
        <v>#N/A</v>
      </c>
      <c r="N49" s="220" t="e">
        <f>'Area 24'!R50</f>
        <v>#N/A</v>
      </c>
      <c r="O49" s="219" t="e">
        <f>'Area 24'!AF50</f>
        <v>#N/A</v>
      </c>
      <c r="P49" s="220" t="e">
        <f>'Area 24'!AL50</f>
        <v>#N/A</v>
      </c>
      <c r="Q49" s="219" t="e">
        <f>'Area 24'!BT50</f>
        <v>#N/A</v>
      </c>
      <c r="R49" s="220" t="e">
        <f>'Area 24'!BZ50</f>
        <v>#N/A</v>
      </c>
      <c r="S49" s="219" t="e">
        <f>'Area 24'!AZ50</f>
        <v>#N/A</v>
      </c>
      <c r="T49" s="220" t="e">
        <f>'Area 24'!BF50</f>
        <v>#N/A</v>
      </c>
      <c r="U49" s="219" t="e">
        <f>'Area 24'!CO50</f>
        <v>#N/A</v>
      </c>
      <c r="V49" s="220" t="e">
        <f>'Area 24'!CU50</f>
        <v>#N/A</v>
      </c>
      <c r="W49" s="219" t="e">
        <f>'Area 24'!DK50</f>
        <v>#N/A</v>
      </c>
      <c r="X49" s="220" t="e">
        <f>'Area 24'!DQ50</f>
        <v>#N/A</v>
      </c>
      <c r="Y49" s="219" t="e">
        <f>'Area 24'!EF50</f>
        <v>#N/A</v>
      </c>
      <c r="Z49" s="219" t="e">
        <f>'Area 24'!EL50</f>
        <v>#N/A</v>
      </c>
      <c r="AA49" s="219" t="e">
        <f>'Area 24'!FA50</f>
        <v>#N/A</v>
      </c>
      <c r="AB49" s="220" t="e">
        <f>'Area 24'!FG50</f>
        <v>#N/A</v>
      </c>
      <c r="AC49" s="219" t="e">
        <f>'Area 24'!FV50</f>
        <v>#N/A</v>
      </c>
      <c r="AD49" s="220" t="e">
        <f>'Area 24'!GB50</f>
        <v>#N/A</v>
      </c>
      <c r="AE49" s="219" t="e">
        <f>'Area 24'!GQ50</f>
        <v>#N/A</v>
      </c>
      <c r="AF49" s="220" t="e">
        <f>'Area 24'!GW50</f>
        <v>#N/A</v>
      </c>
      <c r="AG49" s="219" t="e">
        <f>'Area 25'!L49</f>
        <v>#N/A</v>
      </c>
      <c r="AH49" s="220" t="e">
        <f>'Area 25'!R49</f>
        <v>#N/A</v>
      </c>
      <c r="AI49" s="219" t="e">
        <f>'Area 25'!AE49</f>
        <v>#N/A</v>
      </c>
      <c r="AJ49" s="220" t="e">
        <f>'Area 25'!AK49</f>
        <v>#N/A</v>
      </c>
      <c r="AK49" s="219" t="e">
        <f>'Area 25'!AX49</f>
        <v>#N/A</v>
      </c>
      <c r="AL49" s="220" t="e">
        <f>'Area 25'!BD49</f>
        <v>#N/A</v>
      </c>
      <c r="AM49" s="384" t="e">
        <f>'Area 25'!BQ49</f>
        <v>#N/A</v>
      </c>
      <c r="AN49" s="220" t="e">
        <f>'Area 25'!BW49</f>
        <v>#N/A</v>
      </c>
      <c r="AO49" s="219" t="e">
        <f>'Area 25'!CJ49</f>
        <v>#N/A</v>
      </c>
      <c r="AP49" s="220" t="e">
        <f>'Area 25'!CP49</f>
        <v>#N/A</v>
      </c>
      <c r="AQ49" s="219" t="e">
        <f>'Area 25'!DC49</f>
        <v>#N/A</v>
      </c>
      <c r="AR49" s="220" t="e">
        <f>'Area 25'!DI49</f>
        <v>#N/A</v>
      </c>
      <c r="AS49" s="219" t="e">
        <f>'Area 26'!AE49</f>
        <v>#N/A</v>
      </c>
      <c r="AT49" s="221" t="e">
        <f>'Area 26'!AK49</f>
        <v>#N/A</v>
      </c>
      <c r="AU49" s="222" t="e">
        <f>'Area 26'!M49</f>
        <v>#N/A</v>
      </c>
      <c r="AV49" s="223" t="e">
        <f>'Area 26'!S49</f>
        <v>#N/A</v>
      </c>
      <c r="AW49" s="171">
        <f t="shared" si="6"/>
        <v>0</v>
      </c>
      <c r="AX49" s="171">
        <f t="shared" si="7"/>
        <v>0</v>
      </c>
      <c r="AY49" s="171">
        <f t="shared" si="8"/>
        <v>0</v>
      </c>
      <c r="AZ49" s="171">
        <f t="shared" si="9"/>
        <v>0</v>
      </c>
      <c r="BA49" s="171">
        <f t="shared" si="4"/>
        <v>0</v>
      </c>
      <c r="BB49" s="171">
        <f t="shared" si="5"/>
        <v>0</v>
      </c>
    </row>
    <row r="50" spans="1:54" ht="80" customHeight="1">
      <c r="A50" s="152" t="s">
        <v>96</v>
      </c>
      <c r="B50" s="152" t="s">
        <v>39</v>
      </c>
      <c r="C50" s="166" t="s">
        <v>97</v>
      </c>
      <c r="D50" s="168">
        <v>47</v>
      </c>
      <c r="E50" s="219" t="str">
        <f>'Area 23'!BQ51</f>
        <v>High</v>
      </c>
      <c r="F50" s="220" t="str">
        <f>'Area 23'!BW51</f>
        <v>Moderate</v>
      </c>
      <c r="G50" s="219" t="e">
        <f>'Area 23'!L51</f>
        <v>#N/A</v>
      </c>
      <c r="H50" s="220" t="e">
        <f>'Area 23'!R51</f>
        <v>#N/A</v>
      </c>
      <c r="I50" s="219" t="e">
        <f>'Area 23'!AE51</f>
        <v>#N/A</v>
      </c>
      <c r="J50" s="220" t="e">
        <f>'Area 23'!AK51</f>
        <v>#N/A</v>
      </c>
      <c r="K50" s="219" t="e">
        <f>'Area 23'!AX51</f>
        <v>#N/A</v>
      </c>
      <c r="L50" s="220" t="e">
        <f>'Area 23'!BD51</f>
        <v>#N/A</v>
      </c>
      <c r="M50" s="219" t="e">
        <f>'Area 24'!L51</f>
        <v>#N/A</v>
      </c>
      <c r="N50" s="220" t="str">
        <f>'Area 24'!R51</f>
        <v>Low</v>
      </c>
      <c r="O50" s="219" t="e">
        <f>'Area 24'!AF51</f>
        <v>#N/A</v>
      </c>
      <c r="P50" s="220" t="str">
        <f>'Area 24'!AL51</f>
        <v>Low</v>
      </c>
      <c r="Q50" s="219" t="e">
        <f>'Area 24'!BT51</f>
        <v>#N/A</v>
      </c>
      <c r="R50" s="220" t="e">
        <f>'Area 24'!BZ51</f>
        <v>#N/A</v>
      </c>
      <c r="S50" s="219" t="e">
        <f>'Area 24'!AZ51</f>
        <v>#N/A</v>
      </c>
      <c r="T50" s="220" t="e">
        <f>'Area 24'!BF51</f>
        <v>#N/A</v>
      </c>
      <c r="U50" s="219" t="e">
        <f>'Area 24'!CO51</f>
        <v>#N/A</v>
      </c>
      <c r="V50" s="220" t="e">
        <f>'Area 24'!CU51</f>
        <v>#N/A</v>
      </c>
      <c r="W50" s="219" t="e">
        <f>'Area 24'!DK51</f>
        <v>#N/A</v>
      </c>
      <c r="X50" s="220" t="e">
        <f>'Area 24'!DQ51</f>
        <v>#N/A</v>
      </c>
      <c r="Y50" s="219" t="e">
        <f>'Area 24'!EF51</f>
        <v>#N/A</v>
      </c>
      <c r="Z50" s="219" t="e">
        <f>'Area 24'!EL51</f>
        <v>#N/A</v>
      </c>
      <c r="AA50" s="219" t="str">
        <f>'Area 24'!FA51</f>
        <v>Very Low</v>
      </c>
      <c r="AB50" s="220" t="str">
        <f>'Area 24'!FG51</f>
        <v>Very Low</v>
      </c>
      <c r="AC50" s="219" t="e">
        <f>'Area 24'!FV51</f>
        <v>#N/A</v>
      </c>
      <c r="AD50" s="220" t="e">
        <f>'Area 24'!GB51</f>
        <v>#N/A</v>
      </c>
      <c r="AE50" s="219" t="e">
        <f>'Area 24'!GQ51</f>
        <v>#N/A</v>
      </c>
      <c r="AF50" s="220" t="e">
        <f>'Area 24'!GW51</f>
        <v>#N/A</v>
      </c>
      <c r="AG50" s="219" t="e">
        <f>'Area 25'!L50</f>
        <v>#N/A</v>
      </c>
      <c r="AH50" s="220" t="e">
        <f>'Area 25'!R50</f>
        <v>#N/A</v>
      </c>
      <c r="AI50" s="219" t="e">
        <f>'Area 25'!AE50</f>
        <v>#N/A</v>
      </c>
      <c r="AJ50" s="220" t="e">
        <f>'Area 25'!AK50</f>
        <v>#N/A</v>
      </c>
      <c r="AK50" s="219" t="str">
        <f>'Area 25'!AX50</f>
        <v>Low</v>
      </c>
      <c r="AL50" s="220" t="str">
        <f>'Area 25'!BD50</f>
        <v>Low</v>
      </c>
      <c r="AM50" s="384" t="e">
        <f>'Area 25'!BQ50</f>
        <v>#N/A</v>
      </c>
      <c r="AN50" s="220" t="e">
        <f>'Area 25'!BW50</f>
        <v>#N/A</v>
      </c>
      <c r="AO50" s="219" t="e">
        <f>'Area 25'!CJ50</f>
        <v>#N/A</v>
      </c>
      <c r="AP50" s="220" t="e">
        <f>'Area 25'!CP50</f>
        <v>#N/A</v>
      </c>
      <c r="AQ50" s="219" t="e">
        <f>'Area 25'!DC50</f>
        <v>#N/A</v>
      </c>
      <c r="AR50" s="220" t="e">
        <f>'Area 25'!DI50</f>
        <v>#N/A</v>
      </c>
      <c r="AS50" s="219" t="e">
        <f>'Area 26'!AE50</f>
        <v>#N/A</v>
      </c>
      <c r="AT50" s="221" t="e">
        <f>'Area 26'!AK50</f>
        <v>#N/A</v>
      </c>
      <c r="AU50" s="222" t="e">
        <f>'Area 26'!M50</f>
        <v>#N/A</v>
      </c>
      <c r="AV50" s="223" t="e">
        <f>'Area 26'!S50</f>
        <v>#N/A</v>
      </c>
      <c r="AW50" s="171">
        <f t="shared" si="6"/>
        <v>0</v>
      </c>
      <c r="AX50" s="171">
        <f t="shared" si="7"/>
        <v>2</v>
      </c>
      <c r="AY50" s="171">
        <f t="shared" si="8"/>
        <v>4</v>
      </c>
      <c r="AZ50" s="171">
        <f t="shared" si="9"/>
        <v>0</v>
      </c>
      <c r="BA50" s="171">
        <f t="shared" si="4"/>
        <v>0</v>
      </c>
      <c r="BB50" s="171">
        <f t="shared" si="5"/>
        <v>0</v>
      </c>
    </row>
    <row r="51" spans="1:54" ht="80" customHeight="1">
      <c r="A51" s="152" t="s">
        <v>96</v>
      </c>
      <c r="B51" s="152" t="s">
        <v>39</v>
      </c>
      <c r="C51" s="166" t="s">
        <v>98</v>
      </c>
      <c r="D51" s="168">
        <v>48</v>
      </c>
      <c r="E51" s="219" t="str">
        <f>'Area 23'!BQ52</f>
        <v>Very Low</v>
      </c>
      <c r="F51" s="220" t="str">
        <f>'Area 23'!BW52</f>
        <v>Very Low</v>
      </c>
      <c r="G51" s="219" t="e">
        <f>'Area 23'!L52</f>
        <v>#N/A</v>
      </c>
      <c r="H51" s="220" t="e">
        <f>'Area 23'!R52</f>
        <v>#N/A</v>
      </c>
      <c r="I51" s="219" t="e">
        <f>'Area 23'!AE52</f>
        <v>#N/A</v>
      </c>
      <c r="J51" s="220" t="e">
        <f>'Area 23'!AK52</f>
        <v>#N/A</v>
      </c>
      <c r="K51" s="219" t="e">
        <f>'Area 23'!AX52</f>
        <v>#N/A</v>
      </c>
      <c r="L51" s="220" t="e">
        <f>'Area 23'!BD52</f>
        <v>#N/A</v>
      </c>
      <c r="M51" s="219" t="e">
        <f>'Area 24'!L52</f>
        <v>#N/A</v>
      </c>
      <c r="N51" s="220" t="str">
        <f>'Area 24'!R52</f>
        <v>Low</v>
      </c>
      <c r="O51" s="219" t="e">
        <f>'Area 24'!AF52</f>
        <v>#N/A</v>
      </c>
      <c r="P51" s="220" t="str">
        <f>'Area 24'!AL52</f>
        <v>Low</v>
      </c>
      <c r="Q51" s="219" t="e">
        <f>'Area 24'!BT52</f>
        <v>#N/A</v>
      </c>
      <c r="R51" s="220" t="e">
        <f>'Area 24'!BZ52</f>
        <v>#N/A</v>
      </c>
      <c r="S51" s="219" t="e">
        <f>'Area 24'!AZ52</f>
        <v>#N/A</v>
      </c>
      <c r="T51" s="220" t="e">
        <f>'Area 24'!BF52</f>
        <v>#N/A</v>
      </c>
      <c r="U51" s="219" t="e">
        <f>'Area 24'!CO52</f>
        <v>#N/A</v>
      </c>
      <c r="V51" s="220" t="e">
        <f>'Area 24'!CU52</f>
        <v>#N/A</v>
      </c>
      <c r="W51" s="219" t="e">
        <f>'Area 24'!DK52</f>
        <v>#N/A</v>
      </c>
      <c r="X51" s="220" t="e">
        <f>'Area 24'!DQ52</f>
        <v>#N/A</v>
      </c>
      <c r="Y51" s="219" t="e">
        <f>'Area 24'!EF52</f>
        <v>#N/A</v>
      </c>
      <c r="Z51" s="219" t="e">
        <f>'Area 24'!EL52</f>
        <v>#N/A</v>
      </c>
      <c r="AA51" s="219" t="e">
        <f>'Area 24'!FA52</f>
        <v>#N/A</v>
      </c>
      <c r="AB51" s="220" t="e">
        <f>'Area 24'!FG52</f>
        <v>#N/A</v>
      </c>
      <c r="AC51" s="219" t="e">
        <f>'Area 24'!FV52</f>
        <v>#N/A</v>
      </c>
      <c r="AD51" s="220" t="e">
        <f>'Area 24'!GB52</f>
        <v>#N/A</v>
      </c>
      <c r="AE51" s="219" t="e">
        <f>'Area 24'!GQ52</f>
        <v>#N/A</v>
      </c>
      <c r="AF51" s="220" t="e">
        <f>'Area 24'!GW52</f>
        <v>#N/A</v>
      </c>
      <c r="AG51" s="219" t="e">
        <f>'Area 25'!L51</f>
        <v>#N/A</v>
      </c>
      <c r="AH51" s="220" t="e">
        <f>'Area 25'!R51</f>
        <v>#N/A</v>
      </c>
      <c r="AI51" s="219" t="e">
        <f>'Area 25'!AE51</f>
        <v>#N/A</v>
      </c>
      <c r="AJ51" s="220" t="e">
        <f>'Area 25'!AK51</f>
        <v>#N/A</v>
      </c>
      <c r="AK51" s="219" t="str">
        <f>'Area 25'!AX51</f>
        <v>Low</v>
      </c>
      <c r="AL51" s="220" t="str">
        <f>'Area 25'!BD51</f>
        <v>Low</v>
      </c>
      <c r="AM51" s="384" t="e">
        <f>'Area 25'!BQ51</f>
        <v>#N/A</v>
      </c>
      <c r="AN51" s="220" t="e">
        <f>'Area 25'!BW51</f>
        <v>#N/A</v>
      </c>
      <c r="AO51" s="219" t="e">
        <f>'Area 25'!CJ51</f>
        <v>#N/A</v>
      </c>
      <c r="AP51" s="220" t="e">
        <f>'Area 25'!CP51</f>
        <v>#N/A</v>
      </c>
      <c r="AQ51" s="219" t="e">
        <f>'Area 25'!DC51</f>
        <v>#N/A</v>
      </c>
      <c r="AR51" s="220" t="e">
        <f>'Area 25'!DI51</f>
        <v>#N/A</v>
      </c>
      <c r="AS51" s="219" t="e">
        <f>'Area 26'!AE51</f>
        <v>#N/A</v>
      </c>
      <c r="AT51" s="221" t="e">
        <f>'Area 26'!AK51</f>
        <v>#N/A</v>
      </c>
      <c r="AU51" s="222" t="e">
        <f>'Area 26'!M51</f>
        <v>#N/A</v>
      </c>
      <c r="AV51" s="223" t="e">
        <f>'Area 26'!S51</f>
        <v>#N/A</v>
      </c>
      <c r="AW51" s="171">
        <f t="shared" si="6"/>
        <v>0</v>
      </c>
      <c r="AX51" s="171">
        <f t="shared" si="7"/>
        <v>0</v>
      </c>
      <c r="AY51" s="171">
        <f t="shared" si="8"/>
        <v>4</v>
      </c>
      <c r="AZ51" s="171">
        <f t="shared" si="9"/>
        <v>0</v>
      </c>
      <c r="BA51" s="171">
        <f t="shared" si="4"/>
        <v>0</v>
      </c>
      <c r="BB51" s="171">
        <f t="shared" si="5"/>
        <v>0</v>
      </c>
    </row>
    <row r="52" spans="1:54" ht="80"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e">
        <f>'Area 23'!AE53</f>
        <v>#N/A</v>
      </c>
      <c r="J52" s="220" t="e">
        <f>'Area 23'!AK53</f>
        <v>#N/A</v>
      </c>
      <c r="K52" s="219" t="e">
        <f>'Area 23'!AX53</f>
        <v>#N/A</v>
      </c>
      <c r="L52" s="220" t="e">
        <f>'Area 23'!BD53</f>
        <v>#N/A</v>
      </c>
      <c r="M52" s="219" t="e">
        <f>'Area 24'!L53</f>
        <v>#N/A</v>
      </c>
      <c r="N52" s="220" t="e">
        <f>'Area 24'!R53</f>
        <v>#N/A</v>
      </c>
      <c r="O52" s="219" t="e">
        <f>'Area 24'!AF53</f>
        <v>#N/A</v>
      </c>
      <c r="P52" s="220" t="e">
        <f>'Area 24'!AL53</f>
        <v>#N/A</v>
      </c>
      <c r="Q52" s="219" t="e">
        <f>'Area 24'!BT53</f>
        <v>#N/A</v>
      </c>
      <c r="R52" s="220" t="e">
        <f>'Area 24'!BZ53</f>
        <v>#N/A</v>
      </c>
      <c r="S52" s="219" t="e">
        <f>'Area 24'!AZ53</f>
        <v>#N/A</v>
      </c>
      <c r="T52" s="220" t="e">
        <f>'Area 24'!BF53</f>
        <v>#N/A</v>
      </c>
      <c r="U52" s="219" t="e">
        <f>'Area 24'!CO53</f>
        <v>#N/A</v>
      </c>
      <c r="V52" s="220" t="e">
        <f>'Area 24'!CU53</f>
        <v>#N/A</v>
      </c>
      <c r="W52" s="219" t="e">
        <f>'Area 24'!DK53</f>
        <v>#N/A</v>
      </c>
      <c r="X52" s="220" t="e">
        <f>'Area 24'!DQ53</f>
        <v>#N/A</v>
      </c>
      <c r="Y52" s="219" t="e">
        <f>'Area 24'!EF53</f>
        <v>#N/A</v>
      </c>
      <c r="Z52" s="219" t="e">
        <f>'Area 24'!EL53</f>
        <v>#N/A</v>
      </c>
      <c r="AA52" s="219" t="e">
        <f>'Area 24'!FA53</f>
        <v>#N/A</v>
      </c>
      <c r="AB52" s="220" t="e">
        <f>'Area 24'!FG53</f>
        <v>#N/A</v>
      </c>
      <c r="AC52" s="219" t="e">
        <f>'Area 24'!FV53</f>
        <v>#N/A</v>
      </c>
      <c r="AD52" s="220" t="e">
        <f>'Area 24'!GB53</f>
        <v>#N/A</v>
      </c>
      <c r="AE52" s="219" t="e">
        <f>'Area 24'!GQ53</f>
        <v>#N/A</v>
      </c>
      <c r="AF52" s="220" t="e">
        <f>'Area 24'!GW53</f>
        <v>#N/A</v>
      </c>
      <c r="AG52" s="219" t="e">
        <f>'Area 25'!L52</f>
        <v>#N/A</v>
      </c>
      <c r="AH52" s="220" t="e">
        <f>'Area 25'!R52</f>
        <v>#N/A</v>
      </c>
      <c r="AI52" s="219" t="e">
        <f>'Area 25'!AE52</f>
        <v>#N/A</v>
      </c>
      <c r="AJ52" s="220" t="e">
        <f>'Area 25'!AK52</f>
        <v>#N/A</v>
      </c>
      <c r="AK52" s="219" t="e">
        <f>'Area 25'!AX52</f>
        <v>#N/A</v>
      </c>
      <c r="AL52" s="220" t="e">
        <f>'Area 25'!BD52</f>
        <v>#N/A</v>
      </c>
      <c r="AM52" s="384" t="e">
        <f>'Area 25'!BQ52</f>
        <v>#N/A</v>
      </c>
      <c r="AN52" s="220" t="e">
        <f>'Area 25'!BW52</f>
        <v>#N/A</v>
      </c>
      <c r="AO52" s="219" t="e">
        <f>'Area 25'!CJ52</f>
        <v>#N/A</v>
      </c>
      <c r="AP52" s="220" t="e">
        <f>'Area 25'!CP52</f>
        <v>#N/A</v>
      </c>
      <c r="AQ52" s="219" t="e">
        <f>'Area 25'!DC52</f>
        <v>#N/A</v>
      </c>
      <c r="AR52" s="220" t="e">
        <f>'Area 25'!DI52</f>
        <v>#N/A</v>
      </c>
      <c r="AS52" s="219" t="e">
        <f>'Area 26'!AE52</f>
        <v>#N/A</v>
      </c>
      <c r="AT52" s="221" t="e">
        <f>'Area 26'!AK52</f>
        <v>#N/A</v>
      </c>
      <c r="AU52" s="222" t="e">
        <f>'Area 26'!M52</f>
        <v>#N/A</v>
      </c>
      <c r="AV52" s="223" t="e">
        <f>'Area 26'!S52</f>
        <v>#N/A</v>
      </c>
      <c r="AW52" s="171">
        <f t="shared" si="6"/>
        <v>0</v>
      </c>
      <c r="AX52" s="171">
        <f t="shared" si="7"/>
        <v>0</v>
      </c>
      <c r="AY52" s="171">
        <f t="shared" si="8"/>
        <v>0</v>
      </c>
      <c r="AZ52" s="171">
        <f t="shared" si="9"/>
        <v>0</v>
      </c>
      <c r="BA52" s="171">
        <f t="shared" si="4"/>
        <v>0</v>
      </c>
      <c r="BB52" s="171">
        <f t="shared" si="5"/>
        <v>0</v>
      </c>
    </row>
    <row r="53" spans="1:54" ht="80" customHeight="1">
      <c r="A53" s="152" t="s">
        <v>96</v>
      </c>
      <c r="B53" s="152" t="s">
        <v>39</v>
      </c>
      <c r="C53" s="166" t="s">
        <v>100</v>
      </c>
      <c r="D53" s="168">
        <v>50</v>
      </c>
      <c r="E53" s="219" t="str">
        <f>'Area 23'!BQ54</f>
        <v>Very Low</v>
      </c>
      <c r="F53" s="220" t="str">
        <f>'Area 23'!BW54</f>
        <v>Very Low</v>
      </c>
      <c r="G53" s="219" t="str">
        <f>'Area 23'!L54</f>
        <v>High</v>
      </c>
      <c r="H53" s="220" t="str">
        <f>'Area 23'!R54</f>
        <v>Very High</v>
      </c>
      <c r="I53" s="219" t="e">
        <f>'Area 23'!AE54</f>
        <v>#N/A</v>
      </c>
      <c r="J53" s="220" t="e">
        <f>'Area 23'!AK54</f>
        <v>#N/A</v>
      </c>
      <c r="K53" s="219" t="e">
        <f>'Area 23'!AX54</f>
        <v>#N/A</v>
      </c>
      <c r="L53" s="220" t="e">
        <f>'Area 23'!BD54</f>
        <v>#N/A</v>
      </c>
      <c r="M53" s="219" t="e">
        <f>'Area 24'!L54</f>
        <v>#N/A</v>
      </c>
      <c r="N53" s="220" t="e">
        <f>'Area 24'!R54</f>
        <v>#N/A</v>
      </c>
      <c r="O53" s="219" t="e">
        <f>'Area 24'!AF54</f>
        <v>#N/A</v>
      </c>
      <c r="P53" s="220" t="e">
        <f>'Area 24'!AL54</f>
        <v>#N/A</v>
      </c>
      <c r="Q53" s="219" t="e">
        <f>'Area 24'!BT54</f>
        <v>#N/A</v>
      </c>
      <c r="R53" s="220" t="e">
        <f>'Area 24'!BZ54</f>
        <v>#N/A</v>
      </c>
      <c r="S53" s="219" t="e">
        <f>'Area 24'!AZ54</f>
        <v>#N/A</v>
      </c>
      <c r="T53" s="220" t="e">
        <f>'Area 24'!BF54</f>
        <v>#N/A</v>
      </c>
      <c r="U53" s="219" t="e">
        <f>'Area 24'!CO54</f>
        <v>#N/A</v>
      </c>
      <c r="V53" s="220" t="e">
        <f>'Area 24'!CU54</f>
        <v>#N/A</v>
      </c>
      <c r="W53" s="219" t="e">
        <f>'Area 24'!DK54</f>
        <v>#N/A</v>
      </c>
      <c r="X53" s="220" t="e">
        <f>'Area 24'!DQ54</f>
        <v>#N/A</v>
      </c>
      <c r="Y53" s="219" t="e">
        <f>'Area 24'!EF54</f>
        <v>#N/A</v>
      </c>
      <c r="Z53" s="219" t="e">
        <f>'Area 24'!EL54</f>
        <v>#N/A</v>
      </c>
      <c r="AA53" s="219" t="e">
        <f>'Area 24'!FA54</f>
        <v>#N/A</v>
      </c>
      <c r="AB53" s="220" t="e">
        <f>'Area 24'!FG54</f>
        <v>#N/A</v>
      </c>
      <c r="AC53" s="219" t="e">
        <f>'Area 24'!FV54</f>
        <v>#N/A</v>
      </c>
      <c r="AD53" s="220" t="e">
        <f>'Area 24'!GB54</f>
        <v>#N/A</v>
      </c>
      <c r="AE53" s="219" t="e">
        <f>'Area 24'!GQ54</f>
        <v>#N/A</v>
      </c>
      <c r="AF53" s="220" t="e">
        <f>'Area 24'!GW54</f>
        <v>#N/A</v>
      </c>
      <c r="AG53" s="219" t="e">
        <f>'Area 25'!L53</f>
        <v>#N/A</v>
      </c>
      <c r="AH53" s="220" t="e">
        <f>'Area 25'!R53</f>
        <v>#N/A</v>
      </c>
      <c r="AI53" s="219" t="e">
        <f>'Area 25'!AE53</f>
        <v>#N/A</v>
      </c>
      <c r="AJ53" s="220" t="e">
        <f>'Area 25'!AK53</f>
        <v>#N/A</v>
      </c>
      <c r="AK53" s="219" t="e">
        <f>'Area 25'!AX53</f>
        <v>#N/A</v>
      </c>
      <c r="AL53" s="220" t="e">
        <f>'Area 25'!BD53</f>
        <v>#N/A</v>
      </c>
      <c r="AM53" s="384" t="e">
        <f>'Area 25'!BQ53</f>
        <v>#N/A</v>
      </c>
      <c r="AN53" s="220" t="e">
        <f>'Area 25'!BW53</f>
        <v>#N/A</v>
      </c>
      <c r="AO53" s="219" t="e">
        <f>'Area 25'!CJ53</f>
        <v>#N/A</v>
      </c>
      <c r="AP53" s="220" t="e">
        <f>'Area 25'!CP53</f>
        <v>#N/A</v>
      </c>
      <c r="AQ53" s="219" t="e">
        <f>'Area 25'!DC53</f>
        <v>#N/A</v>
      </c>
      <c r="AR53" s="220" t="e">
        <f>'Area 25'!DI53</f>
        <v>#N/A</v>
      </c>
      <c r="AS53" s="219" t="e">
        <f>'Area 26'!AE53</f>
        <v>#N/A</v>
      </c>
      <c r="AT53" s="221" t="e">
        <f>'Area 26'!AK53</f>
        <v>#N/A</v>
      </c>
      <c r="AU53" s="222" t="e">
        <f>'Area 26'!M53</f>
        <v>#N/A</v>
      </c>
      <c r="AV53" s="223" t="e">
        <f>'Area 26'!S53</f>
        <v>#N/A</v>
      </c>
      <c r="AW53" s="171">
        <f t="shared" si="6"/>
        <v>0</v>
      </c>
      <c r="AX53" s="171">
        <f t="shared" si="7"/>
        <v>0</v>
      </c>
      <c r="AY53" s="171">
        <f t="shared" si="8"/>
        <v>0</v>
      </c>
      <c r="AZ53" s="171">
        <f t="shared" si="9"/>
        <v>0</v>
      </c>
      <c r="BA53" s="171">
        <f t="shared" si="4"/>
        <v>0</v>
      </c>
      <c r="BB53" s="171">
        <f t="shared" si="5"/>
        <v>0</v>
      </c>
    </row>
    <row r="54" spans="1:54" ht="80"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e">
        <f>'Area 23'!AE55</f>
        <v>#N/A</v>
      </c>
      <c r="J54" s="220" t="e">
        <f>'Area 23'!AK55</f>
        <v>#N/A</v>
      </c>
      <c r="K54" s="219" t="e">
        <f>'Area 23'!AX55</f>
        <v>#N/A</v>
      </c>
      <c r="L54" s="220" t="e">
        <f>'Area 23'!BD55</f>
        <v>#N/A</v>
      </c>
      <c r="M54" s="219" t="e">
        <f>'Area 24'!L55</f>
        <v>#N/A</v>
      </c>
      <c r="N54" s="220" t="e">
        <f>'Area 24'!R55</f>
        <v>#N/A</v>
      </c>
      <c r="O54" s="219" t="e">
        <f>'Area 24'!AF55</f>
        <v>#N/A</v>
      </c>
      <c r="P54" s="220" t="e">
        <f>'Area 24'!AL55</f>
        <v>#N/A</v>
      </c>
      <c r="Q54" s="219" t="e">
        <f>'Area 24'!BT55</f>
        <v>#N/A</v>
      </c>
      <c r="R54" s="220" t="e">
        <f>'Area 24'!BZ55</f>
        <v>#N/A</v>
      </c>
      <c r="S54" s="219" t="e">
        <f>'Area 24'!AZ55</f>
        <v>#N/A</v>
      </c>
      <c r="T54" s="220" t="e">
        <f>'Area 24'!BF55</f>
        <v>#N/A</v>
      </c>
      <c r="U54" s="219" t="e">
        <f>'Area 24'!CO55</f>
        <v>#N/A</v>
      </c>
      <c r="V54" s="220" t="e">
        <f>'Area 24'!CU55</f>
        <v>#N/A</v>
      </c>
      <c r="W54" s="219" t="e">
        <f>'Area 24'!DK55</f>
        <v>#N/A</v>
      </c>
      <c r="X54" s="220" t="e">
        <f>'Area 24'!DQ55</f>
        <v>#N/A</v>
      </c>
      <c r="Y54" s="219" t="e">
        <f>'Area 24'!EF55</f>
        <v>#N/A</v>
      </c>
      <c r="Z54" s="219" t="e">
        <f>'Area 24'!EL55</f>
        <v>#N/A</v>
      </c>
      <c r="AA54" s="219" t="e">
        <f>'Area 24'!FA55</f>
        <v>#N/A</v>
      </c>
      <c r="AB54" s="220" t="e">
        <f>'Area 24'!FG55</f>
        <v>#N/A</v>
      </c>
      <c r="AC54" s="219" t="e">
        <f>'Area 24'!FV55</f>
        <v>#N/A</v>
      </c>
      <c r="AD54" s="220" t="e">
        <f>'Area 24'!GB55</f>
        <v>#N/A</v>
      </c>
      <c r="AE54" s="219" t="e">
        <f>'Area 24'!GQ55</f>
        <v>#N/A</v>
      </c>
      <c r="AF54" s="220" t="e">
        <f>'Area 24'!GW55</f>
        <v>#N/A</v>
      </c>
      <c r="AG54" s="219" t="e">
        <f>'Area 25'!L54</f>
        <v>#N/A</v>
      </c>
      <c r="AH54" s="220" t="e">
        <f>'Area 25'!R54</f>
        <v>#N/A</v>
      </c>
      <c r="AI54" s="219" t="e">
        <f>'Area 25'!AE54</f>
        <v>#N/A</v>
      </c>
      <c r="AJ54" s="220" t="e">
        <f>'Area 25'!AK54</f>
        <v>#N/A</v>
      </c>
      <c r="AK54" s="219" t="e">
        <f>'Area 25'!AX54</f>
        <v>#N/A</v>
      </c>
      <c r="AL54" s="220" t="e">
        <f>'Area 25'!BD54</f>
        <v>#N/A</v>
      </c>
      <c r="AM54" s="384" t="e">
        <f>'Area 25'!BQ54</f>
        <v>#N/A</v>
      </c>
      <c r="AN54" s="220" t="e">
        <f>'Area 25'!BW54</f>
        <v>#N/A</v>
      </c>
      <c r="AO54" s="219" t="e">
        <f>'Area 25'!CJ54</f>
        <v>#N/A</v>
      </c>
      <c r="AP54" s="220" t="e">
        <f>'Area 25'!CP54</f>
        <v>#N/A</v>
      </c>
      <c r="AQ54" s="219" t="e">
        <f>'Area 25'!DC54</f>
        <v>#N/A</v>
      </c>
      <c r="AR54" s="220" t="e">
        <f>'Area 25'!DI54</f>
        <v>#N/A</v>
      </c>
      <c r="AS54" s="219" t="e">
        <f>'Area 26'!AE54</f>
        <v>#N/A</v>
      </c>
      <c r="AT54" s="221" t="e">
        <f>'Area 26'!AK54</f>
        <v>#N/A</v>
      </c>
      <c r="AU54" s="222" t="e">
        <f>'Area 26'!M54</f>
        <v>#N/A</v>
      </c>
      <c r="AV54" s="223" t="e">
        <f>'Area 26'!S54</f>
        <v>#N/A</v>
      </c>
      <c r="AW54" s="171">
        <f t="shared" si="6"/>
        <v>0</v>
      </c>
      <c r="AX54" s="171">
        <f t="shared" si="7"/>
        <v>0</v>
      </c>
      <c r="AY54" s="171">
        <f t="shared" si="8"/>
        <v>0</v>
      </c>
      <c r="AZ54" s="171">
        <f t="shared" si="9"/>
        <v>0</v>
      </c>
      <c r="BA54" s="171">
        <f t="shared" si="4"/>
        <v>0</v>
      </c>
      <c r="BB54" s="171">
        <f t="shared" si="5"/>
        <v>0</v>
      </c>
    </row>
    <row r="55" spans="1:54" ht="80" customHeight="1">
      <c r="A55" s="152" t="s">
        <v>96</v>
      </c>
      <c r="B55" s="152" t="s">
        <v>39</v>
      </c>
      <c r="C55" s="166" t="s">
        <v>102</v>
      </c>
      <c r="D55" s="168">
        <v>52</v>
      </c>
      <c r="E55" s="219" t="str">
        <f>'Area 23'!BQ56</f>
        <v>High</v>
      </c>
      <c r="F55" s="220" t="str">
        <f>'Area 23'!BW56</f>
        <v>Moderate</v>
      </c>
      <c r="G55" s="219" t="str">
        <f>'Area 23'!L56</f>
        <v>High Priority Data Gap</v>
      </c>
      <c r="H55" s="220" t="str">
        <f>'Area 23'!R56</f>
        <v>High Priority Data Gap</v>
      </c>
      <c r="I55" s="219" t="e">
        <f>'Area 23'!AE56</f>
        <v>#N/A</v>
      </c>
      <c r="J55" s="220" t="e">
        <f>'Area 23'!AK56</f>
        <v>#N/A</v>
      </c>
      <c r="K55" s="219" t="e">
        <f>'Area 23'!AX56</f>
        <v>#N/A</v>
      </c>
      <c r="L55" s="220" t="e">
        <f>'Area 23'!BD56</f>
        <v>#N/A</v>
      </c>
      <c r="M55" s="219" t="e">
        <f>'Area 24'!L56</f>
        <v>#N/A</v>
      </c>
      <c r="N55" s="220" t="e">
        <f>'Area 24'!R56</f>
        <v>#N/A</v>
      </c>
      <c r="O55" s="219" t="e">
        <f>'Area 24'!AF56</f>
        <v>#N/A</v>
      </c>
      <c r="P55" s="220" t="e">
        <f>'Area 24'!AL56</f>
        <v>#N/A</v>
      </c>
      <c r="Q55" s="219" t="e">
        <f>'Area 24'!BT56</f>
        <v>#N/A</v>
      </c>
      <c r="R55" s="220" t="e">
        <f>'Area 24'!BZ56</f>
        <v>#N/A</v>
      </c>
      <c r="S55" s="219" t="e">
        <f>'Area 24'!AZ56</f>
        <v>#N/A</v>
      </c>
      <c r="T55" s="220" t="e">
        <f>'Area 24'!BF56</f>
        <v>#N/A</v>
      </c>
      <c r="U55" s="219" t="e">
        <f>'Area 24'!CO56</f>
        <v>#N/A</v>
      </c>
      <c r="V55" s="220" t="e">
        <f>'Area 24'!CU56</f>
        <v>#N/A</v>
      </c>
      <c r="W55" s="219" t="e">
        <f>'Area 24'!DK56</f>
        <v>#N/A</v>
      </c>
      <c r="X55" s="220" t="e">
        <f>'Area 24'!DQ56</f>
        <v>#N/A</v>
      </c>
      <c r="Y55" s="219" t="e">
        <f>'Area 24'!EF56</f>
        <v>#N/A</v>
      </c>
      <c r="Z55" s="219" t="e">
        <f>'Area 24'!EL56</f>
        <v>#N/A</v>
      </c>
      <c r="AA55" s="219" t="e">
        <f>'Area 24'!FA56</f>
        <v>#N/A</v>
      </c>
      <c r="AB55" s="220" t="e">
        <f>'Area 24'!FG56</f>
        <v>#N/A</v>
      </c>
      <c r="AC55" s="219" t="e">
        <f>'Area 24'!FV56</f>
        <v>#N/A</v>
      </c>
      <c r="AD55" s="220" t="e">
        <f>'Area 24'!GB56</f>
        <v>#N/A</v>
      </c>
      <c r="AE55" s="219" t="e">
        <f>'Area 24'!GQ56</f>
        <v>#N/A</v>
      </c>
      <c r="AF55" s="220" t="e">
        <f>'Area 24'!GW56</f>
        <v>#N/A</v>
      </c>
      <c r="AG55" s="219" t="e">
        <f>'Area 25'!L55</f>
        <v>#N/A</v>
      </c>
      <c r="AH55" s="220" t="e">
        <f>'Area 25'!R55</f>
        <v>#N/A</v>
      </c>
      <c r="AI55" s="219" t="e">
        <f>'Area 25'!AE55</f>
        <v>#N/A</v>
      </c>
      <c r="AJ55" s="220" t="e">
        <f>'Area 25'!AK55</f>
        <v>#N/A</v>
      </c>
      <c r="AK55" s="219" t="e">
        <f>'Area 25'!AX55</f>
        <v>#N/A</v>
      </c>
      <c r="AL55" s="220" t="e">
        <f>'Area 25'!BD55</f>
        <v>#N/A</v>
      </c>
      <c r="AM55" s="384" t="e">
        <f>'Area 25'!BQ55</f>
        <v>#N/A</v>
      </c>
      <c r="AN55" s="220" t="e">
        <f>'Area 25'!BW55</f>
        <v>#N/A</v>
      </c>
      <c r="AO55" s="219" t="e">
        <f>'Area 25'!CJ55</f>
        <v>#N/A</v>
      </c>
      <c r="AP55" s="220" t="e">
        <f>'Area 25'!CP55</f>
        <v>#N/A</v>
      </c>
      <c r="AQ55" s="219" t="e">
        <f>'Area 25'!DC55</f>
        <v>#N/A</v>
      </c>
      <c r="AR55" s="220" t="e">
        <f>'Area 25'!DI55</f>
        <v>#N/A</v>
      </c>
      <c r="AS55" s="219" t="e">
        <f>'Area 26'!AE55</f>
        <v>#N/A</v>
      </c>
      <c r="AT55" s="221" t="e">
        <f>'Area 26'!AK55</f>
        <v>#N/A</v>
      </c>
      <c r="AU55" s="222" t="e">
        <f>'Area 26'!M55</f>
        <v>#N/A</v>
      </c>
      <c r="AV55" s="223" t="e">
        <f>'Area 26'!S55</f>
        <v>#N/A</v>
      </c>
      <c r="AW55" s="171">
        <f t="shared" si="6"/>
        <v>0</v>
      </c>
      <c r="AX55" s="171">
        <f t="shared" si="7"/>
        <v>0</v>
      </c>
      <c r="AY55" s="171">
        <f t="shared" si="8"/>
        <v>0</v>
      </c>
      <c r="AZ55" s="171">
        <f t="shared" si="9"/>
        <v>0</v>
      </c>
      <c r="BA55" s="171">
        <f t="shared" si="4"/>
        <v>0</v>
      </c>
      <c r="BB55" s="171">
        <f t="shared" si="5"/>
        <v>0</v>
      </c>
    </row>
    <row r="56" spans="1:54" ht="80" customHeight="1">
      <c r="A56" s="152" t="s">
        <v>96</v>
      </c>
      <c r="B56" s="152" t="s">
        <v>39</v>
      </c>
      <c r="C56" s="166" t="s">
        <v>103</v>
      </c>
      <c r="D56" s="168">
        <v>53</v>
      </c>
      <c r="E56" s="219" t="str">
        <f>'Area 23'!BQ57</f>
        <v>Low</v>
      </c>
      <c r="F56" s="220" t="str">
        <f>'Area 23'!BW57</f>
        <v>Low</v>
      </c>
      <c r="G56" s="219" t="str">
        <f>'Area 23'!L57</f>
        <v>High Priority Data Gap</v>
      </c>
      <c r="H56" s="220" t="str">
        <f>'Area 23'!R57</f>
        <v>High Priority Data Gap</v>
      </c>
      <c r="I56" s="219" t="e">
        <f>'Area 23'!AE57</f>
        <v>#N/A</v>
      </c>
      <c r="J56" s="220" t="e">
        <f>'Area 23'!AK57</f>
        <v>#N/A</v>
      </c>
      <c r="K56" s="219" t="e">
        <f>'Area 23'!AX57</f>
        <v>#N/A</v>
      </c>
      <c r="L56" s="220" t="e">
        <f>'Area 23'!BD57</f>
        <v>#N/A</v>
      </c>
      <c r="M56" s="219" t="e">
        <f>'Area 24'!L57</f>
        <v>#N/A</v>
      </c>
      <c r="N56" s="220" t="str">
        <f>'Area 24'!R57</f>
        <v>Low</v>
      </c>
      <c r="O56" s="219" t="e">
        <f>'Area 24'!AF57</f>
        <v>#N/A</v>
      </c>
      <c r="P56" s="220" t="str">
        <f>'Area 24'!AL57</f>
        <v>Low</v>
      </c>
      <c r="Q56" s="219" t="e">
        <f>'Area 24'!BT57</f>
        <v>#N/A</v>
      </c>
      <c r="R56" s="220" t="e">
        <f>'Area 24'!BZ57</f>
        <v>#N/A</v>
      </c>
      <c r="S56" s="219" t="e">
        <f>'Area 24'!AZ57</f>
        <v>#N/A</v>
      </c>
      <c r="T56" s="220" t="e">
        <f>'Area 24'!BF57</f>
        <v>#N/A</v>
      </c>
      <c r="U56" s="219" t="e">
        <f>'Area 24'!CO57</f>
        <v>#N/A</v>
      </c>
      <c r="V56" s="220" t="e">
        <f>'Area 24'!CU57</f>
        <v>#N/A</v>
      </c>
      <c r="W56" s="219" t="e">
        <f>'Area 24'!DK57</f>
        <v>#N/A</v>
      </c>
      <c r="X56" s="220" t="e">
        <f>'Area 24'!DQ57</f>
        <v>#N/A</v>
      </c>
      <c r="Y56" s="219" t="e">
        <f>'Area 24'!EF57</f>
        <v>#N/A</v>
      </c>
      <c r="Z56" s="219" t="e">
        <f>'Area 24'!EL57</f>
        <v>#N/A</v>
      </c>
      <c r="AA56" s="219" t="e">
        <f>'Area 24'!FA57</f>
        <v>#N/A</v>
      </c>
      <c r="AB56" s="220" t="e">
        <f>'Area 24'!FG57</f>
        <v>#N/A</v>
      </c>
      <c r="AC56" s="219" t="e">
        <f>'Area 24'!FV57</f>
        <v>#N/A</v>
      </c>
      <c r="AD56" s="220" t="e">
        <f>'Area 24'!GB57</f>
        <v>#N/A</v>
      </c>
      <c r="AE56" s="219" t="e">
        <f>'Area 24'!GQ57</f>
        <v>#N/A</v>
      </c>
      <c r="AF56" s="220" t="e">
        <f>'Area 24'!GW57</f>
        <v>#N/A</v>
      </c>
      <c r="AG56" s="219" t="e">
        <f>'Area 25'!L56</f>
        <v>#N/A</v>
      </c>
      <c r="AH56" s="220" t="e">
        <f>'Area 25'!R56</f>
        <v>#N/A</v>
      </c>
      <c r="AI56" s="219" t="e">
        <f>'Area 25'!AE56</f>
        <v>#N/A</v>
      </c>
      <c r="AJ56" s="220" t="e">
        <f>'Area 25'!AK56</f>
        <v>#N/A</v>
      </c>
      <c r="AK56" s="219" t="e">
        <f>'Area 25'!AX56</f>
        <v>#N/A</v>
      </c>
      <c r="AL56" s="220" t="e">
        <f>'Area 25'!BD56</f>
        <v>#N/A</v>
      </c>
      <c r="AM56" s="384" t="e">
        <f>'Area 25'!BQ56</f>
        <v>#N/A</v>
      </c>
      <c r="AN56" s="220" t="e">
        <f>'Area 25'!BW56</f>
        <v>#N/A</v>
      </c>
      <c r="AO56" s="219" t="e">
        <f>'Area 25'!CJ56</f>
        <v>#N/A</v>
      </c>
      <c r="AP56" s="220" t="e">
        <f>'Area 25'!CP56</f>
        <v>#N/A</v>
      </c>
      <c r="AQ56" s="219" t="e">
        <f>'Area 25'!DC56</f>
        <v>#N/A</v>
      </c>
      <c r="AR56" s="220" t="e">
        <f>'Area 25'!DI56</f>
        <v>#N/A</v>
      </c>
      <c r="AS56" s="219" t="e">
        <f>'Area 26'!AE56</f>
        <v>#N/A</v>
      </c>
      <c r="AT56" s="221" t="e">
        <f>'Area 26'!AK56</f>
        <v>#N/A</v>
      </c>
      <c r="AU56" s="222" t="e">
        <f>'Area 26'!M56</f>
        <v>#N/A</v>
      </c>
      <c r="AV56" s="223" t="e">
        <f>'Area 26'!S56</f>
        <v>#N/A</v>
      </c>
      <c r="AW56" s="171">
        <f t="shared" si="6"/>
        <v>0</v>
      </c>
      <c r="AX56" s="171">
        <f t="shared" si="7"/>
        <v>0</v>
      </c>
      <c r="AY56" s="171">
        <f t="shared" si="8"/>
        <v>2</v>
      </c>
      <c r="AZ56" s="171">
        <f t="shared" si="9"/>
        <v>0</v>
      </c>
      <c r="BA56" s="171">
        <f t="shared" si="4"/>
        <v>0</v>
      </c>
      <c r="BB56" s="171">
        <f t="shared" si="5"/>
        <v>0</v>
      </c>
    </row>
    <row r="57" spans="1:54" ht="80" customHeight="1">
      <c r="A57" s="152" t="s">
        <v>96</v>
      </c>
      <c r="B57" s="152" t="s">
        <v>47</v>
      </c>
      <c r="C57" s="166" t="s">
        <v>104</v>
      </c>
      <c r="D57" s="168">
        <v>54</v>
      </c>
      <c r="E57" s="219" t="str">
        <f>'Area 23'!BQ58</f>
        <v>Low</v>
      </c>
      <c r="F57" s="220" t="str">
        <f>'Area 23'!BW58</f>
        <v>Low</v>
      </c>
      <c r="G57" s="219" t="str">
        <f>'Area 23'!L58</f>
        <v>High Priority Data Gap</v>
      </c>
      <c r="H57" s="220" t="str">
        <f>'Area 23'!R58</f>
        <v>High Priority Data Gap</v>
      </c>
      <c r="I57" s="219" t="e">
        <f>'Area 23'!AE58</f>
        <v>#N/A</v>
      </c>
      <c r="J57" s="220" t="e">
        <f>'Area 23'!AK58</f>
        <v>#N/A</v>
      </c>
      <c r="K57" s="219" t="e">
        <f>'Area 23'!AX58</f>
        <v>#N/A</v>
      </c>
      <c r="L57" s="220" t="e">
        <f>'Area 23'!BD58</f>
        <v>#N/A</v>
      </c>
      <c r="M57" s="219" t="e">
        <f>'Area 24'!L58</f>
        <v>#N/A</v>
      </c>
      <c r="N57" s="220" t="e">
        <f>'Area 24'!R58</f>
        <v>#N/A</v>
      </c>
      <c r="O57" s="219" t="e">
        <f>'Area 24'!AF58</f>
        <v>#N/A</v>
      </c>
      <c r="P57" s="220" t="e">
        <f>'Area 24'!AL58</f>
        <v>#N/A</v>
      </c>
      <c r="Q57" s="219" t="e">
        <f>'Area 24'!BT58</f>
        <v>#N/A</v>
      </c>
      <c r="R57" s="220" t="e">
        <f>'Area 24'!BZ58</f>
        <v>#N/A</v>
      </c>
      <c r="S57" s="219" t="e">
        <f>'Area 24'!AZ58</f>
        <v>#N/A</v>
      </c>
      <c r="T57" s="220" t="e">
        <f>'Area 24'!BF58</f>
        <v>#N/A</v>
      </c>
      <c r="U57" s="219" t="e">
        <f>'Area 24'!CO58</f>
        <v>#N/A</v>
      </c>
      <c r="V57" s="220" t="e">
        <f>'Area 24'!CU58</f>
        <v>#N/A</v>
      </c>
      <c r="W57" s="219" t="e">
        <f>'Area 24'!DK58</f>
        <v>#N/A</v>
      </c>
      <c r="X57" s="220" t="e">
        <f>'Area 24'!DQ58</f>
        <v>#N/A</v>
      </c>
      <c r="Y57" s="219" t="e">
        <f>'Area 24'!EF58</f>
        <v>#N/A</v>
      </c>
      <c r="Z57" s="219" t="e">
        <f>'Area 24'!EL58</f>
        <v>#N/A</v>
      </c>
      <c r="AA57" s="219" t="e">
        <f>'Area 24'!FA58</f>
        <v>#N/A</v>
      </c>
      <c r="AB57" s="220" t="e">
        <f>'Area 24'!FG58</f>
        <v>#N/A</v>
      </c>
      <c r="AC57" s="219" t="e">
        <f>'Area 24'!FV58</f>
        <v>#N/A</v>
      </c>
      <c r="AD57" s="220" t="e">
        <f>'Area 24'!GB58</f>
        <v>#N/A</v>
      </c>
      <c r="AE57" s="219" t="e">
        <f>'Area 24'!GQ58</f>
        <v>#N/A</v>
      </c>
      <c r="AF57" s="220" t="e">
        <f>'Area 24'!GW58</f>
        <v>#N/A</v>
      </c>
      <c r="AG57" s="219" t="e">
        <f>'Area 25'!L57</f>
        <v>#N/A</v>
      </c>
      <c r="AH57" s="220" t="e">
        <f>'Area 25'!R57</f>
        <v>#N/A</v>
      </c>
      <c r="AI57" s="219" t="e">
        <f>'Area 25'!AE57</f>
        <v>#N/A</v>
      </c>
      <c r="AJ57" s="220" t="e">
        <f>'Area 25'!AK57</f>
        <v>#N/A</v>
      </c>
      <c r="AK57" s="219" t="e">
        <f>'Area 25'!AX57</f>
        <v>#N/A</v>
      </c>
      <c r="AL57" s="220" t="e">
        <f>'Area 25'!BD57</f>
        <v>#N/A</v>
      </c>
      <c r="AM57" s="384" t="e">
        <f>'Area 25'!BQ57</f>
        <v>#N/A</v>
      </c>
      <c r="AN57" s="220" t="e">
        <f>'Area 25'!BW57</f>
        <v>#N/A</v>
      </c>
      <c r="AO57" s="219" t="e">
        <f>'Area 25'!CJ57</f>
        <v>#N/A</v>
      </c>
      <c r="AP57" s="220" t="e">
        <f>'Area 25'!CP57</f>
        <v>#N/A</v>
      </c>
      <c r="AQ57" s="219" t="e">
        <f>'Area 25'!DC57</f>
        <v>#N/A</v>
      </c>
      <c r="AR57" s="220" t="e">
        <f>'Area 25'!DI57</f>
        <v>#N/A</v>
      </c>
      <c r="AS57" s="219" t="e">
        <f>'Area 26'!AE57</f>
        <v>#N/A</v>
      </c>
      <c r="AT57" s="221" t="e">
        <f>'Area 26'!AK57</f>
        <v>#N/A</v>
      </c>
      <c r="AU57" s="222" t="e">
        <f>'Area 26'!M57</f>
        <v>#N/A</v>
      </c>
      <c r="AV57" s="223" t="e">
        <f>'Area 26'!S57</f>
        <v>#N/A</v>
      </c>
      <c r="AW57" s="171">
        <f t="shared" si="6"/>
        <v>0</v>
      </c>
      <c r="AX57" s="171">
        <f t="shared" si="7"/>
        <v>0</v>
      </c>
      <c r="AY57" s="171">
        <f t="shared" si="8"/>
        <v>0</v>
      </c>
      <c r="AZ57" s="171">
        <f t="shared" si="9"/>
        <v>0</v>
      </c>
      <c r="BA57" s="171">
        <f t="shared" si="4"/>
        <v>0</v>
      </c>
      <c r="BB57" s="171">
        <f t="shared" si="5"/>
        <v>0</v>
      </c>
    </row>
    <row r="58" spans="1:54" ht="80" customHeight="1">
      <c r="A58" s="152" t="s">
        <v>96</v>
      </c>
      <c r="B58" s="152" t="s">
        <v>47</v>
      </c>
      <c r="C58" s="166" t="s">
        <v>105</v>
      </c>
      <c r="D58" s="168">
        <v>55</v>
      </c>
      <c r="E58" s="219" t="str">
        <f>'Area 23'!BQ59</f>
        <v>Low</v>
      </c>
      <c r="F58" s="220" t="str">
        <f>'Area 23'!BW59</f>
        <v>Low</v>
      </c>
      <c r="G58" s="219" t="str">
        <f>'Area 23'!L59</f>
        <v>High Priority Data Gap</v>
      </c>
      <c r="H58" s="220" t="str">
        <f>'Area 23'!R59</f>
        <v>High Priority Data Gap</v>
      </c>
      <c r="I58" s="219" t="e">
        <f>'Area 23'!AE59</f>
        <v>#N/A</v>
      </c>
      <c r="J58" s="220" t="e">
        <f>'Area 23'!AK59</f>
        <v>#N/A</v>
      </c>
      <c r="K58" s="219" t="e">
        <f>'Area 23'!AX59</f>
        <v>#N/A</v>
      </c>
      <c r="L58" s="220" t="e">
        <f>'Area 23'!BD59</f>
        <v>#N/A</v>
      </c>
      <c r="M58" s="219" t="e">
        <f>'Area 24'!L59</f>
        <v>#N/A</v>
      </c>
      <c r="N58" s="220" t="e">
        <f>'Area 24'!R59</f>
        <v>#N/A</v>
      </c>
      <c r="O58" s="219" t="e">
        <f>'Area 24'!AF59</f>
        <v>#N/A</v>
      </c>
      <c r="P58" s="220" t="e">
        <f>'Area 24'!AL59</f>
        <v>#N/A</v>
      </c>
      <c r="Q58" s="219" t="e">
        <f>'Area 24'!BT59</f>
        <v>#N/A</v>
      </c>
      <c r="R58" s="220" t="e">
        <f>'Area 24'!BZ59</f>
        <v>#N/A</v>
      </c>
      <c r="S58" s="219" t="e">
        <f>'Area 24'!AZ59</f>
        <v>#N/A</v>
      </c>
      <c r="T58" s="220" t="e">
        <f>'Area 24'!BF59</f>
        <v>#N/A</v>
      </c>
      <c r="U58" s="219" t="e">
        <f>'Area 24'!CO59</f>
        <v>#N/A</v>
      </c>
      <c r="V58" s="220" t="e">
        <f>'Area 24'!CU59</f>
        <v>#N/A</v>
      </c>
      <c r="W58" s="219" t="e">
        <f>'Area 24'!DK59</f>
        <v>#N/A</v>
      </c>
      <c r="X58" s="220" t="e">
        <f>'Area 24'!DQ59</f>
        <v>#N/A</v>
      </c>
      <c r="Y58" s="219" t="e">
        <f>'Area 24'!EF59</f>
        <v>#N/A</v>
      </c>
      <c r="Z58" s="219" t="e">
        <f>'Area 24'!EL59</f>
        <v>#N/A</v>
      </c>
      <c r="AA58" s="219" t="e">
        <f>'Area 24'!FA59</f>
        <v>#N/A</v>
      </c>
      <c r="AB58" s="220" t="e">
        <f>'Area 24'!FG59</f>
        <v>#N/A</v>
      </c>
      <c r="AC58" s="219" t="e">
        <f>'Area 24'!FV59</f>
        <v>#N/A</v>
      </c>
      <c r="AD58" s="220" t="e">
        <f>'Area 24'!GB59</f>
        <v>#N/A</v>
      </c>
      <c r="AE58" s="219" t="e">
        <f>'Area 24'!GQ59</f>
        <v>#N/A</v>
      </c>
      <c r="AF58" s="220" t="e">
        <f>'Area 24'!GW59</f>
        <v>#N/A</v>
      </c>
      <c r="AG58" s="219" t="e">
        <f>'Area 25'!L58</f>
        <v>#N/A</v>
      </c>
      <c r="AH58" s="220" t="e">
        <f>'Area 25'!R58</f>
        <v>#N/A</v>
      </c>
      <c r="AI58" s="219" t="e">
        <f>'Area 25'!AE58</f>
        <v>#N/A</v>
      </c>
      <c r="AJ58" s="220" t="e">
        <f>'Area 25'!AK58</f>
        <v>#N/A</v>
      </c>
      <c r="AK58" s="219" t="e">
        <f>'Area 25'!AX58</f>
        <v>#N/A</v>
      </c>
      <c r="AL58" s="220" t="e">
        <f>'Area 25'!BD58</f>
        <v>#N/A</v>
      </c>
      <c r="AM58" s="384" t="e">
        <f>'Area 25'!BQ58</f>
        <v>#N/A</v>
      </c>
      <c r="AN58" s="220" t="e">
        <f>'Area 25'!BW58</f>
        <v>#N/A</v>
      </c>
      <c r="AO58" s="219" t="e">
        <f>'Area 25'!CJ58</f>
        <v>#N/A</v>
      </c>
      <c r="AP58" s="220" t="e">
        <f>'Area 25'!CP58</f>
        <v>#N/A</v>
      </c>
      <c r="AQ58" s="219" t="e">
        <f>'Area 25'!DC58</f>
        <v>#N/A</v>
      </c>
      <c r="AR58" s="220" t="e">
        <f>'Area 25'!DI58</f>
        <v>#N/A</v>
      </c>
      <c r="AS58" s="219" t="e">
        <f>'Area 26'!AE58</f>
        <v>#N/A</v>
      </c>
      <c r="AT58" s="221" t="e">
        <f>'Area 26'!AK58</f>
        <v>#N/A</v>
      </c>
      <c r="AU58" s="222" t="e">
        <f>'Area 26'!M58</f>
        <v>#N/A</v>
      </c>
      <c r="AV58" s="223" t="e">
        <f>'Area 26'!S58</f>
        <v>#N/A</v>
      </c>
      <c r="AW58" s="171">
        <f t="shared" si="6"/>
        <v>0</v>
      </c>
      <c r="AX58" s="171">
        <f t="shared" si="7"/>
        <v>0</v>
      </c>
      <c r="AY58" s="171">
        <f t="shared" si="8"/>
        <v>0</v>
      </c>
      <c r="AZ58" s="171">
        <f t="shared" si="9"/>
        <v>0</v>
      </c>
      <c r="BA58" s="171">
        <f t="shared" si="4"/>
        <v>0</v>
      </c>
      <c r="BB58" s="171">
        <f t="shared" si="5"/>
        <v>0</v>
      </c>
    </row>
    <row r="59" spans="1:54" ht="80" customHeight="1">
      <c r="A59" s="152" t="s">
        <v>96</v>
      </c>
      <c r="B59" s="152" t="s">
        <v>47</v>
      </c>
      <c r="C59" s="166" t="s">
        <v>106</v>
      </c>
      <c r="D59" s="168">
        <v>56</v>
      </c>
      <c r="E59" s="219" t="str">
        <f>'Area 23'!BQ60</f>
        <v>High</v>
      </c>
      <c r="F59" s="220" t="str">
        <f>'Area 23'!BW60</f>
        <v>Very High</v>
      </c>
      <c r="G59" s="219" t="str">
        <f>'Area 23'!L60</f>
        <v>High Priority Data Gap</v>
      </c>
      <c r="H59" s="220" t="str">
        <f>'Area 23'!R60</f>
        <v>High Priority Data Gap</v>
      </c>
      <c r="I59" s="219" t="e">
        <f>'Area 23'!AE60</f>
        <v>#N/A</v>
      </c>
      <c r="J59" s="220" t="e">
        <f>'Area 23'!AK60</f>
        <v>#N/A</v>
      </c>
      <c r="K59" s="219" t="e">
        <f>'Area 23'!AX60</f>
        <v>#N/A</v>
      </c>
      <c r="L59" s="220" t="e">
        <f>'Area 23'!BD60</f>
        <v>#N/A</v>
      </c>
      <c r="M59" s="219" t="e">
        <f>'Area 24'!L60</f>
        <v>#N/A</v>
      </c>
      <c r="N59" s="220" t="e">
        <f>'Area 24'!R60</f>
        <v>#N/A</v>
      </c>
      <c r="O59" s="219" t="e">
        <f>'Area 24'!AF60</f>
        <v>#N/A</v>
      </c>
      <c r="P59" s="220" t="e">
        <f>'Area 24'!AL60</f>
        <v>#N/A</v>
      </c>
      <c r="Q59" s="219" t="e">
        <f>'Area 24'!BT60</f>
        <v>#N/A</v>
      </c>
      <c r="R59" s="220" t="e">
        <f>'Area 24'!BZ60</f>
        <v>#N/A</v>
      </c>
      <c r="S59" s="219" t="e">
        <f>'Area 24'!AZ60</f>
        <v>#N/A</v>
      </c>
      <c r="T59" s="220" t="e">
        <f>'Area 24'!BF60</f>
        <v>#N/A</v>
      </c>
      <c r="U59" s="219" t="e">
        <f>'Area 24'!CO60</f>
        <v>#N/A</v>
      </c>
      <c r="V59" s="220" t="e">
        <f>'Area 24'!CU60</f>
        <v>#N/A</v>
      </c>
      <c r="W59" s="219" t="e">
        <f>'Area 24'!DK60</f>
        <v>#N/A</v>
      </c>
      <c r="X59" s="220" t="e">
        <f>'Area 24'!DQ60</f>
        <v>#N/A</v>
      </c>
      <c r="Y59" s="219" t="e">
        <f>'Area 24'!EF60</f>
        <v>#N/A</v>
      </c>
      <c r="Z59" s="219" t="e">
        <f>'Area 24'!EL60</f>
        <v>#N/A</v>
      </c>
      <c r="AA59" s="219" t="e">
        <f>'Area 24'!FA60</f>
        <v>#N/A</v>
      </c>
      <c r="AB59" s="220" t="e">
        <f>'Area 24'!FG60</f>
        <v>#N/A</v>
      </c>
      <c r="AC59" s="219" t="e">
        <f>'Area 24'!FV60</f>
        <v>#N/A</v>
      </c>
      <c r="AD59" s="220" t="e">
        <f>'Area 24'!GB60</f>
        <v>#N/A</v>
      </c>
      <c r="AE59" s="219" t="e">
        <f>'Area 24'!GQ60</f>
        <v>#N/A</v>
      </c>
      <c r="AF59" s="220" t="e">
        <f>'Area 24'!GW60</f>
        <v>#N/A</v>
      </c>
      <c r="AG59" s="219" t="e">
        <f>'Area 25'!L59</f>
        <v>#N/A</v>
      </c>
      <c r="AH59" s="220" t="e">
        <f>'Area 25'!R59</f>
        <v>#N/A</v>
      </c>
      <c r="AI59" s="219" t="e">
        <f>'Area 25'!AE59</f>
        <v>#N/A</v>
      </c>
      <c r="AJ59" s="220" t="e">
        <f>'Area 25'!AK59</f>
        <v>#N/A</v>
      </c>
      <c r="AK59" s="219" t="e">
        <f>'Area 25'!AX59</f>
        <v>#N/A</v>
      </c>
      <c r="AL59" s="220" t="e">
        <f>'Area 25'!BD59</f>
        <v>#N/A</v>
      </c>
      <c r="AM59" s="384" t="e">
        <f>'Area 25'!BQ59</f>
        <v>#N/A</v>
      </c>
      <c r="AN59" s="220" t="e">
        <f>'Area 25'!BW59</f>
        <v>#N/A</v>
      </c>
      <c r="AO59" s="219" t="e">
        <f>'Area 25'!CJ59</f>
        <v>#N/A</v>
      </c>
      <c r="AP59" s="220" t="e">
        <f>'Area 25'!CP59</f>
        <v>#N/A</v>
      </c>
      <c r="AQ59" s="219" t="e">
        <f>'Area 25'!DC59</f>
        <v>#N/A</v>
      </c>
      <c r="AR59" s="220" t="e">
        <f>'Area 25'!DI59</f>
        <v>#N/A</v>
      </c>
      <c r="AS59" s="219" t="e">
        <f>'Area 26'!AE59</f>
        <v>#N/A</v>
      </c>
      <c r="AT59" s="221" t="e">
        <f>'Area 26'!AK59</f>
        <v>#N/A</v>
      </c>
      <c r="AU59" s="222" t="e">
        <f>'Area 26'!M59</f>
        <v>#N/A</v>
      </c>
      <c r="AV59" s="223" t="e">
        <f>'Area 26'!S59</f>
        <v>#N/A</v>
      </c>
      <c r="AW59" s="171">
        <f t="shared" si="6"/>
        <v>0</v>
      </c>
      <c r="AX59" s="171">
        <f t="shared" si="7"/>
        <v>0</v>
      </c>
      <c r="AY59" s="171">
        <f t="shared" si="8"/>
        <v>0</v>
      </c>
      <c r="AZ59" s="171">
        <f t="shared" si="9"/>
        <v>0</v>
      </c>
      <c r="BA59" s="171">
        <f t="shared" si="4"/>
        <v>0</v>
      </c>
      <c r="BB59" s="171">
        <f t="shared" si="5"/>
        <v>0</v>
      </c>
    </row>
    <row r="60" spans="1:54" ht="80" customHeight="1">
      <c r="A60" s="152" t="s">
        <v>96</v>
      </c>
      <c r="B60" s="152" t="s">
        <v>47</v>
      </c>
      <c r="C60" s="166" t="s">
        <v>107</v>
      </c>
      <c r="D60" s="168">
        <v>57</v>
      </c>
      <c r="E60" s="219" t="str">
        <f>'Area 23'!BQ61</f>
        <v>High</v>
      </c>
      <c r="F60" s="220" t="str">
        <f>'Area 23'!BW61</f>
        <v>Very High</v>
      </c>
      <c r="G60" s="219" t="str">
        <f>'Area 23'!L61</f>
        <v>High Priority Data Gap</v>
      </c>
      <c r="H60" s="220" t="str">
        <f>'Area 23'!R61</f>
        <v>High Priority Data Gap</v>
      </c>
      <c r="I60" s="219" t="e">
        <f>'Area 23'!AE61</f>
        <v>#N/A</v>
      </c>
      <c r="J60" s="220" t="e">
        <f>'Area 23'!AK61</f>
        <v>#N/A</v>
      </c>
      <c r="K60" s="219" t="e">
        <f>'Area 23'!AX61</f>
        <v>#N/A</v>
      </c>
      <c r="L60" s="220" t="e">
        <f>'Area 23'!BD61</f>
        <v>#N/A</v>
      </c>
      <c r="M60" s="219" t="e">
        <f>'Area 24'!L61</f>
        <v>#N/A</v>
      </c>
      <c r="N60" s="220" t="e">
        <f>'Area 24'!R61</f>
        <v>#N/A</v>
      </c>
      <c r="O60" s="219" t="e">
        <f>'Area 24'!AF61</f>
        <v>#N/A</v>
      </c>
      <c r="P60" s="220" t="e">
        <f>'Area 24'!AL61</f>
        <v>#N/A</v>
      </c>
      <c r="Q60" s="219" t="e">
        <f>'Area 24'!BT61</f>
        <v>#N/A</v>
      </c>
      <c r="R60" s="220" t="e">
        <f>'Area 24'!BZ61</f>
        <v>#N/A</v>
      </c>
      <c r="S60" s="219" t="e">
        <f>'Area 24'!AZ61</f>
        <v>#N/A</v>
      </c>
      <c r="T60" s="220" t="e">
        <f>'Area 24'!BF61</f>
        <v>#N/A</v>
      </c>
      <c r="U60" s="219" t="e">
        <f>'Area 24'!CO61</f>
        <v>#N/A</v>
      </c>
      <c r="V60" s="220" t="e">
        <f>'Area 24'!CU61</f>
        <v>#N/A</v>
      </c>
      <c r="W60" s="219" t="e">
        <f>'Area 24'!DK61</f>
        <v>#N/A</v>
      </c>
      <c r="X60" s="220" t="e">
        <f>'Area 24'!DQ61</f>
        <v>#N/A</v>
      </c>
      <c r="Y60" s="219" t="e">
        <f>'Area 24'!EF61</f>
        <v>#N/A</v>
      </c>
      <c r="Z60" s="219" t="e">
        <f>'Area 24'!EL61</f>
        <v>#N/A</v>
      </c>
      <c r="AA60" s="219" t="e">
        <f>'Area 24'!FA61</f>
        <v>#N/A</v>
      </c>
      <c r="AB60" s="220" t="e">
        <f>'Area 24'!FG61</f>
        <v>#N/A</v>
      </c>
      <c r="AC60" s="219" t="e">
        <f>'Area 24'!FV61</f>
        <v>#N/A</v>
      </c>
      <c r="AD60" s="220" t="e">
        <f>'Area 24'!GB61</f>
        <v>#N/A</v>
      </c>
      <c r="AE60" s="219" t="e">
        <f>'Area 24'!GQ61</f>
        <v>#N/A</v>
      </c>
      <c r="AF60" s="220" t="e">
        <f>'Area 24'!GW61</f>
        <v>#N/A</v>
      </c>
      <c r="AG60" s="219" t="e">
        <f>'Area 25'!L60</f>
        <v>#N/A</v>
      </c>
      <c r="AH60" s="220" t="e">
        <f>'Area 25'!R60</f>
        <v>#N/A</v>
      </c>
      <c r="AI60" s="219" t="e">
        <f>'Area 25'!AE60</f>
        <v>#N/A</v>
      </c>
      <c r="AJ60" s="220" t="e">
        <f>'Area 25'!AK60</f>
        <v>#N/A</v>
      </c>
      <c r="AK60" s="219" t="e">
        <f>'Area 25'!AX60</f>
        <v>#N/A</v>
      </c>
      <c r="AL60" s="220" t="e">
        <f>'Area 25'!BD60</f>
        <v>#N/A</v>
      </c>
      <c r="AM60" s="384" t="e">
        <f>'Area 25'!BQ60</f>
        <v>#N/A</v>
      </c>
      <c r="AN60" s="220" t="e">
        <f>'Area 25'!BW60</f>
        <v>#N/A</v>
      </c>
      <c r="AO60" s="219" t="e">
        <f>'Area 25'!CJ60</f>
        <v>#N/A</v>
      </c>
      <c r="AP60" s="220" t="e">
        <f>'Area 25'!CP60</f>
        <v>#N/A</v>
      </c>
      <c r="AQ60" s="219" t="e">
        <f>'Area 25'!DC60</f>
        <v>#N/A</v>
      </c>
      <c r="AR60" s="220" t="e">
        <f>'Area 25'!DI60</f>
        <v>#N/A</v>
      </c>
      <c r="AS60" s="219" t="e">
        <f>'Area 26'!AE60</f>
        <v>#N/A</v>
      </c>
      <c r="AT60" s="221" t="e">
        <f>'Area 26'!AK60</f>
        <v>#N/A</v>
      </c>
      <c r="AU60" s="222" t="e">
        <f>'Area 26'!M60</f>
        <v>#N/A</v>
      </c>
      <c r="AV60" s="223" t="e">
        <f>'Area 26'!S60</f>
        <v>#N/A</v>
      </c>
      <c r="AW60" s="171">
        <f t="shared" si="6"/>
        <v>0</v>
      </c>
      <c r="AX60" s="171">
        <f t="shared" si="7"/>
        <v>0</v>
      </c>
      <c r="AY60" s="171">
        <f t="shared" si="8"/>
        <v>0</v>
      </c>
      <c r="AZ60" s="171">
        <f t="shared" si="9"/>
        <v>0</v>
      </c>
      <c r="BA60" s="171">
        <f t="shared" si="4"/>
        <v>0</v>
      </c>
      <c r="BB60" s="171">
        <f t="shared" si="5"/>
        <v>0</v>
      </c>
    </row>
    <row r="61" spans="1:54" ht="80"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e">
        <f>'Area 23'!AE62</f>
        <v>#N/A</v>
      </c>
      <c r="J61" s="220" t="e">
        <f>'Area 23'!AK62</f>
        <v>#N/A</v>
      </c>
      <c r="K61" s="219" t="e">
        <f>'Area 23'!AX62</f>
        <v>#N/A</v>
      </c>
      <c r="L61" s="220" t="e">
        <f>'Area 23'!BD62</f>
        <v>#N/A</v>
      </c>
      <c r="M61" s="219" t="e">
        <f>'Area 24'!L62</f>
        <v>#N/A</v>
      </c>
      <c r="N61" s="220" t="e">
        <f>'Area 24'!R62</f>
        <v>#N/A</v>
      </c>
      <c r="O61" s="219" t="e">
        <f>'Area 24'!AF62</f>
        <v>#N/A</v>
      </c>
      <c r="P61" s="220" t="e">
        <f>'Area 24'!AL62</f>
        <v>#N/A</v>
      </c>
      <c r="Q61" s="219" t="e">
        <f>'Area 24'!BT62</f>
        <v>#N/A</v>
      </c>
      <c r="R61" s="220" t="e">
        <f>'Area 24'!BZ62</f>
        <v>#N/A</v>
      </c>
      <c r="S61" s="219" t="e">
        <f>'Area 24'!AZ62</f>
        <v>#N/A</v>
      </c>
      <c r="T61" s="220" t="e">
        <f>'Area 24'!BF62</f>
        <v>#N/A</v>
      </c>
      <c r="U61" s="219" t="e">
        <f>'Area 24'!CO62</f>
        <v>#N/A</v>
      </c>
      <c r="V61" s="220" t="e">
        <f>'Area 24'!CU62</f>
        <v>#N/A</v>
      </c>
      <c r="W61" s="219" t="e">
        <f>'Area 24'!DK62</f>
        <v>#N/A</v>
      </c>
      <c r="X61" s="220" t="e">
        <f>'Area 24'!DQ62</f>
        <v>#N/A</v>
      </c>
      <c r="Y61" s="219" t="e">
        <f>'Area 24'!EF62</f>
        <v>#N/A</v>
      </c>
      <c r="Z61" s="219" t="e">
        <f>'Area 24'!EL62</f>
        <v>#N/A</v>
      </c>
      <c r="AA61" s="219" t="e">
        <f>'Area 24'!FA62</f>
        <v>#N/A</v>
      </c>
      <c r="AB61" s="220" t="e">
        <f>'Area 24'!FG62</f>
        <v>#N/A</v>
      </c>
      <c r="AC61" s="219" t="e">
        <f>'Area 24'!FV62</f>
        <v>#N/A</v>
      </c>
      <c r="AD61" s="220" t="e">
        <f>'Area 24'!GB62</f>
        <v>#N/A</v>
      </c>
      <c r="AE61" s="219" t="e">
        <f>'Area 24'!GQ62</f>
        <v>#N/A</v>
      </c>
      <c r="AF61" s="220" t="e">
        <f>'Area 24'!GW62</f>
        <v>#N/A</v>
      </c>
      <c r="AG61" s="219" t="e">
        <f>'Area 25'!L61</f>
        <v>#N/A</v>
      </c>
      <c r="AH61" s="220" t="e">
        <f>'Area 25'!R61</f>
        <v>#N/A</v>
      </c>
      <c r="AI61" s="219" t="e">
        <f>'Area 25'!AE61</f>
        <v>#N/A</v>
      </c>
      <c r="AJ61" s="220" t="e">
        <f>'Area 25'!AK61</f>
        <v>#N/A</v>
      </c>
      <c r="AK61" s="219" t="e">
        <f>'Area 25'!AX61</f>
        <v>#N/A</v>
      </c>
      <c r="AL61" s="220" t="e">
        <f>'Area 25'!BD61</f>
        <v>#N/A</v>
      </c>
      <c r="AM61" s="384" t="e">
        <f>'Area 25'!BQ61</f>
        <v>#N/A</v>
      </c>
      <c r="AN61" s="220" t="e">
        <f>'Area 25'!BW61</f>
        <v>#N/A</v>
      </c>
      <c r="AO61" s="219" t="e">
        <f>'Area 25'!CJ61</f>
        <v>#N/A</v>
      </c>
      <c r="AP61" s="220" t="e">
        <f>'Area 25'!CP61</f>
        <v>#N/A</v>
      </c>
      <c r="AQ61" s="219" t="e">
        <f>'Area 25'!DC61</f>
        <v>#N/A</v>
      </c>
      <c r="AR61" s="220" t="e">
        <f>'Area 25'!DI61</f>
        <v>#N/A</v>
      </c>
      <c r="AS61" s="219" t="e">
        <f>'Area 26'!AE61</f>
        <v>#N/A</v>
      </c>
      <c r="AT61" s="221" t="e">
        <f>'Area 26'!AK61</f>
        <v>#N/A</v>
      </c>
      <c r="AU61" s="222" t="e">
        <f>'Area 26'!M61</f>
        <v>#N/A</v>
      </c>
      <c r="AV61" s="223" t="e">
        <f>'Area 26'!S61</f>
        <v>#N/A</v>
      </c>
      <c r="AW61" s="171">
        <f t="shared" si="6"/>
        <v>0</v>
      </c>
      <c r="AX61" s="171">
        <f t="shared" si="7"/>
        <v>0</v>
      </c>
      <c r="AY61" s="171">
        <f t="shared" si="8"/>
        <v>0</v>
      </c>
      <c r="AZ61" s="171">
        <f t="shared" si="9"/>
        <v>0</v>
      </c>
      <c r="BA61" s="171">
        <f t="shared" si="4"/>
        <v>0</v>
      </c>
      <c r="BB61" s="171">
        <f t="shared" si="5"/>
        <v>0</v>
      </c>
    </row>
    <row r="62" spans="1:54" ht="80"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e">
        <f>'Area 23'!AE63</f>
        <v>#N/A</v>
      </c>
      <c r="J62" s="220" t="e">
        <f>'Area 23'!AK63</f>
        <v>#N/A</v>
      </c>
      <c r="K62" s="219" t="e">
        <f>'Area 23'!AX63</f>
        <v>#N/A</v>
      </c>
      <c r="L62" s="220" t="e">
        <f>'Area 23'!BD63</f>
        <v>#N/A</v>
      </c>
      <c r="M62" s="219" t="e">
        <f>'Area 24'!L63</f>
        <v>#N/A</v>
      </c>
      <c r="N62" s="220" t="e">
        <f>'Area 24'!R63</f>
        <v>#N/A</v>
      </c>
      <c r="O62" s="219" t="e">
        <f>'Area 24'!AF63</f>
        <v>#N/A</v>
      </c>
      <c r="P62" s="220" t="e">
        <f>'Area 24'!AL63</f>
        <v>#N/A</v>
      </c>
      <c r="Q62" s="219" t="e">
        <f>'Area 24'!BT63</f>
        <v>#N/A</v>
      </c>
      <c r="R62" s="220" t="e">
        <f>'Area 24'!BZ63</f>
        <v>#N/A</v>
      </c>
      <c r="S62" s="219" t="e">
        <f>'Area 24'!AZ63</f>
        <v>#N/A</v>
      </c>
      <c r="T62" s="220" t="e">
        <f>'Area 24'!BF63</f>
        <v>#N/A</v>
      </c>
      <c r="U62" s="219" t="e">
        <f>'Area 24'!CO63</f>
        <v>#N/A</v>
      </c>
      <c r="V62" s="220" t="e">
        <f>'Area 24'!CU63</f>
        <v>#N/A</v>
      </c>
      <c r="W62" s="219" t="e">
        <f>'Area 24'!DK63</f>
        <v>#N/A</v>
      </c>
      <c r="X62" s="220" t="e">
        <f>'Area 24'!DQ63</f>
        <v>#N/A</v>
      </c>
      <c r="Y62" s="219" t="e">
        <f>'Area 24'!EF63</f>
        <v>#N/A</v>
      </c>
      <c r="Z62" s="219" t="e">
        <f>'Area 24'!EL63</f>
        <v>#N/A</v>
      </c>
      <c r="AA62" s="219" t="e">
        <f>'Area 24'!FA63</f>
        <v>#N/A</v>
      </c>
      <c r="AB62" s="220" t="e">
        <f>'Area 24'!FG63</f>
        <v>#N/A</v>
      </c>
      <c r="AC62" s="219" t="e">
        <f>'Area 24'!FV63</f>
        <v>#N/A</v>
      </c>
      <c r="AD62" s="220" t="e">
        <f>'Area 24'!GB63</f>
        <v>#N/A</v>
      </c>
      <c r="AE62" s="219" t="e">
        <f>'Area 24'!GQ63</f>
        <v>#N/A</v>
      </c>
      <c r="AF62" s="220" t="e">
        <f>'Area 24'!GW63</f>
        <v>#N/A</v>
      </c>
      <c r="AG62" s="219" t="e">
        <f>'Area 25'!L62</f>
        <v>#N/A</v>
      </c>
      <c r="AH62" s="220" t="e">
        <f>'Area 25'!R62</f>
        <v>#N/A</v>
      </c>
      <c r="AI62" s="219" t="e">
        <f>'Area 25'!AE62</f>
        <v>#N/A</v>
      </c>
      <c r="AJ62" s="220" t="e">
        <f>'Area 25'!AK62</f>
        <v>#N/A</v>
      </c>
      <c r="AK62" s="219" t="e">
        <f>'Area 25'!AX62</f>
        <v>#N/A</v>
      </c>
      <c r="AL62" s="220" t="e">
        <f>'Area 25'!BD62</f>
        <v>#N/A</v>
      </c>
      <c r="AM62" s="384" t="e">
        <f>'Area 25'!BQ62</f>
        <v>#N/A</v>
      </c>
      <c r="AN62" s="220" t="e">
        <f>'Area 25'!BW62</f>
        <v>#N/A</v>
      </c>
      <c r="AO62" s="219" t="e">
        <f>'Area 25'!CJ62</f>
        <v>#N/A</v>
      </c>
      <c r="AP62" s="220" t="e">
        <f>'Area 25'!CP62</f>
        <v>#N/A</v>
      </c>
      <c r="AQ62" s="219" t="e">
        <f>'Area 25'!DC62</f>
        <v>#N/A</v>
      </c>
      <c r="AR62" s="220" t="e">
        <f>'Area 25'!DI62</f>
        <v>#N/A</v>
      </c>
      <c r="AS62" s="219" t="e">
        <f>'Area 26'!AE62</f>
        <v>#N/A</v>
      </c>
      <c r="AT62" s="221" t="e">
        <f>'Area 26'!AK62</f>
        <v>#N/A</v>
      </c>
      <c r="AU62" s="222" t="e">
        <f>'Area 26'!M62</f>
        <v>#N/A</v>
      </c>
      <c r="AV62" s="223" t="e">
        <f>'Area 26'!S62</f>
        <v>#N/A</v>
      </c>
      <c r="AW62" s="171">
        <f t="shared" si="6"/>
        <v>0</v>
      </c>
      <c r="AX62" s="171">
        <f t="shared" si="7"/>
        <v>0</v>
      </c>
      <c r="AY62" s="171">
        <f t="shared" si="8"/>
        <v>0</v>
      </c>
      <c r="AZ62" s="171">
        <f t="shared" si="9"/>
        <v>0</v>
      </c>
      <c r="BA62" s="171">
        <f t="shared" si="4"/>
        <v>0</v>
      </c>
      <c r="BB62" s="171">
        <f t="shared" si="5"/>
        <v>0</v>
      </c>
    </row>
    <row r="63" spans="1:54" ht="80"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e">
        <f>'Area 23'!AE64</f>
        <v>#N/A</v>
      </c>
      <c r="J63" s="220" t="e">
        <f>'Area 23'!AK64</f>
        <v>#N/A</v>
      </c>
      <c r="K63" s="219" t="e">
        <f>'Area 23'!AX64</f>
        <v>#N/A</v>
      </c>
      <c r="L63" s="220" t="e">
        <f>'Area 23'!BD64</f>
        <v>#N/A</v>
      </c>
      <c r="M63" s="219" t="e">
        <f>'Area 24'!L64</f>
        <v>#N/A</v>
      </c>
      <c r="N63" s="220" t="e">
        <f>'Area 24'!R64</f>
        <v>#N/A</v>
      </c>
      <c r="O63" s="219" t="e">
        <f>'Area 24'!AF64</f>
        <v>#N/A</v>
      </c>
      <c r="P63" s="220" t="e">
        <f>'Area 24'!AL64</f>
        <v>#N/A</v>
      </c>
      <c r="Q63" s="219" t="e">
        <f>'Area 24'!BT64</f>
        <v>#N/A</v>
      </c>
      <c r="R63" s="220" t="e">
        <f>'Area 24'!BZ64</f>
        <v>#N/A</v>
      </c>
      <c r="S63" s="219" t="e">
        <f>'Area 24'!AZ64</f>
        <v>#N/A</v>
      </c>
      <c r="T63" s="220" t="e">
        <f>'Area 24'!BF64</f>
        <v>#N/A</v>
      </c>
      <c r="U63" s="219" t="e">
        <f>'Area 24'!CO64</f>
        <v>#N/A</v>
      </c>
      <c r="V63" s="220" t="e">
        <f>'Area 24'!CU64</f>
        <v>#N/A</v>
      </c>
      <c r="W63" s="219" t="e">
        <f>'Area 24'!DK64</f>
        <v>#N/A</v>
      </c>
      <c r="X63" s="220" t="e">
        <f>'Area 24'!DQ64</f>
        <v>#N/A</v>
      </c>
      <c r="Y63" s="219" t="e">
        <f>'Area 24'!EF64</f>
        <v>#N/A</v>
      </c>
      <c r="Z63" s="219" t="e">
        <f>'Area 24'!EL64</f>
        <v>#N/A</v>
      </c>
      <c r="AA63" s="219" t="e">
        <f>'Area 24'!FA64</f>
        <v>#N/A</v>
      </c>
      <c r="AB63" s="220" t="e">
        <f>'Area 24'!FG64</f>
        <v>#N/A</v>
      </c>
      <c r="AC63" s="219" t="e">
        <f>'Area 24'!FV64</f>
        <v>#N/A</v>
      </c>
      <c r="AD63" s="220" t="e">
        <f>'Area 24'!GB64</f>
        <v>#N/A</v>
      </c>
      <c r="AE63" s="219" t="e">
        <f>'Area 24'!GQ64</f>
        <v>#N/A</v>
      </c>
      <c r="AF63" s="220" t="e">
        <f>'Area 24'!GW64</f>
        <v>#N/A</v>
      </c>
      <c r="AG63" s="219" t="e">
        <f>'Area 25'!L63</f>
        <v>#N/A</v>
      </c>
      <c r="AH63" s="220" t="e">
        <f>'Area 25'!R63</f>
        <v>#N/A</v>
      </c>
      <c r="AI63" s="219" t="e">
        <f>'Area 25'!AE63</f>
        <v>#N/A</v>
      </c>
      <c r="AJ63" s="220" t="e">
        <f>'Area 25'!AK63</f>
        <v>#N/A</v>
      </c>
      <c r="AK63" s="219" t="e">
        <f>'Area 25'!AX63</f>
        <v>#N/A</v>
      </c>
      <c r="AL63" s="220" t="e">
        <f>'Area 25'!BD63</f>
        <v>#N/A</v>
      </c>
      <c r="AM63" s="384" t="e">
        <f>'Area 25'!BQ63</f>
        <v>#N/A</v>
      </c>
      <c r="AN63" s="220" t="e">
        <f>'Area 25'!BW63</f>
        <v>#N/A</v>
      </c>
      <c r="AO63" s="219" t="e">
        <f>'Area 25'!CJ63</f>
        <v>#N/A</v>
      </c>
      <c r="AP63" s="220" t="e">
        <f>'Area 25'!CP63</f>
        <v>#N/A</v>
      </c>
      <c r="AQ63" s="219" t="e">
        <f>'Area 25'!DC63</f>
        <v>#N/A</v>
      </c>
      <c r="AR63" s="220" t="e">
        <f>'Area 25'!DI63</f>
        <v>#N/A</v>
      </c>
      <c r="AS63" s="219" t="e">
        <f>'Area 26'!AE63</f>
        <v>#N/A</v>
      </c>
      <c r="AT63" s="221" t="e">
        <f>'Area 26'!AK63</f>
        <v>#N/A</v>
      </c>
      <c r="AU63" s="222" t="e">
        <f>'Area 26'!M63</f>
        <v>#N/A</v>
      </c>
      <c r="AV63" s="223" t="e">
        <f>'Area 26'!S63</f>
        <v>#N/A</v>
      </c>
      <c r="AW63" s="171">
        <f t="shared" si="6"/>
        <v>0</v>
      </c>
      <c r="AX63" s="171">
        <f t="shared" si="7"/>
        <v>0</v>
      </c>
      <c r="AY63" s="171">
        <f t="shared" si="8"/>
        <v>0</v>
      </c>
      <c r="AZ63" s="171">
        <f t="shared" si="9"/>
        <v>0</v>
      </c>
      <c r="BA63" s="171">
        <f t="shared" si="4"/>
        <v>0</v>
      </c>
      <c r="BB63" s="171">
        <f t="shared" si="5"/>
        <v>0</v>
      </c>
    </row>
    <row r="64" spans="1:54" ht="80"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e">
        <f>'Area 23'!AE65</f>
        <v>#N/A</v>
      </c>
      <c r="J64" s="220" t="e">
        <f>'Area 23'!AK65</f>
        <v>#N/A</v>
      </c>
      <c r="K64" s="219" t="e">
        <f>'Area 23'!AX65</f>
        <v>#N/A</v>
      </c>
      <c r="L64" s="220" t="e">
        <f>'Area 23'!BD65</f>
        <v>#N/A</v>
      </c>
      <c r="M64" s="219" t="e">
        <f>'Area 24'!L65</f>
        <v>#N/A</v>
      </c>
      <c r="N64" s="220" t="e">
        <f>'Area 24'!R65</f>
        <v>#N/A</v>
      </c>
      <c r="O64" s="219" t="e">
        <f>'Area 24'!AF65</f>
        <v>#N/A</v>
      </c>
      <c r="P64" s="220" t="e">
        <f>'Area 24'!AL65</f>
        <v>#N/A</v>
      </c>
      <c r="Q64" s="219" t="e">
        <f>'Area 24'!BT65</f>
        <v>#N/A</v>
      </c>
      <c r="R64" s="220" t="e">
        <f>'Area 24'!BZ65</f>
        <v>#N/A</v>
      </c>
      <c r="S64" s="219" t="e">
        <f>'Area 24'!AZ65</f>
        <v>#N/A</v>
      </c>
      <c r="T64" s="220" t="e">
        <f>'Area 24'!BF65</f>
        <v>#N/A</v>
      </c>
      <c r="U64" s="219" t="e">
        <f>'Area 24'!CO65</f>
        <v>#N/A</v>
      </c>
      <c r="V64" s="220" t="e">
        <f>'Area 24'!CU65</f>
        <v>#N/A</v>
      </c>
      <c r="W64" s="219" t="e">
        <f>'Area 24'!DK65</f>
        <v>#N/A</v>
      </c>
      <c r="X64" s="220" t="e">
        <f>'Area 24'!DQ65</f>
        <v>#N/A</v>
      </c>
      <c r="Y64" s="219" t="e">
        <f>'Area 24'!EF65</f>
        <v>#N/A</v>
      </c>
      <c r="Z64" s="219" t="e">
        <f>'Area 24'!EL65</f>
        <v>#N/A</v>
      </c>
      <c r="AA64" s="219" t="e">
        <f>'Area 24'!FA65</f>
        <v>#N/A</v>
      </c>
      <c r="AB64" s="220" t="e">
        <f>'Area 24'!FG65</f>
        <v>#N/A</v>
      </c>
      <c r="AC64" s="219" t="e">
        <f>'Area 24'!FV65</f>
        <v>#N/A</v>
      </c>
      <c r="AD64" s="220" t="e">
        <f>'Area 24'!GB65</f>
        <v>#N/A</v>
      </c>
      <c r="AE64" s="219" t="e">
        <f>'Area 24'!GQ65</f>
        <v>#N/A</v>
      </c>
      <c r="AF64" s="220" t="e">
        <f>'Area 24'!GW65</f>
        <v>#N/A</v>
      </c>
      <c r="AG64" s="219" t="e">
        <f>'Area 25'!L64</f>
        <v>#N/A</v>
      </c>
      <c r="AH64" s="220" t="e">
        <f>'Area 25'!R64</f>
        <v>#N/A</v>
      </c>
      <c r="AI64" s="219" t="e">
        <f>'Area 25'!AE64</f>
        <v>#N/A</v>
      </c>
      <c r="AJ64" s="220" t="e">
        <f>'Area 25'!AK64</f>
        <v>#N/A</v>
      </c>
      <c r="AK64" s="219" t="e">
        <f>'Area 25'!AX64</f>
        <v>#N/A</v>
      </c>
      <c r="AL64" s="220" t="e">
        <f>'Area 25'!BD64</f>
        <v>#N/A</v>
      </c>
      <c r="AM64" s="384" t="e">
        <f>'Area 25'!BQ64</f>
        <v>#N/A</v>
      </c>
      <c r="AN64" s="220" t="e">
        <f>'Area 25'!BW64</f>
        <v>#N/A</v>
      </c>
      <c r="AO64" s="219" t="e">
        <f>'Area 25'!CJ64</f>
        <v>#N/A</v>
      </c>
      <c r="AP64" s="220" t="e">
        <f>'Area 25'!CP64</f>
        <v>#N/A</v>
      </c>
      <c r="AQ64" s="219" t="e">
        <f>'Area 25'!DC64</f>
        <v>#N/A</v>
      </c>
      <c r="AR64" s="220" t="e">
        <f>'Area 25'!DI64</f>
        <v>#N/A</v>
      </c>
      <c r="AS64" s="219" t="e">
        <f>'Area 26'!AE64</f>
        <v>#N/A</v>
      </c>
      <c r="AT64" s="221" t="e">
        <f>'Area 26'!AK64</f>
        <v>#N/A</v>
      </c>
      <c r="AU64" s="222" t="e">
        <f>'Area 26'!M64</f>
        <v>#N/A</v>
      </c>
      <c r="AV64" s="223" t="e">
        <f>'Area 26'!S64</f>
        <v>#N/A</v>
      </c>
      <c r="AW64" s="171">
        <f t="shared" si="6"/>
        <v>0</v>
      </c>
      <c r="AX64" s="171">
        <f t="shared" si="7"/>
        <v>0</v>
      </c>
      <c r="AY64" s="171">
        <f t="shared" si="8"/>
        <v>0</v>
      </c>
      <c r="AZ64" s="171">
        <f t="shared" si="9"/>
        <v>0</v>
      </c>
      <c r="BA64" s="171">
        <f t="shared" si="4"/>
        <v>0</v>
      </c>
      <c r="BB64" s="171">
        <f t="shared" si="5"/>
        <v>0</v>
      </c>
    </row>
    <row r="65" spans="1:54" ht="80"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e">
        <f>'Area 23'!AE66</f>
        <v>#N/A</v>
      </c>
      <c r="J65" s="220" t="e">
        <f>'Area 23'!AK66</f>
        <v>#N/A</v>
      </c>
      <c r="K65" s="219" t="e">
        <f>'Area 23'!AX66</f>
        <v>#N/A</v>
      </c>
      <c r="L65" s="220" t="e">
        <f>'Area 23'!BD66</f>
        <v>#N/A</v>
      </c>
      <c r="M65" s="219" t="e">
        <f>'Area 24'!L66</f>
        <v>#N/A</v>
      </c>
      <c r="N65" s="220" t="e">
        <f>'Area 24'!R66</f>
        <v>#N/A</v>
      </c>
      <c r="O65" s="219" t="e">
        <f>'Area 24'!AF66</f>
        <v>#N/A</v>
      </c>
      <c r="P65" s="220" t="e">
        <f>'Area 24'!AL66</f>
        <v>#N/A</v>
      </c>
      <c r="Q65" s="219" t="e">
        <f>'Area 24'!BT66</f>
        <v>#N/A</v>
      </c>
      <c r="R65" s="220" t="e">
        <f>'Area 24'!BZ66</f>
        <v>#N/A</v>
      </c>
      <c r="S65" s="219" t="e">
        <f>'Area 24'!AZ66</f>
        <v>#N/A</v>
      </c>
      <c r="T65" s="220" t="e">
        <f>'Area 24'!BF66</f>
        <v>#N/A</v>
      </c>
      <c r="U65" s="219" t="e">
        <f>'Area 24'!CO66</f>
        <v>#N/A</v>
      </c>
      <c r="V65" s="220" t="e">
        <f>'Area 24'!CU66</f>
        <v>#N/A</v>
      </c>
      <c r="W65" s="219" t="e">
        <f>'Area 24'!DK66</f>
        <v>#N/A</v>
      </c>
      <c r="X65" s="220" t="e">
        <f>'Area 24'!DQ66</f>
        <v>#N/A</v>
      </c>
      <c r="Y65" s="219" t="e">
        <f>'Area 24'!EF66</f>
        <v>#N/A</v>
      </c>
      <c r="Z65" s="219" t="e">
        <f>'Area 24'!EL66</f>
        <v>#N/A</v>
      </c>
      <c r="AA65" s="219" t="e">
        <f>'Area 24'!FA66</f>
        <v>#N/A</v>
      </c>
      <c r="AB65" s="220" t="e">
        <f>'Area 24'!FG66</f>
        <v>#N/A</v>
      </c>
      <c r="AC65" s="219" t="e">
        <f>'Area 24'!FV66</f>
        <v>#N/A</v>
      </c>
      <c r="AD65" s="220" t="e">
        <f>'Area 24'!GB66</f>
        <v>#N/A</v>
      </c>
      <c r="AE65" s="219" t="e">
        <f>'Area 24'!GQ66</f>
        <v>#N/A</v>
      </c>
      <c r="AF65" s="220" t="e">
        <f>'Area 24'!GW66</f>
        <v>#N/A</v>
      </c>
      <c r="AG65" s="219" t="e">
        <f>'Area 25'!L65</f>
        <v>#N/A</v>
      </c>
      <c r="AH65" s="220" t="e">
        <f>'Area 25'!R65</f>
        <v>#N/A</v>
      </c>
      <c r="AI65" s="219" t="e">
        <f>'Area 25'!AE65</f>
        <v>#N/A</v>
      </c>
      <c r="AJ65" s="220" t="e">
        <f>'Area 25'!AK65</f>
        <v>#N/A</v>
      </c>
      <c r="AK65" s="219" t="e">
        <f>'Area 25'!AX65</f>
        <v>#N/A</v>
      </c>
      <c r="AL65" s="220" t="e">
        <f>'Area 25'!BD65</f>
        <v>#N/A</v>
      </c>
      <c r="AM65" s="384" t="e">
        <f>'Area 25'!BQ65</f>
        <v>#N/A</v>
      </c>
      <c r="AN65" s="220" t="e">
        <f>'Area 25'!BW65</f>
        <v>#N/A</v>
      </c>
      <c r="AO65" s="219" t="e">
        <f>'Area 25'!CJ65</f>
        <v>#N/A</v>
      </c>
      <c r="AP65" s="220" t="e">
        <f>'Area 25'!CP65</f>
        <v>#N/A</v>
      </c>
      <c r="AQ65" s="219" t="e">
        <f>'Area 25'!DC65</f>
        <v>#N/A</v>
      </c>
      <c r="AR65" s="220" t="e">
        <f>'Area 25'!DI65</f>
        <v>#N/A</v>
      </c>
      <c r="AS65" s="219" t="e">
        <f>'Area 26'!AE65</f>
        <v>#N/A</v>
      </c>
      <c r="AT65" s="221" t="e">
        <f>'Area 26'!AK65</f>
        <v>#N/A</v>
      </c>
      <c r="AU65" s="222" t="e">
        <f>'Area 26'!M65</f>
        <v>#N/A</v>
      </c>
      <c r="AV65" s="223" t="e">
        <f>'Area 26'!S65</f>
        <v>#N/A</v>
      </c>
      <c r="AW65" s="171">
        <f t="shared" si="6"/>
        <v>0</v>
      </c>
      <c r="AX65" s="171">
        <f t="shared" si="7"/>
        <v>0</v>
      </c>
      <c r="AY65" s="171">
        <f t="shared" si="8"/>
        <v>0</v>
      </c>
      <c r="AZ65" s="171">
        <f t="shared" si="9"/>
        <v>0</v>
      </c>
      <c r="BA65" s="171">
        <f t="shared" si="4"/>
        <v>0</v>
      </c>
      <c r="BB65" s="171">
        <f t="shared" si="5"/>
        <v>0</v>
      </c>
    </row>
    <row r="66" spans="1:54" ht="80"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e">
        <f>'Area 23'!AE67</f>
        <v>#N/A</v>
      </c>
      <c r="J66" s="220" t="e">
        <f>'Area 23'!AK67</f>
        <v>#N/A</v>
      </c>
      <c r="K66" s="219" t="e">
        <f>'Area 23'!AX67</f>
        <v>#N/A</v>
      </c>
      <c r="L66" s="220" t="e">
        <f>'Area 23'!BD67</f>
        <v>#N/A</v>
      </c>
      <c r="M66" s="219" t="e">
        <f>'Area 24'!L67</f>
        <v>#N/A</v>
      </c>
      <c r="N66" s="220" t="e">
        <f>'Area 24'!R67</f>
        <v>#N/A</v>
      </c>
      <c r="O66" s="219" t="e">
        <f>'Area 24'!AF67</f>
        <v>#N/A</v>
      </c>
      <c r="P66" s="220" t="e">
        <f>'Area 24'!AL67</f>
        <v>#N/A</v>
      </c>
      <c r="Q66" s="219" t="e">
        <f>'Area 24'!BT67</f>
        <v>#N/A</v>
      </c>
      <c r="R66" s="220" t="e">
        <f>'Area 24'!BZ67</f>
        <v>#N/A</v>
      </c>
      <c r="S66" s="219" t="e">
        <f>'Area 24'!AZ67</f>
        <v>#N/A</v>
      </c>
      <c r="T66" s="220" t="e">
        <f>'Area 24'!BF67</f>
        <v>#N/A</v>
      </c>
      <c r="U66" s="219" t="e">
        <f>'Area 24'!CO67</f>
        <v>#N/A</v>
      </c>
      <c r="V66" s="220" t="e">
        <f>'Area 24'!CU67</f>
        <v>#N/A</v>
      </c>
      <c r="W66" s="219" t="e">
        <f>'Area 24'!DK67</f>
        <v>#N/A</v>
      </c>
      <c r="X66" s="220" t="e">
        <f>'Area 24'!DQ67</f>
        <v>#N/A</v>
      </c>
      <c r="Y66" s="219" t="e">
        <f>'Area 24'!EF67</f>
        <v>#N/A</v>
      </c>
      <c r="Z66" s="219" t="e">
        <f>'Area 24'!EL67</f>
        <v>#N/A</v>
      </c>
      <c r="AA66" s="219" t="e">
        <f>'Area 24'!FA67</f>
        <v>#N/A</v>
      </c>
      <c r="AB66" s="220" t="e">
        <f>'Area 24'!FG67</f>
        <v>#N/A</v>
      </c>
      <c r="AC66" s="219" t="e">
        <f>'Area 24'!FV67</f>
        <v>#N/A</v>
      </c>
      <c r="AD66" s="220" t="e">
        <f>'Area 24'!GB67</f>
        <v>#N/A</v>
      </c>
      <c r="AE66" s="219" t="e">
        <f>'Area 24'!GQ67</f>
        <v>#N/A</v>
      </c>
      <c r="AF66" s="220" t="e">
        <f>'Area 24'!GW67</f>
        <v>#N/A</v>
      </c>
      <c r="AG66" s="219" t="e">
        <f>'Area 25'!L66</f>
        <v>#N/A</v>
      </c>
      <c r="AH66" s="220" t="e">
        <f>'Area 25'!R66</f>
        <v>#N/A</v>
      </c>
      <c r="AI66" s="219" t="e">
        <f>'Area 25'!AE66</f>
        <v>#N/A</v>
      </c>
      <c r="AJ66" s="220" t="e">
        <f>'Area 25'!AK66</f>
        <v>#N/A</v>
      </c>
      <c r="AK66" s="219" t="e">
        <f>'Area 25'!AX66</f>
        <v>#N/A</v>
      </c>
      <c r="AL66" s="220" t="e">
        <f>'Area 25'!BD66</f>
        <v>#N/A</v>
      </c>
      <c r="AM66" s="384" t="e">
        <f>'Area 25'!BQ66</f>
        <v>#N/A</v>
      </c>
      <c r="AN66" s="220" t="e">
        <f>'Area 25'!BW66</f>
        <v>#N/A</v>
      </c>
      <c r="AO66" s="219" t="e">
        <f>'Area 25'!CJ66</f>
        <v>#N/A</v>
      </c>
      <c r="AP66" s="220" t="e">
        <f>'Area 25'!CP66</f>
        <v>#N/A</v>
      </c>
      <c r="AQ66" s="219" t="e">
        <f>'Area 25'!DC66</f>
        <v>#N/A</v>
      </c>
      <c r="AR66" s="220" t="e">
        <f>'Area 25'!DI66</f>
        <v>#N/A</v>
      </c>
      <c r="AS66" s="219" t="e">
        <f>'Area 26'!AE66</f>
        <v>#N/A</v>
      </c>
      <c r="AT66" s="221" t="e">
        <f>'Area 26'!AK66</f>
        <v>#N/A</v>
      </c>
      <c r="AU66" s="222" t="e">
        <f>'Area 26'!M66</f>
        <v>#N/A</v>
      </c>
      <c r="AV66" s="223" t="e">
        <f>'Area 26'!S66</f>
        <v>#N/A</v>
      </c>
      <c r="AW66" s="171">
        <f t="shared" si="6"/>
        <v>0</v>
      </c>
      <c r="AX66" s="171">
        <f t="shared" si="7"/>
        <v>0</v>
      </c>
      <c r="AY66" s="171">
        <f t="shared" si="8"/>
        <v>0</v>
      </c>
      <c r="AZ66" s="171">
        <f t="shared" si="9"/>
        <v>0</v>
      </c>
      <c r="BA66" s="171">
        <f t="shared" si="4"/>
        <v>0</v>
      </c>
      <c r="BB66" s="171">
        <f t="shared" si="5"/>
        <v>0</v>
      </c>
    </row>
    <row r="67" spans="1:54" ht="80"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e">
        <f>'Area 23'!AE68</f>
        <v>#N/A</v>
      </c>
      <c r="J67" s="220" t="e">
        <f>'Area 23'!AK68</f>
        <v>#N/A</v>
      </c>
      <c r="K67" s="219" t="e">
        <f>'Area 23'!AX68</f>
        <v>#N/A</v>
      </c>
      <c r="L67" s="220" t="e">
        <f>'Area 23'!BD68</f>
        <v>#N/A</v>
      </c>
      <c r="M67" s="219" t="e">
        <f>'Area 24'!L68</f>
        <v>#N/A</v>
      </c>
      <c r="N67" s="220" t="e">
        <f>'Area 24'!R68</f>
        <v>#N/A</v>
      </c>
      <c r="O67" s="219" t="e">
        <f>'Area 24'!AF68</f>
        <v>#N/A</v>
      </c>
      <c r="P67" s="220" t="e">
        <f>'Area 24'!AL68</f>
        <v>#N/A</v>
      </c>
      <c r="Q67" s="219" t="e">
        <f>'Area 24'!BT68</f>
        <v>#N/A</v>
      </c>
      <c r="R67" s="220" t="e">
        <f>'Area 24'!BZ68</f>
        <v>#N/A</v>
      </c>
      <c r="S67" s="219" t="e">
        <f>'Area 24'!AZ68</f>
        <v>#N/A</v>
      </c>
      <c r="T67" s="220" t="e">
        <f>'Area 24'!BF68</f>
        <v>#N/A</v>
      </c>
      <c r="U67" s="219" t="e">
        <f>'Area 24'!CO68</f>
        <v>#N/A</v>
      </c>
      <c r="V67" s="220" t="e">
        <f>'Area 24'!CU68</f>
        <v>#N/A</v>
      </c>
      <c r="W67" s="219" t="e">
        <f>'Area 24'!DK68</f>
        <v>#N/A</v>
      </c>
      <c r="X67" s="220" t="e">
        <f>'Area 24'!DQ68</f>
        <v>#N/A</v>
      </c>
      <c r="Y67" s="219" t="e">
        <f>'Area 24'!EF68</f>
        <v>#N/A</v>
      </c>
      <c r="Z67" s="219" t="e">
        <f>'Area 24'!EL68</f>
        <v>#N/A</v>
      </c>
      <c r="AA67" s="219" t="e">
        <f>'Area 24'!FA68</f>
        <v>#N/A</v>
      </c>
      <c r="AB67" s="220" t="e">
        <f>'Area 24'!FG68</f>
        <v>#N/A</v>
      </c>
      <c r="AC67" s="219" t="e">
        <f>'Area 24'!FV68</f>
        <v>#N/A</v>
      </c>
      <c r="AD67" s="220" t="e">
        <f>'Area 24'!GB68</f>
        <v>#N/A</v>
      </c>
      <c r="AE67" s="219" t="e">
        <f>'Area 24'!GQ68</f>
        <v>#N/A</v>
      </c>
      <c r="AF67" s="220" t="e">
        <f>'Area 24'!GW68</f>
        <v>#N/A</v>
      </c>
      <c r="AG67" s="219" t="e">
        <f>'Area 25'!L67</f>
        <v>#N/A</v>
      </c>
      <c r="AH67" s="220" t="e">
        <f>'Area 25'!R67</f>
        <v>#N/A</v>
      </c>
      <c r="AI67" s="219" t="e">
        <f>'Area 25'!AE67</f>
        <v>#N/A</v>
      </c>
      <c r="AJ67" s="220" t="e">
        <f>'Area 25'!AK67</f>
        <v>#N/A</v>
      </c>
      <c r="AK67" s="219" t="e">
        <f>'Area 25'!AX67</f>
        <v>#N/A</v>
      </c>
      <c r="AL67" s="220" t="e">
        <f>'Area 25'!BD67</f>
        <v>#N/A</v>
      </c>
      <c r="AM67" s="384" t="e">
        <f>'Area 25'!BQ67</f>
        <v>#N/A</v>
      </c>
      <c r="AN67" s="220" t="e">
        <f>'Area 25'!BW67</f>
        <v>#N/A</v>
      </c>
      <c r="AO67" s="219" t="e">
        <f>'Area 25'!CJ67</f>
        <v>#N/A</v>
      </c>
      <c r="AP67" s="220" t="e">
        <f>'Area 25'!CP67</f>
        <v>#N/A</v>
      </c>
      <c r="AQ67" s="219" t="e">
        <f>'Area 25'!DC67</f>
        <v>#N/A</v>
      </c>
      <c r="AR67" s="220" t="e">
        <f>'Area 25'!DI67</f>
        <v>#N/A</v>
      </c>
      <c r="AS67" s="219" t="e">
        <f>'Area 26'!AE67</f>
        <v>#N/A</v>
      </c>
      <c r="AT67" s="221" t="e">
        <f>'Area 26'!AK67</f>
        <v>#N/A</v>
      </c>
      <c r="AU67" s="222" t="e">
        <f>'Area 26'!M67</f>
        <v>#N/A</v>
      </c>
      <c r="AV67" s="223" t="e">
        <f>'Area 26'!S67</f>
        <v>#N/A</v>
      </c>
      <c r="AW67" s="171">
        <f t="shared" si="6"/>
        <v>0</v>
      </c>
      <c r="AX67" s="171">
        <f t="shared" si="7"/>
        <v>0</v>
      </c>
      <c r="AY67" s="171">
        <f t="shared" si="8"/>
        <v>0</v>
      </c>
      <c r="AZ67" s="171">
        <f t="shared" si="9"/>
        <v>0</v>
      </c>
      <c r="BA67" s="171">
        <f t="shared" si="4"/>
        <v>0</v>
      </c>
      <c r="BB67" s="171">
        <f t="shared" si="5"/>
        <v>0</v>
      </c>
    </row>
    <row r="68" spans="1:54" ht="80" customHeight="1">
      <c r="A68" s="152" t="s">
        <v>96</v>
      </c>
      <c r="B68" s="152" t="s">
        <v>54</v>
      </c>
      <c r="C68" s="166" t="s">
        <v>115</v>
      </c>
      <c r="D68" s="168">
        <v>65</v>
      </c>
      <c r="E68" s="219" t="str">
        <f>'Area 23'!BQ69</f>
        <v>Low</v>
      </c>
      <c r="F68" s="220" t="str">
        <f>'Area 23'!BW69</f>
        <v>Low</v>
      </c>
      <c r="G68" s="219" t="e">
        <f>'Area 23'!L69</f>
        <v>#N/A</v>
      </c>
      <c r="H68" s="220" t="e">
        <f>'Area 23'!R69</f>
        <v>#N/A</v>
      </c>
      <c r="I68" s="219" t="e">
        <f>'Area 23'!AE69</f>
        <v>#N/A</v>
      </c>
      <c r="J68" s="220" t="e">
        <f>'Area 23'!AK69</f>
        <v>#N/A</v>
      </c>
      <c r="K68" s="219" t="e">
        <f>'Area 23'!AX69</f>
        <v>#N/A</v>
      </c>
      <c r="L68" s="220" t="e">
        <f>'Area 23'!BD69</f>
        <v>#N/A</v>
      </c>
      <c r="M68" s="219" t="e">
        <f>'Area 24'!L69</f>
        <v>#N/A</v>
      </c>
      <c r="N68" s="220" t="e">
        <f>'Area 24'!R69</f>
        <v>#N/A</v>
      </c>
      <c r="O68" s="219" t="e">
        <f>'Area 24'!AF69</f>
        <v>#N/A</v>
      </c>
      <c r="P68" s="220" t="e">
        <f>'Area 24'!AL69</f>
        <v>#N/A</v>
      </c>
      <c r="Q68" s="219" t="e">
        <f>'Area 24'!BT69</f>
        <v>#N/A</v>
      </c>
      <c r="R68" s="220" t="e">
        <f>'Area 24'!BZ69</f>
        <v>#N/A</v>
      </c>
      <c r="S68" s="219" t="e">
        <f>'Area 24'!AZ69</f>
        <v>#N/A</v>
      </c>
      <c r="T68" s="220" t="e">
        <f>'Area 24'!BF69</f>
        <v>#N/A</v>
      </c>
      <c r="U68" s="219" t="e">
        <f>'Area 24'!CO69</f>
        <v>#N/A</v>
      </c>
      <c r="V68" s="220" t="e">
        <f>'Area 24'!CU69</f>
        <v>#N/A</v>
      </c>
      <c r="W68" s="219" t="e">
        <f>'Area 24'!DK69</f>
        <v>#N/A</v>
      </c>
      <c r="X68" s="220" t="e">
        <f>'Area 24'!DQ69</f>
        <v>#N/A</v>
      </c>
      <c r="Y68" s="219" t="e">
        <f>'Area 24'!EF69</f>
        <v>#N/A</v>
      </c>
      <c r="Z68" s="219" t="e">
        <f>'Area 24'!EL69</f>
        <v>#N/A</v>
      </c>
      <c r="AA68" s="219" t="e">
        <f>'Area 24'!FA69</f>
        <v>#N/A</v>
      </c>
      <c r="AB68" s="220" t="e">
        <f>'Area 24'!FG69</f>
        <v>#N/A</v>
      </c>
      <c r="AC68" s="219" t="e">
        <f>'Area 24'!FV69</f>
        <v>#N/A</v>
      </c>
      <c r="AD68" s="220" t="e">
        <f>'Area 24'!GB69</f>
        <v>#N/A</v>
      </c>
      <c r="AE68" s="219" t="e">
        <f>'Area 24'!GQ69</f>
        <v>#N/A</v>
      </c>
      <c r="AF68" s="220" t="e">
        <f>'Area 24'!GW69</f>
        <v>#N/A</v>
      </c>
      <c r="AG68" s="219" t="e">
        <f>'Area 25'!L68</f>
        <v>#N/A</v>
      </c>
      <c r="AH68" s="220" t="e">
        <f>'Area 25'!R68</f>
        <v>#N/A</v>
      </c>
      <c r="AI68" s="219" t="e">
        <f>'Area 25'!AE68</f>
        <v>#N/A</v>
      </c>
      <c r="AJ68" s="220" t="e">
        <f>'Area 25'!AK68</f>
        <v>#N/A</v>
      </c>
      <c r="AK68" s="219" t="e">
        <f>'Area 25'!AX68</f>
        <v>#N/A</v>
      </c>
      <c r="AL68" s="220" t="e">
        <f>'Area 25'!BD68</f>
        <v>#N/A</v>
      </c>
      <c r="AM68" s="384" t="e">
        <f>'Area 25'!BQ68</f>
        <v>#N/A</v>
      </c>
      <c r="AN68" s="220" t="e">
        <f>'Area 25'!BW68</f>
        <v>#N/A</v>
      </c>
      <c r="AO68" s="219" t="e">
        <f>'Area 25'!CJ68</f>
        <v>#N/A</v>
      </c>
      <c r="AP68" s="220" t="e">
        <f>'Area 25'!CP68</f>
        <v>#N/A</v>
      </c>
      <c r="AQ68" s="219" t="e">
        <f>'Area 25'!DC68</f>
        <v>#N/A</v>
      </c>
      <c r="AR68" s="220" t="e">
        <f>'Area 25'!DI68</f>
        <v>#N/A</v>
      </c>
      <c r="AS68" s="219" t="e">
        <f>'Area 26'!AE68</f>
        <v>#N/A</v>
      </c>
      <c r="AT68" s="221" t="e">
        <f>'Area 26'!AK68</f>
        <v>#N/A</v>
      </c>
      <c r="AU68" s="222" t="e">
        <f>'Area 26'!M68</f>
        <v>#N/A</v>
      </c>
      <c r="AV68" s="223" t="e">
        <f>'Area 26'!S68</f>
        <v>#N/A</v>
      </c>
      <c r="AW68" s="171">
        <f t="shared" ref="AW68:AW73" si="10">COUNTIF(G68:AV68, "Data Gap")</f>
        <v>0</v>
      </c>
      <c r="AX68" s="171">
        <f t="shared" ref="AX68:AX73" si="11">COUNTIF(H68:AW68, "Very Low")</f>
        <v>0</v>
      </c>
      <c r="AY68" s="171">
        <f t="shared" ref="AY68:AY73" si="12">COUNTIF(I68:AX68, "Low")</f>
        <v>0</v>
      </c>
      <c r="AZ68" s="171">
        <f t="shared" ref="AZ68:AZ73" si="13">COUNTIF(J68:AY68, "Moderate")</f>
        <v>0</v>
      </c>
      <c r="BA68" s="171">
        <f t="shared" si="4"/>
        <v>0</v>
      </c>
      <c r="BB68" s="171">
        <f t="shared" si="5"/>
        <v>0</v>
      </c>
    </row>
    <row r="69" spans="1:54" ht="80" customHeight="1">
      <c r="A69" s="152" t="s">
        <v>96</v>
      </c>
      <c r="B69" s="152" t="s">
        <v>54</v>
      </c>
      <c r="C69" s="166" t="s">
        <v>116</v>
      </c>
      <c r="D69" s="168">
        <v>66</v>
      </c>
      <c r="E69" s="219" t="str">
        <f>'Area 23'!BQ70</f>
        <v>High Priority Data Gap</v>
      </c>
      <c r="F69" s="220" t="str">
        <f>'Area 23'!BW70</f>
        <v>High Priority Data Gap</v>
      </c>
      <c r="G69" s="219" t="e">
        <f>'Area 23'!L70</f>
        <v>#N/A</v>
      </c>
      <c r="H69" s="220" t="e">
        <f>'Area 23'!R70</f>
        <v>#N/A</v>
      </c>
      <c r="I69" s="219" t="e">
        <f>'Area 23'!AE70</f>
        <v>#N/A</v>
      </c>
      <c r="J69" s="220" t="e">
        <f>'Area 23'!AK70</f>
        <v>#N/A</v>
      </c>
      <c r="K69" s="219" t="e">
        <f>'Area 23'!AX70</f>
        <v>#N/A</v>
      </c>
      <c r="L69" s="220" t="e">
        <f>'Area 23'!BD70</f>
        <v>#N/A</v>
      </c>
      <c r="M69" s="219" t="e">
        <f>'Area 24'!L70</f>
        <v>#N/A</v>
      </c>
      <c r="N69" s="220" t="e">
        <f>'Area 24'!R70</f>
        <v>#N/A</v>
      </c>
      <c r="O69" s="219" t="e">
        <f>'Area 24'!AF70</f>
        <v>#N/A</v>
      </c>
      <c r="P69" s="220" t="e">
        <f>'Area 24'!AL70</f>
        <v>#N/A</v>
      </c>
      <c r="Q69" s="219" t="e">
        <f>'Area 24'!BT70</f>
        <v>#N/A</v>
      </c>
      <c r="R69" s="220" t="e">
        <f>'Area 24'!BZ70</f>
        <v>#N/A</v>
      </c>
      <c r="S69" s="219" t="e">
        <f>'Area 24'!AZ70</f>
        <v>#N/A</v>
      </c>
      <c r="T69" s="220" t="e">
        <f>'Area 24'!BF70</f>
        <v>#N/A</v>
      </c>
      <c r="U69" s="219" t="e">
        <f>'Area 24'!CO70</f>
        <v>#N/A</v>
      </c>
      <c r="V69" s="220" t="e">
        <f>'Area 24'!CU70</f>
        <v>#N/A</v>
      </c>
      <c r="W69" s="219" t="e">
        <f>'Area 24'!DK70</f>
        <v>#N/A</v>
      </c>
      <c r="X69" s="220" t="e">
        <f>'Area 24'!DQ70</f>
        <v>#N/A</v>
      </c>
      <c r="Y69" s="219" t="e">
        <f>'Area 24'!EF70</f>
        <v>#N/A</v>
      </c>
      <c r="Z69" s="219" t="e">
        <f>'Area 24'!EL70</f>
        <v>#N/A</v>
      </c>
      <c r="AA69" s="219" t="e">
        <f>'Area 24'!FA70</f>
        <v>#N/A</v>
      </c>
      <c r="AB69" s="220" t="e">
        <f>'Area 24'!FG70</f>
        <v>#N/A</v>
      </c>
      <c r="AC69" s="219" t="e">
        <f>'Area 24'!FV70</f>
        <v>#N/A</v>
      </c>
      <c r="AD69" s="220" t="e">
        <f>'Area 24'!GB70</f>
        <v>#N/A</v>
      </c>
      <c r="AE69" s="219" t="e">
        <f>'Area 24'!GQ70</f>
        <v>#N/A</v>
      </c>
      <c r="AF69" s="220" t="e">
        <f>'Area 24'!GW70</f>
        <v>#N/A</v>
      </c>
      <c r="AG69" s="219" t="e">
        <f>'Area 25'!L69</f>
        <v>#N/A</v>
      </c>
      <c r="AH69" s="220" t="e">
        <f>'Area 25'!R69</f>
        <v>#N/A</v>
      </c>
      <c r="AI69" s="219" t="e">
        <f>'Area 25'!AE69</f>
        <v>#N/A</v>
      </c>
      <c r="AJ69" s="220" t="e">
        <f>'Area 25'!AK69</f>
        <v>#N/A</v>
      </c>
      <c r="AK69" s="219" t="e">
        <f>'Area 25'!AX69</f>
        <v>#N/A</v>
      </c>
      <c r="AL69" s="220" t="e">
        <f>'Area 25'!BD69</f>
        <v>#N/A</v>
      </c>
      <c r="AM69" s="384" t="e">
        <f>'Area 25'!BQ69</f>
        <v>#N/A</v>
      </c>
      <c r="AN69" s="220" t="e">
        <f>'Area 25'!BW69</f>
        <v>#N/A</v>
      </c>
      <c r="AO69" s="219" t="e">
        <f>'Area 25'!CJ69</f>
        <v>#N/A</v>
      </c>
      <c r="AP69" s="220" t="e">
        <f>'Area 25'!CP69</f>
        <v>#N/A</v>
      </c>
      <c r="AQ69" s="219" t="e">
        <f>'Area 25'!DC69</f>
        <v>#N/A</v>
      </c>
      <c r="AR69" s="220" t="e">
        <f>'Area 25'!DI69</f>
        <v>#N/A</v>
      </c>
      <c r="AS69" s="219" t="e">
        <f>'Area 26'!AE69</f>
        <v>#N/A</v>
      </c>
      <c r="AT69" s="221" t="e">
        <f>'Area 26'!AK69</f>
        <v>#N/A</v>
      </c>
      <c r="AU69" s="222" t="e">
        <f>'Area 26'!M69</f>
        <v>#N/A</v>
      </c>
      <c r="AV69" s="223" t="e">
        <f>'Area 26'!S69</f>
        <v>#N/A</v>
      </c>
      <c r="AW69" s="171">
        <f t="shared" si="10"/>
        <v>0</v>
      </c>
      <c r="AX69" s="171">
        <f t="shared" si="11"/>
        <v>0</v>
      </c>
      <c r="AY69" s="171">
        <f t="shared" si="12"/>
        <v>0</v>
      </c>
      <c r="AZ69" s="171">
        <f t="shared" si="13"/>
        <v>0</v>
      </c>
      <c r="BA69" s="171">
        <f>COUNTIF(K69:AZ69, "High")</f>
        <v>0</v>
      </c>
      <c r="BB69" s="171">
        <f>COUNTIF(L69:BA69, "Very High")</f>
        <v>0</v>
      </c>
    </row>
    <row r="70" spans="1:54" ht="80"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e">
        <f>'Area 23'!AE71</f>
        <v>#N/A</v>
      </c>
      <c r="J70" s="220" t="e">
        <f>'Area 23'!AK71</f>
        <v>#N/A</v>
      </c>
      <c r="K70" s="219" t="e">
        <f>'Area 23'!AX71</f>
        <v>#N/A</v>
      </c>
      <c r="L70" s="220" t="e">
        <f>'Area 23'!BD71</f>
        <v>#N/A</v>
      </c>
      <c r="M70" s="219" t="e">
        <f>'Area 24'!L71</f>
        <v>#N/A</v>
      </c>
      <c r="N70" s="220" t="e">
        <f>'Area 24'!R71</f>
        <v>#N/A</v>
      </c>
      <c r="O70" s="219" t="e">
        <f>'Area 24'!AF71</f>
        <v>#N/A</v>
      </c>
      <c r="P70" s="220" t="e">
        <f>'Area 24'!AL71</f>
        <v>#N/A</v>
      </c>
      <c r="Q70" s="219" t="e">
        <f>'Area 24'!BT71</f>
        <v>#N/A</v>
      </c>
      <c r="R70" s="220" t="e">
        <f>'Area 24'!BZ71</f>
        <v>#N/A</v>
      </c>
      <c r="S70" s="219" t="e">
        <f>'Area 24'!AZ71</f>
        <v>#N/A</v>
      </c>
      <c r="T70" s="220" t="e">
        <f>'Area 24'!BF71</f>
        <v>#N/A</v>
      </c>
      <c r="U70" s="219" t="e">
        <f>'Area 24'!CO71</f>
        <v>#N/A</v>
      </c>
      <c r="V70" s="220" t="e">
        <f>'Area 24'!CU71</f>
        <v>#N/A</v>
      </c>
      <c r="W70" s="219" t="e">
        <f>'Area 24'!DK71</f>
        <v>#N/A</v>
      </c>
      <c r="X70" s="220" t="e">
        <f>'Area 24'!DQ71</f>
        <v>#N/A</v>
      </c>
      <c r="Y70" s="219" t="e">
        <f>'Area 24'!EF71</f>
        <v>#N/A</v>
      </c>
      <c r="Z70" s="219" t="e">
        <f>'Area 24'!EL71</f>
        <v>#N/A</v>
      </c>
      <c r="AA70" s="219" t="e">
        <f>'Area 24'!FA71</f>
        <v>#N/A</v>
      </c>
      <c r="AB70" s="220" t="e">
        <f>'Area 24'!FG71</f>
        <v>#N/A</v>
      </c>
      <c r="AC70" s="219" t="e">
        <f>'Area 24'!FV71</f>
        <v>#N/A</v>
      </c>
      <c r="AD70" s="220" t="e">
        <f>'Area 24'!GB71</f>
        <v>#N/A</v>
      </c>
      <c r="AE70" s="219" t="e">
        <f>'Area 24'!GQ71</f>
        <v>#N/A</v>
      </c>
      <c r="AF70" s="220" t="e">
        <f>'Area 24'!GW71</f>
        <v>#N/A</v>
      </c>
      <c r="AG70" s="219" t="e">
        <f>'Area 25'!L70</f>
        <v>#N/A</v>
      </c>
      <c r="AH70" s="220" t="e">
        <f>'Area 25'!R70</f>
        <v>#N/A</v>
      </c>
      <c r="AI70" s="219" t="e">
        <f>'Area 25'!AE70</f>
        <v>#N/A</v>
      </c>
      <c r="AJ70" s="220" t="e">
        <f>'Area 25'!AK70</f>
        <v>#N/A</v>
      </c>
      <c r="AK70" s="219" t="e">
        <f>'Area 25'!AX70</f>
        <v>#N/A</v>
      </c>
      <c r="AL70" s="220" t="e">
        <f>'Area 25'!BD70</f>
        <v>#N/A</v>
      </c>
      <c r="AM70" s="384" t="e">
        <f>'Area 25'!BQ70</f>
        <v>#N/A</v>
      </c>
      <c r="AN70" s="220" t="e">
        <f>'Area 25'!BW70</f>
        <v>#N/A</v>
      </c>
      <c r="AO70" s="219" t="e">
        <f>'Area 25'!CJ70</f>
        <v>#N/A</v>
      </c>
      <c r="AP70" s="220" t="e">
        <f>'Area 25'!CP70</f>
        <v>#N/A</v>
      </c>
      <c r="AQ70" s="219" t="e">
        <f>'Area 25'!DC70</f>
        <v>#N/A</v>
      </c>
      <c r="AR70" s="220" t="e">
        <f>'Area 25'!DI70</f>
        <v>#N/A</v>
      </c>
      <c r="AS70" s="219" t="e">
        <f>'Area 26'!AE70</f>
        <v>#N/A</v>
      </c>
      <c r="AT70" s="221" t="e">
        <f>'Area 26'!AK70</f>
        <v>#N/A</v>
      </c>
      <c r="AU70" s="222" t="e">
        <f>'Area 26'!M70</f>
        <v>#N/A</v>
      </c>
      <c r="AV70" s="223" t="e">
        <f>'Area 26'!S70</f>
        <v>#N/A</v>
      </c>
      <c r="AW70" s="171">
        <f t="shared" si="10"/>
        <v>0</v>
      </c>
      <c r="AX70" s="171">
        <f t="shared" si="11"/>
        <v>0</v>
      </c>
      <c r="AY70" s="171">
        <f t="shared" si="12"/>
        <v>0</v>
      </c>
      <c r="AZ70" s="171">
        <f t="shared" si="13"/>
        <v>0</v>
      </c>
      <c r="BA70" s="171">
        <f>COUNTIF(K70:AZ70, "High")</f>
        <v>0</v>
      </c>
      <c r="BB70" s="171">
        <f>COUNTIF(L70:BA70, "Very High")</f>
        <v>0</v>
      </c>
    </row>
    <row r="71" spans="1:54" ht="80" customHeight="1">
      <c r="A71" s="152" t="s">
        <v>117</v>
      </c>
      <c r="B71" s="152" t="s">
        <v>51</v>
      </c>
      <c r="C71" s="166" t="s">
        <v>119</v>
      </c>
      <c r="D71" s="168">
        <v>68</v>
      </c>
      <c r="E71" s="219" t="str">
        <f>'Area 23'!BQ72</f>
        <v>Moderate</v>
      </c>
      <c r="F71" s="220" t="str">
        <f>'Area 23'!BW72</f>
        <v>Low</v>
      </c>
      <c r="G71" s="219" t="str">
        <f>'Area 23'!L72</f>
        <v>Very High</v>
      </c>
      <c r="H71" s="220" t="str">
        <f>'Area 23'!R72</f>
        <v>Very High</v>
      </c>
      <c r="I71" s="219" t="e">
        <f>'Area 23'!AE72</f>
        <v>#N/A</v>
      </c>
      <c r="J71" s="220" t="e">
        <f>'Area 23'!AK72</f>
        <v>#N/A</v>
      </c>
      <c r="K71" s="219" t="e">
        <f>'Area 23'!AX72</f>
        <v>#N/A</v>
      </c>
      <c r="L71" s="220" t="e">
        <f>'Area 23'!BD72</f>
        <v>#N/A</v>
      </c>
      <c r="M71" s="219" t="e">
        <f>'Area 24'!L72</f>
        <v>#N/A</v>
      </c>
      <c r="N71" s="220" t="e">
        <f>'Area 24'!R72</f>
        <v>#N/A</v>
      </c>
      <c r="O71" s="219" t="e">
        <f>'Area 24'!AF72</f>
        <v>#N/A</v>
      </c>
      <c r="P71" s="220" t="e">
        <f>'Area 24'!AL72</f>
        <v>#N/A</v>
      </c>
      <c r="Q71" s="219" t="e">
        <f>'Area 24'!BT72</f>
        <v>#N/A</v>
      </c>
      <c r="R71" s="220" t="e">
        <f>'Area 24'!BZ72</f>
        <v>#N/A</v>
      </c>
      <c r="S71" s="219" t="e">
        <f>'Area 24'!AZ72</f>
        <v>#N/A</v>
      </c>
      <c r="T71" s="220" t="e">
        <f>'Area 24'!BF72</f>
        <v>#N/A</v>
      </c>
      <c r="U71" s="219" t="e">
        <f>'Area 24'!CO72</f>
        <v>#N/A</v>
      </c>
      <c r="V71" s="220" t="e">
        <f>'Area 24'!CU72</f>
        <v>#N/A</v>
      </c>
      <c r="W71" s="219" t="e">
        <f>'Area 24'!DK72</f>
        <v>#N/A</v>
      </c>
      <c r="X71" s="220" t="e">
        <f>'Area 24'!DQ72</f>
        <v>#N/A</v>
      </c>
      <c r="Y71" s="219" t="e">
        <f>'Area 24'!EF72</f>
        <v>#N/A</v>
      </c>
      <c r="Z71" s="219" t="e">
        <f>'Area 24'!EL72</f>
        <v>#N/A</v>
      </c>
      <c r="AA71" s="219" t="e">
        <f>'Area 24'!FA72</f>
        <v>#N/A</v>
      </c>
      <c r="AB71" s="220" t="e">
        <f>'Area 24'!FG72</f>
        <v>#N/A</v>
      </c>
      <c r="AC71" s="219" t="e">
        <f>'Area 24'!FV72</f>
        <v>#N/A</v>
      </c>
      <c r="AD71" s="220" t="e">
        <f>'Area 24'!GB72</f>
        <v>#N/A</v>
      </c>
      <c r="AE71" s="219" t="e">
        <f>'Area 24'!GQ72</f>
        <v>#N/A</v>
      </c>
      <c r="AF71" s="220" t="e">
        <f>'Area 24'!GW72</f>
        <v>#N/A</v>
      </c>
      <c r="AG71" s="219" t="e">
        <f>'Area 25'!L71</f>
        <v>#N/A</v>
      </c>
      <c r="AH71" s="220" t="e">
        <f>'Area 25'!R71</f>
        <v>#N/A</v>
      </c>
      <c r="AI71" s="219" t="e">
        <f>'Area 25'!AE71</f>
        <v>#N/A</v>
      </c>
      <c r="AJ71" s="220" t="e">
        <f>'Area 25'!AK71</f>
        <v>#N/A</v>
      </c>
      <c r="AK71" s="219" t="e">
        <f>'Area 25'!AX71</f>
        <v>#N/A</v>
      </c>
      <c r="AL71" s="220" t="e">
        <f>'Area 25'!BD71</f>
        <v>#N/A</v>
      </c>
      <c r="AM71" s="384" t="e">
        <f>'Area 25'!BQ71</f>
        <v>#N/A</v>
      </c>
      <c r="AN71" s="220" t="e">
        <f>'Area 25'!BW71</f>
        <v>#N/A</v>
      </c>
      <c r="AO71" s="219" t="e">
        <f>'Area 25'!CJ71</f>
        <v>#N/A</v>
      </c>
      <c r="AP71" s="220" t="e">
        <f>'Area 25'!CP71</f>
        <v>#N/A</v>
      </c>
      <c r="AQ71" s="219" t="e">
        <f>'Area 25'!DC71</f>
        <v>#N/A</v>
      </c>
      <c r="AR71" s="220" t="e">
        <f>'Area 25'!DI71</f>
        <v>#N/A</v>
      </c>
      <c r="AS71" s="219" t="e">
        <f>'Area 26'!AE71</f>
        <v>#N/A</v>
      </c>
      <c r="AT71" s="221" t="e">
        <f>'Area 26'!AK71</f>
        <v>#N/A</v>
      </c>
      <c r="AU71" s="222" t="e">
        <f>'Area 26'!M71</f>
        <v>#N/A</v>
      </c>
      <c r="AV71" s="223" t="e">
        <f>'Area 26'!S71</f>
        <v>#N/A</v>
      </c>
      <c r="AW71" s="171">
        <f t="shared" si="10"/>
        <v>0</v>
      </c>
      <c r="AX71" s="171">
        <f t="shared" si="11"/>
        <v>0</v>
      </c>
      <c r="AY71" s="171">
        <f t="shared" si="12"/>
        <v>0</v>
      </c>
      <c r="AZ71" s="171">
        <f t="shared" si="13"/>
        <v>0</v>
      </c>
      <c r="BA71" s="171">
        <f>COUNTIF(K71:AZ71, "High")</f>
        <v>0</v>
      </c>
      <c r="BB71" s="171">
        <f>COUNTIF(L71:BA71, "Very High")</f>
        <v>0</v>
      </c>
    </row>
    <row r="72" spans="1:54" ht="80" customHeight="1">
      <c r="A72" s="152" t="s">
        <v>117</v>
      </c>
      <c r="B72" s="152" t="s">
        <v>51</v>
      </c>
      <c r="C72" s="166" t="s">
        <v>120</v>
      </c>
      <c r="D72" s="168">
        <v>69</v>
      </c>
      <c r="E72" s="219" t="str">
        <f>'Area 23'!BQ73</f>
        <v>High</v>
      </c>
      <c r="F72" s="220" t="str">
        <f>'Area 23'!BW73</f>
        <v>Moderate</v>
      </c>
      <c r="G72" s="219" t="str">
        <f>'Area 23'!L73</f>
        <v>Very High</v>
      </c>
      <c r="H72" s="220" t="str">
        <f>'Area 23'!R73</f>
        <v>Very High</v>
      </c>
      <c r="I72" s="219" t="e">
        <f>'Area 23'!AE73</f>
        <v>#N/A</v>
      </c>
      <c r="J72" s="220" t="e">
        <f>'Area 23'!AK73</f>
        <v>#N/A</v>
      </c>
      <c r="K72" s="219" t="e">
        <f>'Area 23'!AX73</f>
        <v>#N/A</v>
      </c>
      <c r="L72" s="220" t="e">
        <f>'Area 23'!BD73</f>
        <v>#N/A</v>
      </c>
      <c r="M72" s="219" t="e">
        <f>'Area 24'!L73</f>
        <v>#N/A</v>
      </c>
      <c r="N72" s="220" t="e">
        <f>'Area 24'!R73</f>
        <v>#N/A</v>
      </c>
      <c r="O72" s="219" t="e">
        <f>'Area 24'!AF73</f>
        <v>#N/A</v>
      </c>
      <c r="P72" s="220" t="e">
        <f>'Area 24'!AL73</f>
        <v>#N/A</v>
      </c>
      <c r="Q72" s="219" t="e">
        <f>'Area 24'!BT73</f>
        <v>#N/A</v>
      </c>
      <c r="R72" s="220" t="e">
        <f>'Area 24'!BZ73</f>
        <v>#N/A</v>
      </c>
      <c r="S72" s="219" t="e">
        <f>'Area 24'!AZ73</f>
        <v>#N/A</v>
      </c>
      <c r="T72" s="220" t="e">
        <f>'Area 24'!BF73</f>
        <v>#N/A</v>
      </c>
      <c r="U72" s="219" t="e">
        <f>'Area 24'!CO73</f>
        <v>#N/A</v>
      </c>
      <c r="V72" s="220" t="e">
        <f>'Area 24'!CU73</f>
        <v>#N/A</v>
      </c>
      <c r="W72" s="219" t="e">
        <f>'Area 24'!DK73</f>
        <v>#N/A</v>
      </c>
      <c r="X72" s="220" t="e">
        <f>'Area 24'!DQ73</f>
        <v>#N/A</v>
      </c>
      <c r="Y72" s="219" t="e">
        <f>'Area 24'!EF73</f>
        <v>#N/A</v>
      </c>
      <c r="Z72" s="219" t="e">
        <f>'Area 24'!EL73</f>
        <v>#N/A</v>
      </c>
      <c r="AA72" s="219" t="e">
        <f>'Area 24'!FA73</f>
        <v>#N/A</v>
      </c>
      <c r="AB72" s="220" t="e">
        <f>'Area 24'!FG73</f>
        <v>#N/A</v>
      </c>
      <c r="AC72" s="219" t="e">
        <f>'Area 24'!FV73</f>
        <v>#N/A</v>
      </c>
      <c r="AD72" s="220" t="e">
        <f>'Area 24'!GB73</f>
        <v>#N/A</v>
      </c>
      <c r="AE72" s="219" t="e">
        <f>'Area 24'!GQ73</f>
        <v>#N/A</v>
      </c>
      <c r="AF72" s="220" t="e">
        <f>'Area 24'!GW73</f>
        <v>#N/A</v>
      </c>
      <c r="AG72" s="219" t="e">
        <f>'Area 25'!L72</f>
        <v>#N/A</v>
      </c>
      <c r="AH72" s="220" t="e">
        <f>'Area 25'!R72</f>
        <v>#N/A</v>
      </c>
      <c r="AI72" s="219" t="e">
        <f>'Area 25'!AE72</f>
        <v>#N/A</v>
      </c>
      <c r="AJ72" s="220" t="e">
        <f>'Area 25'!AK72</f>
        <v>#N/A</v>
      </c>
      <c r="AK72" s="219" t="e">
        <f>'Area 25'!AX72</f>
        <v>#N/A</v>
      </c>
      <c r="AL72" s="220" t="e">
        <f>'Area 25'!BD72</f>
        <v>#N/A</v>
      </c>
      <c r="AM72" s="384" t="e">
        <f>'Area 25'!BQ72</f>
        <v>#N/A</v>
      </c>
      <c r="AN72" s="220" t="e">
        <f>'Area 25'!BW72</f>
        <v>#N/A</v>
      </c>
      <c r="AO72" s="219" t="e">
        <f>'Area 25'!CJ72</f>
        <v>#N/A</v>
      </c>
      <c r="AP72" s="220" t="e">
        <f>'Area 25'!CP72</f>
        <v>#N/A</v>
      </c>
      <c r="AQ72" s="219" t="e">
        <f>'Area 25'!DC72</f>
        <v>#N/A</v>
      </c>
      <c r="AR72" s="220" t="e">
        <f>'Area 25'!DI72</f>
        <v>#N/A</v>
      </c>
      <c r="AS72" s="219" t="e">
        <f>'Area 26'!AE72</f>
        <v>#N/A</v>
      </c>
      <c r="AT72" s="221" t="e">
        <f>'Area 26'!AK72</f>
        <v>#N/A</v>
      </c>
      <c r="AU72" s="222" t="e">
        <f>'Area 26'!M72</f>
        <v>#N/A</v>
      </c>
      <c r="AV72" s="223" t="e">
        <f>'Area 26'!S72</f>
        <v>#N/A</v>
      </c>
      <c r="AW72" s="171">
        <f t="shared" si="10"/>
        <v>0</v>
      </c>
      <c r="AX72" s="171">
        <f t="shared" si="11"/>
        <v>0</v>
      </c>
      <c r="AY72" s="171">
        <f t="shared" si="12"/>
        <v>0</v>
      </c>
      <c r="AZ72" s="171">
        <f t="shared" si="13"/>
        <v>0</v>
      </c>
      <c r="BA72" s="171">
        <f>COUNTIF(K72:AZ72, "High")</f>
        <v>0</v>
      </c>
      <c r="BB72" s="171">
        <f>COUNTIF(L72:BA72, "Very High")</f>
        <v>0</v>
      </c>
    </row>
    <row r="73" spans="1:54" ht="80" customHeight="1">
      <c r="A73" s="152" t="s">
        <v>117</v>
      </c>
      <c r="B73" s="152" t="s">
        <v>51</v>
      </c>
      <c r="C73" s="166" t="s">
        <v>121</v>
      </c>
      <c r="D73" s="168">
        <v>70</v>
      </c>
      <c r="E73" s="219" t="str">
        <f>'Area 23'!BQ74</f>
        <v>Low</v>
      </c>
      <c r="F73" s="220" t="str">
        <f>'Area 23'!BW74</f>
        <v>Low</v>
      </c>
      <c r="G73" s="219" t="str">
        <f>'Area 23'!L74</f>
        <v>Low</v>
      </c>
      <c r="H73" s="220" t="str">
        <f>'Area 23'!R74</f>
        <v>Moderate</v>
      </c>
      <c r="I73" s="219" t="e">
        <f>'Area 23'!AE74</f>
        <v>#N/A</v>
      </c>
      <c r="J73" s="220" t="e">
        <f>'Area 23'!AK74</f>
        <v>#N/A</v>
      </c>
      <c r="K73" s="219" t="e">
        <f>'Area 23'!AX74</f>
        <v>#N/A</v>
      </c>
      <c r="L73" s="220" t="e">
        <f>'Area 23'!BD74</f>
        <v>#N/A</v>
      </c>
      <c r="M73" s="219" t="e">
        <f>'Area 24'!L74</f>
        <v>#N/A</v>
      </c>
      <c r="N73" s="220" t="e">
        <f>'Area 24'!R74</f>
        <v>#N/A</v>
      </c>
      <c r="O73" s="219" t="e">
        <f>'Area 24'!AF74</f>
        <v>#N/A</v>
      </c>
      <c r="P73" s="220" t="e">
        <f>'Area 24'!AL74</f>
        <v>#N/A</v>
      </c>
      <c r="Q73" s="219" t="e">
        <f>'Area 24'!BT74</f>
        <v>#N/A</v>
      </c>
      <c r="R73" s="220" t="e">
        <f>'Area 24'!BZ74</f>
        <v>#N/A</v>
      </c>
      <c r="S73" s="219" t="e">
        <f>'Area 24'!AZ74</f>
        <v>#N/A</v>
      </c>
      <c r="T73" s="220" t="e">
        <f>'Area 24'!BF74</f>
        <v>#N/A</v>
      </c>
      <c r="U73" s="219" t="e">
        <f>'Area 24'!CO74</f>
        <v>#N/A</v>
      </c>
      <c r="V73" s="220" t="e">
        <f>'Area 24'!CU74</f>
        <v>#N/A</v>
      </c>
      <c r="W73" s="219" t="e">
        <f>'Area 24'!DK74</f>
        <v>#N/A</v>
      </c>
      <c r="X73" s="220" t="e">
        <f>'Area 24'!DQ74</f>
        <v>#N/A</v>
      </c>
      <c r="Y73" s="219" t="e">
        <f>'Area 24'!EF74</f>
        <v>#N/A</v>
      </c>
      <c r="Z73" s="219" t="e">
        <f>'Area 24'!EL74</f>
        <v>#N/A</v>
      </c>
      <c r="AA73" s="219" t="e">
        <f>'Area 24'!FA74</f>
        <v>#N/A</v>
      </c>
      <c r="AB73" s="220" t="e">
        <f>'Area 24'!FG74</f>
        <v>#N/A</v>
      </c>
      <c r="AC73" s="219" t="e">
        <f>'Area 24'!FV74</f>
        <v>#N/A</v>
      </c>
      <c r="AD73" s="220" t="e">
        <f>'Area 24'!GB74</f>
        <v>#N/A</v>
      </c>
      <c r="AE73" s="219" t="e">
        <f>'Area 24'!GQ74</f>
        <v>#N/A</v>
      </c>
      <c r="AF73" s="220" t="e">
        <f>'Area 24'!GW74</f>
        <v>#N/A</v>
      </c>
      <c r="AG73" s="219" t="e">
        <f>'Area 25'!L73</f>
        <v>#N/A</v>
      </c>
      <c r="AH73" s="220" t="e">
        <f>'Area 25'!R73</f>
        <v>#N/A</v>
      </c>
      <c r="AI73" s="219" t="e">
        <f>'Area 25'!AE73</f>
        <v>#N/A</v>
      </c>
      <c r="AJ73" s="220" t="e">
        <f>'Area 25'!AK73</f>
        <v>#N/A</v>
      </c>
      <c r="AK73" s="219" t="e">
        <f>'Area 25'!AX73</f>
        <v>#N/A</v>
      </c>
      <c r="AL73" s="220" t="e">
        <f>'Area 25'!BD73</f>
        <v>#N/A</v>
      </c>
      <c r="AM73" s="384" t="e">
        <f>'Area 25'!BQ73</f>
        <v>#N/A</v>
      </c>
      <c r="AN73" s="220" t="e">
        <f>'Area 25'!BW73</f>
        <v>#N/A</v>
      </c>
      <c r="AO73" s="219" t="e">
        <f>'Area 25'!CJ73</f>
        <v>#N/A</v>
      </c>
      <c r="AP73" s="220" t="e">
        <f>'Area 25'!CP73</f>
        <v>#N/A</v>
      </c>
      <c r="AQ73" s="219" t="e">
        <f>'Area 25'!DC73</f>
        <v>#N/A</v>
      </c>
      <c r="AR73" s="220" t="e">
        <f>'Area 25'!DI73</f>
        <v>#N/A</v>
      </c>
      <c r="AS73" s="219" t="e">
        <f>'Area 26'!AE73</f>
        <v>#N/A</v>
      </c>
      <c r="AT73" s="221" t="e">
        <f>'Area 26'!AK73</f>
        <v>#N/A</v>
      </c>
      <c r="AU73" s="222" t="e">
        <f>'Area 26'!M73</f>
        <v>#N/A</v>
      </c>
      <c r="AV73" s="223" t="e">
        <f>'Area 26'!S73</f>
        <v>#N/A</v>
      </c>
      <c r="AW73" s="171">
        <f t="shared" si="10"/>
        <v>0</v>
      </c>
      <c r="AX73" s="171">
        <f t="shared" si="11"/>
        <v>0</v>
      </c>
      <c r="AY73" s="171">
        <f t="shared" si="12"/>
        <v>0</v>
      </c>
      <c r="AZ73" s="171">
        <f t="shared" si="13"/>
        <v>0</v>
      </c>
      <c r="BA73" s="171">
        <f>COUNTIF(K73:AZ73, "High")</f>
        <v>0</v>
      </c>
      <c r="BB73" s="171">
        <f>COUNTIF(L73:BA73, "Very High")</f>
        <v>0</v>
      </c>
    </row>
    <row r="74" spans="1:54"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44" ht="22" thickBot="1"/>
    <row r="86" spans="1:44" ht="79" customHeight="1" thickBot="1">
      <c r="G86" s="617" t="s">
        <v>0</v>
      </c>
      <c r="H86" s="618"/>
      <c r="I86" s="618"/>
      <c r="J86" s="618"/>
      <c r="K86" s="618"/>
      <c r="L86" s="619"/>
      <c r="M86" s="611" t="s">
        <v>1</v>
      </c>
      <c r="N86" s="612"/>
      <c r="O86" s="612"/>
      <c r="P86" s="612"/>
      <c r="Q86" s="612"/>
      <c r="R86" s="613"/>
      <c r="S86" s="611" t="s">
        <v>2</v>
      </c>
      <c r="T86" s="612"/>
      <c r="U86" s="612"/>
      <c r="V86" s="612"/>
      <c r="W86" s="612"/>
      <c r="X86" s="613"/>
      <c r="Y86" s="624" t="s">
        <v>3</v>
      </c>
      <c r="Z86" s="625"/>
      <c r="AA86" s="625"/>
      <c r="AB86" s="625"/>
      <c r="AC86" s="625"/>
      <c r="AD86" s="626"/>
      <c r="AE86" s="6"/>
      <c r="AF86" s="6"/>
      <c r="AG86" s="6"/>
      <c r="AH86" s="6"/>
      <c r="AI86" s="6"/>
      <c r="AJ86" s="6"/>
      <c r="AK86" s="6"/>
      <c r="AL86" s="6"/>
      <c r="AM86" s="6"/>
      <c r="AN86" s="6"/>
      <c r="AO86" s="6"/>
      <c r="AP86" s="6"/>
      <c r="AQ86" s="6"/>
      <c r="AR86" s="6"/>
    </row>
    <row r="87" spans="1:44" ht="146" customHeight="1">
      <c r="A87" s="154" t="s">
        <v>26</v>
      </c>
      <c r="B87" s="154" t="s">
        <v>27</v>
      </c>
      <c r="C87" s="164" t="s">
        <v>28</v>
      </c>
      <c r="D87" s="164" t="s">
        <v>29</v>
      </c>
      <c r="E87" s="162" t="s">
        <v>32</v>
      </c>
      <c r="F87" s="156" t="s">
        <v>33</v>
      </c>
      <c r="G87" s="162" t="s">
        <v>32</v>
      </c>
      <c r="H87" s="156" t="s">
        <v>33</v>
      </c>
      <c r="I87" s="156" t="s">
        <v>34</v>
      </c>
      <c r="J87" s="156" t="s">
        <v>35</v>
      </c>
      <c r="K87" s="156" t="s">
        <v>36</v>
      </c>
      <c r="L87" s="161" t="s">
        <v>37</v>
      </c>
      <c r="M87" s="162" t="s">
        <v>32</v>
      </c>
      <c r="N87" s="156" t="s">
        <v>33</v>
      </c>
      <c r="O87" s="156" t="s">
        <v>34</v>
      </c>
      <c r="P87" s="156" t="s">
        <v>35</v>
      </c>
      <c r="Q87" s="156" t="s">
        <v>36</v>
      </c>
      <c r="R87" s="161" t="s">
        <v>37</v>
      </c>
      <c r="S87" s="162" t="s">
        <v>32</v>
      </c>
      <c r="T87" s="156" t="s">
        <v>33</v>
      </c>
      <c r="U87" s="156" t="s">
        <v>34</v>
      </c>
      <c r="V87" s="156" t="s">
        <v>35</v>
      </c>
      <c r="W87" s="156" t="s">
        <v>36</v>
      </c>
      <c r="X87" s="161" t="s">
        <v>37</v>
      </c>
      <c r="Y87" s="162" t="s">
        <v>32</v>
      </c>
      <c r="Z87" s="156" t="s">
        <v>33</v>
      </c>
      <c r="AA87" s="156" t="s">
        <v>34</v>
      </c>
      <c r="AB87" s="156" t="s">
        <v>35</v>
      </c>
      <c r="AC87" s="156" t="s">
        <v>36</v>
      </c>
      <c r="AD87" s="161" t="s">
        <v>37</v>
      </c>
      <c r="AE87" s="6"/>
      <c r="AF87" s="6"/>
      <c r="AG87" s="6"/>
      <c r="AH87" s="6"/>
      <c r="AI87" s="6"/>
      <c r="AJ87" s="6"/>
      <c r="AK87" s="6"/>
      <c r="AL87" s="6"/>
      <c r="AM87" s="6"/>
      <c r="AN87" s="6"/>
      <c r="AO87" s="6"/>
      <c r="AP87" s="6"/>
      <c r="AQ87" s="6"/>
      <c r="AR87" s="6"/>
    </row>
    <row r="88" spans="1:44" ht="116" customHeight="1">
      <c r="A88" s="152" t="s">
        <v>38</v>
      </c>
      <c r="B88" s="152" t="s">
        <v>39</v>
      </c>
      <c r="C88" s="165" t="s">
        <v>40</v>
      </c>
      <c r="D88" s="168">
        <v>1</v>
      </c>
      <c r="E88" s="377">
        <f t="shared" ref="E88:E119" si="14">COUNTIF(E4:J4, "Data Gap")</f>
        <v>0</v>
      </c>
      <c r="F88" s="171">
        <f t="shared" ref="F88:F119" si="15">COUNTIF(E4:J4, "Very Low")</f>
        <v>0</v>
      </c>
      <c r="G88" s="377">
        <f t="shared" ref="G88:G119" si="16">COUNTIF(G4:L4, "Data Gap")</f>
        <v>0</v>
      </c>
      <c r="H88" s="171">
        <f t="shared" ref="H88:H119" si="17">COUNTIF(G4:L4, "Very Low")</f>
        <v>0</v>
      </c>
      <c r="I88" s="171">
        <f t="shared" ref="I88:I119" si="18">COUNTIF(G4:L4, "Low")</f>
        <v>0</v>
      </c>
      <c r="J88" s="171">
        <f t="shared" ref="J88:J119" si="19">COUNTIF(G4:L4, "Moderate")</f>
        <v>0</v>
      </c>
      <c r="K88" s="171">
        <f t="shared" ref="K88:K119" si="20">COUNTIF(G4:L4, "High")</f>
        <v>1</v>
      </c>
      <c r="L88" s="378">
        <f t="shared" ref="L88:L119" si="21">COUNTIF(G4:L4, "Very High")</f>
        <v>1</v>
      </c>
      <c r="M88" s="377">
        <f>COUNTIF(M4:AF4, "Data Gap")</f>
        <v>0</v>
      </c>
      <c r="N88" s="171">
        <f>COUNTIF(M4:AF4, "Very Low")</f>
        <v>0</v>
      </c>
      <c r="O88" s="171">
        <f>COUNTIF(M4:AF4, "Low")</f>
        <v>0</v>
      </c>
      <c r="P88" s="171">
        <f>COUNTIF(M4:AF4, "Moderate")</f>
        <v>0</v>
      </c>
      <c r="Q88" s="171">
        <f>COUNTIF(M4:AF4, "High")</f>
        <v>0</v>
      </c>
      <c r="R88" s="378">
        <f>COUNTIF(M4:AF4, "Very High")</f>
        <v>0</v>
      </c>
      <c r="S88" s="377">
        <f>COUNTIF(AG4:AR4, "Data Gap")</f>
        <v>0</v>
      </c>
      <c r="T88" s="171">
        <f>COUNTIF(AG4:AR4, "Very Low")</f>
        <v>0</v>
      </c>
      <c r="U88" s="171">
        <f>COUNTIF(AG4:AR4, "Low")</f>
        <v>0</v>
      </c>
      <c r="V88" s="171">
        <f>COUNTIF(AG4:AR4, "Moderate")</f>
        <v>0</v>
      </c>
      <c r="W88" s="171">
        <f>COUNTIF(AG4:AR4, "High")</f>
        <v>0</v>
      </c>
      <c r="X88" s="378">
        <f>COUNTIF(AG4:AR4, "Very High")</f>
        <v>0</v>
      </c>
      <c r="Y88" s="377">
        <f>COUNTIF(AS4:AV4, "Data Gap")</f>
        <v>0</v>
      </c>
      <c r="Z88" s="171">
        <f>COUNTIF(AS4:AV4, "Very Low")</f>
        <v>0</v>
      </c>
      <c r="AA88" s="171">
        <f>COUNTIF(AS4:AV4, "Low")</f>
        <v>0</v>
      </c>
      <c r="AB88" s="171">
        <f>COUNTIF(AS4:AV4, "Moderate")</f>
        <v>0</v>
      </c>
      <c r="AC88" s="171">
        <f>COUNTIF(AS4:AV4, "High")</f>
        <v>0</v>
      </c>
      <c r="AD88" s="378">
        <f>COUNTIF(AS4:AV4, "Very High")</f>
        <v>0</v>
      </c>
      <c r="AE88" s="6"/>
      <c r="AF88" s="6"/>
      <c r="AG88" s="6"/>
      <c r="AH88" s="6"/>
      <c r="AI88" s="6"/>
      <c r="AJ88" s="6"/>
      <c r="AK88" s="6"/>
      <c r="AL88" s="6"/>
      <c r="AM88" s="6"/>
      <c r="AN88" s="6"/>
      <c r="AO88" s="6"/>
      <c r="AP88" s="6"/>
      <c r="AQ88" s="6"/>
      <c r="AR88" s="6"/>
    </row>
    <row r="89" spans="1:44" ht="116">
      <c r="A89" s="152" t="s">
        <v>38</v>
      </c>
      <c r="B89" s="152" t="s">
        <v>39</v>
      </c>
      <c r="C89" s="165" t="s">
        <v>41</v>
      </c>
      <c r="D89" s="168">
        <v>2</v>
      </c>
      <c r="E89" s="377">
        <f t="shared" si="14"/>
        <v>0</v>
      </c>
      <c r="F89" s="171">
        <f t="shared" si="15"/>
        <v>0</v>
      </c>
      <c r="G89" s="377">
        <f t="shared" si="16"/>
        <v>0</v>
      </c>
      <c r="H89" s="171">
        <f t="shared" si="17"/>
        <v>0</v>
      </c>
      <c r="I89" s="171">
        <f t="shared" si="18"/>
        <v>2</v>
      </c>
      <c r="J89" s="171">
        <f t="shared" si="19"/>
        <v>0</v>
      </c>
      <c r="K89" s="171">
        <f t="shared" si="20"/>
        <v>0</v>
      </c>
      <c r="L89" s="378">
        <f t="shared" si="21"/>
        <v>0</v>
      </c>
      <c r="M89" s="377">
        <f t="shared" ref="M89:M152" si="22">COUNTIF(M5:AF5, "Data Gap")</f>
        <v>0</v>
      </c>
      <c r="N89" s="171">
        <f t="shared" ref="N89:N152" si="23">COUNTIF(M5:AF5, "Very Low")</f>
        <v>2</v>
      </c>
      <c r="O89" s="171">
        <f t="shared" ref="O89:O152" si="24">COUNTIF(M5:AF5, "Low")</f>
        <v>1</v>
      </c>
      <c r="P89" s="171">
        <f t="shared" ref="P89:P152" si="25">COUNTIF(M5:AF5, "Moderate")</f>
        <v>0</v>
      </c>
      <c r="Q89" s="171">
        <f t="shared" ref="Q89:Q152" si="26">COUNTIF(M5:AF5, "High")</f>
        <v>0</v>
      </c>
      <c r="R89" s="378">
        <f t="shared" ref="R89:R152" si="27">COUNTIF(M5:AF5, "Very High")</f>
        <v>0</v>
      </c>
      <c r="S89" s="377">
        <f t="shared" ref="S89:S152" si="28">COUNTIF(AG5:AR5, "Data Gap")</f>
        <v>0</v>
      </c>
      <c r="T89" s="171">
        <f t="shared" ref="T89:T152" si="29">COUNTIF(AG5:AR5, "Very Low")</f>
        <v>0</v>
      </c>
      <c r="U89" s="171">
        <f t="shared" ref="U89:U152" si="30">COUNTIF(AG5:AR5, "Low")</f>
        <v>0</v>
      </c>
      <c r="V89" s="171">
        <f t="shared" ref="V89:V152" si="31">COUNTIF(AG5:AR5, "Moderate")</f>
        <v>0</v>
      </c>
      <c r="W89" s="171">
        <f t="shared" ref="W89:W152" si="32">COUNTIF(AG5:AR5, "High")</f>
        <v>0</v>
      </c>
      <c r="X89" s="378">
        <f t="shared" ref="X89:X152" si="33">COUNTIF(AG5:AR5, "Very High")</f>
        <v>0</v>
      </c>
      <c r="Y89" s="377">
        <f t="shared" ref="Y89:Y152" si="34">COUNTIF(AS5:AV5, "Data Gap")</f>
        <v>0</v>
      </c>
      <c r="Z89" s="171">
        <f t="shared" ref="Z89:Z152" si="35">COUNTIF(AS5:AV5, "Very Low")</f>
        <v>0</v>
      </c>
      <c r="AA89" s="171">
        <f t="shared" ref="AA89:AA152" si="36">COUNTIF(AS5:AV5, "Low")</f>
        <v>0</v>
      </c>
      <c r="AB89" s="171">
        <f t="shared" ref="AB89:AB152" si="37">COUNTIF(AS5:AV5, "Moderate")</f>
        <v>0</v>
      </c>
      <c r="AC89" s="171">
        <f t="shared" ref="AC89:AC152" si="38">COUNTIF(AS5:AV5, "High")</f>
        <v>0</v>
      </c>
      <c r="AD89" s="378">
        <f t="shared" ref="AD89:AD152" si="39">COUNTIF(AS5:AV5, "Very High")</f>
        <v>0</v>
      </c>
      <c r="AE89" s="6"/>
      <c r="AF89" s="6"/>
      <c r="AG89" s="6"/>
      <c r="AH89" s="6"/>
      <c r="AI89" s="6"/>
      <c r="AJ89" s="6"/>
      <c r="AK89" s="6"/>
      <c r="AL89" s="6"/>
      <c r="AM89" s="6"/>
      <c r="AN89" s="6"/>
      <c r="AO89" s="6"/>
      <c r="AP89" s="6"/>
      <c r="AQ89" s="6"/>
      <c r="AR89" s="6"/>
    </row>
    <row r="90" spans="1:44" ht="116">
      <c r="A90" s="152" t="s">
        <v>38</v>
      </c>
      <c r="B90" s="152" t="s">
        <v>39</v>
      </c>
      <c r="C90" s="165" t="s">
        <v>44</v>
      </c>
      <c r="D90" s="168">
        <v>3</v>
      </c>
      <c r="E90" s="377">
        <f t="shared" si="14"/>
        <v>0</v>
      </c>
      <c r="F90" s="171">
        <f t="shared" si="15"/>
        <v>2</v>
      </c>
      <c r="G90" s="377">
        <f t="shared" si="16"/>
        <v>0</v>
      </c>
      <c r="H90" s="171">
        <f t="shared" si="17"/>
        <v>0</v>
      </c>
      <c r="I90" s="171">
        <f t="shared" si="18"/>
        <v>0</v>
      </c>
      <c r="J90" s="171">
        <f t="shared" si="19"/>
        <v>1</v>
      </c>
      <c r="K90" s="171">
        <f t="shared" si="20"/>
        <v>0</v>
      </c>
      <c r="L90" s="378">
        <f t="shared" si="21"/>
        <v>1</v>
      </c>
      <c r="M90" s="377">
        <f t="shared" si="22"/>
        <v>0</v>
      </c>
      <c r="N90" s="171">
        <f t="shared" si="23"/>
        <v>0</v>
      </c>
      <c r="O90" s="171">
        <f t="shared" si="24"/>
        <v>3</v>
      </c>
      <c r="P90" s="171">
        <f t="shared" si="25"/>
        <v>0</v>
      </c>
      <c r="Q90" s="171">
        <f t="shared" si="26"/>
        <v>0</v>
      </c>
      <c r="R90" s="378">
        <f t="shared" si="27"/>
        <v>0</v>
      </c>
      <c r="S90" s="377">
        <f t="shared" si="28"/>
        <v>0</v>
      </c>
      <c r="T90" s="171">
        <f t="shared" si="29"/>
        <v>0</v>
      </c>
      <c r="U90" s="171">
        <f t="shared" si="30"/>
        <v>0</v>
      </c>
      <c r="V90" s="171">
        <f t="shared" si="31"/>
        <v>0</v>
      </c>
      <c r="W90" s="171">
        <f t="shared" si="32"/>
        <v>0</v>
      </c>
      <c r="X90" s="378">
        <f t="shared" si="33"/>
        <v>0</v>
      </c>
      <c r="Y90" s="377">
        <f t="shared" si="34"/>
        <v>0</v>
      </c>
      <c r="Z90" s="171">
        <f t="shared" si="35"/>
        <v>0</v>
      </c>
      <c r="AA90" s="171">
        <f t="shared" si="36"/>
        <v>0</v>
      </c>
      <c r="AB90" s="171">
        <f t="shared" si="37"/>
        <v>0</v>
      </c>
      <c r="AC90" s="171">
        <f t="shared" si="38"/>
        <v>0</v>
      </c>
      <c r="AD90" s="378">
        <f t="shared" si="39"/>
        <v>0</v>
      </c>
      <c r="AE90" s="6"/>
      <c r="AF90" s="6"/>
      <c r="AG90" s="6"/>
      <c r="AH90" s="6"/>
      <c r="AI90" s="6"/>
      <c r="AJ90" s="6"/>
      <c r="AK90" s="6"/>
      <c r="AL90" s="6"/>
      <c r="AM90" s="6"/>
      <c r="AN90" s="6"/>
      <c r="AO90" s="6"/>
      <c r="AP90" s="6"/>
      <c r="AQ90" s="6"/>
      <c r="AR90" s="6"/>
    </row>
    <row r="91" spans="1:44" ht="116">
      <c r="A91" s="152" t="s">
        <v>38</v>
      </c>
      <c r="B91" s="152" t="s">
        <v>39</v>
      </c>
      <c r="C91" s="165" t="s">
        <v>45</v>
      </c>
      <c r="D91" s="168">
        <v>4</v>
      </c>
      <c r="E91" s="377">
        <f t="shared" si="14"/>
        <v>0</v>
      </c>
      <c r="F91" s="171">
        <f t="shared" si="15"/>
        <v>0</v>
      </c>
      <c r="G91" s="377">
        <f t="shared" si="16"/>
        <v>0</v>
      </c>
      <c r="H91" s="171">
        <f t="shared" si="17"/>
        <v>0</v>
      </c>
      <c r="I91" s="171">
        <f t="shared" si="18"/>
        <v>0</v>
      </c>
      <c r="J91" s="171">
        <f t="shared" si="19"/>
        <v>0</v>
      </c>
      <c r="K91" s="171">
        <f t="shared" si="20"/>
        <v>0</v>
      </c>
      <c r="L91" s="378">
        <f t="shared" si="21"/>
        <v>0</v>
      </c>
      <c r="M91" s="377">
        <f t="shared" si="22"/>
        <v>0</v>
      </c>
      <c r="N91" s="171">
        <f t="shared" si="23"/>
        <v>0</v>
      </c>
      <c r="O91" s="171">
        <f t="shared" si="24"/>
        <v>0</v>
      </c>
      <c r="P91" s="171">
        <f t="shared" si="25"/>
        <v>0</v>
      </c>
      <c r="Q91" s="171">
        <f t="shared" si="26"/>
        <v>0</v>
      </c>
      <c r="R91" s="378">
        <f t="shared" si="27"/>
        <v>0</v>
      </c>
      <c r="S91" s="377">
        <f t="shared" si="28"/>
        <v>0</v>
      </c>
      <c r="T91" s="171">
        <f t="shared" si="29"/>
        <v>0</v>
      </c>
      <c r="U91" s="171">
        <f t="shared" si="30"/>
        <v>0</v>
      </c>
      <c r="V91" s="171">
        <f t="shared" si="31"/>
        <v>0</v>
      </c>
      <c r="W91" s="171">
        <f t="shared" si="32"/>
        <v>0</v>
      </c>
      <c r="X91" s="378">
        <f t="shared" si="33"/>
        <v>0</v>
      </c>
      <c r="Y91" s="377">
        <f t="shared" si="34"/>
        <v>0</v>
      </c>
      <c r="Z91" s="171">
        <f t="shared" si="35"/>
        <v>0</v>
      </c>
      <c r="AA91" s="171">
        <f t="shared" si="36"/>
        <v>0</v>
      </c>
      <c r="AB91" s="171">
        <f t="shared" si="37"/>
        <v>0</v>
      </c>
      <c r="AC91" s="171">
        <f t="shared" si="38"/>
        <v>0</v>
      </c>
      <c r="AD91" s="378">
        <f t="shared" si="39"/>
        <v>0</v>
      </c>
      <c r="AE91" s="6"/>
      <c r="AF91" s="6"/>
      <c r="AG91" s="6"/>
      <c r="AH91" s="6"/>
      <c r="AI91" s="6"/>
      <c r="AJ91" s="6"/>
      <c r="AK91" s="6"/>
      <c r="AL91" s="6"/>
      <c r="AM91" s="6"/>
      <c r="AN91" s="6"/>
      <c r="AO91" s="6"/>
      <c r="AP91" s="6"/>
      <c r="AQ91" s="6"/>
      <c r="AR91" s="6"/>
    </row>
    <row r="92" spans="1:44" ht="116">
      <c r="A92" s="152" t="s">
        <v>38</v>
      </c>
      <c r="B92" s="152" t="s">
        <v>39</v>
      </c>
      <c r="C92" s="166" t="s">
        <v>46</v>
      </c>
      <c r="D92" s="168">
        <v>5</v>
      </c>
      <c r="E92" s="377">
        <f t="shared" si="14"/>
        <v>0</v>
      </c>
      <c r="F92" s="171">
        <f t="shared" si="15"/>
        <v>0</v>
      </c>
      <c r="G92" s="377">
        <f t="shared" si="16"/>
        <v>0</v>
      </c>
      <c r="H92" s="171">
        <f t="shared" si="17"/>
        <v>0</v>
      </c>
      <c r="I92" s="171">
        <f t="shared" si="18"/>
        <v>2</v>
      </c>
      <c r="J92" s="171">
        <f t="shared" si="19"/>
        <v>0</v>
      </c>
      <c r="K92" s="171">
        <f t="shared" si="20"/>
        <v>0</v>
      </c>
      <c r="L92" s="378">
        <f t="shared" si="21"/>
        <v>0</v>
      </c>
      <c r="M92" s="377">
        <f t="shared" si="22"/>
        <v>0</v>
      </c>
      <c r="N92" s="171">
        <f t="shared" si="23"/>
        <v>2</v>
      </c>
      <c r="O92" s="171">
        <f t="shared" si="24"/>
        <v>0</v>
      </c>
      <c r="P92" s="171">
        <f t="shared" si="25"/>
        <v>0</v>
      </c>
      <c r="Q92" s="171">
        <f t="shared" si="26"/>
        <v>0</v>
      </c>
      <c r="R92" s="378">
        <f t="shared" si="27"/>
        <v>0</v>
      </c>
      <c r="S92" s="377">
        <f t="shared" si="28"/>
        <v>0</v>
      </c>
      <c r="T92" s="171">
        <f t="shared" si="29"/>
        <v>0</v>
      </c>
      <c r="U92" s="171">
        <f t="shared" si="30"/>
        <v>0</v>
      </c>
      <c r="V92" s="171">
        <f t="shared" si="31"/>
        <v>0</v>
      </c>
      <c r="W92" s="171">
        <f t="shared" si="32"/>
        <v>0</v>
      </c>
      <c r="X92" s="378">
        <f t="shared" si="33"/>
        <v>0</v>
      </c>
      <c r="Y92" s="377">
        <f t="shared" si="34"/>
        <v>0</v>
      </c>
      <c r="Z92" s="171">
        <f t="shared" si="35"/>
        <v>0</v>
      </c>
      <c r="AA92" s="171">
        <f t="shared" si="36"/>
        <v>0</v>
      </c>
      <c r="AB92" s="171">
        <f t="shared" si="37"/>
        <v>0</v>
      </c>
      <c r="AC92" s="171">
        <f t="shared" si="38"/>
        <v>0</v>
      </c>
      <c r="AD92" s="378">
        <f t="shared" si="39"/>
        <v>0</v>
      </c>
      <c r="AE92" s="6"/>
      <c r="AF92" s="6"/>
      <c r="AG92" s="6"/>
      <c r="AH92" s="6"/>
      <c r="AI92" s="6"/>
      <c r="AJ92" s="6"/>
      <c r="AK92" s="6"/>
      <c r="AL92" s="6"/>
      <c r="AM92" s="6"/>
      <c r="AN92" s="6"/>
      <c r="AO92" s="6"/>
      <c r="AP92" s="6"/>
      <c r="AQ92" s="6"/>
      <c r="AR92" s="6"/>
    </row>
    <row r="93" spans="1:44" ht="116">
      <c r="A93" s="152" t="s">
        <v>38</v>
      </c>
      <c r="B93" s="152" t="s">
        <v>47</v>
      </c>
      <c r="C93" s="165" t="s">
        <v>48</v>
      </c>
      <c r="D93" s="168">
        <v>6</v>
      </c>
      <c r="E93" s="377">
        <f t="shared" si="14"/>
        <v>0</v>
      </c>
      <c r="F93" s="171">
        <f t="shared" si="15"/>
        <v>0</v>
      </c>
      <c r="G93" s="377">
        <f t="shared" si="16"/>
        <v>0</v>
      </c>
      <c r="H93" s="171">
        <f t="shared" si="17"/>
        <v>0</v>
      </c>
      <c r="I93" s="171">
        <f t="shared" si="18"/>
        <v>0</v>
      </c>
      <c r="J93" s="171">
        <f t="shared" si="19"/>
        <v>0</v>
      </c>
      <c r="K93" s="171">
        <f t="shared" si="20"/>
        <v>0</v>
      </c>
      <c r="L93" s="378">
        <f t="shared" si="21"/>
        <v>2</v>
      </c>
      <c r="M93" s="377">
        <f t="shared" si="22"/>
        <v>0</v>
      </c>
      <c r="N93" s="171">
        <f t="shared" si="23"/>
        <v>0</v>
      </c>
      <c r="O93" s="171">
        <f t="shared" si="24"/>
        <v>0</v>
      </c>
      <c r="P93" s="171">
        <f t="shared" si="25"/>
        <v>0</v>
      </c>
      <c r="Q93" s="171">
        <f t="shared" si="26"/>
        <v>0</v>
      </c>
      <c r="R93" s="378">
        <f t="shared" si="27"/>
        <v>0</v>
      </c>
      <c r="S93" s="377">
        <f t="shared" si="28"/>
        <v>0</v>
      </c>
      <c r="T93" s="171">
        <f t="shared" si="29"/>
        <v>0</v>
      </c>
      <c r="U93" s="171">
        <f t="shared" si="30"/>
        <v>0</v>
      </c>
      <c r="V93" s="171">
        <f t="shared" si="31"/>
        <v>0</v>
      </c>
      <c r="W93" s="171">
        <f t="shared" si="32"/>
        <v>0</v>
      </c>
      <c r="X93" s="378">
        <f t="shared" si="33"/>
        <v>0</v>
      </c>
      <c r="Y93" s="377">
        <f t="shared" si="34"/>
        <v>0</v>
      </c>
      <c r="Z93" s="171">
        <f t="shared" si="35"/>
        <v>0</v>
      </c>
      <c r="AA93" s="171">
        <f t="shared" si="36"/>
        <v>0</v>
      </c>
      <c r="AB93" s="171">
        <f t="shared" si="37"/>
        <v>0</v>
      </c>
      <c r="AC93" s="171">
        <f t="shared" si="38"/>
        <v>0</v>
      </c>
      <c r="AD93" s="378">
        <f t="shared" si="39"/>
        <v>0</v>
      </c>
      <c r="AE93" s="6"/>
      <c r="AF93" s="6"/>
      <c r="AG93" s="6"/>
      <c r="AH93" s="6"/>
      <c r="AI93" s="6"/>
      <c r="AJ93" s="6"/>
      <c r="AK93" s="6"/>
      <c r="AL93" s="6"/>
      <c r="AM93" s="6"/>
      <c r="AN93" s="6"/>
      <c r="AO93" s="6"/>
      <c r="AP93" s="6"/>
      <c r="AQ93" s="6"/>
      <c r="AR93" s="6"/>
    </row>
    <row r="94" spans="1:44" ht="116">
      <c r="A94" s="152" t="s">
        <v>38</v>
      </c>
      <c r="B94" s="152" t="s">
        <v>47</v>
      </c>
      <c r="C94" s="165" t="s">
        <v>49</v>
      </c>
      <c r="D94" s="168">
        <v>7</v>
      </c>
      <c r="E94" s="377">
        <f t="shared" si="14"/>
        <v>0</v>
      </c>
      <c r="F94" s="171">
        <f t="shared" si="15"/>
        <v>0</v>
      </c>
      <c r="G94" s="377">
        <f t="shared" si="16"/>
        <v>0</v>
      </c>
      <c r="H94" s="171">
        <f t="shared" si="17"/>
        <v>0</v>
      </c>
      <c r="I94" s="171">
        <f t="shared" si="18"/>
        <v>0</v>
      </c>
      <c r="J94" s="171">
        <f t="shared" si="19"/>
        <v>0</v>
      </c>
      <c r="K94" s="171">
        <f t="shared" si="20"/>
        <v>0</v>
      </c>
      <c r="L94" s="378">
        <f t="shared" si="21"/>
        <v>0</v>
      </c>
      <c r="M94" s="377">
        <f t="shared" si="22"/>
        <v>0</v>
      </c>
      <c r="N94" s="171">
        <f t="shared" si="23"/>
        <v>0</v>
      </c>
      <c r="O94" s="171">
        <f t="shared" si="24"/>
        <v>0</v>
      </c>
      <c r="P94" s="171">
        <f t="shared" si="25"/>
        <v>0</v>
      </c>
      <c r="Q94" s="171">
        <f t="shared" si="26"/>
        <v>0</v>
      </c>
      <c r="R94" s="378">
        <f t="shared" si="27"/>
        <v>0</v>
      </c>
      <c r="S94" s="377">
        <f t="shared" si="28"/>
        <v>0</v>
      </c>
      <c r="T94" s="171">
        <f t="shared" si="29"/>
        <v>0</v>
      </c>
      <c r="U94" s="171">
        <f t="shared" si="30"/>
        <v>0</v>
      </c>
      <c r="V94" s="171">
        <f t="shared" si="31"/>
        <v>0</v>
      </c>
      <c r="W94" s="171">
        <f t="shared" si="32"/>
        <v>0</v>
      </c>
      <c r="X94" s="378">
        <f t="shared" si="33"/>
        <v>0</v>
      </c>
      <c r="Y94" s="377">
        <f t="shared" si="34"/>
        <v>0</v>
      </c>
      <c r="Z94" s="171">
        <f t="shared" si="35"/>
        <v>0</v>
      </c>
      <c r="AA94" s="171">
        <f t="shared" si="36"/>
        <v>0</v>
      </c>
      <c r="AB94" s="171">
        <f t="shared" si="37"/>
        <v>0</v>
      </c>
      <c r="AC94" s="171">
        <f t="shared" si="38"/>
        <v>0</v>
      </c>
      <c r="AD94" s="378">
        <f t="shared" si="39"/>
        <v>0</v>
      </c>
      <c r="AE94" s="6"/>
      <c r="AF94" s="6"/>
      <c r="AG94" s="6"/>
      <c r="AH94" s="6"/>
      <c r="AI94" s="6"/>
      <c r="AJ94" s="6"/>
      <c r="AK94" s="6"/>
      <c r="AL94" s="6"/>
      <c r="AM94" s="6"/>
      <c r="AN94" s="6"/>
      <c r="AO94" s="6"/>
      <c r="AP94" s="6"/>
      <c r="AQ94" s="6"/>
      <c r="AR94" s="6"/>
    </row>
    <row r="95" spans="1:44" ht="116">
      <c r="A95" s="152" t="s">
        <v>38</v>
      </c>
      <c r="B95" s="152" t="s">
        <v>47</v>
      </c>
      <c r="C95" s="165" t="s">
        <v>50</v>
      </c>
      <c r="D95" s="168">
        <v>8</v>
      </c>
      <c r="E95" s="377">
        <f t="shared" si="14"/>
        <v>0</v>
      </c>
      <c r="F95" s="171">
        <f t="shared" si="15"/>
        <v>1</v>
      </c>
      <c r="G95" s="377">
        <f t="shared" si="16"/>
        <v>0</v>
      </c>
      <c r="H95" s="171">
        <f t="shared" si="17"/>
        <v>1</v>
      </c>
      <c r="I95" s="171">
        <f t="shared" si="18"/>
        <v>1</v>
      </c>
      <c r="J95" s="171">
        <f t="shared" si="19"/>
        <v>0</v>
      </c>
      <c r="K95" s="171">
        <f t="shared" si="20"/>
        <v>0</v>
      </c>
      <c r="L95" s="378">
        <f t="shared" si="21"/>
        <v>0</v>
      </c>
      <c r="M95" s="377">
        <f t="shared" si="22"/>
        <v>0</v>
      </c>
      <c r="N95" s="171">
        <f t="shared" si="23"/>
        <v>0</v>
      </c>
      <c r="O95" s="171">
        <f t="shared" si="24"/>
        <v>0</v>
      </c>
      <c r="P95" s="171">
        <f t="shared" si="25"/>
        <v>0</v>
      </c>
      <c r="Q95" s="171">
        <f t="shared" si="26"/>
        <v>0</v>
      </c>
      <c r="R95" s="378">
        <f t="shared" si="27"/>
        <v>0</v>
      </c>
      <c r="S95" s="377">
        <f t="shared" si="28"/>
        <v>0</v>
      </c>
      <c r="T95" s="171">
        <f t="shared" si="29"/>
        <v>0</v>
      </c>
      <c r="U95" s="171">
        <f t="shared" si="30"/>
        <v>0</v>
      </c>
      <c r="V95" s="171">
        <f t="shared" si="31"/>
        <v>0</v>
      </c>
      <c r="W95" s="171">
        <f t="shared" si="32"/>
        <v>0</v>
      </c>
      <c r="X95" s="378">
        <f t="shared" si="33"/>
        <v>0</v>
      </c>
      <c r="Y95" s="377">
        <f t="shared" si="34"/>
        <v>0</v>
      </c>
      <c r="Z95" s="171">
        <f t="shared" si="35"/>
        <v>0</v>
      </c>
      <c r="AA95" s="171">
        <f t="shared" si="36"/>
        <v>0</v>
      </c>
      <c r="AB95" s="171">
        <f t="shared" si="37"/>
        <v>0</v>
      </c>
      <c r="AC95" s="171">
        <f t="shared" si="38"/>
        <v>0</v>
      </c>
      <c r="AD95" s="378">
        <f t="shared" si="39"/>
        <v>0</v>
      </c>
      <c r="AE95" s="6"/>
      <c r="AF95" s="6"/>
      <c r="AG95" s="6"/>
      <c r="AH95" s="6"/>
      <c r="AI95" s="6"/>
      <c r="AJ95" s="6"/>
      <c r="AK95" s="6"/>
      <c r="AL95" s="6"/>
      <c r="AM95" s="6"/>
      <c r="AN95" s="6"/>
      <c r="AO95" s="6"/>
      <c r="AP95" s="6"/>
      <c r="AQ95" s="6"/>
      <c r="AR95" s="6"/>
    </row>
    <row r="96" spans="1:44" ht="116">
      <c r="A96" s="152" t="s">
        <v>38</v>
      </c>
      <c r="B96" s="152" t="s">
        <v>51</v>
      </c>
      <c r="C96" s="165" t="s">
        <v>52</v>
      </c>
      <c r="D96" s="168">
        <v>9</v>
      </c>
      <c r="E96" s="377">
        <f t="shared" si="14"/>
        <v>0</v>
      </c>
      <c r="F96" s="171">
        <f t="shared" si="15"/>
        <v>0</v>
      </c>
      <c r="G96" s="377">
        <f t="shared" si="16"/>
        <v>0</v>
      </c>
      <c r="H96" s="171">
        <f t="shared" si="17"/>
        <v>0</v>
      </c>
      <c r="I96" s="171">
        <f t="shared" si="18"/>
        <v>0</v>
      </c>
      <c r="J96" s="171">
        <f t="shared" si="19"/>
        <v>1</v>
      </c>
      <c r="K96" s="171">
        <f t="shared" si="20"/>
        <v>1</v>
      </c>
      <c r="L96" s="378">
        <f t="shared" si="21"/>
        <v>0</v>
      </c>
      <c r="M96" s="377">
        <f t="shared" si="22"/>
        <v>0</v>
      </c>
      <c r="N96" s="171">
        <f t="shared" si="23"/>
        <v>0</v>
      </c>
      <c r="O96" s="171">
        <f t="shared" si="24"/>
        <v>0</v>
      </c>
      <c r="P96" s="171">
        <f t="shared" si="25"/>
        <v>0</v>
      </c>
      <c r="Q96" s="171">
        <f t="shared" si="26"/>
        <v>0</v>
      </c>
      <c r="R96" s="378">
        <f t="shared" si="27"/>
        <v>0</v>
      </c>
      <c r="S96" s="377">
        <f t="shared" si="28"/>
        <v>0</v>
      </c>
      <c r="T96" s="171">
        <f t="shared" si="29"/>
        <v>2</v>
      </c>
      <c r="U96" s="171">
        <f t="shared" si="30"/>
        <v>0</v>
      </c>
      <c r="V96" s="171">
        <f t="shared" si="31"/>
        <v>0</v>
      </c>
      <c r="W96" s="171">
        <f t="shared" si="32"/>
        <v>0</v>
      </c>
      <c r="X96" s="378">
        <f t="shared" si="33"/>
        <v>0</v>
      </c>
      <c r="Y96" s="377">
        <f t="shared" si="34"/>
        <v>0</v>
      </c>
      <c r="Z96" s="171">
        <f t="shared" si="35"/>
        <v>0</v>
      </c>
      <c r="AA96" s="171">
        <f t="shared" si="36"/>
        <v>0</v>
      </c>
      <c r="AB96" s="171">
        <f t="shared" si="37"/>
        <v>0</v>
      </c>
      <c r="AC96" s="171">
        <f t="shared" si="38"/>
        <v>0</v>
      </c>
      <c r="AD96" s="378">
        <f t="shared" si="39"/>
        <v>0</v>
      </c>
      <c r="AE96" s="6"/>
      <c r="AF96" s="6"/>
      <c r="AG96" s="6"/>
      <c r="AH96" s="6"/>
      <c r="AI96" s="6"/>
      <c r="AJ96" s="6"/>
      <c r="AK96" s="6"/>
      <c r="AL96" s="6"/>
      <c r="AM96" s="6"/>
      <c r="AN96" s="6"/>
      <c r="AO96" s="6"/>
      <c r="AP96" s="6"/>
      <c r="AQ96" s="6"/>
      <c r="AR96" s="6"/>
    </row>
    <row r="97" spans="1:44" ht="116">
      <c r="A97" s="152" t="s">
        <v>38</v>
      </c>
      <c r="B97" s="152" t="s">
        <v>51</v>
      </c>
      <c r="C97" s="165" t="s">
        <v>53</v>
      </c>
      <c r="D97" s="168">
        <v>10</v>
      </c>
      <c r="E97" s="377">
        <f t="shared" si="14"/>
        <v>0</v>
      </c>
      <c r="F97" s="171">
        <f t="shared" si="15"/>
        <v>2</v>
      </c>
      <c r="G97" s="377">
        <f t="shared" si="16"/>
        <v>0</v>
      </c>
      <c r="H97" s="171">
        <f t="shared" si="17"/>
        <v>0</v>
      </c>
      <c r="I97" s="171">
        <f t="shared" si="18"/>
        <v>0</v>
      </c>
      <c r="J97" s="171">
        <f t="shared" si="19"/>
        <v>0</v>
      </c>
      <c r="K97" s="171">
        <f t="shared" si="20"/>
        <v>0</v>
      </c>
      <c r="L97" s="378">
        <f t="shared" si="21"/>
        <v>0</v>
      </c>
      <c r="M97" s="377">
        <f t="shared" si="22"/>
        <v>0</v>
      </c>
      <c r="N97" s="171">
        <f t="shared" si="23"/>
        <v>0</v>
      </c>
      <c r="O97" s="171">
        <f t="shared" si="24"/>
        <v>0</v>
      </c>
      <c r="P97" s="171">
        <f t="shared" si="25"/>
        <v>0</v>
      </c>
      <c r="Q97" s="171">
        <f t="shared" si="26"/>
        <v>0</v>
      </c>
      <c r="R97" s="378">
        <f t="shared" si="27"/>
        <v>0</v>
      </c>
      <c r="S97" s="377">
        <f t="shared" si="28"/>
        <v>0</v>
      </c>
      <c r="T97" s="171">
        <f t="shared" si="29"/>
        <v>0</v>
      </c>
      <c r="U97" s="171">
        <f t="shared" si="30"/>
        <v>2</v>
      </c>
      <c r="V97" s="171">
        <f t="shared" si="31"/>
        <v>0</v>
      </c>
      <c r="W97" s="171">
        <f t="shared" si="32"/>
        <v>0</v>
      </c>
      <c r="X97" s="378">
        <f t="shared" si="33"/>
        <v>0</v>
      </c>
      <c r="Y97" s="377">
        <f t="shared" si="34"/>
        <v>0</v>
      </c>
      <c r="Z97" s="171">
        <f t="shared" si="35"/>
        <v>0</v>
      </c>
      <c r="AA97" s="171">
        <f t="shared" si="36"/>
        <v>0</v>
      </c>
      <c r="AB97" s="171">
        <f t="shared" si="37"/>
        <v>0</v>
      </c>
      <c r="AC97" s="171">
        <f t="shared" si="38"/>
        <v>0</v>
      </c>
      <c r="AD97" s="378">
        <f t="shared" si="39"/>
        <v>0</v>
      </c>
      <c r="AE97" s="6"/>
      <c r="AF97" s="6"/>
      <c r="AG97" s="6"/>
      <c r="AH97" s="6"/>
      <c r="AI97" s="6"/>
      <c r="AJ97" s="6"/>
      <c r="AK97" s="6"/>
      <c r="AL97" s="6"/>
      <c r="AM97" s="6"/>
      <c r="AN97" s="6"/>
      <c r="AO97" s="6"/>
      <c r="AP97" s="6"/>
      <c r="AQ97" s="6"/>
      <c r="AR97" s="6"/>
    </row>
    <row r="98" spans="1:44" ht="116">
      <c r="A98" s="152" t="s">
        <v>38</v>
      </c>
      <c r="B98" s="152" t="s">
        <v>54</v>
      </c>
      <c r="C98" s="165" t="s">
        <v>55</v>
      </c>
      <c r="D98" s="168">
        <v>11</v>
      </c>
      <c r="E98" s="377">
        <f t="shared" si="14"/>
        <v>0</v>
      </c>
      <c r="F98" s="171">
        <f t="shared" si="15"/>
        <v>0</v>
      </c>
      <c r="G98" s="377">
        <f t="shared" si="16"/>
        <v>0</v>
      </c>
      <c r="H98" s="171">
        <f t="shared" si="17"/>
        <v>0</v>
      </c>
      <c r="I98" s="171">
        <f t="shared" si="18"/>
        <v>0</v>
      </c>
      <c r="J98" s="171">
        <f t="shared" si="19"/>
        <v>0</v>
      </c>
      <c r="K98" s="171">
        <f t="shared" si="20"/>
        <v>1</v>
      </c>
      <c r="L98" s="378">
        <f t="shared" si="21"/>
        <v>1</v>
      </c>
      <c r="M98" s="377">
        <f t="shared" si="22"/>
        <v>0</v>
      </c>
      <c r="N98" s="171">
        <f t="shared" si="23"/>
        <v>0</v>
      </c>
      <c r="O98" s="171">
        <f t="shared" si="24"/>
        <v>0</v>
      </c>
      <c r="P98" s="171">
        <f t="shared" si="25"/>
        <v>0</v>
      </c>
      <c r="Q98" s="171">
        <f t="shared" si="26"/>
        <v>1</v>
      </c>
      <c r="R98" s="378">
        <f t="shared" si="27"/>
        <v>0</v>
      </c>
      <c r="S98" s="377">
        <f t="shared" si="28"/>
        <v>0</v>
      </c>
      <c r="T98" s="171">
        <f t="shared" si="29"/>
        <v>0</v>
      </c>
      <c r="U98" s="171">
        <f t="shared" si="30"/>
        <v>1</v>
      </c>
      <c r="V98" s="171">
        <f t="shared" si="31"/>
        <v>0</v>
      </c>
      <c r="W98" s="171">
        <f t="shared" si="32"/>
        <v>0</v>
      </c>
      <c r="X98" s="378">
        <f t="shared" si="33"/>
        <v>0</v>
      </c>
      <c r="Y98" s="377">
        <f t="shared" si="34"/>
        <v>0</v>
      </c>
      <c r="Z98" s="171">
        <f t="shared" si="35"/>
        <v>0</v>
      </c>
      <c r="AA98" s="171">
        <f t="shared" si="36"/>
        <v>0</v>
      </c>
      <c r="AB98" s="171">
        <f t="shared" si="37"/>
        <v>0</v>
      </c>
      <c r="AC98" s="171">
        <f t="shared" si="38"/>
        <v>0</v>
      </c>
      <c r="AD98" s="378">
        <f t="shared" si="39"/>
        <v>0</v>
      </c>
      <c r="AE98" s="6"/>
      <c r="AF98" s="6"/>
      <c r="AG98" s="6"/>
      <c r="AH98" s="6"/>
      <c r="AI98" s="6"/>
      <c r="AJ98" s="6"/>
      <c r="AK98" s="6"/>
      <c r="AL98" s="6"/>
      <c r="AM98" s="6"/>
      <c r="AN98" s="6"/>
      <c r="AO98" s="6"/>
      <c r="AP98" s="6"/>
      <c r="AQ98" s="6"/>
      <c r="AR98" s="6"/>
    </row>
    <row r="99" spans="1:44" ht="116">
      <c r="A99" s="152" t="s">
        <v>38</v>
      </c>
      <c r="B99" s="152" t="s">
        <v>54</v>
      </c>
      <c r="C99" s="165" t="s">
        <v>56</v>
      </c>
      <c r="D99" s="168">
        <v>12</v>
      </c>
      <c r="E99" s="377">
        <f t="shared" si="14"/>
        <v>0</v>
      </c>
      <c r="F99" s="171">
        <f t="shared" si="15"/>
        <v>2</v>
      </c>
      <c r="G99" s="377">
        <f t="shared" si="16"/>
        <v>0</v>
      </c>
      <c r="H99" s="171">
        <f t="shared" si="17"/>
        <v>0</v>
      </c>
      <c r="I99" s="171">
        <f t="shared" si="18"/>
        <v>0</v>
      </c>
      <c r="J99" s="171">
        <f t="shared" si="19"/>
        <v>0</v>
      </c>
      <c r="K99" s="171">
        <f t="shared" si="20"/>
        <v>0</v>
      </c>
      <c r="L99" s="378">
        <f t="shared" si="21"/>
        <v>0</v>
      </c>
      <c r="M99" s="377">
        <f t="shared" si="22"/>
        <v>0</v>
      </c>
      <c r="N99" s="171">
        <f t="shared" si="23"/>
        <v>0</v>
      </c>
      <c r="O99" s="171">
        <f t="shared" si="24"/>
        <v>0</v>
      </c>
      <c r="P99" s="171">
        <f t="shared" si="25"/>
        <v>0</v>
      </c>
      <c r="Q99" s="171">
        <f t="shared" si="26"/>
        <v>0</v>
      </c>
      <c r="R99" s="378">
        <f t="shared" si="27"/>
        <v>0</v>
      </c>
      <c r="S99" s="377">
        <f t="shared" si="28"/>
        <v>0</v>
      </c>
      <c r="T99" s="171">
        <f t="shared" si="29"/>
        <v>0</v>
      </c>
      <c r="U99" s="171">
        <f t="shared" si="30"/>
        <v>0</v>
      </c>
      <c r="V99" s="171">
        <f t="shared" si="31"/>
        <v>0</v>
      </c>
      <c r="W99" s="171">
        <f t="shared" si="32"/>
        <v>0</v>
      </c>
      <c r="X99" s="378">
        <f t="shared" si="33"/>
        <v>0</v>
      </c>
      <c r="Y99" s="377">
        <f t="shared" si="34"/>
        <v>0</v>
      </c>
      <c r="Z99" s="171">
        <f t="shared" si="35"/>
        <v>0</v>
      </c>
      <c r="AA99" s="171">
        <f t="shared" si="36"/>
        <v>0</v>
      </c>
      <c r="AB99" s="171">
        <f t="shared" si="37"/>
        <v>0</v>
      </c>
      <c r="AC99" s="171">
        <f t="shared" si="38"/>
        <v>0</v>
      </c>
      <c r="AD99" s="378">
        <f t="shared" si="39"/>
        <v>0</v>
      </c>
      <c r="AE99" s="6"/>
      <c r="AF99" s="6"/>
      <c r="AG99" s="6"/>
      <c r="AH99" s="6"/>
      <c r="AI99" s="6"/>
      <c r="AJ99" s="6"/>
      <c r="AK99" s="6"/>
      <c r="AL99" s="6"/>
      <c r="AM99" s="6"/>
      <c r="AN99" s="6"/>
      <c r="AO99" s="6"/>
      <c r="AP99" s="6"/>
      <c r="AQ99" s="6"/>
      <c r="AR99" s="6"/>
    </row>
    <row r="100" spans="1:44" ht="116">
      <c r="A100" s="152" t="s">
        <v>38</v>
      </c>
      <c r="B100" s="152" t="s">
        <v>54</v>
      </c>
      <c r="C100" s="165" t="s">
        <v>57</v>
      </c>
      <c r="D100" s="168">
        <v>13</v>
      </c>
      <c r="E100" s="377">
        <f t="shared" si="14"/>
        <v>0</v>
      </c>
      <c r="F100" s="171">
        <f t="shared" si="15"/>
        <v>0</v>
      </c>
      <c r="G100" s="377">
        <f t="shared" si="16"/>
        <v>0</v>
      </c>
      <c r="H100" s="171">
        <f t="shared" si="17"/>
        <v>0</v>
      </c>
      <c r="I100" s="171">
        <f t="shared" si="18"/>
        <v>0</v>
      </c>
      <c r="J100" s="171">
        <f t="shared" si="19"/>
        <v>0</v>
      </c>
      <c r="K100" s="171">
        <f t="shared" si="20"/>
        <v>0</v>
      </c>
      <c r="L100" s="378">
        <f t="shared" si="21"/>
        <v>0</v>
      </c>
      <c r="M100" s="377">
        <f t="shared" si="22"/>
        <v>0</v>
      </c>
      <c r="N100" s="171">
        <f t="shared" si="23"/>
        <v>0</v>
      </c>
      <c r="O100" s="171">
        <f t="shared" si="24"/>
        <v>0</v>
      </c>
      <c r="P100" s="171">
        <f t="shared" si="25"/>
        <v>0</v>
      </c>
      <c r="Q100" s="171">
        <f t="shared" si="26"/>
        <v>0</v>
      </c>
      <c r="R100" s="378">
        <f t="shared" si="27"/>
        <v>0</v>
      </c>
      <c r="S100" s="377">
        <f t="shared" si="28"/>
        <v>0</v>
      </c>
      <c r="T100" s="171">
        <f t="shared" si="29"/>
        <v>0</v>
      </c>
      <c r="U100" s="171">
        <f t="shared" si="30"/>
        <v>0</v>
      </c>
      <c r="V100" s="171">
        <f t="shared" si="31"/>
        <v>0</v>
      </c>
      <c r="W100" s="171">
        <f t="shared" si="32"/>
        <v>0</v>
      </c>
      <c r="X100" s="378">
        <f t="shared" si="33"/>
        <v>0</v>
      </c>
      <c r="Y100" s="377">
        <f t="shared" si="34"/>
        <v>0</v>
      </c>
      <c r="Z100" s="171">
        <f t="shared" si="35"/>
        <v>0</v>
      </c>
      <c r="AA100" s="171">
        <f t="shared" si="36"/>
        <v>0</v>
      </c>
      <c r="AB100" s="171">
        <f t="shared" si="37"/>
        <v>0</v>
      </c>
      <c r="AC100" s="171">
        <f t="shared" si="38"/>
        <v>0</v>
      </c>
      <c r="AD100" s="378">
        <f t="shared" si="39"/>
        <v>0</v>
      </c>
      <c r="AE100" s="6"/>
      <c r="AF100" s="6"/>
      <c r="AG100" s="6"/>
      <c r="AH100" s="6"/>
      <c r="AI100" s="6"/>
      <c r="AJ100" s="6"/>
      <c r="AK100" s="6"/>
      <c r="AL100" s="6"/>
      <c r="AM100" s="6"/>
      <c r="AN100" s="6"/>
      <c r="AO100" s="6"/>
      <c r="AP100" s="6"/>
      <c r="AQ100" s="6"/>
      <c r="AR100" s="6"/>
    </row>
    <row r="101" spans="1:44" ht="116">
      <c r="A101" s="152" t="s">
        <v>38</v>
      </c>
      <c r="B101" s="152" t="s">
        <v>54</v>
      </c>
      <c r="C101" s="165" t="s">
        <v>58</v>
      </c>
      <c r="D101" s="168">
        <v>14</v>
      </c>
      <c r="E101" s="377">
        <f t="shared" si="14"/>
        <v>0</v>
      </c>
      <c r="F101" s="171">
        <f t="shared" si="15"/>
        <v>0</v>
      </c>
      <c r="G101" s="377">
        <f t="shared" si="16"/>
        <v>0</v>
      </c>
      <c r="H101" s="171">
        <f t="shared" si="17"/>
        <v>0</v>
      </c>
      <c r="I101" s="171">
        <f t="shared" si="18"/>
        <v>0</v>
      </c>
      <c r="J101" s="171">
        <f t="shared" si="19"/>
        <v>0</v>
      </c>
      <c r="K101" s="171">
        <f t="shared" si="20"/>
        <v>0</v>
      </c>
      <c r="L101" s="378">
        <f t="shared" si="21"/>
        <v>0</v>
      </c>
      <c r="M101" s="377">
        <f t="shared" si="22"/>
        <v>0</v>
      </c>
      <c r="N101" s="171">
        <f t="shared" si="23"/>
        <v>0</v>
      </c>
      <c r="O101" s="171">
        <f t="shared" si="24"/>
        <v>0</v>
      </c>
      <c r="P101" s="171">
        <f t="shared" si="25"/>
        <v>0</v>
      </c>
      <c r="Q101" s="171">
        <f t="shared" si="26"/>
        <v>0</v>
      </c>
      <c r="R101" s="378">
        <f t="shared" si="27"/>
        <v>0</v>
      </c>
      <c r="S101" s="377">
        <f t="shared" si="28"/>
        <v>0</v>
      </c>
      <c r="T101" s="171">
        <f t="shared" si="29"/>
        <v>0</v>
      </c>
      <c r="U101" s="171">
        <f t="shared" si="30"/>
        <v>0</v>
      </c>
      <c r="V101" s="171">
        <f t="shared" si="31"/>
        <v>0</v>
      </c>
      <c r="W101" s="171">
        <f t="shared" si="32"/>
        <v>0</v>
      </c>
      <c r="X101" s="378">
        <f t="shared" si="33"/>
        <v>0</v>
      </c>
      <c r="Y101" s="377">
        <f t="shared" si="34"/>
        <v>0</v>
      </c>
      <c r="Z101" s="171">
        <f t="shared" si="35"/>
        <v>0</v>
      </c>
      <c r="AA101" s="171">
        <f t="shared" si="36"/>
        <v>0</v>
      </c>
      <c r="AB101" s="171">
        <f t="shared" si="37"/>
        <v>0</v>
      </c>
      <c r="AC101" s="171">
        <f t="shared" si="38"/>
        <v>0</v>
      </c>
      <c r="AD101" s="378">
        <f t="shared" si="39"/>
        <v>0</v>
      </c>
      <c r="AE101" s="6"/>
      <c r="AF101" s="6"/>
      <c r="AG101" s="6"/>
      <c r="AH101" s="6"/>
      <c r="AI101" s="6"/>
      <c r="AJ101" s="6"/>
      <c r="AK101" s="6"/>
      <c r="AL101" s="6"/>
      <c r="AM101" s="6"/>
      <c r="AN101" s="6"/>
      <c r="AO101" s="6"/>
      <c r="AP101" s="6"/>
      <c r="AQ101" s="6"/>
      <c r="AR101" s="6"/>
    </row>
    <row r="102" spans="1:44" ht="116">
      <c r="A102" s="152" t="s">
        <v>38</v>
      </c>
      <c r="B102" s="152" t="s">
        <v>54</v>
      </c>
      <c r="C102" s="165" t="s">
        <v>59</v>
      </c>
      <c r="D102" s="168">
        <v>15</v>
      </c>
      <c r="E102" s="377">
        <f t="shared" si="14"/>
        <v>0</v>
      </c>
      <c r="F102" s="171">
        <f t="shared" si="15"/>
        <v>0</v>
      </c>
      <c r="G102" s="377">
        <f t="shared" si="16"/>
        <v>0</v>
      </c>
      <c r="H102" s="171">
        <f t="shared" si="17"/>
        <v>0</v>
      </c>
      <c r="I102" s="171">
        <f t="shared" si="18"/>
        <v>0</v>
      </c>
      <c r="J102" s="171">
        <f t="shared" si="19"/>
        <v>0</v>
      </c>
      <c r="K102" s="171">
        <f t="shared" si="20"/>
        <v>0</v>
      </c>
      <c r="L102" s="378">
        <f t="shared" si="21"/>
        <v>0</v>
      </c>
      <c r="M102" s="377">
        <f t="shared" si="22"/>
        <v>0</v>
      </c>
      <c r="N102" s="171">
        <f t="shared" si="23"/>
        <v>0</v>
      </c>
      <c r="O102" s="171">
        <f t="shared" si="24"/>
        <v>0</v>
      </c>
      <c r="P102" s="171">
        <f t="shared" si="25"/>
        <v>0</v>
      </c>
      <c r="Q102" s="171">
        <f t="shared" si="26"/>
        <v>0</v>
      </c>
      <c r="R102" s="378">
        <f t="shared" si="27"/>
        <v>0</v>
      </c>
      <c r="S102" s="377">
        <f t="shared" si="28"/>
        <v>0</v>
      </c>
      <c r="T102" s="171">
        <f t="shared" si="29"/>
        <v>0</v>
      </c>
      <c r="U102" s="171">
        <f t="shared" si="30"/>
        <v>0</v>
      </c>
      <c r="V102" s="171">
        <f t="shared" si="31"/>
        <v>0</v>
      </c>
      <c r="W102" s="171">
        <f t="shared" si="32"/>
        <v>0</v>
      </c>
      <c r="X102" s="378">
        <f t="shared" si="33"/>
        <v>0</v>
      </c>
      <c r="Y102" s="377">
        <f t="shared" si="34"/>
        <v>0</v>
      </c>
      <c r="Z102" s="171">
        <f t="shared" si="35"/>
        <v>0</v>
      </c>
      <c r="AA102" s="171">
        <f t="shared" si="36"/>
        <v>0</v>
      </c>
      <c r="AB102" s="171">
        <f t="shared" si="37"/>
        <v>0</v>
      </c>
      <c r="AC102" s="171">
        <f t="shared" si="38"/>
        <v>0</v>
      </c>
      <c r="AD102" s="378">
        <f t="shared" si="39"/>
        <v>0</v>
      </c>
      <c r="AE102" s="6"/>
      <c r="AF102" s="6"/>
      <c r="AG102" s="6"/>
      <c r="AH102" s="6"/>
      <c r="AI102" s="6"/>
      <c r="AJ102" s="6"/>
      <c r="AK102" s="6"/>
      <c r="AL102" s="6"/>
      <c r="AM102" s="6"/>
      <c r="AN102" s="6"/>
      <c r="AO102" s="6"/>
      <c r="AP102" s="6"/>
      <c r="AQ102" s="6"/>
      <c r="AR102" s="6"/>
    </row>
    <row r="103" spans="1:44" ht="58">
      <c r="A103" s="152" t="s">
        <v>60</v>
      </c>
      <c r="B103" s="152" t="s">
        <v>39</v>
      </c>
      <c r="C103" s="165" t="s">
        <v>61</v>
      </c>
      <c r="D103" s="168">
        <v>16</v>
      </c>
      <c r="E103" s="377">
        <f t="shared" si="14"/>
        <v>0</v>
      </c>
      <c r="F103" s="171">
        <f t="shared" si="15"/>
        <v>0</v>
      </c>
      <c r="G103" s="377">
        <f t="shared" si="16"/>
        <v>0</v>
      </c>
      <c r="H103" s="171">
        <f t="shared" si="17"/>
        <v>0</v>
      </c>
      <c r="I103" s="171">
        <f t="shared" si="18"/>
        <v>0</v>
      </c>
      <c r="J103" s="171">
        <f t="shared" si="19"/>
        <v>0</v>
      </c>
      <c r="K103" s="171">
        <f t="shared" si="20"/>
        <v>0</v>
      </c>
      <c r="L103" s="378">
        <f t="shared" si="21"/>
        <v>0</v>
      </c>
      <c r="M103" s="377">
        <f t="shared" si="22"/>
        <v>0</v>
      </c>
      <c r="N103" s="171">
        <f t="shared" si="23"/>
        <v>0</v>
      </c>
      <c r="O103" s="171">
        <f t="shared" si="24"/>
        <v>3</v>
      </c>
      <c r="P103" s="171">
        <f t="shared" si="25"/>
        <v>0</v>
      </c>
      <c r="Q103" s="171">
        <f t="shared" si="26"/>
        <v>0</v>
      </c>
      <c r="R103" s="378">
        <f t="shared" si="27"/>
        <v>0</v>
      </c>
      <c r="S103" s="377">
        <f t="shared" si="28"/>
        <v>0</v>
      </c>
      <c r="T103" s="171">
        <f t="shared" si="29"/>
        <v>0</v>
      </c>
      <c r="U103" s="171">
        <f t="shared" si="30"/>
        <v>2</v>
      </c>
      <c r="V103" s="171">
        <f t="shared" si="31"/>
        <v>0</v>
      </c>
      <c r="W103" s="171">
        <f t="shared" si="32"/>
        <v>0</v>
      </c>
      <c r="X103" s="378">
        <f t="shared" si="33"/>
        <v>0</v>
      </c>
      <c r="Y103" s="377">
        <f t="shared" si="34"/>
        <v>0</v>
      </c>
      <c r="Z103" s="171">
        <f t="shared" si="35"/>
        <v>0</v>
      </c>
      <c r="AA103" s="171">
        <f t="shared" si="36"/>
        <v>0</v>
      </c>
      <c r="AB103" s="171">
        <f t="shared" si="37"/>
        <v>0</v>
      </c>
      <c r="AC103" s="171">
        <f t="shared" si="38"/>
        <v>0</v>
      </c>
      <c r="AD103" s="378">
        <f t="shared" si="39"/>
        <v>0</v>
      </c>
      <c r="AE103" s="6"/>
      <c r="AF103" s="6"/>
      <c r="AG103" s="6"/>
      <c r="AH103" s="6"/>
      <c r="AI103" s="6"/>
      <c r="AJ103" s="6"/>
      <c r="AK103" s="6"/>
      <c r="AL103" s="6"/>
      <c r="AM103" s="6"/>
      <c r="AN103" s="6"/>
      <c r="AO103" s="6"/>
      <c r="AP103" s="6"/>
      <c r="AQ103" s="6"/>
      <c r="AR103" s="6"/>
    </row>
    <row r="104" spans="1:44" ht="58">
      <c r="A104" s="152" t="s">
        <v>60</v>
      </c>
      <c r="B104" s="152" t="s">
        <v>39</v>
      </c>
      <c r="C104" s="165" t="s">
        <v>62</v>
      </c>
      <c r="D104" s="168">
        <v>17</v>
      </c>
      <c r="E104" s="377">
        <f t="shared" si="14"/>
        <v>0</v>
      </c>
      <c r="F104" s="171">
        <f t="shared" si="15"/>
        <v>0</v>
      </c>
      <c r="G104" s="377">
        <f t="shared" si="16"/>
        <v>0</v>
      </c>
      <c r="H104" s="171">
        <f t="shared" si="17"/>
        <v>0</v>
      </c>
      <c r="I104" s="171">
        <f t="shared" si="18"/>
        <v>0</v>
      </c>
      <c r="J104" s="171">
        <f t="shared" si="19"/>
        <v>0</v>
      </c>
      <c r="K104" s="171">
        <f t="shared" si="20"/>
        <v>0</v>
      </c>
      <c r="L104" s="378">
        <f t="shared" si="21"/>
        <v>0</v>
      </c>
      <c r="M104" s="377">
        <f t="shared" si="22"/>
        <v>0</v>
      </c>
      <c r="N104" s="171">
        <f t="shared" si="23"/>
        <v>0</v>
      </c>
      <c r="O104" s="171">
        <f t="shared" si="24"/>
        <v>3</v>
      </c>
      <c r="P104" s="171">
        <f t="shared" si="25"/>
        <v>0</v>
      </c>
      <c r="Q104" s="171">
        <f t="shared" si="26"/>
        <v>0</v>
      </c>
      <c r="R104" s="378">
        <f t="shared" si="27"/>
        <v>0</v>
      </c>
      <c r="S104" s="377">
        <f t="shared" si="28"/>
        <v>0</v>
      </c>
      <c r="T104" s="171">
        <f t="shared" si="29"/>
        <v>0</v>
      </c>
      <c r="U104" s="171">
        <f t="shared" si="30"/>
        <v>2</v>
      </c>
      <c r="V104" s="171">
        <f t="shared" si="31"/>
        <v>0</v>
      </c>
      <c r="W104" s="171">
        <f t="shared" si="32"/>
        <v>0</v>
      </c>
      <c r="X104" s="378">
        <f t="shared" si="33"/>
        <v>0</v>
      </c>
      <c r="Y104" s="377">
        <f t="shared" si="34"/>
        <v>0</v>
      </c>
      <c r="Z104" s="171">
        <f t="shared" si="35"/>
        <v>0</v>
      </c>
      <c r="AA104" s="171">
        <f t="shared" si="36"/>
        <v>0</v>
      </c>
      <c r="AB104" s="171">
        <f t="shared" si="37"/>
        <v>0</v>
      </c>
      <c r="AC104" s="171">
        <f t="shared" si="38"/>
        <v>0</v>
      </c>
      <c r="AD104" s="378">
        <f t="shared" si="39"/>
        <v>0</v>
      </c>
      <c r="AE104" s="6"/>
      <c r="AF104" s="6"/>
      <c r="AG104" s="6"/>
      <c r="AH104" s="6"/>
      <c r="AI104" s="6"/>
      <c r="AJ104" s="6"/>
      <c r="AK104" s="6"/>
      <c r="AL104" s="6"/>
      <c r="AM104" s="6"/>
      <c r="AN104" s="6"/>
      <c r="AO104" s="6"/>
      <c r="AP104" s="6"/>
      <c r="AQ104" s="6"/>
      <c r="AR104" s="6"/>
    </row>
    <row r="105" spans="1:44" ht="58">
      <c r="A105" s="152" t="s">
        <v>60</v>
      </c>
      <c r="B105" s="152" t="s">
        <v>39</v>
      </c>
      <c r="C105" s="165" t="s">
        <v>62</v>
      </c>
      <c r="D105" s="168">
        <v>18</v>
      </c>
      <c r="E105" s="377">
        <f t="shared" si="14"/>
        <v>0</v>
      </c>
      <c r="F105" s="171">
        <f t="shared" si="15"/>
        <v>0</v>
      </c>
      <c r="G105" s="377">
        <f t="shared" si="16"/>
        <v>0</v>
      </c>
      <c r="H105" s="171">
        <f t="shared" si="17"/>
        <v>0</v>
      </c>
      <c r="I105" s="171">
        <f t="shared" si="18"/>
        <v>0</v>
      </c>
      <c r="J105" s="171">
        <f t="shared" si="19"/>
        <v>0</v>
      </c>
      <c r="K105" s="171">
        <f t="shared" si="20"/>
        <v>0</v>
      </c>
      <c r="L105" s="378">
        <f t="shared" si="21"/>
        <v>0</v>
      </c>
      <c r="M105" s="377">
        <f t="shared" si="22"/>
        <v>0</v>
      </c>
      <c r="N105" s="171">
        <f t="shared" si="23"/>
        <v>0</v>
      </c>
      <c r="O105" s="171">
        <f t="shared" si="24"/>
        <v>3</v>
      </c>
      <c r="P105" s="171">
        <f t="shared" si="25"/>
        <v>0</v>
      </c>
      <c r="Q105" s="171">
        <f t="shared" si="26"/>
        <v>0</v>
      </c>
      <c r="R105" s="378">
        <f t="shared" si="27"/>
        <v>0</v>
      </c>
      <c r="S105" s="377">
        <f t="shared" si="28"/>
        <v>0</v>
      </c>
      <c r="T105" s="171">
        <f t="shared" si="29"/>
        <v>0</v>
      </c>
      <c r="U105" s="171">
        <f t="shared" si="30"/>
        <v>2</v>
      </c>
      <c r="V105" s="171">
        <f t="shared" si="31"/>
        <v>0</v>
      </c>
      <c r="W105" s="171">
        <f t="shared" si="32"/>
        <v>0</v>
      </c>
      <c r="X105" s="378">
        <f t="shared" si="33"/>
        <v>0</v>
      </c>
      <c r="Y105" s="377">
        <f t="shared" si="34"/>
        <v>0</v>
      </c>
      <c r="Z105" s="171">
        <f t="shared" si="35"/>
        <v>0</v>
      </c>
      <c r="AA105" s="171">
        <f t="shared" si="36"/>
        <v>0</v>
      </c>
      <c r="AB105" s="171">
        <f t="shared" si="37"/>
        <v>0</v>
      </c>
      <c r="AC105" s="171">
        <f t="shared" si="38"/>
        <v>0</v>
      </c>
      <c r="AD105" s="378">
        <f t="shared" si="39"/>
        <v>0</v>
      </c>
      <c r="AE105" s="6"/>
      <c r="AF105" s="6"/>
      <c r="AG105" s="6"/>
      <c r="AH105" s="6"/>
      <c r="AI105" s="6"/>
      <c r="AJ105" s="6"/>
      <c r="AK105" s="6"/>
      <c r="AL105" s="6"/>
      <c r="AM105" s="6"/>
      <c r="AN105" s="6"/>
      <c r="AO105" s="6"/>
      <c r="AP105" s="6"/>
      <c r="AQ105" s="6"/>
      <c r="AR105" s="6"/>
    </row>
    <row r="106" spans="1:44" ht="58">
      <c r="A106" s="152" t="s">
        <v>60</v>
      </c>
      <c r="B106" s="152" t="s">
        <v>39</v>
      </c>
      <c r="C106" s="165" t="s">
        <v>64</v>
      </c>
      <c r="D106" s="168">
        <v>19</v>
      </c>
      <c r="E106" s="377">
        <f t="shared" si="14"/>
        <v>0</v>
      </c>
      <c r="F106" s="171">
        <f t="shared" si="15"/>
        <v>0</v>
      </c>
      <c r="G106" s="377">
        <f t="shared" si="16"/>
        <v>0</v>
      </c>
      <c r="H106" s="171">
        <f t="shared" si="17"/>
        <v>0</v>
      </c>
      <c r="I106" s="171">
        <f t="shared" si="18"/>
        <v>0</v>
      </c>
      <c r="J106" s="171">
        <f t="shared" si="19"/>
        <v>0</v>
      </c>
      <c r="K106" s="171">
        <f t="shared" si="20"/>
        <v>0</v>
      </c>
      <c r="L106" s="378">
        <f t="shared" si="21"/>
        <v>0</v>
      </c>
      <c r="M106" s="377">
        <f t="shared" si="22"/>
        <v>0</v>
      </c>
      <c r="N106" s="171">
        <f t="shared" si="23"/>
        <v>0</v>
      </c>
      <c r="O106" s="171">
        <f t="shared" si="24"/>
        <v>0</v>
      </c>
      <c r="P106" s="171">
        <f t="shared" si="25"/>
        <v>0</v>
      </c>
      <c r="Q106" s="171">
        <f t="shared" si="26"/>
        <v>0</v>
      </c>
      <c r="R106" s="378">
        <f t="shared" si="27"/>
        <v>0</v>
      </c>
      <c r="S106" s="377">
        <f t="shared" si="28"/>
        <v>0</v>
      </c>
      <c r="T106" s="171">
        <f t="shared" si="29"/>
        <v>0</v>
      </c>
      <c r="U106" s="171">
        <f t="shared" si="30"/>
        <v>0</v>
      </c>
      <c r="V106" s="171">
        <f t="shared" si="31"/>
        <v>0</v>
      </c>
      <c r="W106" s="171">
        <f t="shared" si="32"/>
        <v>0</v>
      </c>
      <c r="X106" s="378">
        <f t="shared" si="33"/>
        <v>0</v>
      </c>
      <c r="Y106" s="377">
        <f t="shared" si="34"/>
        <v>0</v>
      </c>
      <c r="Z106" s="171">
        <f t="shared" si="35"/>
        <v>0</v>
      </c>
      <c r="AA106" s="171">
        <f t="shared" si="36"/>
        <v>0</v>
      </c>
      <c r="AB106" s="171">
        <f t="shared" si="37"/>
        <v>0</v>
      </c>
      <c r="AC106" s="171">
        <f t="shared" si="38"/>
        <v>0</v>
      </c>
      <c r="AD106" s="378">
        <f t="shared" si="39"/>
        <v>0</v>
      </c>
      <c r="AE106" s="6"/>
      <c r="AF106" s="6"/>
      <c r="AG106" s="6"/>
      <c r="AH106" s="6"/>
      <c r="AI106" s="6"/>
      <c r="AJ106" s="6"/>
      <c r="AK106" s="6"/>
      <c r="AL106" s="6"/>
      <c r="AM106" s="6"/>
      <c r="AN106" s="6"/>
      <c r="AO106" s="6"/>
      <c r="AP106" s="6"/>
      <c r="AQ106" s="6"/>
      <c r="AR106" s="6"/>
    </row>
    <row r="107" spans="1:44" ht="58">
      <c r="A107" s="152" t="s">
        <v>60</v>
      </c>
      <c r="B107" s="152" t="s">
        <v>39</v>
      </c>
      <c r="C107" s="165" t="s">
        <v>65</v>
      </c>
      <c r="D107" s="168">
        <v>20</v>
      </c>
      <c r="E107" s="377">
        <f t="shared" si="14"/>
        <v>0</v>
      </c>
      <c r="F107" s="171">
        <f t="shared" si="15"/>
        <v>2</v>
      </c>
      <c r="G107" s="377">
        <f t="shared" si="16"/>
        <v>0</v>
      </c>
      <c r="H107" s="171">
        <f t="shared" si="17"/>
        <v>2</v>
      </c>
      <c r="I107" s="171">
        <f t="shared" si="18"/>
        <v>0</v>
      </c>
      <c r="J107" s="171">
        <f t="shared" si="19"/>
        <v>0</v>
      </c>
      <c r="K107" s="171">
        <f t="shared" si="20"/>
        <v>0</v>
      </c>
      <c r="L107" s="378">
        <f t="shared" si="21"/>
        <v>0</v>
      </c>
      <c r="M107" s="377">
        <f t="shared" si="22"/>
        <v>0</v>
      </c>
      <c r="N107" s="171">
        <f t="shared" si="23"/>
        <v>1</v>
      </c>
      <c r="O107" s="171">
        <f t="shared" si="24"/>
        <v>0</v>
      </c>
      <c r="P107" s="171">
        <f t="shared" si="25"/>
        <v>0</v>
      </c>
      <c r="Q107" s="171">
        <f t="shared" si="26"/>
        <v>0</v>
      </c>
      <c r="R107" s="378">
        <f t="shared" si="27"/>
        <v>0</v>
      </c>
      <c r="S107" s="377">
        <f t="shared" si="28"/>
        <v>0</v>
      </c>
      <c r="T107" s="171">
        <f t="shared" si="29"/>
        <v>0</v>
      </c>
      <c r="U107" s="171">
        <f t="shared" si="30"/>
        <v>2</v>
      </c>
      <c r="V107" s="171">
        <f t="shared" si="31"/>
        <v>0</v>
      </c>
      <c r="W107" s="171">
        <f t="shared" si="32"/>
        <v>0</v>
      </c>
      <c r="X107" s="378">
        <f t="shared" si="33"/>
        <v>0</v>
      </c>
      <c r="Y107" s="377">
        <f t="shared" si="34"/>
        <v>0</v>
      </c>
      <c r="Z107" s="171">
        <f t="shared" si="35"/>
        <v>0</v>
      </c>
      <c r="AA107" s="171">
        <f t="shared" si="36"/>
        <v>0</v>
      </c>
      <c r="AB107" s="171">
        <f t="shared" si="37"/>
        <v>0</v>
      </c>
      <c r="AC107" s="171">
        <f t="shared" si="38"/>
        <v>0</v>
      </c>
      <c r="AD107" s="378">
        <f t="shared" si="39"/>
        <v>0</v>
      </c>
      <c r="AE107" s="6"/>
      <c r="AF107" s="6"/>
      <c r="AG107" s="6"/>
      <c r="AH107" s="6"/>
      <c r="AI107" s="6"/>
      <c r="AJ107" s="6"/>
      <c r="AK107" s="6"/>
      <c r="AL107" s="6"/>
      <c r="AM107" s="6"/>
      <c r="AN107" s="6"/>
      <c r="AO107" s="6"/>
      <c r="AP107" s="6"/>
      <c r="AQ107" s="6"/>
      <c r="AR107" s="6"/>
    </row>
    <row r="108" spans="1:44" ht="58">
      <c r="A108" s="152" t="s">
        <v>60</v>
      </c>
      <c r="B108" s="152" t="s">
        <v>54</v>
      </c>
      <c r="C108" s="165" t="s">
        <v>66</v>
      </c>
      <c r="D108" s="168">
        <v>21</v>
      </c>
      <c r="E108" s="377">
        <f t="shared" si="14"/>
        <v>0</v>
      </c>
      <c r="F108" s="171">
        <f t="shared" si="15"/>
        <v>1</v>
      </c>
      <c r="G108" s="377">
        <f t="shared" si="16"/>
        <v>0</v>
      </c>
      <c r="H108" s="171">
        <f t="shared" si="17"/>
        <v>1</v>
      </c>
      <c r="I108" s="171">
        <f t="shared" si="18"/>
        <v>1</v>
      </c>
      <c r="J108" s="171">
        <f t="shared" si="19"/>
        <v>0</v>
      </c>
      <c r="K108" s="171">
        <f t="shared" si="20"/>
        <v>0</v>
      </c>
      <c r="L108" s="378">
        <f t="shared" si="21"/>
        <v>0</v>
      </c>
      <c r="M108" s="377">
        <f t="shared" si="22"/>
        <v>0</v>
      </c>
      <c r="N108" s="171">
        <f t="shared" si="23"/>
        <v>0</v>
      </c>
      <c r="O108" s="171">
        <f t="shared" si="24"/>
        <v>0</v>
      </c>
      <c r="P108" s="171">
        <f t="shared" si="25"/>
        <v>0</v>
      </c>
      <c r="Q108" s="171">
        <f t="shared" si="26"/>
        <v>0</v>
      </c>
      <c r="R108" s="378">
        <f t="shared" si="27"/>
        <v>0</v>
      </c>
      <c r="S108" s="377">
        <f t="shared" si="28"/>
        <v>0</v>
      </c>
      <c r="T108" s="171">
        <f t="shared" si="29"/>
        <v>0</v>
      </c>
      <c r="U108" s="171">
        <f t="shared" si="30"/>
        <v>0</v>
      </c>
      <c r="V108" s="171">
        <f t="shared" si="31"/>
        <v>0</v>
      </c>
      <c r="W108" s="171">
        <f t="shared" si="32"/>
        <v>0</v>
      </c>
      <c r="X108" s="378">
        <f t="shared" si="33"/>
        <v>0</v>
      </c>
      <c r="Y108" s="377">
        <f t="shared" si="34"/>
        <v>0</v>
      </c>
      <c r="Z108" s="171">
        <f t="shared" si="35"/>
        <v>0</v>
      </c>
      <c r="AA108" s="171">
        <f t="shared" si="36"/>
        <v>0</v>
      </c>
      <c r="AB108" s="171">
        <f t="shared" si="37"/>
        <v>0</v>
      </c>
      <c r="AC108" s="171">
        <f t="shared" si="38"/>
        <v>0</v>
      </c>
      <c r="AD108" s="378">
        <f t="shared" si="39"/>
        <v>0</v>
      </c>
      <c r="AE108" s="6"/>
      <c r="AF108" s="6"/>
      <c r="AG108" s="6"/>
      <c r="AH108" s="6"/>
      <c r="AI108" s="6"/>
      <c r="AJ108" s="6"/>
      <c r="AK108" s="6"/>
      <c r="AL108" s="6"/>
      <c r="AM108" s="6"/>
      <c r="AN108" s="6"/>
      <c r="AO108" s="6"/>
      <c r="AP108" s="6"/>
      <c r="AQ108" s="6"/>
      <c r="AR108" s="6"/>
    </row>
    <row r="109" spans="1:44" ht="58">
      <c r="A109" s="152" t="s">
        <v>60</v>
      </c>
      <c r="B109" s="152"/>
      <c r="C109" s="169" t="s">
        <v>67</v>
      </c>
      <c r="D109" s="168" t="s">
        <v>68</v>
      </c>
      <c r="E109" s="377">
        <f t="shared" si="14"/>
        <v>0</v>
      </c>
      <c r="F109" s="171">
        <f t="shared" si="15"/>
        <v>0</v>
      </c>
      <c r="G109" s="377">
        <f t="shared" si="16"/>
        <v>0</v>
      </c>
      <c r="H109" s="171">
        <f t="shared" si="17"/>
        <v>0</v>
      </c>
      <c r="I109" s="171">
        <f t="shared" si="18"/>
        <v>0</v>
      </c>
      <c r="J109" s="171">
        <f t="shared" si="19"/>
        <v>0</v>
      </c>
      <c r="K109" s="171">
        <f t="shared" si="20"/>
        <v>0</v>
      </c>
      <c r="L109" s="378">
        <f t="shared" si="21"/>
        <v>0</v>
      </c>
      <c r="M109" s="377">
        <f t="shared" si="22"/>
        <v>0</v>
      </c>
      <c r="N109" s="171">
        <f t="shared" si="23"/>
        <v>0</v>
      </c>
      <c r="O109" s="171">
        <f t="shared" si="24"/>
        <v>0</v>
      </c>
      <c r="P109" s="171">
        <f t="shared" si="25"/>
        <v>0</v>
      </c>
      <c r="Q109" s="171">
        <f t="shared" si="26"/>
        <v>0</v>
      </c>
      <c r="R109" s="378">
        <f t="shared" si="27"/>
        <v>0</v>
      </c>
      <c r="S109" s="377">
        <f t="shared" si="28"/>
        <v>0</v>
      </c>
      <c r="T109" s="171">
        <f t="shared" si="29"/>
        <v>0</v>
      </c>
      <c r="U109" s="171">
        <f t="shared" si="30"/>
        <v>0</v>
      </c>
      <c r="V109" s="171">
        <f t="shared" si="31"/>
        <v>0</v>
      </c>
      <c r="W109" s="171">
        <f t="shared" si="32"/>
        <v>0</v>
      </c>
      <c r="X109" s="378">
        <f t="shared" si="33"/>
        <v>0</v>
      </c>
      <c r="Y109" s="377">
        <f t="shared" si="34"/>
        <v>0</v>
      </c>
      <c r="Z109" s="171">
        <f t="shared" si="35"/>
        <v>0</v>
      </c>
      <c r="AA109" s="171">
        <f t="shared" si="36"/>
        <v>0</v>
      </c>
      <c r="AB109" s="171">
        <f t="shared" si="37"/>
        <v>0</v>
      </c>
      <c r="AC109" s="171">
        <f t="shared" si="38"/>
        <v>0</v>
      </c>
      <c r="AD109" s="378">
        <f t="shared" si="39"/>
        <v>0</v>
      </c>
      <c r="AE109" s="6"/>
      <c r="AF109" s="6"/>
      <c r="AG109" s="6"/>
      <c r="AH109" s="6"/>
      <c r="AI109" s="6"/>
      <c r="AJ109" s="6"/>
      <c r="AK109" s="6"/>
      <c r="AL109" s="6"/>
      <c r="AM109" s="6"/>
      <c r="AN109" s="6"/>
      <c r="AO109" s="6"/>
      <c r="AP109" s="6"/>
      <c r="AQ109" s="6"/>
      <c r="AR109" s="6"/>
    </row>
    <row r="110" spans="1:44" ht="58">
      <c r="A110" s="152" t="s">
        <v>60</v>
      </c>
      <c r="B110" s="152" t="s">
        <v>54</v>
      </c>
      <c r="C110" s="165" t="s">
        <v>69</v>
      </c>
      <c r="D110" s="168" t="s">
        <v>70</v>
      </c>
      <c r="E110" s="377">
        <f t="shared" si="14"/>
        <v>0</v>
      </c>
      <c r="F110" s="171">
        <f t="shared" si="15"/>
        <v>0</v>
      </c>
      <c r="G110" s="377">
        <f t="shared" si="16"/>
        <v>0</v>
      </c>
      <c r="H110" s="171">
        <f t="shared" si="17"/>
        <v>0</v>
      </c>
      <c r="I110" s="171">
        <f t="shared" si="18"/>
        <v>0</v>
      </c>
      <c r="J110" s="171">
        <f t="shared" si="19"/>
        <v>0</v>
      </c>
      <c r="K110" s="171">
        <f t="shared" si="20"/>
        <v>0</v>
      </c>
      <c r="L110" s="378">
        <f t="shared" si="21"/>
        <v>0</v>
      </c>
      <c r="M110" s="377">
        <f t="shared" si="22"/>
        <v>0</v>
      </c>
      <c r="N110" s="171">
        <f t="shared" si="23"/>
        <v>0</v>
      </c>
      <c r="O110" s="171">
        <f t="shared" si="24"/>
        <v>0</v>
      </c>
      <c r="P110" s="171">
        <f t="shared" si="25"/>
        <v>0</v>
      </c>
      <c r="Q110" s="171">
        <f t="shared" si="26"/>
        <v>0</v>
      </c>
      <c r="R110" s="378">
        <f t="shared" si="27"/>
        <v>0</v>
      </c>
      <c r="S110" s="377">
        <f t="shared" si="28"/>
        <v>0</v>
      </c>
      <c r="T110" s="171">
        <f t="shared" si="29"/>
        <v>0</v>
      </c>
      <c r="U110" s="171">
        <f t="shared" si="30"/>
        <v>0</v>
      </c>
      <c r="V110" s="171">
        <f t="shared" si="31"/>
        <v>0</v>
      </c>
      <c r="W110" s="171">
        <f t="shared" si="32"/>
        <v>0</v>
      </c>
      <c r="X110" s="378">
        <f t="shared" si="33"/>
        <v>0</v>
      </c>
      <c r="Y110" s="377">
        <f t="shared" si="34"/>
        <v>0</v>
      </c>
      <c r="Z110" s="171">
        <f t="shared" si="35"/>
        <v>0</v>
      </c>
      <c r="AA110" s="171">
        <f t="shared" si="36"/>
        <v>0</v>
      </c>
      <c r="AB110" s="171">
        <f t="shared" si="37"/>
        <v>0</v>
      </c>
      <c r="AC110" s="171">
        <f t="shared" si="38"/>
        <v>0</v>
      </c>
      <c r="AD110" s="378">
        <f t="shared" si="39"/>
        <v>0</v>
      </c>
      <c r="AE110" s="6"/>
      <c r="AF110" s="6"/>
      <c r="AG110" s="6"/>
      <c r="AH110" s="6"/>
      <c r="AI110" s="6"/>
      <c r="AJ110" s="6"/>
      <c r="AK110" s="6"/>
      <c r="AL110" s="6"/>
      <c r="AM110" s="6"/>
      <c r="AN110" s="6"/>
      <c r="AO110" s="6"/>
      <c r="AP110" s="6"/>
      <c r="AQ110" s="6"/>
      <c r="AR110" s="6"/>
    </row>
    <row r="111" spans="1:44" ht="58">
      <c r="A111" s="152" t="s">
        <v>60</v>
      </c>
      <c r="B111" s="152" t="s">
        <v>54</v>
      </c>
      <c r="C111" s="165" t="s">
        <v>71</v>
      </c>
      <c r="D111" s="168">
        <v>24</v>
      </c>
      <c r="E111" s="377">
        <f t="shared" si="14"/>
        <v>0</v>
      </c>
      <c r="F111" s="171">
        <f t="shared" si="15"/>
        <v>0</v>
      </c>
      <c r="G111" s="377">
        <f t="shared" si="16"/>
        <v>0</v>
      </c>
      <c r="H111" s="171">
        <f t="shared" si="17"/>
        <v>0</v>
      </c>
      <c r="I111" s="171">
        <f t="shared" si="18"/>
        <v>0</v>
      </c>
      <c r="J111" s="171">
        <f t="shared" si="19"/>
        <v>0</v>
      </c>
      <c r="K111" s="171">
        <f t="shared" si="20"/>
        <v>0</v>
      </c>
      <c r="L111" s="378">
        <f t="shared" si="21"/>
        <v>0</v>
      </c>
      <c r="M111" s="377">
        <f t="shared" si="22"/>
        <v>0</v>
      </c>
      <c r="N111" s="171">
        <f t="shared" si="23"/>
        <v>0</v>
      </c>
      <c r="O111" s="171">
        <f t="shared" si="24"/>
        <v>0</v>
      </c>
      <c r="P111" s="171">
        <f t="shared" si="25"/>
        <v>0</v>
      </c>
      <c r="Q111" s="171">
        <f t="shared" si="26"/>
        <v>0</v>
      </c>
      <c r="R111" s="378">
        <f t="shared" si="27"/>
        <v>0</v>
      </c>
      <c r="S111" s="377">
        <f t="shared" si="28"/>
        <v>0</v>
      </c>
      <c r="T111" s="171">
        <f t="shared" si="29"/>
        <v>0</v>
      </c>
      <c r="U111" s="171">
        <f t="shared" si="30"/>
        <v>0</v>
      </c>
      <c r="V111" s="171">
        <f t="shared" si="31"/>
        <v>0</v>
      </c>
      <c r="W111" s="171">
        <f t="shared" si="32"/>
        <v>0</v>
      </c>
      <c r="X111" s="378">
        <f t="shared" si="33"/>
        <v>0</v>
      </c>
      <c r="Y111" s="377">
        <f t="shared" si="34"/>
        <v>0</v>
      </c>
      <c r="Z111" s="171">
        <f t="shared" si="35"/>
        <v>0</v>
      </c>
      <c r="AA111" s="171">
        <f t="shared" si="36"/>
        <v>0</v>
      </c>
      <c r="AB111" s="171">
        <f t="shared" si="37"/>
        <v>0</v>
      </c>
      <c r="AC111" s="171">
        <f t="shared" si="38"/>
        <v>0</v>
      </c>
      <c r="AD111" s="378">
        <f t="shared" si="39"/>
        <v>0</v>
      </c>
      <c r="AE111" s="6"/>
      <c r="AF111" s="6"/>
      <c r="AG111" s="6"/>
      <c r="AH111" s="6"/>
      <c r="AI111" s="6"/>
      <c r="AJ111" s="6"/>
      <c r="AK111" s="6"/>
      <c r="AL111" s="6"/>
      <c r="AM111" s="6"/>
      <c r="AN111" s="6"/>
      <c r="AO111" s="6"/>
      <c r="AP111" s="6"/>
      <c r="AQ111" s="6"/>
      <c r="AR111" s="6"/>
    </row>
    <row r="112" spans="1:44" ht="58">
      <c r="A112" s="152" t="s">
        <v>60</v>
      </c>
      <c r="B112" s="152" t="s">
        <v>47</v>
      </c>
      <c r="C112" s="165" t="s">
        <v>72</v>
      </c>
      <c r="D112" s="168">
        <v>25</v>
      </c>
      <c r="E112" s="377">
        <f t="shared" si="14"/>
        <v>0</v>
      </c>
      <c r="F112" s="171">
        <f t="shared" si="15"/>
        <v>0</v>
      </c>
      <c r="G112" s="377">
        <f t="shared" si="16"/>
        <v>0</v>
      </c>
      <c r="H112" s="171">
        <f t="shared" si="17"/>
        <v>0</v>
      </c>
      <c r="I112" s="171">
        <f t="shared" si="18"/>
        <v>0</v>
      </c>
      <c r="J112" s="171">
        <f t="shared" si="19"/>
        <v>0</v>
      </c>
      <c r="K112" s="171">
        <f t="shared" si="20"/>
        <v>0</v>
      </c>
      <c r="L112" s="378">
        <f t="shared" si="21"/>
        <v>0</v>
      </c>
      <c r="M112" s="377">
        <f t="shared" si="22"/>
        <v>0</v>
      </c>
      <c r="N112" s="171">
        <f t="shared" si="23"/>
        <v>0</v>
      </c>
      <c r="O112" s="171">
        <f t="shared" si="24"/>
        <v>0</v>
      </c>
      <c r="P112" s="171">
        <f t="shared" si="25"/>
        <v>0</v>
      </c>
      <c r="Q112" s="171">
        <f t="shared" si="26"/>
        <v>0</v>
      </c>
      <c r="R112" s="378">
        <f t="shared" si="27"/>
        <v>0</v>
      </c>
      <c r="S112" s="377">
        <f t="shared" si="28"/>
        <v>0</v>
      </c>
      <c r="T112" s="171">
        <f t="shared" si="29"/>
        <v>0</v>
      </c>
      <c r="U112" s="171">
        <f t="shared" si="30"/>
        <v>0</v>
      </c>
      <c r="V112" s="171">
        <f t="shared" si="31"/>
        <v>0</v>
      </c>
      <c r="W112" s="171">
        <f t="shared" si="32"/>
        <v>0</v>
      </c>
      <c r="X112" s="378">
        <f t="shared" si="33"/>
        <v>0</v>
      </c>
      <c r="Y112" s="377">
        <f t="shared" si="34"/>
        <v>0</v>
      </c>
      <c r="Z112" s="171">
        <f t="shared" si="35"/>
        <v>0</v>
      </c>
      <c r="AA112" s="171">
        <f t="shared" si="36"/>
        <v>0</v>
      </c>
      <c r="AB112" s="171">
        <f t="shared" si="37"/>
        <v>0</v>
      </c>
      <c r="AC112" s="171">
        <f t="shared" si="38"/>
        <v>0</v>
      </c>
      <c r="AD112" s="378">
        <f t="shared" si="39"/>
        <v>0</v>
      </c>
      <c r="AE112" s="6"/>
      <c r="AF112" s="6"/>
      <c r="AG112" s="6"/>
      <c r="AH112" s="6"/>
      <c r="AI112" s="6"/>
      <c r="AJ112" s="6"/>
      <c r="AK112" s="6"/>
      <c r="AL112" s="6"/>
      <c r="AM112" s="6"/>
      <c r="AN112" s="6"/>
      <c r="AO112" s="6"/>
      <c r="AP112" s="6"/>
      <c r="AQ112" s="6"/>
      <c r="AR112" s="6"/>
    </row>
    <row r="113" spans="1:44" ht="58">
      <c r="A113" s="152" t="s">
        <v>60</v>
      </c>
      <c r="B113" s="152" t="s">
        <v>54</v>
      </c>
      <c r="C113" s="165" t="s">
        <v>73</v>
      </c>
      <c r="D113" s="168">
        <v>26</v>
      </c>
      <c r="E113" s="377">
        <f t="shared" si="14"/>
        <v>0</v>
      </c>
      <c r="F113" s="171">
        <f t="shared" si="15"/>
        <v>0</v>
      </c>
      <c r="G113" s="377">
        <f t="shared" si="16"/>
        <v>0</v>
      </c>
      <c r="H113" s="171">
        <f t="shared" si="17"/>
        <v>0</v>
      </c>
      <c r="I113" s="171">
        <f t="shared" si="18"/>
        <v>0</v>
      </c>
      <c r="J113" s="171">
        <f t="shared" si="19"/>
        <v>0</v>
      </c>
      <c r="K113" s="171">
        <f t="shared" si="20"/>
        <v>0</v>
      </c>
      <c r="L113" s="378">
        <f t="shared" si="21"/>
        <v>0</v>
      </c>
      <c r="M113" s="377">
        <f t="shared" si="22"/>
        <v>0</v>
      </c>
      <c r="N113" s="171">
        <f t="shared" si="23"/>
        <v>0</v>
      </c>
      <c r="O113" s="171">
        <f t="shared" si="24"/>
        <v>0</v>
      </c>
      <c r="P113" s="171">
        <f t="shared" si="25"/>
        <v>0</v>
      </c>
      <c r="Q113" s="171">
        <f t="shared" si="26"/>
        <v>0</v>
      </c>
      <c r="R113" s="378">
        <f t="shared" si="27"/>
        <v>0</v>
      </c>
      <c r="S113" s="377">
        <f t="shared" si="28"/>
        <v>0</v>
      </c>
      <c r="T113" s="171">
        <f t="shared" si="29"/>
        <v>0</v>
      </c>
      <c r="U113" s="171">
        <f t="shared" si="30"/>
        <v>0</v>
      </c>
      <c r="V113" s="171">
        <f t="shared" si="31"/>
        <v>0</v>
      </c>
      <c r="W113" s="171">
        <f t="shared" si="32"/>
        <v>0</v>
      </c>
      <c r="X113" s="378">
        <f t="shared" si="33"/>
        <v>0</v>
      </c>
      <c r="Y113" s="377">
        <f t="shared" si="34"/>
        <v>0</v>
      </c>
      <c r="Z113" s="171">
        <f t="shared" si="35"/>
        <v>0</v>
      </c>
      <c r="AA113" s="171">
        <f t="shared" si="36"/>
        <v>0</v>
      </c>
      <c r="AB113" s="171">
        <f t="shared" si="37"/>
        <v>0</v>
      </c>
      <c r="AC113" s="171">
        <f t="shared" si="38"/>
        <v>0</v>
      </c>
      <c r="AD113" s="378">
        <f t="shared" si="39"/>
        <v>0</v>
      </c>
      <c r="AE113" s="6"/>
      <c r="AF113" s="6"/>
      <c r="AG113" s="6"/>
      <c r="AH113" s="6"/>
      <c r="AI113" s="6"/>
      <c r="AJ113" s="6"/>
      <c r="AK113" s="6"/>
      <c r="AL113" s="6"/>
      <c r="AM113" s="6"/>
      <c r="AN113" s="6"/>
      <c r="AO113" s="6"/>
      <c r="AP113" s="6"/>
      <c r="AQ113" s="6"/>
      <c r="AR113" s="6"/>
    </row>
    <row r="114" spans="1:44" ht="58">
      <c r="A114" s="152" t="s">
        <v>60</v>
      </c>
      <c r="B114" s="152" t="s">
        <v>54</v>
      </c>
      <c r="C114" s="165" t="s">
        <v>74</v>
      </c>
      <c r="D114" s="168">
        <v>27</v>
      </c>
      <c r="E114" s="377">
        <f t="shared" si="14"/>
        <v>0</v>
      </c>
      <c r="F114" s="171">
        <f t="shared" si="15"/>
        <v>0</v>
      </c>
      <c r="G114" s="377">
        <f t="shared" si="16"/>
        <v>0</v>
      </c>
      <c r="H114" s="171">
        <f t="shared" si="17"/>
        <v>0</v>
      </c>
      <c r="I114" s="171">
        <f t="shared" si="18"/>
        <v>0</v>
      </c>
      <c r="J114" s="171">
        <f t="shared" si="19"/>
        <v>0</v>
      </c>
      <c r="K114" s="171">
        <f t="shared" si="20"/>
        <v>0</v>
      </c>
      <c r="L114" s="378">
        <f t="shared" si="21"/>
        <v>0</v>
      </c>
      <c r="M114" s="377">
        <f t="shared" si="22"/>
        <v>0</v>
      </c>
      <c r="N114" s="171">
        <f t="shared" si="23"/>
        <v>0</v>
      </c>
      <c r="O114" s="171">
        <f t="shared" si="24"/>
        <v>0</v>
      </c>
      <c r="P114" s="171">
        <f t="shared" si="25"/>
        <v>0</v>
      </c>
      <c r="Q114" s="171">
        <f t="shared" si="26"/>
        <v>0</v>
      </c>
      <c r="R114" s="378">
        <f t="shared" si="27"/>
        <v>0</v>
      </c>
      <c r="S114" s="377">
        <f t="shared" si="28"/>
        <v>0</v>
      </c>
      <c r="T114" s="171">
        <f t="shared" si="29"/>
        <v>0</v>
      </c>
      <c r="U114" s="171">
        <f t="shared" si="30"/>
        <v>0</v>
      </c>
      <c r="V114" s="171">
        <f t="shared" si="31"/>
        <v>0</v>
      </c>
      <c r="W114" s="171">
        <f t="shared" si="32"/>
        <v>0</v>
      </c>
      <c r="X114" s="378">
        <f t="shared" si="33"/>
        <v>0</v>
      </c>
      <c r="Y114" s="377">
        <f t="shared" si="34"/>
        <v>0</v>
      </c>
      <c r="Z114" s="171">
        <f t="shared" si="35"/>
        <v>0</v>
      </c>
      <c r="AA114" s="171">
        <f t="shared" si="36"/>
        <v>0</v>
      </c>
      <c r="AB114" s="171">
        <f t="shared" si="37"/>
        <v>0</v>
      </c>
      <c r="AC114" s="171">
        <f t="shared" si="38"/>
        <v>0</v>
      </c>
      <c r="AD114" s="378">
        <f t="shared" si="39"/>
        <v>0</v>
      </c>
      <c r="AE114" s="6"/>
      <c r="AF114" s="6"/>
      <c r="AG114" s="6"/>
      <c r="AH114" s="6"/>
      <c r="AI114" s="6"/>
      <c r="AJ114" s="6"/>
      <c r="AK114" s="6"/>
      <c r="AL114" s="6"/>
      <c r="AM114" s="6"/>
      <c r="AN114" s="6"/>
      <c r="AO114" s="6"/>
      <c r="AP114" s="6"/>
      <c r="AQ114" s="6"/>
      <c r="AR114" s="6"/>
    </row>
    <row r="115" spans="1:44" ht="58">
      <c r="A115" s="152" t="s">
        <v>60</v>
      </c>
      <c r="B115" s="152" t="s">
        <v>54</v>
      </c>
      <c r="C115" s="165" t="s">
        <v>75</v>
      </c>
      <c r="D115" s="168">
        <v>28</v>
      </c>
      <c r="E115" s="377">
        <f t="shared" si="14"/>
        <v>0</v>
      </c>
      <c r="F115" s="171">
        <f t="shared" si="15"/>
        <v>0</v>
      </c>
      <c r="G115" s="377">
        <f t="shared" si="16"/>
        <v>0</v>
      </c>
      <c r="H115" s="171">
        <f t="shared" si="17"/>
        <v>0</v>
      </c>
      <c r="I115" s="171">
        <f t="shared" si="18"/>
        <v>0</v>
      </c>
      <c r="J115" s="171">
        <f t="shared" si="19"/>
        <v>0</v>
      </c>
      <c r="K115" s="171">
        <f t="shared" si="20"/>
        <v>0</v>
      </c>
      <c r="L115" s="378">
        <f t="shared" si="21"/>
        <v>0</v>
      </c>
      <c r="M115" s="377">
        <f t="shared" si="22"/>
        <v>0</v>
      </c>
      <c r="N115" s="171">
        <f t="shared" si="23"/>
        <v>0</v>
      </c>
      <c r="O115" s="171">
        <f t="shared" si="24"/>
        <v>0</v>
      </c>
      <c r="P115" s="171">
        <f t="shared" si="25"/>
        <v>0</v>
      </c>
      <c r="Q115" s="171">
        <f t="shared" si="26"/>
        <v>0</v>
      </c>
      <c r="R115" s="378">
        <f t="shared" si="27"/>
        <v>0</v>
      </c>
      <c r="S115" s="377">
        <f t="shared" si="28"/>
        <v>0</v>
      </c>
      <c r="T115" s="171">
        <f t="shared" si="29"/>
        <v>0</v>
      </c>
      <c r="U115" s="171">
        <f t="shared" si="30"/>
        <v>0</v>
      </c>
      <c r="V115" s="171">
        <f t="shared" si="31"/>
        <v>0</v>
      </c>
      <c r="W115" s="171">
        <f t="shared" si="32"/>
        <v>0</v>
      </c>
      <c r="X115" s="378">
        <f t="shared" si="33"/>
        <v>0</v>
      </c>
      <c r="Y115" s="377">
        <f t="shared" si="34"/>
        <v>0</v>
      </c>
      <c r="Z115" s="171">
        <f t="shared" si="35"/>
        <v>0</v>
      </c>
      <c r="AA115" s="171">
        <f t="shared" si="36"/>
        <v>0</v>
      </c>
      <c r="AB115" s="171">
        <f t="shared" si="37"/>
        <v>0</v>
      </c>
      <c r="AC115" s="171">
        <f t="shared" si="38"/>
        <v>0</v>
      </c>
      <c r="AD115" s="378">
        <f t="shared" si="39"/>
        <v>0</v>
      </c>
      <c r="AE115" s="6"/>
      <c r="AF115" s="6"/>
      <c r="AG115" s="6"/>
      <c r="AH115" s="6"/>
      <c r="AI115" s="6"/>
      <c r="AJ115" s="6"/>
      <c r="AK115" s="6"/>
      <c r="AL115" s="6"/>
      <c r="AM115" s="6"/>
      <c r="AN115" s="6"/>
      <c r="AO115" s="6"/>
      <c r="AP115" s="6"/>
      <c r="AQ115" s="6"/>
      <c r="AR115" s="6"/>
    </row>
    <row r="116" spans="1:44" ht="58">
      <c r="A116" s="152" t="s">
        <v>60</v>
      </c>
      <c r="B116" s="152" t="s">
        <v>54</v>
      </c>
      <c r="C116" s="165" t="s">
        <v>76</v>
      </c>
      <c r="D116" s="168">
        <v>29</v>
      </c>
      <c r="E116" s="377">
        <f t="shared" si="14"/>
        <v>0</v>
      </c>
      <c r="F116" s="171">
        <f t="shared" si="15"/>
        <v>0</v>
      </c>
      <c r="G116" s="377">
        <f t="shared" si="16"/>
        <v>0</v>
      </c>
      <c r="H116" s="171">
        <f t="shared" si="17"/>
        <v>0</v>
      </c>
      <c r="I116" s="171">
        <f t="shared" si="18"/>
        <v>0</v>
      </c>
      <c r="J116" s="171">
        <f t="shared" si="19"/>
        <v>0</v>
      </c>
      <c r="K116" s="171">
        <f t="shared" si="20"/>
        <v>0</v>
      </c>
      <c r="L116" s="378">
        <f t="shared" si="21"/>
        <v>0</v>
      </c>
      <c r="M116" s="377">
        <f t="shared" si="22"/>
        <v>0</v>
      </c>
      <c r="N116" s="171">
        <f t="shared" si="23"/>
        <v>0</v>
      </c>
      <c r="O116" s="171">
        <f t="shared" si="24"/>
        <v>0</v>
      </c>
      <c r="P116" s="171">
        <f t="shared" si="25"/>
        <v>0</v>
      </c>
      <c r="Q116" s="171">
        <f t="shared" si="26"/>
        <v>0</v>
      </c>
      <c r="R116" s="378">
        <f t="shared" si="27"/>
        <v>0</v>
      </c>
      <c r="S116" s="377">
        <f t="shared" si="28"/>
        <v>0</v>
      </c>
      <c r="T116" s="171">
        <f t="shared" si="29"/>
        <v>0</v>
      </c>
      <c r="U116" s="171">
        <f t="shared" si="30"/>
        <v>0</v>
      </c>
      <c r="V116" s="171">
        <f t="shared" si="31"/>
        <v>0</v>
      </c>
      <c r="W116" s="171">
        <f t="shared" si="32"/>
        <v>0</v>
      </c>
      <c r="X116" s="378">
        <f t="shared" si="33"/>
        <v>0</v>
      </c>
      <c r="Y116" s="377">
        <f t="shared" si="34"/>
        <v>0</v>
      </c>
      <c r="Z116" s="171">
        <f t="shared" si="35"/>
        <v>0</v>
      </c>
      <c r="AA116" s="171">
        <f t="shared" si="36"/>
        <v>0</v>
      </c>
      <c r="AB116" s="171">
        <f t="shared" si="37"/>
        <v>0</v>
      </c>
      <c r="AC116" s="171">
        <f t="shared" si="38"/>
        <v>0</v>
      </c>
      <c r="AD116" s="378">
        <f t="shared" si="39"/>
        <v>0</v>
      </c>
      <c r="AE116" s="6"/>
      <c r="AF116" s="6"/>
      <c r="AG116" s="6"/>
      <c r="AH116" s="6"/>
      <c r="AI116" s="6"/>
      <c r="AJ116" s="6"/>
      <c r="AK116" s="6"/>
      <c r="AL116" s="6"/>
      <c r="AM116" s="6"/>
      <c r="AN116" s="6"/>
      <c r="AO116" s="6"/>
      <c r="AP116" s="6"/>
      <c r="AQ116" s="6"/>
      <c r="AR116" s="6"/>
    </row>
    <row r="117" spans="1:44" ht="58">
      <c r="A117" s="152" t="s">
        <v>77</v>
      </c>
      <c r="B117" s="152" t="s">
        <v>39</v>
      </c>
      <c r="C117" s="165" t="s">
        <v>78</v>
      </c>
      <c r="D117" s="168">
        <v>30</v>
      </c>
      <c r="E117" s="377">
        <f t="shared" si="14"/>
        <v>0</v>
      </c>
      <c r="F117" s="171">
        <f t="shared" si="15"/>
        <v>0</v>
      </c>
      <c r="G117" s="377">
        <f t="shared" si="16"/>
        <v>0</v>
      </c>
      <c r="H117" s="171">
        <f t="shared" si="17"/>
        <v>0</v>
      </c>
      <c r="I117" s="171">
        <f t="shared" si="18"/>
        <v>0</v>
      </c>
      <c r="J117" s="171">
        <f t="shared" si="19"/>
        <v>0</v>
      </c>
      <c r="K117" s="171">
        <f t="shared" si="20"/>
        <v>0</v>
      </c>
      <c r="L117" s="378">
        <f t="shared" si="21"/>
        <v>0</v>
      </c>
      <c r="M117" s="377">
        <f t="shared" si="22"/>
        <v>0</v>
      </c>
      <c r="N117" s="171">
        <f t="shared" si="23"/>
        <v>0</v>
      </c>
      <c r="O117" s="171">
        <f t="shared" si="24"/>
        <v>0</v>
      </c>
      <c r="P117" s="171">
        <f t="shared" si="25"/>
        <v>0</v>
      </c>
      <c r="Q117" s="171">
        <f t="shared" si="26"/>
        <v>0</v>
      </c>
      <c r="R117" s="378">
        <f t="shared" si="27"/>
        <v>0</v>
      </c>
      <c r="S117" s="377">
        <f t="shared" si="28"/>
        <v>0</v>
      </c>
      <c r="T117" s="171">
        <f t="shared" si="29"/>
        <v>0</v>
      </c>
      <c r="U117" s="171">
        <f t="shared" si="30"/>
        <v>0</v>
      </c>
      <c r="V117" s="171">
        <f t="shared" si="31"/>
        <v>0</v>
      </c>
      <c r="W117" s="171">
        <f t="shared" si="32"/>
        <v>0</v>
      </c>
      <c r="X117" s="378">
        <f t="shared" si="33"/>
        <v>0</v>
      </c>
      <c r="Y117" s="377">
        <f t="shared" si="34"/>
        <v>0</v>
      </c>
      <c r="Z117" s="171">
        <f t="shared" si="35"/>
        <v>0</v>
      </c>
      <c r="AA117" s="171">
        <f t="shared" si="36"/>
        <v>0</v>
      </c>
      <c r="AB117" s="171">
        <f t="shared" si="37"/>
        <v>0</v>
      </c>
      <c r="AC117" s="171">
        <f t="shared" si="38"/>
        <v>0</v>
      </c>
      <c r="AD117" s="378">
        <f t="shared" si="39"/>
        <v>0</v>
      </c>
      <c r="AE117" s="6"/>
      <c r="AF117" s="6"/>
      <c r="AG117" s="6"/>
      <c r="AH117" s="6"/>
      <c r="AI117" s="6"/>
      <c r="AJ117" s="6"/>
      <c r="AK117" s="6"/>
      <c r="AL117" s="6"/>
      <c r="AM117" s="6"/>
      <c r="AN117" s="6"/>
      <c r="AO117" s="6"/>
      <c r="AP117" s="6"/>
      <c r="AQ117" s="6"/>
      <c r="AR117" s="6"/>
    </row>
    <row r="118" spans="1:44" ht="58">
      <c r="A118" s="152" t="s">
        <v>77</v>
      </c>
      <c r="B118" s="152" t="s">
        <v>39</v>
      </c>
      <c r="C118" s="165" t="s">
        <v>79</v>
      </c>
      <c r="D118" s="168">
        <v>31</v>
      </c>
      <c r="E118" s="377">
        <f t="shared" si="14"/>
        <v>0</v>
      </c>
      <c r="F118" s="171">
        <f t="shared" si="15"/>
        <v>0</v>
      </c>
      <c r="G118" s="377">
        <f t="shared" si="16"/>
        <v>0</v>
      </c>
      <c r="H118" s="171">
        <f t="shared" si="17"/>
        <v>0</v>
      </c>
      <c r="I118" s="171">
        <f t="shared" si="18"/>
        <v>0</v>
      </c>
      <c r="J118" s="171">
        <f t="shared" si="19"/>
        <v>0</v>
      </c>
      <c r="K118" s="171">
        <f t="shared" si="20"/>
        <v>0</v>
      </c>
      <c r="L118" s="378">
        <f t="shared" si="21"/>
        <v>0</v>
      </c>
      <c r="M118" s="377">
        <f t="shared" si="22"/>
        <v>0</v>
      </c>
      <c r="N118" s="171">
        <f t="shared" si="23"/>
        <v>0</v>
      </c>
      <c r="O118" s="171">
        <f t="shared" si="24"/>
        <v>0</v>
      </c>
      <c r="P118" s="171">
        <f t="shared" si="25"/>
        <v>0</v>
      </c>
      <c r="Q118" s="171">
        <f t="shared" si="26"/>
        <v>0</v>
      </c>
      <c r="R118" s="378">
        <f t="shared" si="27"/>
        <v>0</v>
      </c>
      <c r="S118" s="377">
        <f t="shared" si="28"/>
        <v>0</v>
      </c>
      <c r="T118" s="171">
        <f t="shared" si="29"/>
        <v>0</v>
      </c>
      <c r="U118" s="171">
        <f t="shared" si="30"/>
        <v>0</v>
      </c>
      <c r="V118" s="171">
        <f t="shared" si="31"/>
        <v>0</v>
      </c>
      <c r="W118" s="171">
        <f t="shared" si="32"/>
        <v>0</v>
      </c>
      <c r="X118" s="378">
        <f t="shared" si="33"/>
        <v>0</v>
      </c>
      <c r="Y118" s="377">
        <f t="shared" si="34"/>
        <v>0</v>
      </c>
      <c r="Z118" s="171">
        <f t="shared" si="35"/>
        <v>0</v>
      </c>
      <c r="AA118" s="171">
        <f t="shared" si="36"/>
        <v>0</v>
      </c>
      <c r="AB118" s="171">
        <f t="shared" si="37"/>
        <v>0</v>
      </c>
      <c r="AC118" s="171">
        <f t="shared" si="38"/>
        <v>0</v>
      </c>
      <c r="AD118" s="378">
        <f t="shared" si="39"/>
        <v>0</v>
      </c>
      <c r="AE118" s="6"/>
      <c r="AF118" s="6"/>
      <c r="AG118" s="6"/>
      <c r="AH118" s="6"/>
      <c r="AI118" s="6"/>
      <c r="AJ118" s="6"/>
      <c r="AK118" s="6"/>
      <c r="AL118" s="6"/>
      <c r="AM118" s="6"/>
      <c r="AN118" s="6"/>
      <c r="AO118" s="6"/>
      <c r="AP118" s="6"/>
      <c r="AQ118" s="6"/>
      <c r="AR118" s="6"/>
    </row>
    <row r="119" spans="1:44" ht="58">
      <c r="A119" s="152" t="s">
        <v>77</v>
      </c>
      <c r="B119" s="152" t="s">
        <v>39</v>
      </c>
      <c r="C119" s="165" t="s">
        <v>80</v>
      </c>
      <c r="D119" s="168">
        <v>32</v>
      </c>
      <c r="E119" s="377">
        <f t="shared" si="14"/>
        <v>0</v>
      </c>
      <c r="F119" s="171">
        <f t="shared" si="15"/>
        <v>4</v>
      </c>
      <c r="G119" s="377">
        <f t="shared" si="16"/>
        <v>0</v>
      </c>
      <c r="H119" s="171">
        <f t="shared" si="17"/>
        <v>2</v>
      </c>
      <c r="I119" s="171">
        <f t="shared" si="18"/>
        <v>0</v>
      </c>
      <c r="J119" s="171">
        <f t="shared" si="19"/>
        <v>0</v>
      </c>
      <c r="K119" s="171">
        <f t="shared" si="20"/>
        <v>0</v>
      </c>
      <c r="L119" s="378">
        <f t="shared" si="21"/>
        <v>0</v>
      </c>
      <c r="M119" s="377">
        <f t="shared" si="22"/>
        <v>0</v>
      </c>
      <c r="N119" s="171">
        <f t="shared" si="23"/>
        <v>0</v>
      </c>
      <c r="O119" s="171">
        <f t="shared" si="24"/>
        <v>2</v>
      </c>
      <c r="P119" s="171">
        <f t="shared" si="25"/>
        <v>0</v>
      </c>
      <c r="Q119" s="171">
        <f t="shared" si="26"/>
        <v>0</v>
      </c>
      <c r="R119" s="378">
        <f t="shared" si="27"/>
        <v>0</v>
      </c>
      <c r="S119" s="377">
        <f t="shared" si="28"/>
        <v>0</v>
      </c>
      <c r="T119" s="171">
        <f t="shared" si="29"/>
        <v>0</v>
      </c>
      <c r="U119" s="171">
        <f t="shared" si="30"/>
        <v>2</v>
      </c>
      <c r="V119" s="171">
        <f t="shared" si="31"/>
        <v>0</v>
      </c>
      <c r="W119" s="171">
        <f t="shared" si="32"/>
        <v>0</v>
      </c>
      <c r="X119" s="378">
        <f t="shared" si="33"/>
        <v>0</v>
      </c>
      <c r="Y119" s="377">
        <f t="shared" si="34"/>
        <v>0</v>
      </c>
      <c r="Z119" s="171">
        <f t="shared" si="35"/>
        <v>0</v>
      </c>
      <c r="AA119" s="171">
        <f t="shared" si="36"/>
        <v>0</v>
      </c>
      <c r="AB119" s="171">
        <f t="shared" si="37"/>
        <v>0</v>
      </c>
      <c r="AC119" s="171">
        <f t="shared" si="38"/>
        <v>0</v>
      </c>
      <c r="AD119" s="378">
        <f t="shared" si="39"/>
        <v>0</v>
      </c>
      <c r="AE119" s="6"/>
      <c r="AF119" s="6"/>
      <c r="AG119" s="6"/>
      <c r="AH119" s="6"/>
      <c r="AI119" s="6"/>
      <c r="AJ119" s="6"/>
      <c r="AK119" s="6"/>
      <c r="AL119" s="6"/>
      <c r="AM119" s="6"/>
      <c r="AN119" s="6"/>
      <c r="AO119" s="6"/>
      <c r="AP119" s="6"/>
      <c r="AQ119" s="6"/>
      <c r="AR119" s="6"/>
    </row>
    <row r="120" spans="1:44" ht="58">
      <c r="A120" s="152" t="s">
        <v>77</v>
      </c>
      <c r="B120" s="152" t="s">
        <v>39</v>
      </c>
      <c r="C120" s="165" t="s">
        <v>81</v>
      </c>
      <c r="D120" s="168">
        <v>33</v>
      </c>
      <c r="E120" s="377">
        <f t="shared" ref="E120:E151" si="40">COUNTIF(E36:J36, "Data Gap")</f>
        <v>0</v>
      </c>
      <c r="F120" s="171">
        <f t="shared" ref="F120:F151" si="41">COUNTIF(E36:J36, "Very Low")</f>
        <v>0</v>
      </c>
      <c r="G120" s="377">
        <f t="shared" ref="G120:G151" si="42">COUNTIF(G36:L36, "Data Gap")</f>
        <v>0</v>
      </c>
      <c r="H120" s="171">
        <f t="shared" ref="H120:H151" si="43">COUNTIF(G36:L36, "Very Low")</f>
        <v>0</v>
      </c>
      <c r="I120" s="171">
        <f t="shared" ref="I120:I151" si="44">COUNTIF(G36:L36, "Low")</f>
        <v>0</v>
      </c>
      <c r="J120" s="171">
        <f t="shared" ref="J120:J151" si="45">COUNTIF(G36:L36, "Moderate")</f>
        <v>0</v>
      </c>
      <c r="K120" s="171">
        <f t="shared" ref="K120:K151" si="46">COUNTIF(G36:L36, "High")</f>
        <v>0</v>
      </c>
      <c r="L120" s="378">
        <f t="shared" ref="L120:L151" si="47">COUNTIF(G36:L36, "Very High")</f>
        <v>0</v>
      </c>
      <c r="M120" s="377">
        <f t="shared" si="22"/>
        <v>0</v>
      </c>
      <c r="N120" s="171">
        <f t="shared" si="23"/>
        <v>0</v>
      </c>
      <c r="O120" s="171">
        <f t="shared" si="24"/>
        <v>0</v>
      </c>
      <c r="P120" s="171">
        <f t="shared" si="25"/>
        <v>0</v>
      </c>
      <c r="Q120" s="171">
        <f t="shared" si="26"/>
        <v>0</v>
      </c>
      <c r="R120" s="378">
        <f t="shared" si="27"/>
        <v>0</v>
      </c>
      <c r="S120" s="377">
        <f t="shared" si="28"/>
        <v>0</v>
      </c>
      <c r="T120" s="171">
        <f t="shared" si="29"/>
        <v>0</v>
      </c>
      <c r="U120" s="171">
        <f t="shared" si="30"/>
        <v>0</v>
      </c>
      <c r="V120" s="171">
        <f t="shared" si="31"/>
        <v>0</v>
      </c>
      <c r="W120" s="171">
        <f t="shared" si="32"/>
        <v>0</v>
      </c>
      <c r="X120" s="378">
        <f t="shared" si="33"/>
        <v>0</v>
      </c>
      <c r="Y120" s="377">
        <f t="shared" si="34"/>
        <v>0</v>
      </c>
      <c r="Z120" s="171">
        <f t="shared" si="35"/>
        <v>0</v>
      </c>
      <c r="AA120" s="171">
        <f t="shared" si="36"/>
        <v>0</v>
      </c>
      <c r="AB120" s="171">
        <f t="shared" si="37"/>
        <v>0</v>
      </c>
      <c r="AC120" s="171">
        <f t="shared" si="38"/>
        <v>0</v>
      </c>
      <c r="AD120" s="378">
        <f t="shared" si="39"/>
        <v>0</v>
      </c>
      <c r="AE120" s="6"/>
      <c r="AF120" s="6"/>
      <c r="AG120" s="6"/>
      <c r="AH120" s="6"/>
      <c r="AI120" s="6"/>
      <c r="AJ120" s="6"/>
      <c r="AK120" s="6"/>
      <c r="AL120" s="6"/>
      <c r="AM120" s="6"/>
      <c r="AN120" s="6"/>
      <c r="AO120" s="6"/>
      <c r="AP120" s="6"/>
      <c r="AQ120" s="6"/>
      <c r="AR120" s="6"/>
    </row>
    <row r="121" spans="1:44" ht="58">
      <c r="A121" s="152" t="s">
        <v>77</v>
      </c>
      <c r="B121" s="152" t="s">
        <v>39</v>
      </c>
      <c r="C121" s="165" t="s">
        <v>82</v>
      </c>
      <c r="D121" s="168">
        <v>34</v>
      </c>
      <c r="E121" s="377">
        <f t="shared" si="40"/>
        <v>0</v>
      </c>
      <c r="F121" s="171">
        <f t="shared" si="41"/>
        <v>4</v>
      </c>
      <c r="G121" s="377">
        <f t="shared" si="42"/>
        <v>0</v>
      </c>
      <c r="H121" s="171">
        <f t="shared" si="43"/>
        <v>2</v>
      </c>
      <c r="I121" s="171">
        <f t="shared" si="44"/>
        <v>0</v>
      </c>
      <c r="J121" s="171">
        <f t="shared" si="45"/>
        <v>0</v>
      </c>
      <c r="K121" s="171">
        <f t="shared" si="46"/>
        <v>0</v>
      </c>
      <c r="L121" s="378">
        <f t="shared" si="47"/>
        <v>0</v>
      </c>
      <c r="M121" s="377">
        <f t="shared" si="22"/>
        <v>0</v>
      </c>
      <c r="N121" s="171">
        <f t="shared" si="23"/>
        <v>0</v>
      </c>
      <c r="O121" s="171">
        <f t="shared" si="24"/>
        <v>2</v>
      </c>
      <c r="P121" s="171">
        <f t="shared" si="25"/>
        <v>0</v>
      </c>
      <c r="Q121" s="171">
        <f t="shared" si="26"/>
        <v>0</v>
      </c>
      <c r="R121" s="378">
        <f t="shared" si="27"/>
        <v>0</v>
      </c>
      <c r="S121" s="377">
        <f t="shared" si="28"/>
        <v>0</v>
      </c>
      <c r="T121" s="171">
        <f t="shared" si="29"/>
        <v>0</v>
      </c>
      <c r="U121" s="171">
        <f t="shared" si="30"/>
        <v>2</v>
      </c>
      <c r="V121" s="171">
        <f t="shared" si="31"/>
        <v>0</v>
      </c>
      <c r="W121" s="171">
        <f t="shared" si="32"/>
        <v>0</v>
      </c>
      <c r="X121" s="378">
        <f t="shared" si="33"/>
        <v>0</v>
      </c>
      <c r="Y121" s="377">
        <f t="shared" si="34"/>
        <v>0</v>
      </c>
      <c r="Z121" s="171">
        <f t="shared" si="35"/>
        <v>0</v>
      </c>
      <c r="AA121" s="171">
        <f t="shared" si="36"/>
        <v>0</v>
      </c>
      <c r="AB121" s="171">
        <f t="shared" si="37"/>
        <v>0</v>
      </c>
      <c r="AC121" s="171">
        <f t="shared" si="38"/>
        <v>0</v>
      </c>
      <c r="AD121" s="378">
        <f t="shared" si="39"/>
        <v>0</v>
      </c>
      <c r="AE121" s="6"/>
      <c r="AF121" s="6"/>
      <c r="AG121" s="6"/>
      <c r="AH121" s="6"/>
      <c r="AI121" s="6"/>
      <c r="AJ121" s="6"/>
      <c r="AK121" s="6"/>
      <c r="AL121" s="6"/>
      <c r="AM121" s="6"/>
      <c r="AN121" s="6"/>
      <c r="AO121" s="6"/>
      <c r="AP121" s="6"/>
      <c r="AQ121" s="6"/>
      <c r="AR121" s="6"/>
    </row>
    <row r="122" spans="1:44" ht="58">
      <c r="A122" s="152" t="s">
        <v>77</v>
      </c>
      <c r="B122" s="152" t="s">
        <v>39</v>
      </c>
      <c r="C122" s="165" t="s">
        <v>83</v>
      </c>
      <c r="D122" s="168">
        <v>35</v>
      </c>
      <c r="E122" s="377">
        <f t="shared" si="40"/>
        <v>0</v>
      </c>
      <c r="F122" s="171">
        <f t="shared" si="41"/>
        <v>0</v>
      </c>
      <c r="G122" s="377">
        <f t="shared" si="42"/>
        <v>0</v>
      </c>
      <c r="H122" s="171">
        <f t="shared" si="43"/>
        <v>0</v>
      </c>
      <c r="I122" s="171">
        <f t="shared" si="44"/>
        <v>0</v>
      </c>
      <c r="J122" s="171">
        <f t="shared" si="45"/>
        <v>0</v>
      </c>
      <c r="K122" s="171">
        <f t="shared" si="46"/>
        <v>0</v>
      </c>
      <c r="L122" s="378">
        <f t="shared" si="47"/>
        <v>0</v>
      </c>
      <c r="M122" s="377">
        <f t="shared" si="22"/>
        <v>0</v>
      </c>
      <c r="N122" s="171">
        <f t="shared" si="23"/>
        <v>0</v>
      </c>
      <c r="O122" s="171">
        <f t="shared" si="24"/>
        <v>0</v>
      </c>
      <c r="P122" s="171">
        <f t="shared" si="25"/>
        <v>0</v>
      </c>
      <c r="Q122" s="171">
        <f t="shared" si="26"/>
        <v>0</v>
      </c>
      <c r="R122" s="378">
        <f t="shared" si="27"/>
        <v>0</v>
      </c>
      <c r="S122" s="377">
        <f t="shared" si="28"/>
        <v>0</v>
      </c>
      <c r="T122" s="171">
        <f t="shared" si="29"/>
        <v>0</v>
      </c>
      <c r="U122" s="171">
        <f t="shared" si="30"/>
        <v>0</v>
      </c>
      <c r="V122" s="171">
        <f t="shared" si="31"/>
        <v>0</v>
      </c>
      <c r="W122" s="171">
        <f t="shared" si="32"/>
        <v>0</v>
      </c>
      <c r="X122" s="378">
        <f t="shared" si="33"/>
        <v>0</v>
      </c>
      <c r="Y122" s="377">
        <f t="shared" si="34"/>
        <v>0</v>
      </c>
      <c r="Z122" s="171">
        <f t="shared" si="35"/>
        <v>0</v>
      </c>
      <c r="AA122" s="171">
        <f t="shared" si="36"/>
        <v>0</v>
      </c>
      <c r="AB122" s="171">
        <f t="shared" si="37"/>
        <v>0</v>
      </c>
      <c r="AC122" s="171">
        <f t="shared" si="38"/>
        <v>0</v>
      </c>
      <c r="AD122" s="378">
        <f t="shared" si="39"/>
        <v>0</v>
      </c>
      <c r="AE122" s="6"/>
      <c r="AF122" s="6"/>
      <c r="AG122" s="6"/>
      <c r="AH122" s="6"/>
      <c r="AI122" s="6"/>
      <c r="AJ122" s="6"/>
      <c r="AK122" s="6"/>
      <c r="AL122" s="6"/>
      <c r="AM122" s="6"/>
      <c r="AN122" s="6"/>
      <c r="AO122" s="6"/>
      <c r="AP122" s="6"/>
      <c r="AQ122" s="6"/>
      <c r="AR122" s="6"/>
    </row>
    <row r="123" spans="1:44" ht="58">
      <c r="A123" s="152" t="s">
        <v>77</v>
      </c>
      <c r="B123" s="152" t="s">
        <v>47</v>
      </c>
      <c r="C123" s="165" t="s">
        <v>84</v>
      </c>
      <c r="D123" s="168">
        <v>36</v>
      </c>
      <c r="E123" s="377">
        <f t="shared" si="40"/>
        <v>0</v>
      </c>
      <c r="F123" s="171">
        <f t="shared" si="41"/>
        <v>0</v>
      </c>
      <c r="G123" s="377">
        <f t="shared" si="42"/>
        <v>0</v>
      </c>
      <c r="H123" s="171">
        <f t="shared" si="43"/>
        <v>0</v>
      </c>
      <c r="I123" s="171">
        <f t="shared" si="44"/>
        <v>0</v>
      </c>
      <c r="J123" s="171">
        <f t="shared" si="45"/>
        <v>0</v>
      </c>
      <c r="K123" s="171">
        <f t="shared" si="46"/>
        <v>1</v>
      </c>
      <c r="L123" s="378">
        <f t="shared" si="47"/>
        <v>1</v>
      </c>
      <c r="M123" s="377">
        <f t="shared" si="22"/>
        <v>0</v>
      </c>
      <c r="N123" s="171">
        <f t="shared" si="23"/>
        <v>0</v>
      </c>
      <c r="O123" s="171">
        <f t="shared" si="24"/>
        <v>0</v>
      </c>
      <c r="P123" s="171">
        <f t="shared" si="25"/>
        <v>0</v>
      </c>
      <c r="Q123" s="171">
        <f t="shared" si="26"/>
        <v>0</v>
      </c>
      <c r="R123" s="378">
        <f t="shared" si="27"/>
        <v>0</v>
      </c>
      <c r="S123" s="377">
        <f t="shared" si="28"/>
        <v>0</v>
      </c>
      <c r="T123" s="171">
        <f t="shared" si="29"/>
        <v>0</v>
      </c>
      <c r="U123" s="171">
        <f t="shared" si="30"/>
        <v>0</v>
      </c>
      <c r="V123" s="171">
        <f t="shared" si="31"/>
        <v>0</v>
      </c>
      <c r="W123" s="171">
        <f t="shared" si="32"/>
        <v>0</v>
      </c>
      <c r="X123" s="378">
        <f t="shared" si="33"/>
        <v>0</v>
      </c>
      <c r="Y123" s="377">
        <f t="shared" si="34"/>
        <v>0</v>
      </c>
      <c r="Z123" s="171">
        <f t="shared" si="35"/>
        <v>0</v>
      </c>
      <c r="AA123" s="171">
        <f t="shared" si="36"/>
        <v>0</v>
      </c>
      <c r="AB123" s="171">
        <f t="shared" si="37"/>
        <v>0</v>
      </c>
      <c r="AC123" s="171">
        <f t="shared" si="38"/>
        <v>0</v>
      </c>
      <c r="AD123" s="378">
        <f t="shared" si="39"/>
        <v>0</v>
      </c>
      <c r="AE123" s="6"/>
      <c r="AF123" s="6"/>
      <c r="AG123" s="6"/>
      <c r="AH123" s="6"/>
      <c r="AI123" s="6"/>
      <c r="AJ123" s="6"/>
      <c r="AK123" s="6"/>
      <c r="AL123" s="6"/>
      <c r="AM123" s="6"/>
      <c r="AN123" s="6"/>
      <c r="AO123" s="6"/>
      <c r="AP123" s="6"/>
      <c r="AQ123" s="6"/>
      <c r="AR123" s="6"/>
    </row>
    <row r="124" spans="1:44" ht="58">
      <c r="A124" s="152" t="s">
        <v>77</v>
      </c>
      <c r="B124" s="152" t="s">
        <v>47</v>
      </c>
      <c r="C124" s="165" t="s">
        <v>85</v>
      </c>
      <c r="D124" s="168">
        <v>37</v>
      </c>
      <c r="E124" s="377">
        <f t="shared" si="40"/>
        <v>0</v>
      </c>
      <c r="F124" s="171">
        <f t="shared" si="41"/>
        <v>0</v>
      </c>
      <c r="G124" s="377">
        <f t="shared" si="42"/>
        <v>0</v>
      </c>
      <c r="H124" s="171">
        <f t="shared" si="43"/>
        <v>0</v>
      </c>
      <c r="I124" s="171">
        <f t="shared" si="44"/>
        <v>0</v>
      </c>
      <c r="J124" s="171">
        <f t="shared" si="45"/>
        <v>0</v>
      </c>
      <c r="K124" s="171">
        <f t="shared" si="46"/>
        <v>1</v>
      </c>
      <c r="L124" s="378">
        <f t="shared" si="47"/>
        <v>1</v>
      </c>
      <c r="M124" s="377">
        <f t="shared" si="22"/>
        <v>0</v>
      </c>
      <c r="N124" s="171">
        <f t="shared" si="23"/>
        <v>0</v>
      </c>
      <c r="O124" s="171">
        <f t="shared" si="24"/>
        <v>0</v>
      </c>
      <c r="P124" s="171">
        <f t="shared" si="25"/>
        <v>0</v>
      </c>
      <c r="Q124" s="171">
        <f t="shared" si="26"/>
        <v>0</v>
      </c>
      <c r="R124" s="378">
        <f t="shared" si="27"/>
        <v>0</v>
      </c>
      <c r="S124" s="377">
        <f t="shared" si="28"/>
        <v>0</v>
      </c>
      <c r="T124" s="171">
        <f t="shared" si="29"/>
        <v>0</v>
      </c>
      <c r="U124" s="171">
        <f t="shared" si="30"/>
        <v>0</v>
      </c>
      <c r="V124" s="171">
        <f t="shared" si="31"/>
        <v>0</v>
      </c>
      <c r="W124" s="171">
        <f t="shared" si="32"/>
        <v>0</v>
      </c>
      <c r="X124" s="378">
        <f t="shared" si="33"/>
        <v>0</v>
      </c>
      <c r="Y124" s="377">
        <f t="shared" si="34"/>
        <v>0</v>
      </c>
      <c r="Z124" s="171">
        <f t="shared" si="35"/>
        <v>0</v>
      </c>
      <c r="AA124" s="171">
        <f t="shared" si="36"/>
        <v>0</v>
      </c>
      <c r="AB124" s="171">
        <f t="shared" si="37"/>
        <v>0</v>
      </c>
      <c r="AC124" s="171">
        <f t="shared" si="38"/>
        <v>0</v>
      </c>
      <c r="AD124" s="378">
        <f t="shared" si="39"/>
        <v>0</v>
      </c>
      <c r="AE124" s="6"/>
      <c r="AF124" s="6"/>
      <c r="AG124" s="6"/>
      <c r="AH124" s="6"/>
      <c r="AI124" s="6"/>
      <c r="AJ124" s="6"/>
      <c r="AK124" s="6"/>
      <c r="AL124" s="6"/>
      <c r="AM124" s="6"/>
      <c r="AN124" s="6"/>
      <c r="AO124" s="6"/>
      <c r="AP124" s="6"/>
      <c r="AQ124" s="6"/>
      <c r="AR124" s="6"/>
    </row>
    <row r="125" spans="1:44" ht="58">
      <c r="A125" s="152" t="s">
        <v>77</v>
      </c>
      <c r="B125" s="152" t="s">
        <v>47</v>
      </c>
      <c r="C125" s="165" t="s">
        <v>86</v>
      </c>
      <c r="D125" s="168">
        <v>38</v>
      </c>
      <c r="E125" s="377">
        <f t="shared" si="40"/>
        <v>0</v>
      </c>
      <c r="F125" s="171">
        <f t="shared" si="41"/>
        <v>1</v>
      </c>
      <c r="G125" s="377">
        <f t="shared" si="42"/>
        <v>0</v>
      </c>
      <c r="H125" s="171">
        <f t="shared" si="43"/>
        <v>1</v>
      </c>
      <c r="I125" s="171">
        <f t="shared" si="44"/>
        <v>1</v>
      </c>
      <c r="J125" s="171">
        <f t="shared" si="45"/>
        <v>0</v>
      </c>
      <c r="K125" s="171">
        <f t="shared" si="46"/>
        <v>0</v>
      </c>
      <c r="L125" s="378">
        <f t="shared" si="47"/>
        <v>0</v>
      </c>
      <c r="M125" s="377">
        <f t="shared" si="22"/>
        <v>0</v>
      </c>
      <c r="N125" s="171">
        <f t="shared" si="23"/>
        <v>0</v>
      </c>
      <c r="O125" s="171">
        <f t="shared" si="24"/>
        <v>0</v>
      </c>
      <c r="P125" s="171">
        <f t="shared" si="25"/>
        <v>0</v>
      </c>
      <c r="Q125" s="171">
        <f t="shared" si="26"/>
        <v>0</v>
      </c>
      <c r="R125" s="378">
        <f t="shared" si="27"/>
        <v>0</v>
      </c>
      <c r="S125" s="377">
        <f t="shared" si="28"/>
        <v>0</v>
      </c>
      <c r="T125" s="171">
        <f t="shared" si="29"/>
        <v>0</v>
      </c>
      <c r="U125" s="171">
        <f t="shared" si="30"/>
        <v>0</v>
      </c>
      <c r="V125" s="171">
        <f t="shared" si="31"/>
        <v>0</v>
      </c>
      <c r="W125" s="171">
        <f t="shared" si="32"/>
        <v>0</v>
      </c>
      <c r="X125" s="378">
        <f t="shared" si="33"/>
        <v>0</v>
      </c>
      <c r="Y125" s="377">
        <f t="shared" si="34"/>
        <v>0</v>
      </c>
      <c r="Z125" s="171">
        <f t="shared" si="35"/>
        <v>0</v>
      </c>
      <c r="AA125" s="171">
        <f t="shared" si="36"/>
        <v>0</v>
      </c>
      <c r="AB125" s="171">
        <f t="shared" si="37"/>
        <v>0</v>
      </c>
      <c r="AC125" s="171">
        <f t="shared" si="38"/>
        <v>0</v>
      </c>
      <c r="AD125" s="378">
        <f t="shared" si="39"/>
        <v>0</v>
      </c>
      <c r="AE125" s="6"/>
      <c r="AF125" s="6"/>
      <c r="AG125" s="6"/>
      <c r="AH125" s="6"/>
      <c r="AI125" s="6"/>
      <c r="AJ125" s="6"/>
      <c r="AK125" s="6"/>
      <c r="AL125" s="6"/>
      <c r="AM125" s="6"/>
      <c r="AN125" s="6"/>
      <c r="AO125" s="6"/>
      <c r="AP125" s="6"/>
      <c r="AQ125" s="6"/>
      <c r="AR125" s="6"/>
    </row>
    <row r="126" spans="1:44" ht="58">
      <c r="A126" s="152" t="s">
        <v>77</v>
      </c>
      <c r="B126" s="152" t="s">
        <v>47</v>
      </c>
      <c r="C126" s="165" t="s">
        <v>87</v>
      </c>
      <c r="D126" s="168">
        <v>39</v>
      </c>
      <c r="E126" s="377">
        <f t="shared" si="40"/>
        <v>0</v>
      </c>
      <c r="F126" s="171">
        <f t="shared" si="41"/>
        <v>1</v>
      </c>
      <c r="G126" s="377">
        <f t="shared" si="42"/>
        <v>0</v>
      </c>
      <c r="H126" s="171">
        <f t="shared" si="43"/>
        <v>1</v>
      </c>
      <c r="I126" s="171">
        <f t="shared" si="44"/>
        <v>1</v>
      </c>
      <c r="J126" s="171">
        <f t="shared" si="45"/>
        <v>0</v>
      </c>
      <c r="K126" s="171">
        <f t="shared" si="46"/>
        <v>0</v>
      </c>
      <c r="L126" s="378">
        <f t="shared" si="47"/>
        <v>0</v>
      </c>
      <c r="M126" s="377">
        <f t="shared" si="22"/>
        <v>0</v>
      </c>
      <c r="N126" s="171">
        <f t="shared" si="23"/>
        <v>0</v>
      </c>
      <c r="O126" s="171">
        <f t="shared" si="24"/>
        <v>0</v>
      </c>
      <c r="P126" s="171">
        <f t="shared" si="25"/>
        <v>0</v>
      </c>
      <c r="Q126" s="171">
        <f t="shared" si="26"/>
        <v>0</v>
      </c>
      <c r="R126" s="378">
        <f t="shared" si="27"/>
        <v>0</v>
      </c>
      <c r="S126" s="377">
        <f t="shared" si="28"/>
        <v>0</v>
      </c>
      <c r="T126" s="171">
        <f t="shared" si="29"/>
        <v>0</v>
      </c>
      <c r="U126" s="171">
        <f t="shared" si="30"/>
        <v>0</v>
      </c>
      <c r="V126" s="171">
        <f t="shared" si="31"/>
        <v>0</v>
      </c>
      <c r="W126" s="171">
        <f t="shared" si="32"/>
        <v>0</v>
      </c>
      <c r="X126" s="378">
        <f t="shared" si="33"/>
        <v>0</v>
      </c>
      <c r="Y126" s="377">
        <f t="shared" si="34"/>
        <v>0</v>
      </c>
      <c r="Z126" s="171">
        <f t="shared" si="35"/>
        <v>0</v>
      </c>
      <c r="AA126" s="171">
        <f t="shared" si="36"/>
        <v>0</v>
      </c>
      <c r="AB126" s="171">
        <f t="shared" si="37"/>
        <v>0</v>
      </c>
      <c r="AC126" s="171">
        <f t="shared" si="38"/>
        <v>0</v>
      </c>
      <c r="AD126" s="378">
        <f t="shared" si="39"/>
        <v>0</v>
      </c>
      <c r="AE126" s="6"/>
      <c r="AF126" s="6"/>
      <c r="AG126" s="6"/>
      <c r="AH126" s="6"/>
      <c r="AI126" s="6"/>
      <c r="AJ126" s="6"/>
      <c r="AK126" s="6"/>
      <c r="AL126" s="6"/>
      <c r="AM126" s="6"/>
      <c r="AN126" s="6"/>
      <c r="AO126" s="6"/>
      <c r="AP126" s="6"/>
      <c r="AQ126" s="6"/>
      <c r="AR126" s="6"/>
    </row>
    <row r="127" spans="1:44" ht="58">
      <c r="A127" s="152" t="s">
        <v>77</v>
      </c>
      <c r="B127" s="152" t="s">
        <v>54</v>
      </c>
      <c r="C127" s="165" t="s">
        <v>88</v>
      </c>
      <c r="D127" s="168">
        <v>40</v>
      </c>
      <c r="E127" s="377">
        <f t="shared" si="40"/>
        <v>0</v>
      </c>
      <c r="F127" s="171">
        <f t="shared" si="41"/>
        <v>0</v>
      </c>
      <c r="G127" s="377">
        <f t="shared" si="42"/>
        <v>0</v>
      </c>
      <c r="H127" s="171">
        <f t="shared" si="43"/>
        <v>0</v>
      </c>
      <c r="I127" s="171">
        <f t="shared" si="44"/>
        <v>0</v>
      </c>
      <c r="J127" s="171">
        <f t="shared" si="45"/>
        <v>0</v>
      </c>
      <c r="K127" s="171">
        <f t="shared" si="46"/>
        <v>0</v>
      </c>
      <c r="L127" s="378">
        <f t="shared" si="47"/>
        <v>0</v>
      </c>
      <c r="M127" s="377">
        <f t="shared" si="22"/>
        <v>0</v>
      </c>
      <c r="N127" s="171">
        <f t="shared" si="23"/>
        <v>0</v>
      </c>
      <c r="O127" s="171">
        <f t="shared" si="24"/>
        <v>0</v>
      </c>
      <c r="P127" s="171">
        <f t="shared" si="25"/>
        <v>0</v>
      </c>
      <c r="Q127" s="171">
        <f t="shared" si="26"/>
        <v>0</v>
      </c>
      <c r="R127" s="378">
        <f t="shared" si="27"/>
        <v>0</v>
      </c>
      <c r="S127" s="377">
        <f t="shared" si="28"/>
        <v>0</v>
      </c>
      <c r="T127" s="171">
        <f t="shared" si="29"/>
        <v>0</v>
      </c>
      <c r="U127" s="171">
        <f t="shared" si="30"/>
        <v>0</v>
      </c>
      <c r="V127" s="171">
        <f t="shared" si="31"/>
        <v>0</v>
      </c>
      <c r="W127" s="171">
        <f t="shared" si="32"/>
        <v>0</v>
      </c>
      <c r="X127" s="378">
        <f t="shared" si="33"/>
        <v>0</v>
      </c>
      <c r="Y127" s="377">
        <f t="shared" si="34"/>
        <v>0</v>
      </c>
      <c r="Z127" s="171">
        <f t="shared" si="35"/>
        <v>0</v>
      </c>
      <c r="AA127" s="171">
        <f t="shared" si="36"/>
        <v>0</v>
      </c>
      <c r="AB127" s="171">
        <f t="shared" si="37"/>
        <v>0</v>
      </c>
      <c r="AC127" s="171">
        <f t="shared" si="38"/>
        <v>0</v>
      </c>
      <c r="AD127" s="378">
        <f t="shared" si="39"/>
        <v>0</v>
      </c>
      <c r="AE127" s="6"/>
      <c r="AF127" s="6"/>
      <c r="AG127" s="6"/>
      <c r="AH127" s="6"/>
      <c r="AI127" s="6"/>
      <c r="AJ127" s="6"/>
      <c r="AK127" s="6"/>
      <c r="AL127" s="6"/>
      <c r="AM127" s="6"/>
      <c r="AN127" s="6"/>
      <c r="AO127" s="6"/>
      <c r="AP127" s="6"/>
      <c r="AQ127" s="6"/>
      <c r="AR127" s="6"/>
    </row>
    <row r="128" spans="1:44" ht="87">
      <c r="A128" s="152" t="s">
        <v>77</v>
      </c>
      <c r="B128" s="152" t="s">
        <v>51</v>
      </c>
      <c r="C128" s="165" t="s">
        <v>89</v>
      </c>
      <c r="D128" s="168">
        <v>41</v>
      </c>
      <c r="E128" s="377">
        <f t="shared" si="40"/>
        <v>0</v>
      </c>
      <c r="F128" s="171">
        <f t="shared" si="41"/>
        <v>0</v>
      </c>
      <c r="G128" s="377">
        <f t="shared" si="42"/>
        <v>0</v>
      </c>
      <c r="H128" s="171">
        <f t="shared" si="43"/>
        <v>0</v>
      </c>
      <c r="I128" s="171">
        <f t="shared" si="44"/>
        <v>0</v>
      </c>
      <c r="J128" s="171">
        <f t="shared" si="45"/>
        <v>0</v>
      </c>
      <c r="K128" s="171">
        <f t="shared" si="46"/>
        <v>0</v>
      </c>
      <c r="L128" s="378">
        <f t="shared" si="47"/>
        <v>0</v>
      </c>
      <c r="M128" s="377">
        <f t="shared" si="22"/>
        <v>0</v>
      </c>
      <c r="N128" s="171">
        <f t="shared" si="23"/>
        <v>0</v>
      </c>
      <c r="O128" s="171">
        <f t="shared" si="24"/>
        <v>0</v>
      </c>
      <c r="P128" s="171">
        <f t="shared" si="25"/>
        <v>0</v>
      </c>
      <c r="Q128" s="171">
        <f t="shared" si="26"/>
        <v>0</v>
      </c>
      <c r="R128" s="378">
        <f t="shared" si="27"/>
        <v>0</v>
      </c>
      <c r="S128" s="377">
        <f t="shared" si="28"/>
        <v>0</v>
      </c>
      <c r="T128" s="171">
        <f t="shared" si="29"/>
        <v>0</v>
      </c>
      <c r="U128" s="171">
        <f t="shared" si="30"/>
        <v>0</v>
      </c>
      <c r="V128" s="171">
        <f t="shared" si="31"/>
        <v>0</v>
      </c>
      <c r="W128" s="171">
        <f t="shared" si="32"/>
        <v>0</v>
      </c>
      <c r="X128" s="378">
        <f t="shared" si="33"/>
        <v>0</v>
      </c>
      <c r="Y128" s="377">
        <f t="shared" si="34"/>
        <v>0</v>
      </c>
      <c r="Z128" s="171">
        <f t="shared" si="35"/>
        <v>0</v>
      </c>
      <c r="AA128" s="171">
        <f t="shared" si="36"/>
        <v>0</v>
      </c>
      <c r="AB128" s="171">
        <f t="shared" si="37"/>
        <v>0</v>
      </c>
      <c r="AC128" s="171">
        <f t="shared" si="38"/>
        <v>0</v>
      </c>
      <c r="AD128" s="378">
        <f t="shared" si="39"/>
        <v>0</v>
      </c>
      <c r="AE128" s="6"/>
      <c r="AF128" s="6"/>
      <c r="AG128" s="6"/>
      <c r="AH128" s="6"/>
      <c r="AI128" s="6"/>
      <c r="AJ128" s="6"/>
      <c r="AK128" s="6"/>
      <c r="AL128" s="6"/>
      <c r="AM128" s="6"/>
      <c r="AN128" s="6"/>
      <c r="AO128" s="6"/>
      <c r="AP128" s="6"/>
      <c r="AQ128" s="6"/>
      <c r="AR128" s="6"/>
    </row>
    <row r="129" spans="1:44" ht="58">
      <c r="A129" s="152" t="s">
        <v>77</v>
      </c>
      <c r="B129" s="152"/>
      <c r="C129" s="170" t="s">
        <v>90</v>
      </c>
      <c r="D129" s="168" t="s">
        <v>91</v>
      </c>
      <c r="E129" s="377">
        <f t="shared" si="40"/>
        <v>0</v>
      </c>
      <c r="F129" s="171">
        <f t="shared" si="41"/>
        <v>0</v>
      </c>
      <c r="G129" s="377">
        <f t="shared" si="42"/>
        <v>0</v>
      </c>
      <c r="H129" s="171">
        <f t="shared" si="43"/>
        <v>0</v>
      </c>
      <c r="I129" s="171">
        <f t="shared" si="44"/>
        <v>0</v>
      </c>
      <c r="J129" s="171">
        <f t="shared" si="45"/>
        <v>0</v>
      </c>
      <c r="K129" s="171">
        <f t="shared" si="46"/>
        <v>0</v>
      </c>
      <c r="L129" s="378">
        <f t="shared" si="47"/>
        <v>0</v>
      </c>
      <c r="M129" s="377">
        <f t="shared" si="22"/>
        <v>0</v>
      </c>
      <c r="N129" s="171">
        <f t="shared" si="23"/>
        <v>0</v>
      </c>
      <c r="O129" s="171">
        <f t="shared" si="24"/>
        <v>0</v>
      </c>
      <c r="P129" s="171">
        <f t="shared" si="25"/>
        <v>0</v>
      </c>
      <c r="Q129" s="171">
        <f t="shared" si="26"/>
        <v>0</v>
      </c>
      <c r="R129" s="378">
        <f t="shared" si="27"/>
        <v>0</v>
      </c>
      <c r="S129" s="377">
        <f t="shared" si="28"/>
        <v>0</v>
      </c>
      <c r="T129" s="171">
        <f t="shared" si="29"/>
        <v>0</v>
      </c>
      <c r="U129" s="171">
        <f t="shared" si="30"/>
        <v>2</v>
      </c>
      <c r="V129" s="171">
        <f t="shared" si="31"/>
        <v>0</v>
      </c>
      <c r="W129" s="171">
        <f t="shared" si="32"/>
        <v>0</v>
      </c>
      <c r="X129" s="378">
        <f t="shared" si="33"/>
        <v>0</v>
      </c>
      <c r="Y129" s="377">
        <f t="shared" si="34"/>
        <v>0</v>
      </c>
      <c r="Z129" s="171">
        <f t="shared" si="35"/>
        <v>0</v>
      </c>
      <c r="AA129" s="171">
        <f t="shared" si="36"/>
        <v>0</v>
      </c>
      <c r="AB129" s="171">
        <f t="shared" si="37"/>
        <v>0</v>
      </c>
      <c r="AC129" s="171">
        <f t="shared" si="38"/>
        <v>0</v>
      </c>
      <c r="AD129" s="378">
        <f t="shared" si="39"/>
        <v>0</v>
      </c>
      <c r="AE129" s="6"/>
      <c r="AF129" s="6"/>
      <c r="AG129" s="6"/>
      <c r="AH129" s="6"/>
      <c r="AI129" s="6"/>
      <c r="AJ129" s="6"/>
      <c r="AK129" s="6"/>
      <c r="AL129" s="6"/>
      <c r="AM129" s="6"/>
      <c r="AN129" s="6"/>
      <c r="AO129" s="6"/>
      <c r="AP129" s="6"/>
      <c r="AQ129" s="6"/>
      <c r="AR129" s="6"/>
    </row>
    <row r="130" spans="1:44" ht="58">
      <c r="A130" s="152" t="s">
        <v>77</v>
      </c>
      <c r="B130" s="152" t="s">
        <v>54</v>
      </c>
      <c r="C130" s="166" t="s">
        <v>92</v>
      </c>
      <c r="D130" s="168">
        <v>43</v>
      </c>
      <c r="E130" s="377">
        <f t="shared" si="40"/>
        <v>0</v>
      </c>
      <c r="F130" s="171">
        <f t="shared" si="41"/>
        <v>0</v>
      </c>
      <c r="G130" s="377">
        <f t="shared" si="42"/>
        <v>0</v>
      </c>
      <c r="H130" s="171">
        <f t="shared" si="43"/>
        <v>0</v>
      </c>
      <c r="I130" s="171">
        <f t="shared" si="44"/>
        <v>0</v>
      </c>
      <c r="J130" s="171">
        <f t="shared" si="45"/>
        <v>0</v>
      </c>
      <c r="K130" s="171">
        <f t="shared" si="46"/>
        <v>0</v>
      </c>
      <c r="L130" s="378">
        <f t="shared" si="47"/>
        <v>0</v>
      </c>
      <c r="M130" s="377">
        <f t="shared" si="22"/>
        <v>0</v>
      </c>
      <c r="N130" s="171">
        <f t="shared" si="23"/>
        <v>0</v>
      </c>
      <c r="O130" s="171">
        <f t="shared" si="24"/>
        <v>0</v>
      </c>
      <c r="P130" s="171">
        <f t="shared" si="25"/>
        <v>0</v>
      </c>
      <c r="Q130" s="171">
        <f t="shared" si="26"/>
        <v>0</v>
      </c>
      <c r="R130" s="378">
        <f t="shared" si="27"/>
        <v>0</v>
      </c>
      <c r="S130" s="377">
        <f t="shared" si="28"/>
        <v>0</v>
      </c>
      <c r="T130" s="171">
        <f t="shared" si="29"/>
        <v>0</v>
      </c>
      <c r="U130" s="171">
        <f t="shared" si="30"/>
        <v>0</v>
      </c>
      <c r="V130" s="171">
        <f t="shared" si="31"/>
        <v>0</v>
      </c>
      <c r="W130" s="171">
        <f t="shared" si="32"/>
        <v>0</v>
      </c>
      <c r="X130" s="378">
        <f t="shared" si="33"/>
        <v>0</v>
      </c>
      <c r="Y130" s="377">
        <f t="shared" si="34"/>
        <v>0</v>
      </c>
      <c r="Z130" s="171">
        <f t="shared" si="35"/>
        <v>0</v>
      </c>
      <c r="AA130" s="171">
        <f t="shared" si="36"/>
        <v>0</v>
      </c>
      <c r="AB130" s="171">
        <f t="shared" si="37"/>
        <v>0</v>
      </c>
      <c r="AC130" s="171">
        <f t="shared" si="38"/>
        <v>0</v>
      </c>
      <c r="AD130" s="378">
        <f t="shared" si="39"/>
        <v>0</v>
      </c>
      <c r="AE130" s="6"/>
      <c r="AF130" s="6"/>
      <c r="AG130" s="6"/>
      <c r="AH130" s="6"/>
      <c r="AI130" s="6"/>
      <c r="AJ130" s="6"/>
      <c r="AK130" s="6"/>
      <c r="AL130" s="6"/>
      <c r="AM130" s="6"/>
      <c r="AN130" s="6"/>
      <c r="AO130" s="6"/>
      <c r="AP130" s="6"/>
      <c r="AQ130" s="6"/>
      <c r="AR130" s="6"/>
    </row>
    <row r="131" spans="1:44" ht="58">
      <c r="A131" s="152" t="s">
        <v>77</v>
      </c>
      <c r="B131" s="152" t="s">
        <v>54</v>
      </c>
      <c r="C131" s="166" t="s">
        <v>93</v>
      </c>
      <c r="D131" s="168">
        <v>44</v>
      </c>
      <c r="E131" s="377">
        <f t="shared" si="40"/>
        <v>0</v>
      </c>
      <c r="F131" s="171">
        <f t="shared" si="41"/>
        <v>0</v>
      </c>
      <c r="G131" s="377">
        <f t="shared" si="42"/>
        <v>0</v>
      </c>
      <c r="H131" s="171">
        <f t="shared" si="43"/>
        <v>0</v>
      </c>
      <c r="I131" s="171">
        <f t="shared" si="44"/>
        <v>0</v>
      </c>
      <c r="J131" s="171">
        <f t="shared" si="45"/>
        <v>0</v>
      </c>
      <c r="K131" s="171">
        <f t="shared" si="46"/>
        <v>0</v>
      </c>
      <c r="L131" s="378">
        <f t="shared" si="47"/>
        <v>0</v>
      </c>
      <c r="M131" s="377">
        <f t="shared" si="22"/>
        <v>0</v>
      </c>
      <c r="N131" s="171">
        <f t="shared" si="23"/>
        <v>0</v>
      </c>
      <c r="O131" s="171">
        <f t="shared" si="24"/>
        <v>0</v>
      </c>
      <c r="P131" s="171">
        <f t="shared" si="25"/>
        <v>0</v>
      </c>
      <c r="Q131" s="171">
        <f t="shared" si="26"/>
        <v>0</v>
      </c>
      <c r="R131" s="378">
        <f t="shared" si="27"/>
        <v>0</v>
      </c>
      <c r="S131" s="377">
        <f t="shared" si="28"/>
        <v>0</v>
      </c>
      <c r="T131" s="171">
        <f t="shared" si="29"/>
        <v>0</v>
      </c>
      <c r="U131" s="171">
        <f t="shared" si="30"/>
        <v>0</v>
      </c>
      <c r="V131" s="171">
        <f t="shared" si="31"/>
        <v>0</v>
      </c>
      <c r="W131" s="171">
        <f t="shared" si="32"/>
        <v>0</v>
      </c>
      <c r="X131" s="378">
        <f t="shared" si="33"/>
        <v>0</v>
      </c>
      <c r="Y131" s="377">
        <f t="shared" si="34"/>
        <v>0</v>
      </c>
      <c r="Z131" s="171">
        <f t="shared" si="35"/>
        <v>0</v>
      </c>
      <c r="AA131" s="171">
        <f t="shared" si="36"/>
        <v>0</v>
      </c>
      <c r="AB131" s="171">
        <f t="shared" si="37"/>
        <v>0</v>
      </c>
      <c r="AC131" s="171">
        <f t="shared" si="38"/>
        <v>0</v>
      </c>
      <c r="AD131" s="378">
        <f t="shared" si="39"/>
        <v>0</v>
      </c>
      <c r="AE131" s="6"/>
      <c r="AF131" s="6"/>
      <c r="AG131" s="6"/>
      <c r="AH131" s="6"/>
      <c r="AI131" s="6"/>
      <c r="AJ131" s="6"/>
      <c r="AK131" s="6"/>
      <c r="AL131" s="6"/>
      <c r="AM131" s="6"/>
      <c r="AN131" s="6"/>
      <c r="AO131" s="6"/>
      <c r="AP131" s="6"/>
      <c r="AQ131" s="6"/>
      <c r="AR131" s="6"/>
    </row>
    <row r="132" spans="1:44" ht="58">
      <c r="A132" s="152" t="s">
        <v>77</v>
      </c>
      <c r="B132" s="152" t="s">
        <v>54</v>
      </c>
      <c r="C132" s="166" t="s">
        <v>94</v>
      </c>
      <c r="D132" s="168">
        <v>45</v>
      </c>
      <c r="E132" s="377">
        <f t="shared" si="40"/>
        <v>0</v>
      </c>
      <c r="F132" s="171">
        <f t="shared" si="41"/>
        <v>0</v>
      </c>
      <c r="G132" s="377">
        <f t="shared" si="42"/>
        <v>0</v>
      </c>
      <c r="H132" s="171">
        <f t="shared" si="43"/>
        <v>0</v>
      </c>
      <c r="I132" s="171">
        <f t="shared" si="44"/>
        <v>0</v>
      </c>
      <c r="J132" s="171">
        <f t="shared" si="45"/>
        <v>0</v>
      </c>
      <c r="K132" s="171">
        <f t="shared" si="46"/>
        <v>0</v>
      </c>
      <c r="L132" s="378">
        <f t="shared" si="47"/>
        <v>0</v>
      </c>
      <c r="M132" s="377">
        <f t="shared" si="22"/>
        <v>0</v>
      </c>
      <c r="N132" s="171">
        <f t="shared" si="23"/>
        <v>0</v>
      </c>
      <c r="O132" s="171">
        <f t="shared" si="24"/>
        <v>0</v>
      </c>
      <c r="P132" s="171">
        <f t="shared" si="25"/>
        <v>0</v>
      </c>
      <c r="Q132" s="171">
        <f t="shared" si="26"/>
        <v>0</v>
      </c>
      <c r="R132" s="378">
        <f t="shared" si="27"/>
        <v>0</v>
      </c>
      <c r="S132" s="377">
        <f t="shared" si="28"/>
        <v>0</v>
      </c>
      <c r="T132" s="171">
        <f t="shared" si="29"/>
        <v>0</v>
      </c>
      <c r="U132" s="171">
        <f t="shared" si="30"/>
        <v>0</v>
      </c>
      <c r="V132" s="171">
        <f t="shared" si="31"/>
        <v>0</v>
      </c>
      <c r="W132" s="171">
        <f t="shared" si="32"/>
        <v>0</v>
      </c>
      <c r="X132" s="378">
        <f t="shared" si="33"/>
        <v>0</v>
      </c>
      <c r="Y132" s="377">
        <f t="shared" si="34"/>
        <v>0</v>
      </c>
      <c r="Z132" s="171">
        <f t="shared" si="35"/>
        <v>0</v>
      </c>
      <c r="AA132" s="171">
        <f t="shared" si="36"/>
        <v>0</v>
      </c>
      <c r="AB132" s="171">
        <f t="shared" si="37"/>
        <v>0</v>
      </c>
      <c r="AC132" s="171">
        <f t="shared" si="38"/>
        <v>0</v>
      </c>
      <c r="AD132" s="378">
        <f t="shared" si="39"/>
        <v>0</v>
      </c>
      <c r="AE132" s="6"/>
      <c r="AF132" s="6"/>
      <c r="AG132" s="6"/>
      <c r="AH132" s="6"/>
      <c r="AI132" s="6"/>
      <c r="AJ132" s="6"/>
      <c r="AK132" s="6"/>
      <c r="AL132" s="6"/>
      <c r="AM132" s="6"/>
      <c r="AN132" s="6"/>
      <c r="AO132" s="6"/>
      <c r="AP132" s="6"/>
      <c r="AQ132" s="6"/>
      <c r="AR132" s="6"/>
    </row>
    <row r="133" spans="1:44" ht="58">
      <c r="A133" s="152" t="s">
        <v>77</v>
      </c>
      <c r="B133" s="152" t="s">
        <v>54</v>
      </c>
      <c r="C133" s="166" t="s">
        <v>95</v>
      </c>
      <c r="D133" s="168">
        <v>46</v>
      </c>
      <c r="E133" s="377">
        <f t="shared" si="40"/>
        <v>0</v>
      </c>
      <c r="F133" s="171">
        <f t="shared" si="41"/>
        <v>2</v>
      </c>
      <c r="G133" s="377">
        <f t="shared" si="42"/>
        <v>0</v>
      </c>
      <c r="H133" s="171">
        <f t="shared" si="43"/>
        <v>0</v>
      </c>
      <c r="I133" s="171">
        <f t="shared" si="44"/>
        <v>0</v>
      </c>
      <c r="J133" s="171">
        <f t="shared" si="45"/>
        <v>0</v>
      </c>
      <c r="K133" s="171">
        <f t="shared" si="46"/>
        <v>0</v>
      </c>
      <c r="L133" s="378">
        <f t="shared" si="47"/>
        <v>0</v>
      </c>
      <c r="M133" s="377">
        <f t="shared" si="22"/>
        <v>0</v>
      </c>
      <c r="N133" s="171">
        <f t="shared" si="23"/>
        <v>0</v>
      </c>
      <c r="O133" s="171">
        <f t="shared" si="24"/>
        <v>0</v>
      </c>
      <c r="P133" s="171">
        <f t="shared" si="25"/>
        <v>0</v>
      </c>
      <c r="Q133" s="171">
        <f t="shared" si="26"/>
        <v>0</v>
      </c>
      <c r="R133" s="378">
        <f t="shared" si="27"/>
        <v>0</v>
      </c>
      <c r="S133" s="377">
        <f t="shared" si="28"/>
        <v>0</v>
      </c>
      <c r="T133" s="171">
        <f t="shared" si="29"/>
        <v>0</v>
      </c>
      <c r="U133" s="171">
        <f t="shared" si="30"/>
        <v>0</v>
      </c>
      <c r="V133" s="171">
        <f t="shared" si="31"/>
        <v>0</v>
      </c>
      <c r="W133" s="171">
        <f t="shared" si="32"/>
        <v>0</v>
      </c>
      <c r="X133" s="378">
        <f t="shared" si="33"/>
        <v>0</v>
      </c>
      <c r="Y133" s="377">
        <f t="shared" si="34"/>
        <v>0</v>
      </c>
      <c r="Z133" s="171">
        <f t="shared" si="35"/>
        <v>0</v>
      </c>
      <c r="AA133" s="171">
        <f t="shared" si="36"/>
        <v>0</v>
      </c>
      <c r="AB133" s="171">
        <f t="shared" si="37"/>
        <v>0</v>
      </c>
      <c r="AC133" s="171">
        <f t="shared" si="38"/>
        <v>0</v>
      </c>
      <c r="AD133" s="378">
        <f t="shared" si="39"/>
        <v>0</v>
      </c>
      <c r="AE133" s="6"/>
      <c r="AF133" s="6"/>
      <c r="AG133" s="6"/>
      <c r="AH133" s="6"/>
      <c r="AI133" s="6"/>
      <c r="AJ133" s="6"/>
      <c r="AK133" s="6"/>
      <c r="AL133" s="6"/>
      <c r="AM133" s="6"/>
      <c r="AN133" s="6"/>
      <c r="AO133" s="6"/>
      <c r="AP133" s="6"/>
      <c r="AQ133" s="6"/>
      <c r="AR133" s="6"/>
    </row>
    <row r="134" spans="1:44" ht="87">
      <c r="A134" s="152" t="s">
        <v>96</v>
      </c>
      <c r="B134" s="152" t="s">
        <v>39</v>
      </c>
      <c r="C134" s="166" t="s">
        <v>97</v>
      </c>
      <c r="D134" s="168">
        <v>47</v>
      </c>
      <c r="E134" s="377">
        <f t="shared" si="40"/>
        <v>0</v>
      </c>
      <c r="F134" s="171">
        <f t="shared" si="41"/>
        <v>0</v>
      </c>
      <c r="G134" s="377">
        <f t="shared" si="42"/>
        <v>0</v>
      </c>
      <c r="H134" s="171">
        <f t="shared" si="43"/>
        <v>0</v>
      </c>
      <c r="I134" s="171">
        <f t="shared" si="44"/>
        <v>0</v>
      </c>
      <c r="J134" s="171">
        <f t="shared" si="45"/>
        <v>0</v>
      </c>
      <c r="K134" s="171">
        <f t="shared" si="46"/>
        <v>0</v>
      </c>
      <c r="L134" s="378">
        <f t="shared" si="47"/>
        <v>0</v>
      </c>
      <c r="M134" s="377">
        <f t="shared" si="22"/>
        <v>0</v>
      </c>
      <c r="N134" s="171">
        <f t="shared" si="23"/>
        <v>2</v>
      </c>
      <c r="O134" s="171">
        <f t="shared" si="24"/>
        <v>2</v>
      </c>
      <c r="P134" s="171">
        <f t="shared" si="25"/>
        <v>0</v>
      </c>
      <c r="Q134" s="171">
        <f t="shared" si="26"/>
        <v>0</v>
      </c>
      <c r="R134" s="378">
        <f t="shared" si="27"/>
        <v>0</v>
      </c>
      <c r="S134" s="377">
        <f t="shared" si="28"/>
        <v>0</v>
      </c>
      <c r="T134" s="171">
        <f t="shared" si="29"/>
        <v>0</v>
      </c>
      <c r="U134" s="171">
        <f t="shared" si="30"/>
        <v>2</v>
      </c>
      <c r="V134" s="171">
        <f t="shared" si="31"/>
        <v>0</v>
      </c>
      <c r="W134" s="171">
        <f t="shared" si="32"/>
        <v>0</v>
      </c>
      <c r="X134" s="378">
        <f t="shared" si="33"/>
        <v>0</v>
      </c>
      <c r="Y134" s="377">
        <f t="shared" si="34"/>
        <v>0</v>
      </c>
      <c r="Z134" s="171">
        <f t="shared" si="35"/>
        <v>0</v>
      </c>
      <c r="AA134" s="171">
        <f t="shared" si="36"/>
        <v>0</v>
      </c>
      <c r="AB134" s="171">
        <f t="shared" si="37"/>
        <v>0</v>
      </c>
      <c r="AC134" s="171">
        <f t="shared" si="38"/>
        <v>0</v>
      </c>
      <c r="AD134" s="378">
        <f t="shared" si="39"/>
        <v>0</v>
      </c>
      <c r="AE134" s="6"/>
      <c r="AF134" s="6"/>
      <c r="AG134" s="6"/>
      <c r="AH134" s="6"/>
      <c r="AI134" s="6"/>
      <c r="AJ134" s="6"/>
      <c r="AK134" s="6"/>
      <c r="AL134" s="6"/>
      <c r="AM134" s="6"/>
      <c r="AN134" s="6"/>
      <c r="AO134" s="6"/>
      <c r="AP134" s="6"/>
      <c r="AQ134" s="6"/>
      <c r="AR134" s="6"/>
    </row>
    <row r="135" spans="1:44" ht="87">
      <c r="A135" s="152" t="s">
        <v>96</v>
      </c>
      <c r="B135" s="152" t="s">
        <v>39</v>
      </c>
      <c r="C135" s="166" t="s">
        <v>98</v>
      </c>
      <c r="D135" s="168">
        <v>48</v>
      </c>
      <c r="E135" s="377">
        <f t="shared" si="40"/>
        <v>0</v>
      </c>
      <c r="F135" s="171">
        <f t="shared" si="41"/>
        <v>2</v>
      </c>
      <c r="G135" s="377">
        <f t="shared" si="42"/>
        <v>0</v>
      </c>
      <c r="H135" s="171">
        <f t="shared" si="43"/>
        <v>0</v>
      </c>
      <c r="I135" s="171">
        <f t="shared" si="44"/>
        <v>0</v>
      </c>
      <c r="J135" s="171">
        <f t="shared" si="45"/>
        <v>0</v>
      </c>
      <c r="K135" s="171">
        <f t="shared" si="46"/>
        <v>0</v>
      </c>
      <c r="L135" s="378">
        <f t="shared" si="47"/>
        <v>0</v>
      </c>
      <c r="M135" s="377">
        <f t="shared" si="22"/>
        <v>0</v>
      </c>
      <c r="N135" s="171">
        <f t="shared" si="23"/>
        <v>0</v>
      </c>
      <c r="O135" s="171">
        <f t="shared" si="24"/>
        <v>2</v>
      </c>
      <c r="P135" s="171">
        <f t="shared" si="25"/>
        <v>0</v>
      </c>
      <c r="Q135" s="171">
        <f t="shared" si="26"/>
        <v>0</v>
      </c>
      <c r="R135" s="378">
        <f t="shared" si="27"/>
        <v>0</v>
      </c>
      <c r="S135" s="377">
        <f t="shared" si="28"/>
        <v>0</v>
      </c>
      <c r="T135" s="171">
        <f t="shared" si="29"/>
        <v>0</v>
      </c>
      <c r="U135" s="171">
        <f t="shared" si="30"/>
        <v>2</v>
      </c>
      <c r="V135" s="171">
        <f t="shared" si="31"/>
        <v>0</v>
      </c>
      <c r="W135" s="171">
        <f t="shared" si="32"/>
        <v>0</v>
      </c>
      <c r="X135" s="378">
        <f t="shared" si="33"/>
        <v>0</v>
      </c>
      <c r="Y135" s="377">
        <f t="shared" si="34"/>
        <v>0</v>
      </c>
      <c r="Z135" s="171">
        <f t="shared" si="35"/>
        <v>0</v>
      </c>
      <c r="AA135" s="171">
        <f t="shared" si="36"/>
        <v>0</v>
      </c>
      <c r="AB135" s="171">
        <f t="shared" si="37"/>
        <v>0</v>
      </c>
      <c r="AC135" s="171">
        <f t="shared" si="38"/>
        <v>0</v>
      </c>
      <c r="AD135" s="378">
        <f t="shared" si="39"/>
        <v>0</v>
      </c>
      <c r="AE135" s="6"/>
      <c r="AF135" s="6"/>
      <c r="AG135" s="6"/>
      <c r="AH135" s="6"/>
      <c r="AI135" s="6"/>
      <c r="AJ135" s="6"/>
      <c r="AK135" s="6"/>
      <c r="AL135" s="6"/>
      <c r="AM135" s="6"/>
      <c r="AN135" s="6"/>
      <c r="AO135" s="6"/>
      <c r="AP135" s="6"/>
      <c r="AQ135" s="6"/>
      <c r="AR135" s="6"/>
    </row>
    <row r="136" spans="1:44" ht="87">
      <c r="A136" s="152" t="s">
        <v>96</v>
      </c>
      <c r="B136" s="152" t="s">
        <v>39</v>
      </c>
      <c r="C136" s="166" t="s">
        <v>99</v>
      </c>
      <c r="D136" s="168">
        <v>49</v>
      </c>
      <c r="E136" s="377">
        <f t="shared" si="40"/>
        <v>0</v>
      </c>
      <c r="F136" s="171">
        <f t="shared" si="41"/>
        <v>0</v>
      </c>
      <c r="G136" s="377">
        <f t="shared" si="42"/>
        <v>0</v>
      </c>
      <c r="H136" s="171">
        <f t="shared" si="43"/>
        <v>0</v>
      </c>
      <c r="I136" s="171">
        <f t="shared" si="44"/>
        <v>0</v>
      </c>
      <c r="J136" s="171">
        <f t="shared" si="45"/>
        <v>0</v>
      </c>
      <c r="K136" s="171">
        <f t="shared" si="46"/>
        <v>0</v>
      </c>
      <c r="L136" s="378">
        <f t="shared" si="47"/>
        <v>0</v>
      </c>
      <c r="M136" s="377">
        <f t="shared" si="22"/>
        <v>0</v>
      </c>
      <c r="N136" s="171">
        <f t="shared" si="23"/>
        <v>0</v>
      </c>
      <c r="O136" s="171">
        <f t="shared" si="24"/>
        <v>0</v>
      </c>
      <c r="P136" s="171">
        <f t="shared" si="25"/>
        <v>0</v>
      </c>
      <c r="Q136" s="171">
        <f t="shared" si="26"/>
        <v>0</v>
      </c>
      <c r="R136" s="378">
        <f t="shared" si="27"/>
        <v>0</v>
      </c>
      <c r="S136" s="377">
        <f t="shared" si="28"/>
        <v>0</v>
      </c>
      <c r="T136" s="171">
        <f t="shared" si="29"/>
        <v>0</v>
      </c>
      <c r="U136" s="171">
        <f t="shared" si="30"/>
        <v>0</v>
      </c>
      <c r="V136" s="171">
        <f t="shared" si="31"/>
        <v>0</v>
      </c>
      <c r="W136" s="171">
        <f t="shared" si="32"/>
        <v>0</v>
      </c>
      <c r="X136" s="378">
        <f t="shared" si="33"/>
        <v>0</v>
      </c>
      <c r="Y136" s="377">
        <f t="shared" si="34"/>
        <v>0</v>
      </c>
      <c r="Z136" s="171">
        <f t="shared" si="35"/>
        <v>0</v>
      </c>
      <c r="AA136" s="171">
        <f t="shared" si="36"/>
        <v>0</v>
      </c>
      <c r="AB136" s="171">
        <f t="shared" si="37"/>
        <v>0</v>
      </c>
      <c r="AC136" s="171">
        <f t="shared" si="38"/>
        <v>0</v>
      </c>
      <c r="AD136" s="378">
        <f t="shared" si="39"/>
        <v>0</v>
      </c>
      <c r="AE136" s="6"/>
      <c r="AF136" s="6"/>
      <c r="AG136" s="6"/>
      <c r="AH136" s="6"/>
      <c r="AI136" s="6"/>
      <c r="AJ136" s="6"/>
      <c r="AK136" s="6"/>
      <c r="AL136" s="6"/>
      <c r="AM136" s="6"/>
      <c r="AN136" s="6"/>
      <c r="AO136" s="6"/>
      <c r="AP136" s="6"/>
      <c r="AQ136" s="6"/>
      <c r="AR136" s="6"/>
    </row>
    <row r="137" spans="1:44" ht="87">
      <c r="A137" s="152" t="s">
        <v>96</v>
      </c>
      <c r="B137" s="152" t="s">
        <v>39</v>
      </c>
      <c r="C137" s="166" t="s">
        <v>100</v>
      </c>
      <c r="D137" s="168">
        <v>50</v>
      </c>
      <c r="E137" s="377">
        <f t="shared" si="40"/>
        <v>0</v>
      </c>
      <c r="F137" s="171">
        <f t="shared" si="41"/>
        <v>2</v>
      </c>
      <c r="G137" s="377">
        <f t="shared" si="42"/>
        <v>0</v>
      </c>
      <c r="H137" s="171">
        <f t="shared" si="43"/>
        <v>0</v>
      </c>
      <c r="I137" s="171">
        <f t="shared" si="44"/>
        <v>0</v>
      </c>
      <c r="J137" s="171">
        <f t="shared" si="45"/>
        <v>0</v>
      </c>
      <c r="K137" s="171">
        <f t="shared" si="46"/>
        <v>1</v>
      </c>
      <c r="L137" s="378">
        <f t="shared" si="47"/>
        <v>1</v>
      </c>
      <c r="M137" s="377">
        <f t="shared" si="22"/>
        <v>0</v>
      </c>
      <c r="N137" s="171">
        <f t="shared" si="23"/>
        <v>0</v>
      </c>
      <c r="O137" s="171">
        <f t="shared" si="24"/>
        <v>0</v>
      </c>
      <c r="P137" s="171">
        <f t="shared" si="25"/>
        <v>0</v>
      </c>
      <c r="Q137" s="171">
        <f t="shared" si="26"/>
        <v>0</v>
      </c>
      <c r="R137" s="378">
        <f t="shared" si="27"/>
        <v>0</v>
      </c>
      <c r="S137" s="377">
        <f t="shared" si="28"/>
        <v>0</v>
      </c>
      <c r="T137" s="171">
        <f t="shared" si="29"/>
        <v>0</v>
      </c>
      <c r="U137" s="171">
        <f t="shared" si="30"/>
        <v>0</v>
      </c>
      <c r="V137" s="171">
        <f t="shared" si="31"/>
        <v>0</v>
      </c>
      <c r="W137" s="171">
        <f t="shared" si="32"/>
        <v>0</v>
      </c>
      <c r="X137" s="378">
        <f t="shared" si="33"/>
        <v>0</v>
      </c>
      <c r="Y137" s="377">
        <f t="shared" si="34"/>
        <v>0</v>
      </c>
      <c r="Z137" s="171">
        <f t="shared" si="35"/>
        <v>0</v>
      </c>
      <c r="AA137" s="171">
        <f t="shared" si="36"/>
        <v>0</v>
      </c>
      <c r="AB137" s="171">
        <f t="shared" si="37"/>
        <v>0</v>
      </c>
      <c r="AC137" s="171">
        <f t="shared" si="38"/>
        <v>0</v>
      </c>
      <c r="AD137" s="378">
        <f t="shared" si="39"/>
        <v>0</v>
      </c>
      <c r="AE137" s="6"/>
      <c r="AF137" s="6"/>
      <c r="AG137" s="6"/>
      <c r="AH137" s="6"/>
      <c r="AI137" s="6"/>
      <c r="AJ137" s="6"/>
      <c r="AK137" s="6"/>
      <c r="AL137" s="6"/>
      <c r="AM137" s="6"/>
      <c r="AN137" s="6"/>
      <c r="AO137" s="6"/>
      <c r="AP137" s="6"/>
      <c r="AQ137" s="6"/>
      <c r="AR137" s="6"/>
    </row>
    <row r="138" spans="1:44" ht="87">
      <c r="A138" s="152" t="s">
        <v>96</v>
      </c>
      <c r="B138" s="152" t="s">
        <v>39</v>
      </c>
      <c r="C138" s="166" t="s">
        <v>101</v>
      </c>
      <c r="D138" s="168">
        <v>51</v>
      </c>
      <c r="E138" s="377">
        <f t="shared" si="40"/>
        <v>0</v>
      </c>
      <c r="F138" s="171">
        <f t="shared" si="41"/>
        <v>0</v>
      </c>
      <c r="G138" s="377">
        <f t="shared" si="42"/>
        <v>0</v>
      </c>
      <c r="H138" s="171">
        <f t="shared" si="43"/>
        <v>0</v>
      </c>
      <c r="I138" s="171">
        <f t="shared" si="44"/>
        <v>0</v>
      </c>
      <c r="J138" s="171">
        <f t="shared" si="45"/>
        <v>0</v>
      </c>
      <c r="K138" s="171">
        <f t="shared" si="46"/>
        <v>0</v>
      </c>
      <c r="L138" s="378">
        <f t="shared" si="47"/>
        <v>0</v>
      </c>
      <c r="M138" s="377">
        <f t="shared" si="22"/>
        <v>0</v>
      </c>
      <c r="N138" s="171">
        <f t="shared" si="23"/>
        <v>0</v>
      </c>
      <c r="O138" s="171">
        <f t="shared" si="24"/>
        <v>0</v>
      </c>
      <c r="P138" s="171">
        <f t="shared" si="25"/>
        <v>0</v>
      </c>
      <c r="Q138" s="171">
        <f t="shared" si="26"/>
        <v>0</v>
      </c>
      <c r="R138" s="378">
        <f t="shared" si="27"/>
        <v>0</v>
      </c>
      <c r="S138" s="377">
        <f t="shared" si="28"/>
        <v>0</v>
      </c>
      <c r="T138" s="171">
        <f t="shared" si="29"/>
        <v>0</v>
      </c>
      <c r="U138" s="171">
        <f t="shared" si="30"/>
        <v>0</v>
      </c>
      <c r="V138" s="171">
        <f t="shared" si="31"/>
        <v>0</v>
      </c>
      <c r="W138" s="171">
        <f t="shared" si="32"/>
        <v>0</v>
      </c>
      <c r="X138" s="378">
        <f t="shared" si="33"/>
        <v>0</v>
      </c>
      <c r="Y138" s="377">
        <f t="shared" si="34"/>
        <v>0</v>
      </c>
      <c r="Z138" s="171">
        <f t="shared" si="35"/>
        <v>0</v>
      </c>
      <c r="AA138" s="171">
        <f t="shared" si="36"/>
        <v>0</v>
      </c>
      <c r="AB138" s="171">
        <f t="shared" si="37"/>
        <v>0</v>
      </c>
      <c r="AC138" s="171">
        <f t="shared" si="38"/>
        <v>0</v>
      </c>
      <c r="AD138" s="378">
        <f t="shared" si="39"/>
        <v>0</v>
      </c>
      <c r="AE138" s="6"/>
      <c r="AF138" s="6"/>
      <c r="AG138" s="6"/>
      <c r="AH138" s="6"/>
      <c r="AI138" s="6"/>
      <c r="AJ138" s="6"/>
      <c r="AK138" s="6"/>
      <c r="AL138" s="6"/>
      <c r="AM138" s="6"/>
      <c r="AN138" s="6"/>
      <c r="AO138" s="6"/>
      <c r="AP138" s="6"/>
      <c r="AQ138" s="6"/>
      <c r="AR138" s="6"/>
    </row>
    <row r="139" spans="1:44" ht="87">
      <c r="A139" s="152" t="s">
        <v>96</v>
      </c>
      <c r="B139" s="152" t="s">
        <v>39</v>
      </c>
      <c r="C139" s="166" t="s">
        <v>102</v>
      </c>
      <c r="D139" s="168">
        <v>52</v>
      </c>
      <c r="E139" s="377">
        <f t="shared" si="40"/>
        <v>0</v>
      </c>
      <c r="F139" s="171">
        <f t="shared" si="41"/>
        <v>0</v>
      </c>
      <c r="G139" s="377">
        <f t="shared" si="42"/>
        <v>0</v>
      </c>
      <c r="H139" s="171">
        <f t="shared" si="43"/>
        <v>0</v>
      </c>
      <c r="I139" s="171">
        <f t="shared" si="44"/>
        <v>0</v>
      </c>
      <c r="J139" s="171">
        <f t="shared" si="45"/>
        <v>0</v>
      </c>
      <c r="K139" s="171">
        <f t="shared" si="46"/>
        <v>0</v>
      </c>
      <c r="L139" s="378">
        <f t="shared" si="47"/>
        <v>0</v>
      </c>
      <c r="M139" s="377">
        <f t="shared" si="22"/>
        <v>0</v>
      </c>
      <c r="N139" s="171">
        <f t="shared" si="23"/>
        <v>0</v>
      </c>
      <c r="O139" s="171">
        <f t="shared" si="24"/>
        <v>0</v>
      </c>
      <c r="P139" s="171">
        <f t="shared" si="25"/>
        <v>0</v>
      </c>
      <c r="Q139" s="171">
        <f t="shared" si="26"/>
        <v>0</v>
      </c>
      <c r="R139" s="378">
        <f t="shared" si="27"/>
        <v>0</v>
      </c>
      <c r="S139" s="377">
        <f t="shared" si="28"/>
        <v>0</v>
      </c>
      <c r="T139" s="171">
        <f t="shared" si="29"/>
        <v>0</v>
      </c>
      <c r="U139" s="171">
        <f t="shared" si="30"/>
        <v>0</v>
      </c>
      <c r="V139" s="171">
        <f t="shared" si="31"/>
        <v>0</v>
      </c>
      <c r="W139" s="171">
        <f t="shared" si="32"/>
        <v>0</v>
      </c>
      <c r="X139" s="378">
        <f t="shared" si="33"/>
        <v>0</v>
      </c>
      <c r="Y139" s="377">
        <f t="shared" si="34"/>
        <v>0</v>
      </c>
      <c r="Z139" s="171">
        <f t="shared" si="35"/>
        <v>0</v>
      </c>
      <c r="AA139" s="171">
        <f t="shared" si="36"/>
        <v>0</v>
      </c>
      <c r="AB139" s="171">
        <f t="shared" si="37"/>
        <v>0</v>
      </c>
      <c r="AC139" s="171">
        <f t="shared" si="38"/>
        <v>0</v>
      </c>
      <c r="AD139" s="378">
        <f t="shared" si="39"/>
        <v>0</v>
      </c>
      <c r="AE139" s="6"/>
      <c r="AF139" s="6"/>
      <c r="AG139" s="6"/>
      <c r="AH139" s="6"/>
      <c r="AI139" s="6"/>
      <c r="AJ139" s="6"/>
      <c r="AK139" s="6"/>
      <c r="AL139" s="6"/>
      <c r="AM139" s="6"/>
      <c r="AN139" s="6"/>
      <c r="AO139" s="6"/>
      <c r="AP139" s="6"/>
      <c r="AQ139" s="6"/>
      <c r="AR139" s="6"/>
    </row>
    <row r="140" spans="1:44" ht="87">
      <c r="A140" s="152" t="s">
        <v>96</v>
      </c>
      <c r="B140" s="152" t="s">
        <v>39</v>
      </c>
      <c r="C140" s="166" t="s">
        <v>103</v>
      </c>
      <c r="D140" s="168">
        <v>53</v>
      </c>
      <c r="E140" s="377">
        <f t="shared" si="40"/>
        <v>0</v>
      </c>
      <c r="F140" s="171">
        <f t="shared" si="41"/>
        <v>0</v>
      </c>
      <c r="G140" s="377">
        <f t="shared" si="42"/>
        <v>0</v>
      </c>
      <c r="H140" s="171">
        <f t="shared" si="43"/>
        <v>0</v>
      </c>
      <c r="I140" s="171">
        <f t="shared" si="44"/>
        <v>0</v>
      </c>
      <c r="J140" s="171">
        <f t="shared" si="45"/>
        <v>0</v>
      </c>
      <c r="K140" s="171">
        <f t="shared" si="46"/>
        <v>0</v>
      </c>
      <c r="L140" s="378">
        <f t="shared" si="47"/>
        <v>0</v>
      </c>
      <c r="M140" s="377">
        <f t="shared" si="22"/>
        <v>0</v>
      </c>
      <c r="N140" s="171">
        <f t="shared" si="23"/>
        <v>0</v>
      </c>
      <c r="O140" s="171">
        <f t="shared" si="24"/>
        <v>2</v>
      </c>
      <c r="P140" s="171">
        <f t="shared" si="25"/>
        <v>0</v>
      </c>
      <c r="Q140" s="171">
        <f t="shared" si="26"/>
        <v>0</v>
      </c>
      <c r="R140" s="378">
        <f t="shared" si="27"/>
        <v>0</v>
      </c>
      <c r="S140" s="377">
        <f t="shared" si="28"/>
        <v>0</v>
      </c>
      <c r="T140" s="171">
        <f t="shared" si="29"/>
        <v>0</v>
      </c>
      <c r="U140" s="171">
        <f t="shared" si="30"/>
        <v>0</v>
      </c>
      <c r="V140" s="171">
        <f t="shared" si="31"/>
        <v>0</v>
      </c>
      <c r="W140" s="171">
        <f t="shared" si="32"/>
        <v>0</v>
      </c>
      <c r="X140" s="378">
        <f t="shared" si="33"/>
        <v>0</v>
      </c>
      <c r="Y140" s="377">
        <f t="shared" si="34"/>
        <v>0</v>
      </c>
      <c r="Z140" s="171">
        <f t="shared" si="35"/>
        <v>0</v>
      </c>
      <c r="AA140" s="171">
        <f t="shared" si="36"/>
        <v>0</v>
      </c>
      <c r="AB140" s="171">
        <f t="shared" si="37"/>
        <v>0</v>
      </c>
      <c r="AC140" s="171">
        <f t="shared" si="38"/>
        <v>0</v>
      </c>
      <c r="AD140" s="378">
        <f t="shared" si="39"/>
        <v>0</v>
      </c>
      <c r="AE140" s="6"/>
      <c r="AF140" s="6"/>
      <c r="AG140" s="6"/>
      <c r="AH140" s="6"/>
      <c r="AI140" s="6"/>
      <c r="AJ140" s="6"/>
      <c r="AK140" s="6"/>
      <c r="AL140" s="6"/>
      <c r="AM140" s="6"/>
      <c r="AN140" s="6"/>
      <c r="AO140" s="6"/>
      <c r="AP140" s="6"/>
      <c r="AQ140" s="6"/>
      <c r="AR140" s="6"/>
    </row>
    <row r="141" spans="1:44" ht="87">
      <c r="A141" s="152" t="s">
        <v>96</v>
      </c>
      <c r="B141" s="152" t="s">
        <v>47</v>
      </c>
      <c r="C141" s="166" t="s">
        <v>104</v>
      </c>
      <c r="D141" s="168">
        <v>54</v>
      </c>
      <c r="E141" s="377">
        <f t="shared" si="40"/>
        <v>0</v>
      </c>
      <c r="F141" s="171">
        <f t="shared" si="41"/>
        <v>0</v>
      </c>
      <c r="G141" s="377">
        <f t="shared" si="42"/>
        <v>0</v>
      </c>
      <c r="H141" s="171">
        <f t="shared" si="43"/>
        <v>0</v>
      </c>
      <c r="I141" s="171">
        <f t="shared" si="44"/>
        <v>0</v>
      </c>
      <c r="J141" s="171">
        <f t="shared" si="45"/>
        <v>0</v>
      </c>
      <c r="K141" s="171">
        <f t="shared" si="46"/>
        <v>0</v>
      </c>
      <c r="L141" s="378">
        <f t="shared" si="47"/>
        <v>0</v>
      </c>
      <c r="M141" s="377">
        <f t="shared" si="22"/>
        <v>0</v>
      </c>
      <c r="N141" s="171">
        <f t="shared" si="23"/>
        <v>0</v>
      </c>
      <c r="O141" s="171">
        <f t="shared" si="24"/>
        <v>0</v>
      </c>
      <c r="P141" s="171">
        <f t="shared" si="25"/>
        <v>0</v>
      </c>
      <c r="Q141" s="171">
        <f t="shared" si="26"/>
        <v>0</v>
      </c>
      <c r="R141" s="378">
        <f t="shared" si="27"/>
        <v>0</v>
      </c>
      <c r="S141" s="377">
        <f t="shared" si="28"/>
        <v>0</v>
      </c>
      <c r="T141" s="171">
        <f t="shared" si="29"/>
        <v>0</v>
      </c>
      <c r="U141" s="171">
        <f t="shared" si="30"/>
        <v>0</v>
      </c>
      <c r="V141" s="171">
        <f t="shared" si="31"/>
        <v>0</v>
      </c>
      <c r="W141" s="171">
        <f t="shared" si="32"/>
        <v>0</v>
      </c>
      <c r="X141" s="378">
        <f t="shared" si="33"/>
        <v>0</v>
      </c>
      <c r="Y141" s="377">
        <f t="shared" si="34"/>
        <v>0</v>
      </c>
      <c r="Z141" s="171">
        <f t="shared" si="35"/>
        <v>0</v>
      </c>
      <c r="AA141" s="171">
        <f t="shared" si="36"/>
        <v>0</v>
      </c>
      <c r="AB141" s="171">
        <f t="shared" si="37"/>
        <v>0</v>
      </c>
      <c r="AC141" s="171">
        <f t="shared" si="38"/>
        <v>0</v>
      </c>
      <c r="AD141" s="378">
        <f t="shared" si="39"/>
        <v>0</v>
      </c>
      <c r="AE141" s="6"/>
      <c r="AF141" s="6"/>
      <c r="AG141" s="6"/>
      <c r="AH141" s="6"/>
      <c r="AI141" s="6"/>
      <c r="AJ141" s="6"/>
      <c r="AK141" s="6"/>
      <c r="AL141" s="6"/>
      <c r="AM141" s="6"/>
      <c r="AN141" s="6"/>
      <c r="AO141" s="6"/>
      <c r="AP141" s="6"/>
      <c r="AQ141" s="6"/>
      <c r="AR141" s="6"/>
    </row>
    <row r="142" spans="1:44" ht="87">
      <c r="A142" s="152" t="s">
        <v>96</v>
      </c>
      <c r="B142" s="152" t="s">
        <v>47</v>
      </c>
      <c r="C142" s="166" t="s">
        <v>105</v>
      </c>
      <c r="D142" s="168">
        <v>55</v>
      </c>
      <c r="E142" s="377">
        <f t="shared" si="40"/>
        <v>0</v>
      </c>
      <c r="F142" s="171">
        <f t="shared" si="41"/>
        <v>0</v>
      </c>
      <c r="G142" s="377">
        <f t="shared" si="42"/>
        <v>0</v>
      </c>
      <c r="H142" s="171">
        <f t="shared" si="43"/>
        <v>0</v>
      </c>
      <c r="I142" s="171">
        <f t="shared" si="44"/>
        <v>0</v>
      </c>
      <c r="J142" s="171">
        <f t="shared" si="45"/>
        <v>0</v>
      </c>
      <c r="K142" s="171">
        <f t="shared" si="46"/>
        <v>0</v>
      </c>
      <c r="L142" s="378">
        <f t="shared" si="47"/>
        <v>0</v>
      </c>
      <c r="M142" s="377">
        <f t="shared" si="22"/>
        <v>0</v>
      </c>
      <c r="N142" s="171">
        <f t="shared" si="23"/>
        <v>0</v>
      </c>
      <c r="O142" s="171">
        <f t="shared" si="24"/>
        <v>0</v>
      </c>
      <c r="P142" s="171">
        <f t="shared" si="25"/>
        <v>0</v>
      </c>
      <c r="Q142" s="171">
        <f t="shared" si="26"/>
        <v>0</v>
      </c>
      <c r="R142" s="378">
        <f t="shared" si="27"/>
        <v>0</v>
      </c>
      <c r="S142" s="377">
        <f t="shared" si="28"/>
        <v>0</v>
      </c>
      <c r="T142" s="171">
        <f t="shared" si="29"/>
        <v>0</v>
      </c>
      <c r="U142" s="171">
        <f t="shared" si="30"/>
        <v>0</v>
      </c>
      <c r="V142" s="171">
        <f t="shared" si="31"/>
        <v>0</v>
      </c>
      <c r="W142" s="171">
        <f t="shared" si="32"/>
        <v>0</v>
      </c>
      <c r="X142" s="378">
        <f t="shared" si="33"/>
        <v>0</v>
      </c>
      <c r="Y142" s="377">
        <f t="shared" si="34"/>
        <v>0</v>
      </c>
      <c r="Z142" s="171">
        <f t="shared" si="35"/>
        <v>0</v>
      </c>
      <c r="AA142" s="171">
        <f t="shared" si="36"/>
        <v>0</v>
      </c>
      <c r="AB142" s="171">
        <f t="shared" si="37"/>
        <v>0</v>
      </c>
      <c r="AC142" s="171">
        <f t="shared" si="38"/>
        <v>0</v>
      </c>
      <c r="AD142" s="378">
        <f t="shared" si="39"/>
        <v>0</v>
      </c>
      <c r="AE142" s="6"/>
      <c r="AF142" s="6"/>
      <c r="AG142" s="6"/>
      <c r="AH142" s="6"/>
      <c r="AI142" s="6"/>
      <c r="AJ142" s="6"/>
      <c r="AK142" s="6"/>
      <c r="AL142" s="6"/>
      <c r="AM142" s="6"/>
      <c r="AN142" s="6"/>
      <c r="AO142" s="6"/>
      <c r="AP142" s="6"/>
      <c r="AQ142" s="6"/>
      <c r="AR142" s="6"/>
    </row>
    <row r="143" spans="1:44" ht="87">
      <c r="A143" s="152" t="s">
        <v>96</v>
      </c>
      <c r="B143" s="152" t="s">
        <v>47</v>
      </c>
      <c r="C143" s="166" t="s">
        <v>106</v>
      </c>
      <c r="D143" s="168">
        <v>56</v>
      </c>
      <c r="E143" s="377">
        <f t="shared" si="40"/>
        <v>0</v>
      </c>
      <c r="F143" s="171">
        <f t="shared" si="41"/>
        <v>0</v>
      </c>
      <c r="G143" s="377">
        <f t="shared" si="42"/>
        <v>0</v>
      </c>
      <c r="H143" s="171">
        <f t="shared" si="43"/>
        <v>0</v>
      </c>
      <c r="I143" s="171">
        <f t="shared" si="44"/>
        <v>0</v>
      </c>
      <c r="J143" s="171">
        <f t="shared" si="45"/>
        <v>0</v>
      </c>
      <c r="K143" s="171">
        <f t="shared" si="46"/>
        <v>0</v>
      </c>
      <c r="L143" s="378">
        <f t="shared" si="47"/>
        <v>0</v>
      </c>
      <c r="M143" s="377">
        <f t="shared" si="22"/>
        <v>0</v>
      </c>
      <c r="N143" s="171">
        <f t="shared" si="23"/>
        <v>0</v>
      </c>
      <c r="O143" s="171">
        <f t="shared" si="24"/>
        <v>0</v>
      </c>
      <c r="P143" s="171">
        <f t="shared" si="25"/>
        <v>0</v>
      </c>
      <c r="Q143" s="171">
        <f t="shared" si="26"/>
        <v>0</v>
      </c>
      <c r="R143" s="378">
        <f t="shared" si="27"/>
        <v>0</v>
      </c>
      <c r="S143" s="377">
        <f t="shared" si="28"/>
        <v>0</v>
      </c>
      <c r="T143" s="171">
        <f t="shared" si="29"/>
        <v>0</v>
      </c>
      <c r="U143" s="171">
        <f t="shared" si="30"/>
        <v>0</v>
      </c>
      <c r="V143" s="171">
        <f t="shared" si="31"/>
        <v>0</v>
      </c>
      <c r="W143" s="171">
        <f t="shared" si="32"/>
        <v>0</v>
      </c>
      <c r="X143" s="378">
        <f t="shared" si="33"/>
        <v>0</v>
      </c>
      <c r="Y143" s="377">
        <f t="shared" si="34"/>
        <v>0</v>
      </c>
      <c r="Z143" s="171">
        <f t="shared" si="35"/>
        <v>0</v>
      </c>
      <c r="AA143" s="171">
        <f t="shared" si="36"/>
        <v>0</v>
      </c>
      <c r="AB143" s="171">
        <f t="shared" si="37"/>
        <v>0</v>
      </c>
      <c r="AC143" s="171">
        <f t="shared" si="38"/>
        <v>0</v>
      </c>
      <c r="AD143" s="378">
        <f t="shared" si="39"/>
        <v>0</v>
      </c>
      <c r="AE143" s="6"/>
      <c r="AF143" s="6"/>
      <c r="AG143" s="6"/>
      <c r="AH143" s="6"/>
      <c r="AI143" s="6"/>
      <c r="AJ143" s="6"/>
      <c r="AK143" s="6"/>
      <c r="AL143" s="6"/>
      <c r="AM143" s="6"/>
      <c r="AN143" s="6"/>
      <c r="AO143" s="6"/>
      <c r="AP143" s="6"/>
      <c r="AQ143" s="6"/>
      <c r="AR143" s="6"/>
    </row>
    <row r="144" spans="1:44" ht="87">
      <c r="A144" s="152" t="s">
        <v>96</v>
      </c>
      <c r="B144" s="152" t="s">
        <v>47</v>
      </c>
      <c r="C144" s="166" t="s">
        <v>107</v>
      </c>
      <c r="D144" s="168">
        <v>57</v>
      </c>
      <c r="E144" s="377">
        <f t="shared" si="40"/>
        <v>0</v>
      </c>
      <c r="F144" s="171">
        <f t="shared" si="41"/>
        <v>0</v>
      </c>
      <c r="G144" s="377">
        <f t="shared" si="42"/>
        <v>0</v>
      </c>
      <c r="H144" s="171">
        <f t="shared" si="43"/>
        <v>0</v>
      </c>
      <c r="I144" s="171">
        <f t="shared" si="44"/>
        <v>0</v>
      </c>
      <c r="J144" s="171">
        <f t="shared" si="45"/>
        <v>0</v>
      </c>
      <c r="K144" s="171">
        <f t="shared" si="46"/>
        <v>0</v>
      </c>
      <c r="L144" s="378">
        <f t="shared" si="47"/>
        <v>0</v>
      </c>
      <c r="M144" s="377">
        <f t="shared" si="22"/>
        <v>0</v>
      </c>
      <c r="N144" s="171">
        <f t="shared" si="23"/>
        <v>0</v>
      </c>
      <c r="O144" s="171">
        <f t="shared" si="24"/>
        <v>0</v>
      </c>
      <c r="P144" s="171">
        <f t="shared" si="25"/>
        <v>0</v>
      </c>
      <c r="Q144" s="171">
        <f t="shared" si="26"/>
        <v>0</v>
      </c>
      <c r="R144" s="378">
        <f t="shared" si="27"/>
        <v>0</v>
      </c>
      <c r="S144" s="377">
        <f t="shared" si="28"/>
        <v>0</v>
      </c>
      <c r="T144" s="171">
        <f t="shared" si="29"/>
        <v>0</v>
      </c>
      <c r="U144" s="171">
        <f t="shared" si="30"/>
        <v>0</v>
      </c>
      <c r="V144" s="171">
        <f t="shared" si="31"/>
        <v>0</v>
      </c>
      <c r="W144" s="171">
        <f t="shared" si="32"/>
        <v>0</v>
      </c>
      <c r="X144" s="378">
        <f t="shared" si="33"/>
        <v>0</v>
      </c>
      <c r="Y144" s="377">
        <f t="shared" si="34"/>
        <v>0</v>
      </c>
      <c r="Z144" s="171">
        <f t="shared" si="35"/>
        <v>0</v>
      </c>
      <c r="AA144" s="171">
        <f t="shared" si="36"/>
        <v>0</v>
      </c>
      <c r="AB144" s="171">
        <f t="shared" si="37"/>
        <v>0</v>
      </c>
      <c r="AC144" s="171">
        <f t="shared" si="38"/>
        <v>0</v>
      </c>
      <c r="AD144" s="378">
        <f t="shared" si="39"/>
        <v>0</v>
      </c>
      <c r="AE144" s="6"/>
      <c r="AF144" s="6"/>
      <c r="AG144" s="6"/>
      <c r="AH144" s="6"/>
      <c r="AI144" s="6"/>
      <c r="AJ144" s="6"/>
      <c r="AK144" s="6"/>
      <c r="AL144" s="6"/>
      <c r="AM144" s="6"/>
      <c r="AN144" s="6"/>
      <c r="AO144" s="6"/>
      <c r="AP144" s="6"/>
      <c r="AQ144" s="6"/>
      <c r="AR144" s="6"/>
    </row>
    <row r="145" spans="1:44" ht="87">
      <c r="A145" s="152" t="s">
        <v>96</v>
      </c>
      <c r="B145" s="152" t="s">
        <v>47</v>
      </c>
      <c r="C145" s="166" t="s">
        <v>108</v>
      </c>
      <c r="D145" s="168">
        <v>58</v>
      </c>
      <c r="E145" s="377">
        <f t="shared" si="40"/>
        <v>0</v>
      </c>
      <c r="F145" s="171">
        <f t="shared" si="41"/>
        <v>0</v>
      </c>
      <c r="G145" s="377">
        <f t="shared" si="42"/>
        <v>0</v>
      </c>
      <c r="H145" s="171">
        <f t="shared" si="43"/>
        <v>0</v>
      </c>
      <c r="I145" s="171">
        <f t="shared" si="44"/>
        <v>0</v>
      </c>
      <c r="J145" s="171">
        <f t="shared" si="45"/>
        <v>0</v>
      </c>
      <c r="K145" s="171">
        <f t="shared" si="46"/>
        <v>0</v>
      </c>
      <c r="L145" s="378">
        <f t="shared" si="47"/>
        <v>0</v>
      </c>
      <c r="M145" s="377">
        <f t="shared" si="22"/>
        <v>0</v>
      </c>
      <c r="N145" s="171">
        <f t="shared" si="23"/>
        <v>0</v>
      </c>
      <c r="O145" s="171">
        <f t="shared" si="24"/>
        <v>0</v>
      </c>
      <c r="P145" s="171">
        <f t="shared" si="25"/>
        <v>0</v>
      </c>
      <c r="Q145" s="171">
        <f t="shared" si="26"/>
        <v>0</v>
      </c>
      <c r="R145" s="378">
        <f t="shared" si="27"/>
        <v>0</v>
      </c>
      <c r="S145" s="377">
        <f t="shared" si="28"/>
        <v>0</v>
      </c>
      <c r="T145" s="171">
        <f t="shared" si="29"/>
        <v>0</v>
      </c>
      <c r="U145" s="171">
        <f t="shared" si="30"/>
        <v>0</v>
      </c>
      <c r="V145" s="171">
        <f t="shared" si="31"/>
        <v>0</v>
      </c>
      <c r="W145" s="171">
        <f t="shared" si="32"/>
        <v>0</v>
      </c>
      <c r="X145" s="378">
        <f t="shared" si="33"/>
        <v>0</v>
      </c>
      <c r="Y145" s="377">
        <f t="shared" si="34"/>
        <v>0</v>
      </c>
      <c r="Z145" s="171">
        <f t="shared" si="35"/>
        <v>0</v>
      </c>
      <c r="AA145" s="171">
        <f t="shared" si="36"/>
        <v>0</v>
      </c>
      <c r="AB145" s="171">
        <f t="shared" si="37"/>
        <v>0</v>
      </c>
      <c r="AC145" s="171">
        <f t="shared" si="38"/>
        <v>0</v>
      </c>
      <c r="AD145" s="378">
        <f t="shared" si="39"/>
        <v>0</v>
      </c>
      <c r="AE145" s="6"/>
      <c r="AF145" s="6"/>
      <c r="AG145" s="6"/>
      <c r="AH145" s="6"/>
      <c r="AI145" s="6"/>
      <c r="AJ145" s="6"/>
      <c r="AK145" s="6"/>
      <c r="AL145" s="6"/>
      <c r="AM145" s="6"/>
      <c r="AN145" s="6"/>
      <c r="AO145" s="6"/>
      <c r="AP145" s="6"/>
      <c r="AQ145" s="6"/>
      <c r="AR145" s="6"/>
    </row>
    <row r="146" spans="1:44" ht="87">
      <c r="A146" s="152" t="s">
        <v>96</v>
      </c>
      <c r="B146" s="152" t="s">
        <v>47</v>
      </c>
      <c r="C146" s="166" t="s">
        <v>109</v>
      </c>
      <c r="D146" s="168">
        <v>59</v>
      </c>
      <c r="E146" s="377">
        <f t="shared" si="40"/>
        <v>0</v>
      </c>
      <c r="F146" s="171">
        <f t="shared" si="41"/>
        <v>0</v>
      </c>
      <c r="G146" s="377">
        <f t="shared" si="42"/>
        <v>0</v>
      </c>
      <c r="H146" s="171">
        <f t="shared" si="43"/>
        <v>0</v>
      </c>
      <c r="I146" s="171">
        <f t="shared" si="44"/>
        <v>0</v>
      </c>
      <c r="J146" s="171">
        <f t="shared" si="45"/>
        <v>0</v>
      </c>
      <c r="K146" s="171">
        <f t="shared" si="46"/>
        <v>0</v>
      </c>
      <c r="L146" s="378">
        <f t="shared" si="47"/>
        <v>0</v>
      </c>
      <c r="M146" s="377">
        <f t="shared" si="22"/>
        <v>0</v>
      </c>
      <c r="N146" s="171">
        <f t="shared" si="23"/>
        <v>0</v>
      </c>
      <c r="O146" s="171">
        <f t="shared" si="24"/>
        <v>0</v>
      </c>
      <c r="P146" s="171">
        <f t="shared" si="25"/>
        <v>0</v>
      </c>
      <c r="Q146" s="171">
        <f t="shared" si="26"/>
        <v>0</v>
      </c>
      <c r="R146" s="378">
        <f t="shared" si="27"/>
        <v>0</v>
      </c>
      <c r="S146" s="377">
        <f t="shared" si="28"/>
        <v>0</v>
      </c>
      <c r="T146" s="171">
        <f t="shared" si="29"/>
        <v>0</v>
      </c>
      <c r="U146" s="171">
        <f t="shared" si="30"/>
        <v>0</v>
      </c>
      <c r="V146" s="171">
        <f t="shared" si="31"/>
        <v>0</v>
      </c>
      <c r="W146" s="171">
        <f t="shared" si="32"/>
        <v>0</v>
      </c>
      <c r="X146" s="378">
        <f t="shared" si="33"/>
        <v>0</v>
      </c>
      <c r="Y146" s="377">
        <f t="shared" si="34"/>
        <v>0</v>
      </c>
      <c r="Z146" s="171">
        <f t="shared" si="35"/>
        <v>0</v>
      </c>
      <c r="AA146" s="171">
        <f t="shared" si="36"/>
        <v>0</v>
      </c>
      <c r="AB146" s="171">
        <f t="shared" si="37"/>
        <v>0</v>
      </c>
      <c r="AC146" s="171">
        <f t="shared" si="38"/>
        <v>0</v>
      </c>
      <c r="AD146" s="378">
        <f t="shared" si="39"/>
        <v>0</v>
      </c>
      <c r="AE146" s="6"/>
      <c r="AF146" s="6"/>
      <c r="AG146" s="6"/>
      <c r="AH146" s="6"/>
      <c r="AI146" s="6"/>
      <c r="AJ146" s="6"/>
      <c r="AK146" s="6"/>
      <c r="AL146" s="6"/>
      <c r="AM146" s="6"/>
      <c r="AN146" s="6"/>
      <c r="AO146" s="6"/>
      <c r="AP146" s="6"/>
      <c r="AQ146" s="6"/>
      <c r="AR146" s="6"/>
    </row>
    <row r="147" spans="1:44" ht="87">
      <c r="A147" s="152" t="s">
        <v>96</v>
      </c>
      <c r="B147" s="153" t="s">
        <v>51</v>
      </c>
      <c r="C147" s="166" t="s">
        <v>110</v>
      </c>
      <c r="D147" s="168">
        <v>60</v>
      </c>
      <c r="E147" s="377">
        <f t="shared" si="40"/>
        <v>0</v>
      </c>
      <c r="F147" s="171">
        <f t="shared" si="41"/>
        <v>0</v>
      </c>
      <c r="G147" s="377">
        <f t="shared" si="42"/>
        <v>0</v>
      </c>
      <c r="H147" s="171">
        <f t="shared" si="43"/>
        <v>0</v>
      </c>
      <c r="I147" s="171">
        <f t="shared" si="44"/>
        <v>0</v>
      </c>
      <c r="J147" s="171">
        <f t="shared" si="45"/>
        <v>0</v>
      </c>
      <c r="K147" s="171">
        <f t="shared" si="46"/>
        <v>0</v>
      </c>
      <c r="L147" s="378">
        <f t="shared" si="47"/>
        <v>0</v>
      </c>
      <c r="M147" s="377">
        <f t="shared" si="22"/>
        <v>0</v>
      </c>
      <c r="N147" s="171">
        <f t="shared" si="23"/>
        <v>0</v>
      </c>
      <c r="O147" s="171">
        <f t="shared" si="24"/>
        <v>0</v>
      </c>
      <c r="P147" s="171">
        <f t="shared" si="25"/>
        <v>0</v>
      </c>
      <c r="Q147" s="171">
        <f t="shared" si="26"/>
        <v>0</v>
      </c>
      <c r="R147" s="378">
        <f t="shared" si="27"/>
        <v>0</v>
      </c>
      <c r="S147" s="377">
        <f t="shared" si="28"/>
        <v>0</v>
      </c>
      <c r="T147" s="171">
        <f t="shared" si="29"/>
        <v>0</v>
      </c>
      <c r="U147" s="171">
        <f t="shared" si="30"/>
        <v>0</v>
      </c>
      <c r="V147" s="171">
        <f t="shared" si="31"/>
        <v>0</v>
      </c>
      <c r="W147" s="171">
        <f t="shared" si="32"/>
        <v>0</v>
      </c>
      <c r="X147" s="378">
        <f t="shared" si="33"/>
        <v>0</v>
      </c>
      <c r="Y147" s="377">
        <f t="shared" si="34"/>
        <v>0</v>
      </c>
      <c r="Z147" s="171">
        <f t="shared" si="35"/>
        <v>0</v>
      </c>
      <c r="AA147" s="171">
        <f t="shared" si="36"/>
        <v>0</v>
      </c>
      <c r="AB147" s="171">
        <f t="shared" si="37"/>
        <v>0</v>
      </c>
      <c r="AC147" s="171">
        <f t="shared" si="38"/>
        <v>0</v>
      </c>
      <c r="AD147" s="378">
        <f t="shared" si="39"/>
        <v>0</v>
      </c>
      <c r="AE147" s="6"/>
      <c r="AF147" s="6"/>
      <c r="AG147" s="6"/>
      <c r="AH147" s="6"/>
      <c r="AI147" s="6"/>
      <c r="AJ147" s="6"/>
      <c r="AK147" s="6"/>
      <c r="AL147" s="6"/>
      <c r="AM147" s="6"/>
      <c r="AN147" s="6"/>
      <c r="AO147" s="6"/>
      <c r="AP147" s="6"/>
      <c r="AQ147" s="6"/>
      <c r="AR147" s="6"/>
    </row>
    <row r="148" spans="1:44" ht="87">
      <c r="A148" s="152" t="s">
        <v>96</v>
      </c>
      <c r="B148" s="152" t="s">
        <v>54</v>
      </c>
      <c r="C148" s="166" t="s">
        <v>111</v>
      </c>
      <c r="D148" s="168">
        <v>61</v>
      </c>
      <c r="E148" s="377">
        <f t="shared" si="40"/>
        <v>0</v>
      </c>
      <c r="F148" s="171">
        <f t="shared" si="41"/>
        <v>0</v>
      </c>
      <c r="G148" s="377">
        <f t="shared" si="42"/>
        <v>0</v>
      </c>
      <c r="H148" s="171">
        <f t="shared" si="43"/>
        <v>0</v>
      </c>
      <c r="I148" s="171">
        <f t="shared" si="44"/>
        <v>0</v>
      </c>
      <c r="J148" s="171">
        <f t="shared" si="45"/>
        <v>0</v>
      </c>
      <c r="K148" s="171">
        <f t="shared" si="46"/>
        <v>0</v>
      </c>
      <c r="L148" s="378">
        <f t="shared" si="47"/>
        <v>0</v>
      </c>
      <c r="M148" s="377">
        <f t="shared" si="22"/>
        <v>0</v>
      </c>
      <c r="N148" s="171">
        <f t="shared" si="23"/>
        <v>0</v>
      </c>
      <c r="O148" s="171">
        <f t="shared" si="24"/>
        <v>0</v>
      </c>
      <c r="P148" s="171">
        <f t="shared" si="25"/>
        <v>0</v>
      </c>
      <c r="Q148" s="171">
        <f t="shared" si="26"/>
        <v>0</v>
      </c>
      <c r="R148" s="378">
        <f t="shared" si="27"/>
        <v>0</v>
      </c>
      <c r="S148" s="377">
        <f t="shared" si="28"/>
        <v>0</v>
      </c>
      <c r="T148" s="171">
        <f t="shared" si="29"/>
        <v>0</v>
      </c>
      <c r="U148" s="171">
        <f t="shared" si="30"/>
        <v>0</v>
      </c>
      <c r="V148" s="171">
        <f t="shared" si="31"/>
        <v>0</v>
      </c>
      <c r="W148" s="171">
        <f t="shared" si="32"/>
        <v>0</v>
      </c>
      <c r="X148" s="378">
        <f t="shared" si="33"/>
        <v>0</v>
      </c>
      <c r="Y148" s="377">
        <f t="shared" si="34"/>
        <v>0</v>
      </c>
      <c r="Z148" s="171">
        <f t="shared" si="35"/>
        <v>0</v>
      </c>
      <c r="AA148" s="171">
        <f t="shared" si="36"/>
        <v>0</v>
      </c>
      <c r="AB148" s="171">
        <f t="shared" si="37"/>
        <v>0</v>
      </c>
      <c r="AC148" s="171">
        <f t="shared" si="38"/>
        <v>0</v>
      </c>
      <c r="AD148" s="378">
        <f t="shared" si="39"/>
        <v>0</v>
      </c>
      <c r="AE148" s="6"/>
      <c r="AF148" s="6"/>
      <c r="AG148" s="6"/>
      <c r="AH148" s="6"/>
      <c r="AI148" s="6"/>
      <c r="AJ148" s="6"/>
      <c r="AK148" s="6"/>
      <c r="AL148" s="6"/>
      <c r="AM148" s="6"/>
      <c r="AN148" s="6"/>
      <c r="AO148" s="6"/>
      <c r="AP148" s="6"/>
      <c r="AQ148" s="6"/>
      <c r="AR148" s="6"/>
    </row>
    <row r="149" spans="1:44" ht="87">
      <c r="A149" s="152" t="s">
        <v>96</v>
      </c>
      <c r="B149" s="152" t="s">
        <v>54</v>
      </c>
      <c r="C149" s="166" t="s">
        <v>112</v>
      </c>
      <c r="D149" s="168">
        <v>62</v>
      </c>
      <c r="E149" s="377">
        <f t="shared" si="40"/>
        <v>0</v>
      </c>
      <c r="F149" s="171">
        <f t="shared" si="41"/>
        <v>0</v>
      </c>
      <c r="G149" s="377">
        <f t="shared" si="42"/>
        <v>0</v>
      </c>
      <c r="H149" s="171">
        <f t="shared" si="43"/>
        <v>0</v>
      </c>
      <c r="I149" s="171">
        <f t="shared" si="44"/>
        <v>0</v>
      </c>
      <c r="J149" s="171">
        <f t="shared" si="45"/>
        <v>0</v>
      </c>
      <c r="K149" s="171">
        <f t="shared" si="46"/>
        <v>0</v>
      </c>
      <c r="L149" s="378">
        <f t="shared" si="47"/>
        <v>0</v>
      </c>
      <c r="M149" s="377">
        <f t="shared" si="22"/>
        <v>0</v>
      </c>
      <c r="N149" s="171">
        <f t="shared" si="23"/>
        <v>0</v>
      </c>
      <c r="O149" s="171">
        <f t="shared" si="24"/>
        <v>0</v>
      </c>
      <c r="P149" s="171">
        <f t="shared" si="25"/>
        <v>0</v>
      </c>
      <c r="Q149" s="171">
        <f t="shared" si="26"/>
        <v>0</v>
      </c>
      <c r="R149" s="378">
        <f t="shared" si="27"/>
        <v>0</v>
      </c>
      <c r="S149" s="377">
        <f t="shared" si="28"/>
        <v>0</v>
      </c>
      <c r="T149" s="171">
        <f t="shared" si="29"/>
        <v>0</v>
      </c>
      <c r="U149" s="171">
        <f t="shared" si="30"/>
        <v>0</v>
      </c>
      <c r="V149" s="171">
        <f t="shared" si="31"/>
        <v>0</v>
      </c>
      <c r="W149" s="171">
        <f t="shared" si="32"/>
        <v>0</v>
      </c>
      <c r="X149" s="378">
        <f t="shared" si="33"/>
        <v>0</v>
      </c>
      <c r="Y149" s="377">
        <f t="shared" si="34"/>
        <v>0</v>
      </c>
      <c r="Z149" s="171">
        <f t="shared" si="35"/>
        <v>0</v>
      </c>
      <c r="AA149" s="171">
        <f t="shared" si="36"/>
        <v>0</v>
      </c>
      <c r="AB149" s="171">
        <f t="shared" si="37"/>
        <v>0</v>
      </c>
      <c r="AC149" s="171">
        <f t="shared" si="38"/>
        <v>0</v>
      </c>
      <c r="AD149" s="378">
        <f t="shared" si="39"/>
        <v>0</v>
      </c>
      <c r="AE149" s="6"/>
      <c r="AF149" s="6"/>
      <c r="AG149" s="6"/>
      <c r="AH149" s="6"/>
      <c r="AI149" s="6"/>
      <c r="AJ149" s="6"/>
      <c r="AK149" s="6"/>
      <c r="AL149" s="6"/>
      <c r="AM149" s="6"/>
      <c r="AN149" s="6"/>
      <c r="AO149" s="6"/>
      <c r="AP149" s="6"/>
      <c r="AQ149" s="6"/>
      <c r="AR149" s="6"/>
    </row>
    <row r="150" spans="1:44" ht="87">
      <c r="A150" s="152" t="s">
        <v>96</v>
      </c>
      <c r="B150" s="152" t="s">
        <v>54</v>
      </c>
      <c r="C150" s="166" t="s">
        <v>113</v>
      </c>
      <c r="D150" s="168">
        <v>63</v>
      </c>
      <c r="E150" s="377">
        <f t="shared" si="40"/>
        <v>0</v>
      </c>
      <c r="F150" s="171">
        <f t="shared" si="41"/>
        <v>0</v>
      </c>
      <c r="G150" s="377">
        <f t="shared" si="42"/>
        <v>0</v>
      </c>
      <c r="H150" s="171">
        <f t="shared" si="43"/>
        <v>0</v>
      </c>
      <c r="I150" s="171">
        <f t="shared" si="44"/>
        <v>0</v>
      </c>
      <c r="J150" s="171">
        <f t="shared" si="45"/>
        <v>0</v>
      </c>
      <c r="K150" s="171">
        <f t="shared" si="46"/>
        <v>0</v>
      </c>
      <c r="L150" s="378">
        <f t="shared" si="47"/>
        <v>0</v>
      </c>
      <c r="M150" s="377">
        <f t="shared" si="22"/>
        <v>0</v>
      </c>
      <c r="N150" s="171">
        <f t="shared" si="23"/>
        <v>0</v>
      </c>
      <c r="O150" s="171">
        <f t="shared" si="24"/>
        <v>0</v>
      </c>
      <c r="P150" s="171">
        <f t="shared" si="25"/>
        <v>0</v>
      </c>
      <c r="Q150" s="171">
        <f t="shared" si="26"/>
        <v>0</v>
      </c>
      <c r="R150" s="378">
        <f t="shared" si="27"/>
        <v>0</v>
      </c>
      <c r="S150" s="377">
        <f t="shared" si="28"/>
        <v>0</v>
      </c>
      <c r="T150" s="171">
        <f t="shared" si="29"/>
        <v>0</v>
      </c>
      <c r="U150" s="171">
        <f t="shared" si="30"/>
        <v>0</v>
      </c>
      <c r="V150" s="171">
        <f t="shared" si="31"/>
        <v>0</v>
      </c>
      <c r="W150" s="171">
        <f t="shared" si="32"/>
        <v>0</v>
      </c>
      <c r="X150" s="378">
        <f t="shared" si="33"/>
        <v>0</v>
      </c>
      <c r="Y150" s="377">
        <f t="shared" si="34"/>
        <v>0</v>
      </c>
      <c r="Z150" s="171">
        <f t="shared" si="35"/>
        <v>0</v>
      </c>
      <c r="AA150" s="171">
        <f t="shared" si="36"/>
        <v>0</v>
      </c>
      <c r="AB150" s="171">
        <f t="shared" si="37"/>
        <v>0</v>
      </c>
      <c r="AC150" s="171">
        <f t="shared" si="38"/>
        <v>0</v>
      </c>
      <c r="AD150" s="378">
        <f t="shared" si="39"/>
        <v>0</v>
      </c>
      <c r="AE150" s="6"/>
      <c r="AF150" s="6"/>
      <c r="AG150" s="6"/>
      <c r="AH150" s="6"/>
      <c r="AI150" s="6"/>
      <c r="AJ150" s="6"/>
      <c r="AK150" s="6"/>
      <c r="AL150" s="6"/>
      <c r="AM150" s="6"/>
      <c r="AN150" s="6"/>
      <c r="AO150" s="6"/>
      <c r="AP150" s="6"/>
      <c r="AQ150" s="6"/>
      <c r="AR150" s="6"/>
    </row>
    <row r="151" spans="1:44" ht="87">
      <c r="A151" s="152" t="s">
        <v>96</v>
      </c>
      <c r="B151" s="152" t="s">
        <v>54</v>
      </c>
      <c r="C151" s="166" t="s">
        <v>114</v>
      </c>
      <c r="D151" s="168">
        <v>64</v>
      </c>
      <c r="E151" s="377">
        <f t="shared" si="40"/>
        <v>0</v>
      </c>
      <c r="F151" s="171">
        <f t="shared" si="41"/>
        <v>0</v>
      </c>
      <c r="G151" s="377">
        <f t="shared" si="42"/>
        <v>0</v>
      </c>
      <c r="H151" s="171">
        <f t="shared" si="43"/>
        <v>0</v>
      </c>
      <c r="I151" s="171">
        <f t="shared" si="44"/>
        <v>0</v>
      </c>
      <c r="J151" s="171">
        <f t="shared" si="45"/>
        <v>0</v>
      </c>
      <c r="K151" s="171">
        <f t="shared" si="46"/>
        <v>0</v>
      </c>
      <c r="L151" s="378">
        <f t="shared" si="47"/>
        <v>0</v>
      </c>
      <c r="M151" s="377">
        <f t="shared" si="22"/>
        <v>0</v>
      </c>
      <c r="N151" s="171">
        <f t="shared" si="23"/>
        <v>0</v>
      </c>
      <c r="O151" s="171">
        <f t="shared" si="24"/>
        <v>0</v>
      </c>
      <c r="P151" s="171">
        <f t="shared" si="25"/>
        <v>0</v>
      </c>
      <c r="Q151" s="171">
        <f t="shared" si="26"/>
        <v>0</v>
      </c>
      <c r="R151" s="378">
        <f t="shared" si="27"/>
        <v>0</v>
      </c>
      <c r="S151" s="377">
        <f t="shared" si="28"/>
        <v>0</v>
      </c>
      <c r="T151" s="171">
        <f t="shared" si="29"/>
        <v>0</v>
      </c>
      <c r="U151" s="171">
        <f t="shared" si="30"/>
        <v>0</v>
      </c>
      <c r="V151" s="171">
        <f t="shared" si="31"/>
        <v>0</v>
      </c>
      <c r="W151" s="171">
        <f t="shared" si="32"/>
        <v>0</v>
      </c>
      <c r="X151" s="378">
        <f t="shared" si="33"/>
        <v>0</v>
      </c>
      <c r="Y151" s="377">
        <f t="shared" si="34"/>
        <v>0</v>
      </c>
      <c r="Z151" s="171">
        <f t="shared" si="35"/>
        <v>0</v>
      </c>
      <c r="AA151" s="171">
        <f t="shared" si="36"/>
        <v>0</v>
      </c>
      <c r="AB151" s="171">
        <f t="shared" si="37"/>
        <v>0</v>
      </c>
      <c r="AC151" s="171">
        <f t="shared" si="38"/>
        <v>0</v>
      </c>
      <c r="AD151" s="378">
        <f t="shared" si="39"/>
        <v>0</v>
      </c>
      <c r="AE151" s="6"/>
      <c r="AF151" s="6"/>
      <c r="AG151" s="6"/>
      <c r="AH151" s="6"/>
      <c r="AI151" s="6"/>
      <c r="AJ151" s="6"/>
      <c r="AK151" s="6"/>
      <c r="AL151" s="6"/>
      <c r="AM151" s="6"/>
      <c r="AN151" s="6"/>
      <c r="AO151" s="6"/>
      <c r="AP151" s="6"/>
      <c r="AQ151" s="6"/>
      <c r="AR151" s="6"/>
    </row>
    <row r="152" spans="1:44" ht="87">
      <c r="A152" s="152" t="s">
        <v>96</v>
      </c>
      <c r="B152" s="152" t="s">
        <v>54</v>
      </c>
      <c r="C152" s="166" t="s">
        <v>115</v>
      </c>
      <c r="D152" s="168">
        <v>65</v>
      </c>
      <c r="E152" s="377">
        <f t="shared" ref="E152:E157" si="48">COUNTIF(E68:J68, "Data Gap")</f>
        <v>0</v>
      </c>
      <c r="F152" s="171">
        <f t="shared" ref="F152:F157" si="49">COUNTIF(E68:J68, "Very Low")</f>
        <v>0</v>
      </c>
      <c r="G152" s="377">
        <f t="shared" ref="G152:G157" si="50">COUNTIF(G68:L68, "Data Gap")</f>
        <v>0</v>
      </c>
      <c r="H152" s="171">
        <f t="shared" ref="H152:H157" si="51">COUNTIF(G68:L68, "Very Low")</f>
        <v>0</v>
      </c>
      <c r="I152" s="171">
        <f t="shared" ref="I152:I157" si="52">COUNTIF(G68:L68, "Low")</f>
        <v>0</v>
      </c>
      <c r="J152" s="171">
        <f t="shared" ref="J152:J157" si="53">COUNTIF(G68:L68, "Moderate")</f>
        <v>0</v>
      </c>
      <c r="K152" s="171">
        <f t="shared" ref="K152:K157" si="54">COUNTIF(G68:L68, "High")</f>
        <v>0</v>
      </c>
      <c r="L152" s="378">
        <f t="shared" ref="L152:L157" si="55">COUNTIF(G68:L68, "Very High")</f>
        <v>0</v>
      </c>
      <c r="M152" s="377">
        <f t="shared" si="22"/>
        <v>0</v>
      </c>
      <c r="N152" s="171">
        <f t="shared" si="23"/>
        <v>0</v>
      </c>
      <c r="O152" s="171">
        <f t="shared" si="24"/>
        <v>0</v>
      </c>
      <c r="P152" s="171">
        <f t="shared" si="25"/>
        <v>0</v>
      </c>
      <c r="Q152" s="171">
        <f t="shared" si="26"/>
        <v>0</v>
      </c>
      <c r="R152" s="378">
        <f t="shared" si="27"/>
        <v>0</v>
      </c>
      <c r="S152" s="377">
        <f t="shared" si="28"/>
        <v>0</v>
      </c>
      <c r="T152" s="171">
        <f t="shared" si="29"/>
        <v>0</v>
      </c>
      <c r="U152" s="171">
        <f t="shared" si="30"/>
        <v>0</v>
      </c>
      <c r="V152" s="171">
        <f t="shared" si="31"/>
        <v>0</v>
      </c>
      <c r="W152" s="171">
        <f t="shared" si="32"/>
        <v>0</v>
      </c>
      <c r="X152" s="378">
        <f t="shared" si="33"/>
        <v>0</v>
      </c>
      <c r="Y152" s="377">
        <f t="shared" si="34"/>
        <v>0</v>
      </c>
      <c r="Z152" s="171">
        <f t="shared" si="35"/>
        <v>0</v>
      </c>
      <c r="AA152" s="171">
        <f t="shared" si="36"/>
        <v>0</v>
      </c>
      <c r="AB152" s="171">
        <f t="shared" si="37"/>
        <v>0</v>
      </c>
      <c r="AC152" s="171">
        <f t="shared" si="38"/>
        <v>0</v>
      </c>
      <c r="AD152" s="378">
        <f t="shared" si="39"/>
        <v>0</v>
      </c>
      <c r="AE152" s="6"/>
      <c r="AF152" s="6"/>
      <c r="AG152" s="6"/>
      <c r="AH152" s="6"/>
      <c r="AI152" s="6"/>
      <c r="AJ152" s="6"/>
      <c r="AK152" s="6"/>
      <c r="AL152" s="6"/>
      <c r="AM152" s="6"/>
      <c r="AN152" s="6"/>
      <c r="AO152" s="6"/>
      <c r="AP152" s="6"/>
      <c r="AQ152" s="6"/>
      <c r="AR152" s="6"/>
    </row>
    <row r="153" spans="1:44" ht="87">
      <c r="A153" s="152" t="s">
        <v>96</v>
      </c>
      <c r="B153" s="152" t="s">
        <v>54</v>
      </c>
      <c r="C153" s="166" t="s">
        <v>116</v>
      </c>
      <c r="D153" s="168">
        <v>66</v>
      </c>
      <c r="E153" s="377">
        <f t="shared" si="48"/>
        <v>0</v>
      </c>
      <c r="F153" s="171">
        <f t="shared" si="49"/>
        <v>0</v>
      </c>
      <c r="G153" s="377">
        <f t="shared" si="50"/>
        <v>0</v>
      </c>
      <c r="H153" s="171">
        <f t="shared" si="51"/>
        <v>0</v>
      </c>
      <c r="I153" s="171">
        <f t="shared" si="52"/>
        <v>0</v>
      </c>
      <c r="J153" s="171">
        <f t="shared" si="53"/>
        <v>0</v>
      </c>
      <c r="K153" s="171">
        <f t="shared" si="54"/>
        <v>0</v>
      </c>
      <c r="L153" s="378">
        <f t="shared" si="55"/>
        <v>0</v>
      </c>
      <c r="M153" s="377">
        <f t="shared" ref="M153:M157" si="56">COUNTIF(M69:AF69, "Data Gap")</f>
        <v>0</v>
      </c>
      <c r="N153" s="171">
        <f t="shared" ref="N153:N157" si="57">COUNTIF(M69:AF69, "Very Low")</f>
        <v>0</v>
      </c>
      <c r="O153" s="171">
        <f t="shared" ref="O153:O157" si="58">COUNTIF(M69:AF69, "Low")</f>
        <v>0</v>
      </c>
      <c r="P153" s="171">
        <f t="shared" ref="P153:P157" si="59">COUNTIF(M69:AF69, "Moderate")</f>
        <v>0</v>
      </c>
      <c r="Q153" s="171">
        <f t="shared" ref="Q153:Q157" si="60">COUNTIF(M69:AF69, "High")</f>
        <v>0</v>
      </c>
      <c r="R153" s="378">
        <f t="shared" ref="R153:R157" si="61">COUNTIF(M69:AF69, "Very High")</f>
        <v>0</v>
      </c>
      <c r="S153" s="377">
        <f t="shared" ref="S153:S157" si="62">COUNTIF(AG69:AR69, "Data Gap")</f>
        <v>0</v>
      </c>
      <c r="T153" s="171">
        <f t="shared" ref="T153:T157" si="63">COUNTIF(AG69:AR69, "Very Low")</f>
        <v>0</v>
      </c>
      <c r="U153" s="171">
        <f t="shared" ref="U153:U157" si="64">COUNTIF(AG69:AR69, "Low")</f>
        <v>0</v>
      </c>
      <c r="V153" s="171">
        <f t="shared" ref="V153:V157" si="65">COUNTIF(AG69:AR69, "Moderate")</f>
        <v>0</v>
      </c>
      <c r="W153" s="171">
        <f t="shared" ref="W153:W157" si="66">COUNTIF(AG69:AR69, "High")</f>
        <v>0</v>
      </c>
      <c r="X153" s="378">
        <f t="shared" ref="X153:X157" si="67">COUNTIF(AG69:AR69, "Very High")</f>
        <v>0</v>
      </c>
      <c r="Y153" s="377">
        <f t="shared" ref="Y153:Y157" si="68">COUNTIF(AS69:AV69, "Data Gap")</f>
        <v>0</v>
      </c>
      <c r="Z153" s="171">
        <f t="shared" ref="Z153:Z157" si="69">COUNTIF(AS69:AV69, "Very Low")</f>
        <v>0</v>
      </c>
      <c r="AA153" s="171">
        <f t="shared" ref="AA153:AA157" si="70">COUNTIF(AS69:AV69, "Low")</f>
        <v>0</v>
      </c>
      <c r="AB153" s="171">
        <f t="shared" ref="AB153:AB157" si="71">COUNTIF(AS69:AV69, "Moderate")</f>
        <v>0</v>
      </c>
      <c r="AC153" s="171">
        <f t="shared" ref="AC153:AC157" si="72">COUNTIF(AS69:AV69, "High")</f>
        <v>0</v>
      </c>
      <c r="AD153" s="378">
        <f t="shared" ref="AD153:AD157" si="73">COUNTIF(AS69:AV69, "Very High")</f>
        <v>0</v>
      </c>
      <c r="AE153" s="6"/>
      <c r="AF153" s="6"/>
      <c r="AG153" s="6"/>
      <c r="AH153" s="6"/>
      <c r="AI153" s="6"/>
      <c r="AJ153" s="6"/>
      <c r="AK153" s="6"/>
      <c r="AL153" s="6"/>
      <c r="AM153" s="6"/>
      <c r="AN153" s="6"/>
      <c r="AO153" s="6"/>
      <c r="AP153" s="6"/>
      <c r="AQ153" s="6"/>
      <c r="AR153" s="6"/>
    </row>
    <row r="154" spans="1:44" ht="145">
      <c r="A154" s="152" t="s">
        <v>117</v>
      </c>
      <c r="B154" s="152" t="s">
        <v>51</v>
      </c>
      <c r="C154" s="166" t="s">
        <v>118</v>
      </c>
      <c r="D154" s="168">
        <v>67</v>
      </c>
      <c r="E154" s="377">
        <f t="shared" si="48"/>
        <v>0</v>
      </c>
      <c r="F154" s="171">
        <f t="shared" si="49"/>
        <v>0</v>
      </c>
      <c r="G154" s="377">
        <f t="shared" si="50"/>
        <v>0</v>
      </c>
      <c r="H154" s="171">
        <f t="shared" si="51"/>
        <v>0</v>
      </c>
      <c r="I154" s="171">
        <f t="shared" si="52"/>
        <v>0</v>
      </c>
      <c r="J154" s="171">
        <f t="shared" si="53"/>
        <v>0</v>
      </c>
      <c r="K154" s="171">
        <f t="shared" si="54"/>
        <v>0</v>
      </c>
      <c r="L154" s="378">
        <f t="shared" si="55"/>
        <v>2</v>
      </c>
      <c r="M154" s="377">
        <f t="shared" si="56"/>
        <v>0</v>
      </c>
      <c r="N154" s="171">
        <f t="shared" si="57"/>
        <v>0</v>
      </c>
      <c r="O154" s="171">
        <f t="shared" si="58"/>
        <v>0</v>
      </c>
      <c r="P154" s="171">
        <f t="shared" si="59"/>
        <v>0</v>
      </c>
      <c r="Q154" s="171">
        <f t="shared" si="60"/>
        <v>0</v>
      </c>
      <c r="R154" s="378">
        <f t="shared" si="61"/>
        <v>0</v>
      </c>
      <c r="S154" s="377">
        <f t="shared" si="62"/>
        <v>0</v>
      </c>
      <c r="T154" s="171">
        <f t="shared" si="63"/>
        <v>0</v>
      </c>
      <c r="U154" s="171">
        <f t="shared" si="64"/>
        <v>0</v>
      </c>
      <c r="V154" s="171">
        <f t="shared" si="65"/>
        <v>0</v>
      </c>
      <c r="W154" s="171">
        <f t="shared" si="66"/>
        <v>0</v>
      </c>
      <c r="X154" s="378">
        <f t="shared" si="67"/>
        <v>0</v>
      </c>
      <c r="Y154" s="377">
        <f t="shared" si="68"/>
        <v>0</v>
      </c>
      <c r="Z154" s="171">
        <f t="shared" si="69"/>
        <v>0</v>
      </c>
      <c r="AA154" s="171">
        <f t="shared" si="70"/>
        <v>0</v>
      </c>
      <c r="AB154" s="171">
        <f t="shared" si="71"/>
        <v>0</v>
      </c>
      <c r="AC154" s="171">
        <f t="shared" si="72"/>
        <v>0</v>
      </c>
      <c r="AD154" s="378">
        <f t="shared" si="73"/>
        <v>0</v>
      </c>
      <c r="AE154" s="6"/>
      <c r="AF154" s="6"/>
      <c r="AG154" s="6"/>
      <c r="AH154" s="6"/>
      <c r="AI154" s="6"/>
      <c r="AJ154" s="6"/>
      <c r="AK154" s="6"/>
      <c r="AL154" s="6"/>
      <c r="AM154" s="6"/>
      <c r="AN154" s="6"/>
      <c r="AO154" s="6"/>
      <c r="AP154" s="6"/>
      <c r="AQ154" s="6"/>
      <c r="AR154" s="6"/>
    </row>
    <row r="155" spans="1:44" ht="145">
      <c r="A155" s="152" t="s">
        <v>117</v>
      </c>
      <c r="B155" s="152" t="s">
        <v>51</v>
      </c>
      <c r="C155" s="166" t="s">
        <v>119</v>
      </c>
      <c r="D155" s="168">
        <v>68</v>
      </c>
      <c r="E155" s="377">
        <f t="shared" si="48"/>
        <v>0</v>
      </c>
      <c r="F155" s="171">
        <f t="shared" si="49"/>
        <v>0</v>
      </c>
      <c r="G155" s="377">
        <f t="shared" si="50"/>
        <v>0</v>
      </c>
      <c r="H155" s="171">
        <f t="shared" si="51"/>
        <v>0</v>
      </c>
      <c r="I155" s="171">
        <f t="shared" si="52"/>
        <v>0</v>
      </c>
      <c r="J155" s="171">
        <f t="shared" si="53"/>
        <v>0</v>
      </c>
      <c r="K155" s="171">
        <f t="shared" si="54"/>
        <v>0</v>
      </c>
      <c r="L155" s="378">
        <f t="shared" si="55"/>
        <v>2</v>
      </c>
      <c r="M155" s="377">
        <f t="shared" si="56"/>
        <v>0</v>
      </c>
      <c r="N155" s="171">
        <f t="shared" si="57"/>
        <v>0</v>
      </c>
      <c r="O155" s="171">
        <f t="shared" si="58"/>
        <v>0</v>
      </c>
      <c r="P155" s="171">
        <f t="shared" si="59"/>
        <v>0</v>
      </c>
      <c r="Q155" s="171">
        <f t="shared" si="60"/>
        <v>0</v>
      </c>
      <c r="R155" s="378">
        <f t="shared" si="61"/>
        <v>0</v>
      </c>
      <c r="S155" s="377">
        <f t="shared" si="62"/>
        <v>0</v>
      </c>
      <c r="T155" s="171">
        <f t="shared" si="63"/>
        <v>0</v>
      </c>
      <c r="U155" s="171">
        <f t="shared" si="64"/>
        <v>0</v>
      </c>
      <c r="V155" s="171">
        <f t="shared" si="65"/>
        <v>0</v>
      </c>
      <c r="W155" s="171">
        <f t="shared" si="66"/>
        <v>0</v>
      </c>
      <c r="X155" s="378">
        <f t="shared" si="67"/>
        <v>0</v>
      </c>
      <c r="Y155" s="377">
        <f t="shared" si="68"/>
        <v>0</v>
      </c>
      <c r="Z155" s="171">
        <f t="shared" si="69"/>
        <v>0</v>
      </c>
      <c r="AA155" s="171">
        <f t="shared" si="70"/>
        <v>0</v>
      </c>
      <c r="AB155" s="171">
        <f t="shared" si="71"/>
        <v>0</v>
      </c>
      <c r="AC155" s="171">
        <f t="shared" si="72"/>
        <v>0</v>
      </c>
      <c r="AD155" s="378">
        <f t="shared" si="73"/>
        <v>0</v>
      </c>
      <c r="AE155" s="6"/>
      <c r="AF155" s="6"/>
      <c r="AG155" s="6"/>
      <c r="AH155" s="6"/>
      <c r="AI155" s="6"/>
      <c r="AJ155" s="6"/>
      <c r="AK155" s="6"/>
      <c r="AL155" s="6"/>
      <c r="AM155" s="6"/>
      <c r="AN155" s="6"/>
      <c r="AO155" s="6"/>
      <c r="AP155" s="6"/>
      <c r="AQ155" s="6"/>
      <c r="AR155" s="6"/>
    </row>
    <row r="156" spans="1:44" ht="145">
      <c r="A156" s="152" t="s">
        <v>117</v>
      </c>
      <c r="B156" s="152" t="s">
        <v>51</v>
      </c>
      <c r="C156" s="166" t="s">
        <v>120</v>
      </c>
      <c r="D156" s="168">
        <v>69</v>
      </c>
      <c r="E156" s="377">
        <f t="shared" si="48"/>
        <v>0</v>
      </c>
      <c r="F156" s="171">
        <f t="shared" si="49"/>
        <v>0</v>
      </c>
      <c r="G156" s="377">
        <f t="shared" si="50"/>
        <v>0</v>
      </c>
      <c r="H156" s="171">
        <f t="shared" si="51"/>
        <v>0</v>
      </c>
      <c r="I156" s="171">
        <f t="shared" si="52"/>
        <v>0</v>
      </c>
      <c r="J156" s="171">
        <f t="shared" si="53"/>
        <v>0</v>
      </c>
      <c r="K156" s="171">
        <f t="shared" si="54"/>
        <v>0</v>
      </c>
      <c r="L156" s="378">
        <f t="shared" si="55"/>
        <v>2</v>
      </c>
      <c r="M156" s="377">
        <f t="shared" si="56"/>
        <v>0</v>
      </c>
      <c r="N156" s="171">
        <f t="shared" si="57"/>
        <v>0</v>
      </c>
      <c r="O156" s="171">
        <f t="shared" si="58"/>
        <v>0</v>
      </c>
      <c r="P156" s="171">
        <f t="shared" si="59"/>
        <v>0</v>
      </c>
      <c r="Q156" s="171">
        <f t="shared" si="60"/>
        <v>0</v>
      </c>
      <c r="R156" s="378">
        <f t="shared" si="61"/>
        <v>0</v>
      </c>
      <c r="S156" s="377">
        <f t="shared" si="62"/>
        <v>0</v>
      </c>
      <c r="T156" s="171">
        <f t="shared" si="63"/>
        <v>0</v>
      </c>
      <c r="U156" s="171">
        <f t="shared" si="64"/>
        <v>0</v>
      </c>
      <c r="V156" s="171">
        <f t="shared" si="65"/>
        <v>0</v>
      </c>
      <c r="W156" s="171">
        <f t="shared" si="66"/>
        <v>0</v>
      </c>
      <c r="X156" s="378">
        <f t="shared" si="67"/>
        <v>0</v>
      </c>
      <c r="Y156" s="377">
        <f t="shared" si="68"/>
        <v>0</v>
      </c>
      <c r="Z156" s="171">
        <f t="shared" si="69"/>
        <v>0</v>
      </c>
      <c r="AA156" s="171">
        <f t="shared" si="70"/>
        <v>0</v>
      </c>
      <c r="AB156" s="171">
        <f t="shared" si="71"/>
        <v>0</v>
      </c>
      <c r="AC156" s="171">
        <f t="shared" si="72"/>
        <v>0</v>
      </c>
      <c r="AD156" s="378">
        <f t="shared" si="73"/>
        <v>0</v>
      </c>
      <c r="AE156" s="6"/>
      <c r="AF156" s="6"/>
      <c r="AG156" s="6"/>
      <c r="AH156" s="6"/>
      <c r="AI156" s="6"/>
      <c r="AJ156" s="6"/>
      <c r="AK156" s="6"/>
      <c r="AL156" s="6"/>
      <c r="AM156" s="6"/>
      <c r="AN156" s="6"/>
      <c r="AO156" s="6"/>
      <c r="AP156" s="6"/>
      <c r="AQ156" s="6"/>
      <c r="AR156" s="6"/>
    </row>
    <row r="157" spans="1:44" ht="145">
      <c r="A157" s="152" t="s">
        <v>117</v>
      </c>
      <c r="B157" s="152" t="s">
        <v>51</v>
      </c>
      <c r="C157" s="166" t="s">
        <v>121</v>
      </c>
      <c r="D157" s="168">
        <v>70</v>
      </c>
      <c r="E157" s="377">
        <f t="shared" si="48"/>
        <v>0</v>
      </c>
      <c r="F157" s="171">
        <f t="shared" si="49"/>
        <v>0</v>
      </c>
      <c r="G157" s="377">
        <f t="shared" si="50"/>
        <v>0</v>
      </c>
      <c r="H157" s="171">
        <f t="shared" si="51"/>
        <v>0</v>
      </c>
      <c r="I157" s="171">
        <f t="shared" si="52"/>
        <v>1</v>
      </c>
      <c r="J157" s="171">
        <f t="shared" si="53"/>
        <v>1</v>
      </c>
      <c r="K157" s="171">
        <f t="shared" si="54"/>
        <v>0</v>
      </c>
      <c r="L157" s="378">
        <f t="shared" si="55"/>
        <v>0</v>
      </c>
      <c r="M157" s="377">
        <f t="shared" si="56"/>
        <v>0</v>
      </c>
      <c r="N157" s="171">
        <f t="shared" si="57"/>
        <v>0</v>
      </c>
      <c r="O157" s="171">
        <f t="shared" si="58"/>
        <v>0</v>
      </c>
      <c r="P157" s="171">
        <f t="shared" si="59"/>
        <v>0</v>
      </c>
      <c r="Q157" s="171">
        <f t="shared" si="60"/>
        <v>0</v>
      </c>
      <c r="R157" s="378">
        <f t="shared" si="61"/>
        <v>0</v>
      </c>
      <c r="S157" s="377">
        <f t="shared" si="62"/>
        <v>0</v>
      </c>
      <c r="T157" s="171">
        <f t="shared" si="63"/>
        <v>0</v>
      </c>
      <c r="U157" s="171">
        <f t="shared" si="64"/>
        <v>0</v>
      </c>
      <c r="V157" s="171">
        <f t="shared" si="65"/>
        <v>0</v>
      </c>
      <c r="W157" s="171">
        <f t="shared" si="66"/>
        <v>0</v>
      </c>
      <c r="X157" s="378">
        <f t="shared" si="67"/>
        <v>0</v>
      </c>
      <c r="Y157" s="377">
        <f t="shared" si="68"/>
        <v>0</v>
      </c>
      <c r="Z157" s="171">
        <f t="shared" si="69"/>
        <v>0</v>
      </c>
      <c r="AA157" s="171">
        <f t="shared" si="70"/>
        <v>0</v>
      </c>
      <c r="AB157" s="171">
        <f t="shared" si="71"/>
        <v>0</v>
      </c>
      <c r="AC157" s="171">
        <f t="shared" si="72"/>
        <v>0</v>
      </c>
      <c r="AD157" s="378">
        <f t="shared" si="73"/>
        <v>0</v>
      </c>
      <c r="AE157" s="6"/>
      <c r="AF157" s="6"/>
      <c r="AG157" s="6"/>
      <c r="AH157" s="6"/>
      <c r="AI157" s="6"/>
      <c r="AJ157" s="6"/>
      <c r="AK157" s="6"/>
      <c r="AL157" s="6"/>
      <c r="AM157" s="6"/>
      <c r="AN157" s="6"/>
      <c r="AO157" s="6"/>
      <c r="AP157" s="6"/>
      <c r="AQ157" s="6"/>
      <c r="AR157" s="6"/>
    </row>
  </sheetData>
  <sheetProtection formatCells="0" formatColumns="0" formatRows="0" insertColumns="0" insertRows="0" insertHyperlinks="0" deleteColumns="0" deleteRows="0" selectLockedCells="1"/>
  <mergeCells count="30">
    <mergeCell ref="E2:F2"/>
    <mergeCell ref="G1:L1"/>
    <mergeCell ref="M1:AF1"/>
    <mergeCell ref="Y2:Z2"/>
    <mergeCell ref="AA2:AB2"/>
    <mergeCell ref="AC2:AD2"/>
    <mergeCell ref="S2:T2"/>
    <mergeCell ref="U2:V2"/>
    <mergeCell ref="W2:X2"/>
    <mergeCell ref="M2:N2"/>
    <mergeCell ref="O2:P2"/>
    <mergeCell ref="Q2:R2"/>
    <mergeCell ref="AS1:AV1"/>
    <mergeCell ref="AM2:AN2"/>
    <mergeCell ref="AO2:AP2"/>
    <mergeCell ref="AQ2:AR2"/>
    <mergeCell ref="AG2:AH2"/>
    <mergeCell ref="AI2:AJ2"/>
    <mergeCell ref="AK2:AL2"/>
    <mergeCell ref="AG1:AR1"/>
    <mergeCell ref="G86:L86"/>
    <mergeCell ref="AS2:AT2"/>
    <mergeCell ref="AU2:AV2"/>
    <mergeCell ref="AE2:AF2"/>
    <mergeCell ref="G2:H2"/>
    <mergeCell ref="I2:J2"/>
    <mergeCell ref="K2:L2"/>
    <mergeCell ref="S86:X86"/>
    <mergeCell ref="M86:R86"/>
    <mergeCell ref="Y86:AD86"/>
  </mergeCells>
  <phoneticPr fontId="39" type="noConversion"/>
  <conditionalFormatting sqref="AS4:AS73">
    <cfRule type="cellIs" dxfId="115" priority="110" stopIfTrue="1" operator="equal">
      <formula>"Very High"</formula>
    </cfRule>
    <cfRule type="cellIs" dxfId="114" priority="111" stopIfTrue="1" operator="equal">
      <formula>"High"</formula>
    </cfRule>
    <cfRule type="cellIs" dxfId="113" priority="112" stopIfTrue="1" operator="equal">
      <formula>"Moderate"</formula>
    </cfRule>
  </conditionalFormatting>
  <conditionalFormatting sqref="AS10">
    <cfRule type="cellIs" dxfId="112" priority="107" stopIfTrue="1" operator="equal">
      <formula>"Very High"</formula>
    </cfRule>
    <cfRule type="cellIs" dxfId="111" priority="108" stopIfTrue="1" operator="equal">
      <formula>"High"</formula>
    </cfRule>
    <cfRule type="cellIs" dxfId="110" priority="109" stopIfTrue="1" operator="equal">
      <formula>"Moderate"</formula>
    </cfRule>
  </conditionalFormatting>
  <conditionalFormatting sqref="AS11">
    <cfRule type="cellIs" dxfId="109" priority="104" stopIfTrue="1" operator="equal">
      <formula>"Very High"</formula>
    </cfRule>
    <cfRule type="cellIs" dxfId="108" priority="105" stopIfTrue="1" operator="equal">
      <formula>"High"</formula>
    </cfRule>
    <cfRule type="cellIs" dxfId="107" priority="106" stopIfTrue="1" operator="equal">
      <formula>"Moderate"</formula>
    </cfRule>
  </conditionalFormatting>
  <conditionalFormatting sqref="AS24">
    <cfRule type="cellIs" dxfId="106" priority="101" stopIfTrue="1" operator="equal">
      <formula>"Very High"</formula>
    </cfRule>
    <cfRule type="cellIs" dxfId="105" priority="102" stopIfTrue="1" operator="equal">
      <formula>"High"</formula>
    </cfRule>
    <cfRule type="cellIs" dxfId="104" priority="103" stopIfTrue="1" operator="equal">
      <formula>"Moderate"</formula>
    </cfRule>
  </conditionalFormatting>
  <conditionalFormatting sqref="AS39">
    <cfRule type="cellIs" dxfId="103" priority="98" stopIfTrue="1" operator="equal">
      <formula>"Very High"</formula>
    </cfRule>
    <cfRule type="cellIs" dxfId="102" priority="99" stopIfTrue="1" operator="equal">
      <formula>"High"</formula>
    </cfRule>
    <cfRule type="cellIs" dxfId="101" priority="100" stopIfTrue="1" operator="equal">
      <formula>"Moderate"</formula>
    </cfRule>
  </conditionalFormatting>
  <conditionalFormatting sqref="AS40">
    <cfRule type="cellIs" dxfId="100" priority="95" stopIfTrue="1" operator="equal">
      <formula>"Very High"</formula>
    </cfRule>
    <cfRule type="cellIs" dxfId="99" priority="96" stopIfTrue="1" operator="equal">
      <formula>"High"</formula>
    </cfRule>
    <cfRule type="cellIs" dxfId="98" priority="97" stopIfTrue="1" operator="equal">
      <formula>"Moderate"</formula>
    </cfRule>
  </conditionalFormatting>
  <conditionalFormatting sqref="AS41">
    <cfRule type="cellIs" dxfId="97" priority="92" stopIfTrue="1" operator="equal">
      <formula>"Very High"</formula>
    </cfRule>
    <cfRule type="cellIs" dxfId="96" priority="93" stopIfTrue="1" operator="equal">
      <formula>"High"</formula>
    </cfRule>
    <cfRule type="cellIs" dxfId="95" priority="94" stopIfTrue="1" operator="equal">
      <formula>"Moderate"</formula>
    </cfRule>
  </conditionalFormatting>
  <conditionalFormatting sqref="AS42">
    <cfRule type="cellIs" dxfId="94" priority="89" stopIfTrue="1" operator="equal">
      <formula>"Very High"</formula>
    </cfRule>
    <cfRule type="cellIs" dxfId="93" priority="90" stopIfTrue="1" operator="equal">
      <formula>"High"</formula>
    </cfRule>
    <cfRule type="cellIs" dxfId="92" priority="91" stopIfTrue="1" operator="equal">
      <formula>"Moderate"</formula>
    </cfRule>
  </conditionalFormatting>
  <conditionalFormatting sqref="AS44">
    <cfRule type="cellIs" dxfId="91" priority="86" stopIfTrue="1" operator="equal">
      <formula>"Very High"</formula>
    </cfRule>
    <cfRule type="cellIs" dxfId="90" priority="87" stopIfTrue="1" operator="equal">
      <formula>"High"</formula>
    </cfRule>
    <cfRule type="cellIs" dxfId="89" priority="88" stopIfTrue="1" operator="equal">
      <formula>"Moderate"</formula>
    </cfRule>
  </conditionalFormatting>
  <conditionalFormatting sqref="AS54">
    <cfRule type="cellIs" dxfId="88" priority="83" stopIfTrue="1" operator="equal">
      <formula>"Very High"</formula>
    </cfRule>
    <cfRule type="cellIs" dxfId="87" priority="84" stopIfTrue="1" operator="equal">
      <formula>"High"</formula>
    </cfRule>
    <cfRule type="cellIs" dxfId="86" priority="85" stopIfTrue="1" operator="equal">
      <formula>"Moderate"</formula>
    </cfRule>
  </conditionalFormatting>
  <conditionalFormatting sqref="AS58">
    <cfRule type="cellIs" dxfId="85" priority="80" stopIfTrue="1" operator="equal">
      <formula>"Very High"</formula>
    </cfRule>
    <cfRule type="cellIs" dxfId="84" priority="81" stopIfTrue="1" operator="equal">
      <formula>"High"</formula>
    </cfRule>
    <cfRule type="cellIs" dxfId="83" priority="82" stopIfTrue="1" operator="equal">
      <formula>"Moderate"</formula>
    </cfRule>
  </conditionalFormatting>
  <conditionalFormatting sqref="AS60">
    <cfRule type="cellIs" dxfId="82" priority="77" stopIfTrue="1" operator="equal">
      <formula>"Very High"</formula>
    </cfRule>
    <cfRule type="cellIs" dxfId="81" priority="78" stopIfTrue="1" operator="equal">
      <formula>"High"</formula>
    </cfRule>
    <cfRule type="cellIs" dxfId="80" priority="79" stopIfTrue="1" operator="equal">
      <formula>"Moderate"</formula>
    </cfRule>
  </conditionalFormatting>
  <conditionalFormatting sqref="AS62">
    <cfRule type="cellIs" dxfId="79" priority="74" stopIfTrue="1" operator="equal">
      <formula>"Very High"</formula>
    </cfRule>
    <cfRule type="cellIs" dxfId="78" priority="75" stopIfTrue="1" operator="equal">
      <formula>"High"</formula>
    </cfRule>
    <cfRule type="cellIs" dxfId="77" priority="76" stopIfTrue="1" operator="equal">
      <formula>"Moderate"</formula>
    </cfRule>
  </conditionalFormatting>
  <conditionalFormatting sqref="AS70">
    <cfRule type="cellIs" dxfId="76" priority="71" stopIfTrue="1" operator="equal">
      <formula>"Very High"</formula>
    </cfRule>
    <cfRule type="cellIs" dxfId="75" priority="72" stopIfTrue="1" operator="equal">
      <formula>"High"</formula>
    </cfRule>
    <cfRule type="cellIs" dxfId="74" priority="73" stopIfTrue="1" operator="equal">
      <formula>"Moderate"</formula>
    </cfRule>
  </conditionalFormatting>
  <conditionalFormatting sqref="AU4:AU73">
    <cfRule type="cellIs" dxfId="73" priority="68" stopIfTrue="1" operator="equal">
      <formula>"Very High"</formula>
    </cfRule>
    <cfRule type="cellIs" dxfId="72" priority="69" stopIfTrue="1" operator="equal">
      <formula>"High"</formula>
    </cfRule>
    <cfRule type="cellIs" dxfId="71" priority="70" stopIfTrue="1" operator="equal">
      <formula>"Moderate"</formula>
    </cfRule>
  </conditionalFormatting>
  <conditionalFormatting sqref="AV4:AV73">
    <cfRule type="cellIs" dxfId="70" priority="65" stopIfTrue="1" operator="equal">
      <formula>"Very High"</formula>
    </cfRule>
    <cfRule type="cellIs" dxfId="69" priority="66" stopIfTrue="1" operator="equal">
      <formula>"High"</formula>
    </cfRule>
    <cfRule type="cellIs" dxfId="68" priority="67" stopIfTrue="1" operator="equal">
      <formula>"Moderate"</formula>
    </cfRule>
  </conditionalFormatting>
  <conditionalFormatting sqref="AU11">
    <cfRule type="cellIs" dxfId="67" priority="62" stopIfTrue="1" operator="equal">
      <formula>"Very High"</formula>
    </cfRule>
    <cfRule type="cellIs" dxfId="66" priority="63" stopIfTrue="1" operator="equal">
      <formula>"High"</formula>
    </cfRule>
    <cfRule type="cellIs" dxfId="65" priority="64" stopIfTrue="1" operator="equal">
      <formula>"Moderate"</formula>
    </cfRule>
  </conditionalFormatting>
  <conditionalFormatting sqref="AV11">
    <cfRule type="cellIs" dxfId="64" priority="59" stopIfTrue="1" operator="equal">
      <formula>"Very High"</formula>
    </cfRule>
    <cfRule type="cellIs" dxfId="63" priority="60" stopIfTrue="1" operator="equal">
      <formula>"High"</formula>
    </cfRule>
    <cfRule type="cellIs" dxfId="62" priority="61" stopIfTrue="1" operator="equal">
      <formula>"Moderate"</formula>
    </cfRule>
  </conditionalFormatting>
  <conditionalFormatting sqref="AU40">
    <cfRule type="cellIs" dxfId="61" priority="56" stopIfTrue="1" operator="equal">
      <formula>"Very High"</formula>
    </cfRule>
    <cfRule type="cellIs" dxfId="60" priority="57" stopIfTrue="1" operator="equal">
      <formula>"High"</formula>
    </cfRule>
    <cfRule type="cellIs" dxfId="59" priority="58" stopIfTrue="1" operator="equal">
      <formula>"Moderate"</formula>
    </cfRule>
  </conditionalFormatting>
  <conditionalFormatting sqref="AV40">
    <cfRule type="cellIs" dxfId="58" priority="53" stopIfTrue="1" operator="equal">
      <formula>"Very High"</formula>
    </cfRule>
    <cfRule type="cellIs" dxfId="57" priority="54" stopIfTrue="1" operator="equal">
      <formula>"High"</formula>
    </cfRule>
    <cfRule type="cellIs" dxfId="56" priority="55" stopIfTrue="1" operator="equal">
      <formula>"Moderate"</formula>
    </cfRule>
  </conditionalFormatting>
  <conditionalFormatting sqref="AU41">
    <cfRule type="cellIs" dxfId="55" priority="50" stopIfTrue="1" operator="equal">
      <formula>"Very High"</formula>
    </cfRule>
    <cfRule type="cellIs" dxfId="54" priority="51" stopIfTrue="1" operator="equal">
      <formula>"High"</formula>
    </cfRule>
    <cfRule type="cellIs" dxfId="53" priority="52" stopIfTrue="1" operator="equal">
      <formula>"Moderate"</formula>
    </cfRule>
  </conditionalFormatting>
  <conditionalFormatting sqref="AV41">
    <cfRule type="cellIs" dxfId="52" priority="47" stopIfTrue="1" operator="equal">
      <formula>"Very High"</formula>
    </cfRule>
    <cfRule type="cellIs" dxfId="51" priority="48" stopIfTrue="1" operator="equal">
      <formula>"High"</formula>
    </cfRule>
    <cfRule type="cellIs" dxfId="50" priority="49" stopIfTrue="1" operator="equal">
      <formula>"Moderate"</formula>
    </cfRule>
  </conditionalFormatting>
  <conditionalFormatting sqref="AU42">
    <cfRule type="cellIs" dxfId="49" priority="44" stopIfTrue="1" operator="equal">
      <formula>"Very High"</formula>
    </cfRule>
    <cfRule type="cellIs" dxfId="48" priority="45" stopIfTrue="1" operator="equal">
      <formula>"High"</formula>
    </cfRule>
    <cfRule type="cellIs" dxfId="47" priority="46" stopIfTrue="1" operator="equal">
      <formula>"Moderate"</formula>
    </cfRule>
  </conditionalFormatting>
  <conditionalFormatting sqref="AV42">
    <cfRule type="cellIs" dxfId="46" priority="41" stopIfTrue="1" operator="equal">
      <formula>"Very High"</formula>
    </cfRule>
    <cfRule type="cellIs" dxfId="45" priority="42" stopIfTrue="1" operator="equal">
      <formula>"High"</formula>
    </cfRule>
    <cfRule type="cellIs" dxfId="44" priority="43" stopIfTrue="1" operator="equal">
      <formula>"Moderate"</formula>
    </cfRule>
  </conditionalFormatting>
  <conditionalFormatting sqref="AU43">
    <cfRule type="cellIs" dxfId="43" priority="38" stopIfTrue="1" operator="equal">
      <formula>"Very High"</formula>
    </cfRule>
    <cfRule type="cellIs" dxfId="42" priority="39" stopIfTrue="1" operator="equal">
      <formula>"High"</formula>
    </cfRule>
    <cfRule type="cellIs" dxfId="41" priority="40" stopIfTrue="1" operator="equal">
      <formula>"Moderate"</formula>
    </cfRule>
  </conditionalFormatting>
  <conditionalFormatting sqref="AV43">
    <cfRule type="cellIs" dxfId="40" priority="35" stopIfTrue="1" operator="equal">
      <formula>"Very High"</formula>
    </cfRule>
    <cfRule type="cellIs" dxfId="39" priority="36" stopIfTrue="1" operator="equal">
      <formula>"High"</formula>
    </cfRule>
    <cfRule type="cellIs" dxfId="38" priority="37" stopIfTrue="1" operator="equal">
      <formula>"Moderate"</formula>
    </cfRule>
  </conditionalFormatting>
  <conditionalFormatting sqref="AU54">
    <cfRule type="cellIs" dxfId="37" priority="32" stopIfTrue="1" operator="equal">
      <formula>"Very High"</formula>
    </cfRule>
    <cfRule type="cellIs" dxfId="36" priority="33" stopIfTrue="1" operator="equal">
      <formula>"High"</formula>
    </cfRule>
    <cfRule type="cellIs" dxfId="35" priority="34" stopIfTrue="1" operator="equal">
      <formula>"Moderate"</formula>
    </cfRule>
  </conditionalFormatting>
  <conditionalFormatting sqref="AV54">
    <cfRule type="cellIs" dxfId="34" priority="29" stopIfTrue="1" operator="equal">
      <formula>"Very High"</formula>
    </cfRule>
    <cfRule type="cellIs" dxfId="33" priority="30" stopIfTrue="1" operator="equal">
      <formula>"High"</formula>
    </cfRule>
    <cfRule type="cellIs" dxfId="32" priority="31" stopIfTrue="1" operator="equal">
      <formula>"Moderate"</formula>
    </cfRule>
  </conditionalFormatting>
  <conditionalFormatting sqref="AU58">
    <cfRule type="cellIs" dxfId="31" priority="26" stopIfTrue="1" operator="equal">
      <formula>"Very High"</formula>
    </cfRule>
    <cfRule type="cellIs" dxfId="30" priority="27" stopIfTrue="1" operator="equal">
      <formula>"High"</formula>
    </cfRule>
    <cfRule type="cellIs" dxfId="29" priority="28" stopIfTrue="1" operator="equal">
      <formula>"Moderate"</formula>
    </cfRule>
  </conditionalFormatting>
  <conditionalFormatting sqref="AU59">
    <cfRule type="cellIs" dxfId="28" priority="23" stopIfTrue="1" operator="equal">
      <formula>"Very High"</formula>
    </cfRule>
    <cfRule type="cellIs" dxfId="27" priority="24" stopIfTrue="1" operator="equal">
      <formula>"High"</formula>
    </cfRule>
    <cfRule type="cellIs" dxfId="26" priority="25" stopIfTrue="1" operator="equal">
      <formula>"Moderate"</formula>
    </cfRule>
  </conditionalFormatting>
  <conditionalFormatting sqref="AU60">
    <cfRule type="cellIs" dxfId="25" priority="20" stopIfTrue="1" operator="equal">
      <formula>"Very High"</formula>
    </cfRule>
    <cfRule type="cellIs" dxfId="24" priority="21" stopIfTrue="1" operator="equal">
      <formula>"High"</formula>
    </cfRule>
    <cfRule type="cellIs" dxfId="23" priority="22" stopIfTrue="1" operator="equal">
      <formula>"Moderate"</formula>
    </cfRule>
  </conditionalFormatting>
  <conditionalFormatting sqref="AU61">
    <cfRule type="cellIs" dxfId="22" priority="17" stopIfTrue="1" operator="equal">
      <formula>"Very High"</formula>
    </cfRule>
    <cfRule type="cellIs" dxfId="21" priority="18" stopIfTrue="1" operator="equal">
      <formula>"High"</formula>
    </cfRule>
    <cfRule type="cellIs" dxfId="20" priority="19" stopIfTrue="1" operator="equal">
      <formula>"Moderate"</formula>
    </cfRule>
  </conditionalFormatting>
  <conditionalFormatting sqref="AU62">
    <cfRule type="cellIs" dxfId="19" priority="14" stopIfTrue="1" operator="equal">
      <formula>"Very High"</formula>
    </cfRule>
    <cfRule type="cellIs" dxfId="18" priority="15" stopIfTrue="1" operator="equal">
      <formula>"High"</formula>
    </cfRule>
    <cfRule type="cellIs" dxfId="17" priority="16" stopIfTrue="1" operator="equal">
      <formula>"Moderate"</formula>
    </cfRule>
  </conditionalFormatting>
  <conditionalFormatting sqref="G4:AV73">
    <cfRule type="containsText" dxfId="16" priority="8" operator="containsText" text="none/Unk">
      <formula>NOT(ISERROR(SEARCH("none/Unk",G4)))</formula>
    </cfRule>
    <cfRule type="containsText" dxfId="15" priority="114" operator="containsText" text="Data Gap">
      <formula>NOT(ISERROR(SEARCH("Data Gap",G4)))</formula>
    </cfRule>
    <cfRule type="containsText" dxfId="14" priority="1298" operator="containsText" text="Very Low">
      <formula>NOT(ISERROR(SEARCH("Very Low",G4)))</formula>
    </cfRule>
    <cfRule type="containsText" dxfId="13" priority="1301" operator="containsText" text="Low">
      <formula>NOT(ISERROR(SEARCH("Low",G4)))</formula>
    </cfRule>
    <cfRule type="cellIs" dxfId="12" priority="1366" operator="equal">
      <formula>"Very High"</formula>
    </cfRule>
    <cfRule type="cellIs" dxfId="11" priority="1367" operator="equal">
      <formula>"High"</formula>
    </cfRule>
    <cfRule type="cellIs" dxfId="10" priority="1368" operator="equal">
      <formula>"Moderate"</formula>
    </cfRule>
  </conditionalFormatting>
  <conditionalFormatting sqref="AT14">
    <cfRule type="cellIs" dxfId="9" priority="9" stopIfTrue="1" operator="equal">
      <formula>"Very High"</formula>
    </cfRule>
    <cfRule type="cellIs" dxfId="8" priority="10" stopIfTrue="1" operator="equal">
      <formula>"High"</formula>
    </cfRule>
    <cfRule type="cellIs" dxfId="7" priority="11" stopIfTrue="1" operator="equal">
      <formula>"Moderate"</formula>
    </cfRule>
  </conditionalFormatting>
  <conditionalFormatting sqref="E4:F73">
    <cfRule type="containsText" dxfId="6" priority="1" operator="containsText" text="none/Unk">
      <formula>NOT(ISERROR(SEARCH("none/Unk",E4)))</formula>
    </cfRule>
    <cfRule type="containsText" dxfId="5" priority="2" operator="containsText" text="Data Gap">
      <formula>NOT(ISERROR(SEARCH("Data Gap",E4)))</formula>
    </cfRule>
    <cfRule type="containsText" dxfId="4" priority="3" operator="containsText" text="Very Low">
      <formula>NOT(ISERROR(SEARCH("Very Low",E4)))</formula>
    </cfRule>
    <cfRule type="containsText" dxfId="3" priority="4" operator="containsText" text="Low">
      <formula>NOT(ISERROR(SEARCH("Low",E4)))</formula>
    </cfRule>
    <cfRule type="cellIs" dxfId="2" priority="5" operator="equal">
      <formula>"Very High"</formula>
    </cfRule>
    <cfRule type="cellIs" dxfId="1" priority="6" operator="equal">
      <formula>"High"</formula>
    </cfRule>
    <cfRule type="cellIs" dxfId="0" priority="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3852-A48B-BC40-937B-1CD0FD5BB2D2}">
  <dimension ref="A2:C47"/>
  <sheetViews>
    <sheetView zoomScale="127" zoomScaleNormal="127" workbookViewId="0">
      <selection activeCell="F34" sqref="F34"/>
    </sheetView>
  </sheetViews>
  <sheetFormatPr baseColWidth="10" defaultRowHeight="15"/>
  <cols>
    <col min="1" max="1" width="5.33203125" bestFit="1" customWidth="1"/>
    <col min="2" max="2" width="15.6640625" bestFit="1" customWidth="1"/>
    <col min="3" max="3" width="11.1640625" bestFit="1" customWidth="1"/>
    <col min="4" max="4" width="23" bestFit="1" customWidth="1"/>
    <col min="5" max="7" width="8.5" bestFit="1" customWidth="1"/>
  </cols>
  <sheetData>
    <row r="2" spans="1:3">
      <c r="A2" s="519" t="s">
        <v>1126</v>
      </c>
      <c r="B2" t="s">
        <v>1146</v>
      </c>
    </row>
    <row r="3" spans="1:3">
      <c r="A3" s="519" t="s">
        <v>122</v>
      </c>
      <c r="B3" t="s">
        <v>1127</v>
      </c>
    </row>
    <row r="5" spans="1:3">
      <c r="A5" s="519" t="s">
        <v>123</v>
      </c>
      <c r="B5" t="s">
        <v>1128</v>
      </c>
      <c r="C5" t="s">
        <v>1129</v>
      </c>
    </row>
    <row r="6" spans="1:3">
      <c r="A6">
        <v>1</v>
      </c>
      <c r="B6">
        <v>2</v>
      </c>
      <c r="C6">
        <v>2.5</v>
      </c>
    </row>
    <row r="7" spans="1:3">
      <c r="A7">
        <v>2</v>
      </c>
      <c r="B7">
        <v>1</v>
      </c>
      <c r="C7">
        <v>1</v>
      </c>
    </row>
    <row r="8" spans="1:3">
      <c r="A8">
        <v>3</v>
      </c>
      <c r="B8">
        <v>1</v>
      </c>
      <c r="C8">
        <v>1</v>
      </c>
    </row>
    <row r="9" spans="1:3">
      <c r="A9">
        <v>5</v>
      </c>
      <c r="B9">
        <v>1.5</v>
      </c>
      <c r="C9">
        <v>1.5</v>
      </c>
    </row>
    <row r="10" spans="1:3">
      <c r="A10">
        <v>6</v>
      </c>
      <c r="B10">
        <v>3</v>
      </c>
      <c r="C10">
        <v>4</v>
      </c>
    </row>
    <row r="11" spans="1:3">
      <c r="A11">
        <v>7</v>
      </c>
      <c r="B11">
        <v>1</v>
      </c>
      <c r="C11">
        <v>1</v>
      </c>
    </row>
    <row r="12" spans="1:3">
      <c r="A12">
        <v>8</v>
      </c>
      <c r="B12">
        <v>1</v>
      </c>
      <c r="C12">
        <v>1</v>
      </c>
    </row>
    <row r="13" spans="1:3">
      <c r="A13">
        <v>9</v>
      </c>
      <c r="B13">
        <v>1.5</v>
      </c>
      <c r="C13">
        <v>1.5</v>
      </c>
    </row>
    <row r="14" spans="1:3">
      <c r="A14">
        <v>10</v>
      </c>
      <c r="B14">
        <v>1.5</v>
      </c>
      <c r="C14">
        <v>1.5</v>
      </c>
    </row>
    <row r="15" spans="1:3">
      <c r="A15">
        <v>11</v>
      </c>
      <c r="B15">
        <v>1</v>
      </c>
      <c r="C15">
        <v>1</v>
      </c>
    </row>
    <row r="16" spans="1:3">
      <c r="A16">
        <v>16</v>
      </c>
      <c r="B16">
        <v>1</v>
      </c>
      <c r="C16">
        <v>1</v>
      </c>
    </row>
    <row r="17" spans="1:3">
      <c r="A17">
        <v>17</v>
      </c>
      <c r="B17">
        <v>1</v>
      </c>
      <c r="C17">
        <v>1</v>
      </c>
    </row>
    <row r="18" spans="1:3">
      <c r="A18">
        <v>18</v>
      </c>
      <c r="B18">
        <v>1</v>
      </c>
      <c r="C18">
        <v>1</v>
      </c>
    </row>
    <row r="19" spans="1:3">
      <c r="A19">
        <v>20</v>
      </c>
      <c r="B19">
        <v>1</v>
      </c>
      <c r="C19">
        <v>1</v>
      </c>
    </row>
    <row r="20" spans="1:3">
      <c r="A20">
        <v>21</v>
      </c>
      <c r="B20">
        <v>3</v>
      </c>
      <c r="C20">
        <v>4</v>
      </c>
    </row>
    <row r="21" spans="1:3">
      <c r="A21">
        <v>22</v>
      </c>
      <c r="B21">
        <v>5</v>
      </c>
      <c r="C21">
        <v>5</v>
      </c>
    </row>
    <row r="22" spans="1:3">
      <c r="A22">
        <v>32</v>
      </c>
      <c r="B22">
        <v>1</v>
      </c>
      <c r="C22">
        <v>1</v>
      </c>
    </row>
    <row r="23" spans="1:3">
      <c r="A23">
        <v>33</v>
      </c>
      <c r="B23">
        <v>1</v>
      </c>
      <c r="C23">
        <v>1</v>
      </c>
    </row>
    <row r="24" spans="1:3">
      <c r="A24">
        <v>34</v>
      </c>
      <c r="B24">
        <v>1</v>
      </c>
      <c r="C24">
        <v>1</v>
      </c>
    </row>
    <row r="25" spans="1:3">
      <c r="A25">
        <v>36</v>
      </c>
      <c r="B25">
        <v>3</v>
      </c>
      <c r="C25">
        <v>4</v>
      </c>
    </row>
    <row r="26" spans="1:3">
      <c r="A26">
        <v>37</v>
      </c>
      <c r="B26">
        <v>3</v>
      </c>
      <c r="C26">
        <v>4</v>
      </c>
    </row>
    <row r="27" spans="1:3">
      <c r="A27">
        <v>38</v>
      </c>
      <c r="B27">
        <v>3</v>
      </c>
      <c r="C27">
        <v>4</v>
      </c>
    </row>
    <row r="28" spans="1:3">
      <c r="A28">
        <v>40</v>
      </c>
      <c r="B28">
        <v>2</v>
      </c>
      <c r="C28">
        <v>3</v>
      </c>
    </row>
    <row r="29" spans="1:3">
      <c r="A29">
        <v>41</v>
      </c>
      <c r="B29">
        <v>1</v>
      </c>
      <c r="C29">
        <v>1</v>
      </c>
    </row>
    <row r="30" spans="1:3">
      <c r="A30">
        <v>42</v>
      </c>
      <c r="B30">
        <v>1</v>
      </c>
      <c r="C30">
        <v>1</v>
      </c>
    </row>
    <row r="31" spans="1:3">
      <c r="A31">
        <v>47</v>
      </c>
      <c r="B31">
        <v>1</v>
      </c>
      <c r="C31">
        <v>1</v>
      </c>
    </row>
    <row r="32" spans="1:3">
      <c r="A32">
        <v>48</v>
      </c>
      <c r="B32">
        <v>1</v>
      </c>
      <c r="C32">
        <v>1</v>
      </c>
    </row>
    <row r="33" spans="1:3">
      <c r="A33">
        <v>50</v>
      </c>
      <c r="B33">
        <v>2</v>
      </c>
      <c r="C33">
        <v>2.5</v>
      </c>
    </row>
    <row r="34" spans="1:3">
      <c r="A34">
        <v>51</v>
      </c>
      <c r="B34">
        <v>1</v>
      </c>
      <c r="C34">
        <v>1</v>
      </c>
    </row>
    <row r="35" spans="1:3">
      <c r="A35">
        <v>53</v>
      </c>
      <c r="B35">
        <v>1.5</v>
      </c>
      <c r="C35">
        <v>1.5</v>
      </c>
    </row>
    <row r="36" spans="1:3">
      <c r="A36">
        <v>54</v>
      </c>
      <c r="B36">
        <v>1</v>
      </c>
      <c r="C36">
        <v>1</v>
      </c>
    </row>
    <row r="37" spans="1:3">
      <c r="A37">
        <v>55</v>
      </c>
      <c r="B37">
        <v>1</v>
      </c>
      <c r="C37">
        <v>1</v>
      </c>
    </row>
    <row r="38" spans="1:3">
      <c r="A38">
        <v>56</v>
      </c>
      <c r="B38">
        <v>2</v>
      </c>
      <c r="C38">
        <v>1</v>
      </c>
    </row>
    <row r="39" spans="1:3">
      <c r="A39">
        <v>57</v>
      </c>
      <c r="B39">
        <v>2</v>
      </c>
      <c r="C39">
        <v>1</v>
      </c>
    </row>
    <row r="40" spans="1:3">
      <c r="A40">
        <v>58</v>
      </c>
      <c r="B40">
        <v>3</v>
      </c>
      <c r="C40">
        <v>4</v>
      </c>
    </row>
    <row r="41" spans="1:3">
      <c r="A41">
        <v>59</v>
      </c>
      <c r="B41">
        <v>3</v>
      </c>
      <c r="C41">
        <v>4</v>
      </c>
    </row>
    <row r="42" spans="1:3">
      <c r="A42">
        <v>61</v>
      </c>
      <c r="B42">
        <v>1</v>
      </c>
      <c r="C42">
        <v>1</v>
      </c>
    </row>
    <row r="43" spans="1:3">
      <c r="A43">
        <v>65</v>
      </c>
      <c r="B43">
        <v>2</v>
      </c>
      <c r="C43">
        <v>4</v>
      </c>
    </row>
    <row r="44" spans="1:3">
      <c r="A44">
        <v>67</v>
      </c>
      <c r="B44">
        <v>5</v>
      </c>
      <c r="C44">
        <v>5</v>
      </c>
    </row>
    <row r="45" spans="1:3">
      <c r="A45">
        <v>68</v>
      </c>
      <c r="B45">
        <v>3</v>
      </c>
      <c r="C45">
        <v>1</v>
      </c>
    </row>
    <row r="46" spans="1:3">
      <c r="A46">
        <v>69</v>
      </c>
      <c r="B46">
        <v>1</v>
      </c>
      <c r="C46">
        <v>1</v>
      </c>
    </row>
    <row r="47" spans="1:3">
      <c r="A47">
        <v>70</v>
      </c>
      <c r="B47">
        <v>1</v>
      </c>
      <c r="C4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E973-C72C-E841-B9FE-84CF8789AD08}">
  <sheetPr>
    <tabColor indexed="17"/>
    <pageSetUpPr fitToPage="1"/>
  </sheetPr>
  <dimension ref="A1:CD74"/>
  <sheetViews>
    <sheetView tabSelected="1" topLeftCell="A37" zoomScale="60" zoomScaleNormal="59" zoomScaleSheetLayoutView="75" workbookViewId="0">
      <pane xSplit="5" topLeftCell="BO1" activePane="topRight" state="frozen"/>
      <selection activeCell="F14" sqref="F14"/>
      <selection pane="topRight" activeCell="BV60" sqref="BV60"/>
    </sheetView>
  </sheetViews>
  <sheetFormatPr baseColWidth="10" defaultColWidth="9.5" defaultRowHeight="72"/>
  <cols>
    <col min="1" max="1" width="20" style="9" customWidth="1"/>
    <col min="2" max="2" width="20.83203125" style="9" customWidth="1"/>
    <col min="3" max="3" width="21.5" style="9" customWidth="1"/>
    <col min="4" max="4" width="28.5" style="4" customWidth="1"/>
    <col min="5" max="5" width="15.1640625" style="495" customWidth="1"/>
    <col min="6" max="6" width="58.5" style="12" customWidth="1"/>
    <col min="7" max="7" width="15.5" style="282" customWidth="1"/>
    <col min="8" max="8" width="14.1640625" style="282" customWidth="1"/>
    <col min="9" max="9" width="15.5" style="282" customWidth="1"/>
    <col min="10" max="11" width="17.5" style="282" customWidth="1"/>
    <col min="12" max="12" width="19" style="282" customWidth="1"/>
    <col min="13" max="13" width="22.5" style="283" customWidth="1"/>
    <col min="14" max="14" width="19.5" style="284" customWidth="1"/>
    <col min="15" max="15" width="17.83203125" style="282" customWidth="1"/>
    <col min="16" max="17" width="20.5" style="282" customWidth="1"/>
    <col min="18" max="18" width="20.1640625" style="282" customWidth="1"/>
    <col min="19" max="19" width="20.1640625" style="297" customWidth="1"/>
    <col min="20" max="20" width="60.5" style="6" customWidth="1"/>
    <col min="21" max="21" width="49" style="6" customWidth="1"/>
    <col min="22" max="22" width="40.5" style="6" customWidth="1"/>
    <col min="23" max="23" width="37.5" style="6" customWidth="1"/>
    <col min="24" max="24" width="33.5" style="6" customWidth="1"/>
    <col min="25" max="25" width="40.5" style="6" customWidth="1"/>
    <col min="26" max="26" width="27.1640625" style="4" customWidth="1"/>
    <col min="27" max="27" width="24.5" style="4" customWidth="1"/>
    <col min="28" max="28" width="25.5" style="4" customWidth="1"/>
    <col min="29" max="29" width="26" style="4" customWidth="1"/>
    <col min="30" max="30" width="17.5" style="282" customWidth="1"/>
    <col min="31" max="31" width="19" style="252" customWidth="1"/>
    <col min="32" max="32" width="22.5" style="5" customWidth="1"/>
    <col min="33" max="33" width="19.5" style="40" customWidth="1"/>
    <col min="34" max="35" width="29.5" style="4" customWidth="1"/>
    <col min="36" max="36" width="20.5" style="282" customWidth="1"/>
    <col min="37" max="37" width="20.1640625" style="252" customWidth="1"/>
    <col min="38" max="38" width="20.1640625" style="297" customWidth="1"/>
    <col min="39" max="39" width="69.5" style="6" customWidth="1"/>
    <col min="40" max="40" width="49" style="6" customWidth="1"/>
    <col min="41" max="41" width="40.5" style="6" customWidth="1"/>
    <col min="42" max="42" width="37.5" style="6" customWidth="1"/>
    <col min="43" max="43" width="33.5" style="6" customWidth="1"/>
    <col min="44" max="44" width="40.5" style="6" customWidth="1"/>
    <col min="45" max="45" width="30.1640625" style="291" customWidth="1"/>
    <col min="46" max="46" width="28.83203125" style="291" customWidth="1"/>
    <col min="47" max="47" width="32.5" style="291" customWidth="1"/>
    <col min="48" max="48" width="28" style="291" customWidth="1"/>
    <col min="49" max="49" width="17.5" style="282" customWidth="1"/>
    <col min="50" max="50" width="26.83203125" style="291" customWidth="1"/>
    <col min="51" max="52" width="21.5" style="291" customWidth="1"/>
    <col min="53" max="53" width="27" style="291" customWidth="1"/>
    <col min="54" max="54" width="24" style="291" customWidth="1"/>
    <col min="55" max="55" width="20.5" style="282" customWidth="1"/>
    <col min="56" max="56" width="30" style="291" customWidth="1"/>
    <col min="57" max="57" width="20.1640625" style="297" customWidth="1"/>
    <col min="58" max="58" width="59.83203125" style="77" customWidth="1"/>
    <col min="59" max="60" width="48.5" style="77" customWidth="1"/>
    <col min="61" max="62" width="37.83203125" style="77" customWidth="1"/>
    <col min="63" max="63" width="47.5" style="77" customWidth="1"/>
    <col min="64" max="64" width="15.5" style="4" customWidth="1"/>
    <col min="65" max="65" width="14.1640625" style="4" customWidth="1"/>
    <col min="66" max="66" width="15.5" style="4" customWidth="1"/>
    <col min="67" max="67" width="17.5" style="4" customWidth="1"/>
    <col min="68" max="68" width="17.5" style="282" customWidth="1"/>
    <col min="69" max="69" width="19" style="282"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7" width="60.5" style="459" customWidth="1"/>
    <col min="78" max="78" width="49" style="459" customWidth="1"/>
    <col min="79" max="79" width="40.5" style="459" customWidth="1"/>
    <col min="80" max="80" width="37.5" style="459" customWidth="1"/>
    <col min="81" max="81" width="33.5" style="459" customWidth="1"/>
    <col min="82" max="82" width="40.5" style="459" customWidth="1"/>
    <col min="83" max="16384" width="9.5" style="6"/>
  </cols>
  <sheetData>
    <row r="1" spans="1:82" ht="88">
      <c r="A1" s="121"/>
      <c r="B1" s="122"/>
      <c r="C1" s="122"/>
      <c r="D1" s="123"/>
      <c r="E1" s="486"/>
      <c r="F1" s="124"/>
      <c r="G1" s="520" t="s">
        <v>5</v>
      </c>
      <c r="H1" s="521"/>
      <c r="I1" s="521"/>
      <c r="J1" s="521"/>
      <c r="K1" s="521"/>
      <c r="L1" s="521"/>
      <c r="M1" s="521"/>
      <c r="N1" s="521"/>
      <c r="O1" s="521"/>
      <c r="P1" s="521"/>
      <c r="Q1" s="521"/>
      <c r="R1" s="521"/>
      <c r="S1" s="521"/>
      <c r="T1" s="521"/>
      <c r="U1" s="521"/>
      <c r="V1" s="521"/>
      <c r="W1" s="521"/>
      <c r="X1" s="521"/>
      <c r="Y1" s="522"/>
      <c r="Z1" s="520" t="s">
        <v>6</v>
      </c>
      <c r="AA1" s="521"/>
      <c r="AB1" s="521"/>
      <c r="AC1" s="521"/>
      <c r="AD1" s="521"/>
      <c r="AE1" s="521"/>
      <c r="AF1" s="521"/>
      <c r="AG1" s="521"/>
      <c r="AH1" s="521"/>
      <c r="AI1" s="521"/>
      <c r="AJ1" s="521"/>
      <c r="AK1" s="521"/>
      <c r="AL1" s="521"/>
      <c r="AM1" s="521"/>
      <c r="AN1" s="521"/>
      <c r="AO1" s="521"/>
      <c r="AP1" s="521"/>
      <c r="AQ1" s="521"/>
      <c r="AR1" s="522"/>
      <c r="AS1" s="520" t="s">
        <v>7</v>
      </c>
      <c r="AT1" s="521"/>
      <c r="AU1" s="521"/>
      <c r="AV1" s="521"/>
      <c r="AW1" s="521"/>
      <c r="AX1" s="521"/>
      <c r="AY1" s="521"/>
      <c r="AZ1" s="521"/>
      <c r="BA1" s="521"/>
      <c r="BB1" s="521"/>
      <c r="BC1" s="521"/>
      <c r="BD1" s="521"/>
      <c r="BE1" s="521"/>
      <c r="BF1" s="521"/>
      <c r="BG1" s="521"/>
      <c r="BH1" s="521"/>
      <c r="BI1" s="521"/>
      <c r="BJ1" s="521"/>
      <c r="BK1" s="522"/>
      <c r="BL1" s="520" t="s">
        <v>124</v>
      </c>
      <c r="BM1" s="521"/>
      <c r="BN1" s="521"/>
      <c r="BO1" s="521"/>
      <c r="BP1" s="521"/>
      <c r="BQ1" s="521"/>
      <c r="BR1" s="521"/>
      <c r="BS1" s="521"/>
      <c r="BT1" s="521"/>
      <c r="BU1" s="521"/>
      <c r="BV1" s="521"/>
      <c r="BW1" s="521"/>
      <c r="BX1" s="521"/>
      <c r="BY1" s="521"/>
      <c r="BZ1" s="521"/>
      <c r="CA1" s="521"/>
      <c r="CB1" s="521"/>
      <c r="CC1" s="521"/>
      <c r="CD1" s="522"/>
    </row>
    <row r="2" spans="1:82" s="206" customFormat="1" ht="29.25" customHeight="1">
      <c r="A2" s="125"/>
      <c r="B2" s="211"/>
      <c r="C2" s="211"/>
      <c r="D2" s="210"/>
      <c r="E2" s="487"/>
      <c r="F2" s="85"/>
      <c r="G2" s="527" t="s">
        <v>125</v>
      </c>
      <c r="H2" s="526"/>
      <c r="I2" s="526"/>
      <c r="J2" s="526"/>
      <c r="K2" s="512"/>
      <c r="L2" s="526" t="s">
        <v>126</v>
      </c>
      <c r="M2" s="526"/>
      <c r="N2" s="526"/>
      <c r="O2" s="526"/>
      <c r="P2" s="526"/>
      <c r="Q2" s="526"/>
      <c r="R2" s="526"/>
      <c r="S2" s="292"/>
      <c r="T2" s="209"/>
      <c r="U2" s="209"/>
      <c r="V2" s="209"/>
      <c r="W2" s="209"/>
      <c r="X2" s="209"/>
      <c r="Y2" s="85"/>
      <c r="Z2" s="523" t="s">
        <v>125</v>
      </c>
      <c r="AA2" s="524"/>
      <c r="AB2" s="524"/>
      <c r="AC2" s="524"/>
      <c r="AD2" s="512"/>
      <c r="AE2" s="525" t="s">
        <v>126</v>
      </c>
      <c r="AF2" s="525"/>
      <c r="AG2" s="525"/>
      <c r="AH2" s="525"/>
      <c r="AI2" s="525"/>
      <c r="AJ2" s="525"/>
      <c r="AK2" s="525"/>
      <c r="AL2" s="292"/>
      <c r="AM2" s="209"/>
      <c r="AN2" s="209"/>
      <c r="AO2" s="209"/>
      <c r="AP2" s="209"/>
      <c r="AQ2" s="209"/>
      <c r="AR2" s="208"/>
      <c r="AS2" s="527" t="s">
        <v>125</v>
      </c>
      <c r="AT2" s="538"/>
      <c r="AU2" s="538"/>
      <c r="AV2" s="538"/>
      <c r="AW2" s="512"/>
      <c r="AX2" s="526" t="s">
        <v>126</v>
      </c>
      <c r="AY2" s="526"/>
      <c r="AZ2" s="526"/>
      <c r="BA2" s="526"/>
      <c r="BB2" s="526"/>
      <c r="BC2" s="526"/>
      <c r="BD2" s="526"/>
      <c r="BE2" s="292"/>
      <c r="BF2" s="207"/>
      <c r="BG2" s="207"/>
      <c r="BH2" s="207"/>
      <c r="BI2" s="207"/>
      <c r="BJ2" s="207"/>
      <c r="BK2" s="75"/>
      <c r="BL2" s="523" t="s">
        <v>125</v>
      </c>
      <c r="BM2" s="524"/>
      <c r="BN2" s="524"/>
      <c r="BO2" s="524"/>
      <c r="BP2" s="512"/>
      <c r="BQ2" s="525" t="s">
        <v>126</v>
      </c>
      <c r="BR2" s="525"/>
      <c r="BS2" s="525"/>
      <c r="BT2" s="525"/>
      <c r="BU2" s="525"/>
      <c r="BV2" s="525"/>
      <c r="BW2" s="525"/>
      <c r="BX2" s="292"/>
      <c r="BY2" s="450"/>
      <c r="BZ2" s="450"/>
      <c r="CA2" s="450"/>
      <c r="CB2" s="450"/>
      <c r="CC2" s="450"/>
      <c r="CD2" s="451"/>
    </row>
    <row r="3" spans="1:82" s="205" customFormat="1" ht="33" customHeight="1">
      <c r="A3" s="539" t="s">
        <v>127</v>
      </c>
      <c r="B3" s="540"/>
      <c r="C3" s="540"/>
      <c r="D3" s="540"/>
      <c r="E3" s="541"/>
      <c r="F3" s="126" t="s">
        <v>128</v>
      </c>
      <c r="G3" s="554" t="s">
        <v>129</v>
      </c>
      <c r="H3" s="551"/>
      <c r="I3" s="551"/>
      <c r="J3" s="552"/>
      <c r="K3" s="537" t="s">
        <v>130</v>
      </c>
      <c r="L3" s="535"/>
      <c r="M3" s="535"/>
      <c r="N3" s="536"/>
      <c r="O3" s="550" t="s">
        <v>131</v>
      </c>
      <c r="P3" s="551"/>
      <c r="Q3" s="551"/>
      <c r="R3" s="552"/>
      <c r="S3" s="293"/>
      <c r="T3" s="542" t="s">
        <v>132</v>
      </c>
      <c r="U3" s="543" t="s">
        <v>133</v>
      </c>
      <c r="V3" s="543" t="s">
        <v>134</v>
      </c>
      <c r="W3" s="543" t="s">
        <v>135</v>
      </c>
      <c r="X3" s="543" t="s">
        <v>136</v>
      </c>
      <c r="Y3" s="553" t="s">
        <v>137</v>
      </c>
      <c r="Z3" s="544" t="s">
        <v>129</v>
      </c>
      <c r="AA3" s="545"/>
      <c r="AB3" s="545"/>
      <c r="AC3" s="546"/>
      <c r="AD3" s="511"/>
      <c r="AE3" s="547" t="s">
        <v>130</v>
      </c>
      <c r="AF3" s="548"/>
      <c r="AG3" s="549"/>
      <c r="AH3" s="528" t="s">
        <v>131</v>
      </c>
      <c r="AI3" s="529"/>
      <c r="AJ3" s="529"/>
      <c r="AK3" s="530"/>
      <c r="AL3" s="293"/>
      <c r="AM3" s="533" t="s">
        <v>132</v>
      </c>
      <c r="AN3" s="531" t="s">
        <v>133</v>
      </c>
      <c r="AO3" s="531" t="s">
        <v>134</v>
      </c>
      <c r="AP3" s="531" t="s">
        <v>135</v>
      </c>
      <c r="AQ3" s="531" t="s">
        <v>136</v>
      </c>
      <c r="AR3" s="532" t="s">
        <v>137</v>
      </c>
      <c r="AS3" s="534" t="s">
        <v>129</v>
      </c>
      <c r="AT3" s="535"/>
      <c r="AU3" s="535"/>
      <c r="AV3" s="536"/>
      <c r="AW3" s="511"/>
      <c r="AX3" s="537" t="s">
        <v>130</v>
      </c>
      <c r="AY3" s="535"/>
      <c r="AZ3" s="536"/>
      <c r="BA3" s="537" t="s">
        <v>131</v>
      </c>
      <c r="BB3" s="535"/>
      <c r="BC3" s="535"/>
      <c r="BD3" s="536"/>
      <c r="BE3" s="293"/>
      <c r="BF3" s="533" t="s">
        <v>132</v>
      </c>
      <c r="BG3" s="531" t="s">
        <v>133</v>
      </c>
      <c r="BH3" s="531" t="s">
        <v>134</v>
      </c>
      <c r="BI3" s="531" t="s">
        <v>135</v>
      </c>
      <c r="BJ3" s="531" t="s">
        <v>136</v>
      </c>
      <c r="BK3" s="532" t="s">
        <v>137</v>
      </c>
      <c r="BL3" s="544" t="s">
        <v>129</v>
      </c>
      <c r="BM3" s="545"/>
      <c r="BN3" s="545"/>
      <c r="BO3" s="546"/>
      <c r="BP3" s="511"/>
      <c r="BQ3" s="547" t="s">
        <v>130</v>
      </c>
      <c r="BR3" s="548"/>
      <c r="BS3" s="549"/>
      <c r="BT3" s="528" t="s">
        <v>131</v>
      </c>
      <c r="BU3" s="529"/>
      <c r="BV3" s="529"/>
      <c r="BW3" s="530"/>
      <c r="BX3" s="293"/>
      <c r="BY3" s="542" t="s">
        <v>132</v>
      </c>
      <c r="BZ3" s="543" t="s">
        <v>133</v>
      </c>
      <c r="CA3" s="543" t="s">
        <v>134</v>
      </c>
      <c r="CB3" s="543" t="s">
        <v>135</v>
      </c>
      <c r="CC3" s="543" t="s">
        <v>136</v>
      </c>
      <c r="CD3" s="553" t="s">
        <v>137</v>
      </c>
    </row>
    <row r="4" spans="1:82" s="203" customFormat="1" ht="232" thickBot="1">
      <c r="A4" s="127" t="s">
        <v>138</v>
      </c>
      <c r="B4" s="59" t="s">
        <v>26</v>
      </c>
      <c r="C4" s="204" t="s">
        <v>27</v>
      </c>
      <c r="D4" s="60" t="s">
        <v>28</v>
      </c>
      <c r="E4" s="488" t="s">
        <v>29</v>
      </c>
      <c r="F4" s="128" t="s">
        <v>139</v>
      </c>
      <c r="G4" s="254" t="s">
        <v>140</v>
      </c>
      <c r="H4" s="255" t="s">
        <v>141</v>
      </c>
      <c r="I4" s="255" t="s">
        <v>142</v>
      </c>
      <c r="J4" s="256" t="s">
        <v>143</v>
      </c>
      <c r="K4" s="513" t="s">
        <v>144</v>
      </c>
      <c r="L4" s="257" t="s">
        <v>145</v>
      </c>
      <c r="M4" s="258" t="s">
        <v>146</v>
      </c>
      <c r="N4" s="258" t="s">
        <v>147</v>
      </c>
      <c r="O4" s="255" t="s">
        <v>148</v>
      </c>
      <c r="P4" s="255" t="s">
        <v>149</v>
      </c>
      <c r="Q4" s="513" t="s">
        <v>150</v>
      </c>
      <c r="R4" s="257" t="s">
        <v>151</v>
      </c>
      <c r="S4" s="294" t="s">
        <v>152</v>
      </c>
      <c r="T4" s="533"/>
      <c r="U4" s="531"/>
      <c r="V4" s="531"/>
      <c r="W4" s="531"/>
      <c r="X4" s="531"/>
      <c r="Y4" s="532"/>
      <c r="Z4" s="79" t="s">
        <v>140</v>
      </c>
      <c r="AA4" s="58" t="s">
        <v>141</v>
      </c>
      <c r="AB4" s="58" t="s">
        <v>142</v>
      </c>
      <c r="AC4" s="61" t="s">
        <v>143</v>
      </c>
      <c r="AD4" s="513" t="s">
        <v>144</v>
      </c>
      <c r="AE4" s="250" t="s">
        <v>145</v>
      </c>
      <c r="AF4" s="86" t="s">
        <v>146</v>
      </c>
      <c r="AG4" s="86" t="s">
        <v>147</v>
      </c>
      <c r="AH4" s="58" t="s">
        <v>148</v>
      </c>
      <c r="AI4" s="58" t="s">
        <v>149</v>
      </c>
      <c r="AJ4" s="513" t="s">
        <v>150</v>
      </c>
      <c r="AK4" s="250" t="s">
        <v>151</v>
      </c>
      <c r="AL4" s="294" t="s">
        <v>152</v>
      </c>
      <c r="AM4" s="533"/>
      <c r="AN4" s="531"/>
      <c r="AO4" s="531"/>
      <c r="AP4" s="531"/>
      <c r="AQ4" s="531"/>
      <c r="AR4" s="532"/>
      <c r="AS4" s="285" t="s">
        <v>140</v>
      </c>
      <c r="AT4" s="255" t="s">
        <v>141</v>
      </c>
      <c r="AU4" s="255" t="s">
        <v>153</v>
      </c>
      <c r="AV4" s="256" t="s">
        <v>154</v>
      </c>
      <c r="AW4" s="513" t="s">
        <v>144</v>
      </c>
      <c r="AX4" s="257" t="s">
        <v>145</v>
      </c>
      <c r="AY4" s="258" t="s">
        <v>146</v>
      </c>
      <c r="AZ4" s="258" t="s">
        <v>147</v>
      </c>
      <c r="BA4" s="255" t="s">
        <v>148</v>
      </c>
      <c r="BB4" s="255" t="s">
        <v>149</v>
      </c>
      <c r="BC4" s="513" t="s">
        <v>150</v>
      </c>
      <c r="BD4" s="257" t="s">
        <v>151</v>
      </c>
      <c r="BE4" s="294" t="s">
        <v>152</v>
      </c>
      <c r="BF4" s="533"/>
      <c r="BG4" s="531"/>
      <c r="BH4" s="531"/>
      <c r="BI4" s="531"/>
      <c r="BJ4" s="531"/>
      <c r="BK4" s="532"/>
      <c r="BL4" s="379" t="s">
        <v>140</v>
      </c>
      <c r="BM4" s="380" t="s">
        <v>141</v>
      </c>
      <c r="BN4" s="380" t="s">
        <v>142</v>
      </c>
      <c r="BO4" s="380" t="s">
        <v>143</v>
      </c>
      <c r="BP4" s="513" t="s">
        <v>144</v>
      </c>
      <c r="BQ4" s="402" t="s">
        <v>145</v>
      </c>
      <c r="BR4" s="382" t="s">
        <v>146</v>
      </c>
      <c r="BS4" s="382" t="s">
        <v>147</v>
      </c>
      <c r="BT4" s="380" t="s">
        <v>148</v>
      </c>
      <c r="BU4" s="380" t="s">
        <v>149</v>
      </c>
      <c r="BV4" s="513" t="s">
        <v>150</v>
      </c>
      <c r="BW4" s="381" t="s">
        <v>151</v>
      </c>
      <c r="BX4" s="294" t="s">
        <v>152</v>
      </c>
      <c r="BY4" s="533"/>
      <c r="BZ4" s="531"/>
      <c r="CA4" s="531"/>
      <c r="CB4" s="531"/>
      <c r="CC4" s="531"/>
      <c r="CD4" s="532"/>
    </row>
    <row r="5" spans="1:82" ht="316" customHeight="1" thickBot="1">
      <c r="A5" s="72" t="s">
        <v>155</v>
      </c>
      <c r="B5" s="65" t="s">
        <v>38</v>
      </c>
      <c r="C5" s="65" t="s">
        <v>39</v>
      </c>
      <c r="D5" s="66" t="s">
        <v>40</v>
      </c>
      <c r="E5" s="489">
        <v>1</v>
      </c>
      <c r="F5" s="129" t="s">
        <v>156</v>
      </c>
      <c r="G5" s="259">
        <v>4</v>
      </c>
      <c r="H5" s="259">
        <v>3</v>
      </c>
      <c r="I5" s="259">
        <v>4</v>
      </c>
      <c r="J5" s="259" t="s">
        <v>157</v>
      </c>
      <c r="K5" s="181" t="str">
        <f>(M5&amp;I5)</f>
        <v>44</v>
      </c>
      <c r="L5" s="260" t="str">
        <f>VLOOKUP(M5&amp;I5,biorisk,3,FALSE)</f>
        <v>High</v>
      </c>
      <c r="M5" s="261">
        <f>VLOOKUP(G5&amp;H5,likelihood,2,FALSE)</f>
        <v>4</v>
      </c>
      <c r="N5" s="261">
        <f>VLOOKUP(M5&amp;I5,biorisk,2,FALSE)</f>
        <v>4</v>
      </c>
      <c r="O5" s="262">
        <v>4</v>
      </c>
      <c r="P5" s="262">
        <v>4</v>
      </c>
      <c r="Q5" s="181" t="str">
        <f>(N5&amp;P5)</f>
        <v>44</v>
      </c>
      <c r="R5" s="260" t="str">
        <f>VLOOKUP(N5&amp;P5,futurerisk,3,FALSE)</f>
        <v>Very High</v>
      </c>
      <c r="S5" s="295" t="s">
        <v>158</v>
      </c>
      <c r="T5" s="298" t="s">
        <v>159</v>
      </c>
      <c r="U5" s="298" t="s">
        <v>160</v>
      </c>
      <c r="V5" s="298" t="s">
        <v>160</v>
      </c>
      <c r="W5" s="298" t="s">
        <v>160</v>
      </c>
      <c r="X5" s="298" t="s">
        <v>160</v>
      </c>
      <c r="Y5" s="299" t="s">
        <v>160</v>
      </c>
      <c r="Z5" s="80">
        <v>2</v>
      </c>
      <c r="AA5" s="67">
        <v>3</v>
      </c>
      <c r="AB5" s="67">
        <v>2</v>
      </c>
      <c r="AC5" s="67" t="s">
        <v>157</v>
      </c>
      <c r="AD5" s="181" t="e">
        <f>(AF5*AB5)</f>
        <v>#N/A</v>
      </c>
      <c r="AE5" s="253" t="e">
        <f>VLOOKUP(AF5*AB5,biorisk,3,FALSE)</f>
        <v>#N/A</v>
      </c>
      <c r="AF5" s="68" t="e">
        <f t="shared" ref="AF5:AF26" si="0">VLOOKUP(Z5*AA5,likelihood,2,FALSE)</f>
        <v>#N/A</v>
      </c>
      <c r="AG5" s="68" t="e">
        <f t="shared" ref="AG5:AG26" si="1">VLOOKUP(AF5*AB5,biorisk,2,FALSE)</f>
        <v>#N/A</v>
      </c>
      <c r="AH5" s="69" t="s">
        <v>161</v>
      </c>
      <c r="AI5" s="69" t="s">
        <v>162</v>
      </c>
      <c r="AJ5" s="181" t="e">
        <f>(AG5&amp;AI5)</f>
        <v>#N/A</v>
      </c>
      <c r="AK5" s="251" t="e">
        <f t="shared" ref="AK5:AK37" si="2">VLOOKUP(AG5&amp;AI5,futurerisk,3,FALSE)</f>
        <v>#N/A</v>
      </c>
      <c r="AL5" s="295" t="s">
        <v>158</v>
      </c>
      <c r="AM5" s="298" t="s">
        <v>163</v>
      </c>
      <c r="AN5" s="298" t="s">
        <v>164</v>
      </c>
      <c r="AO5" s="298" t="s">
        <v>164</v>
      </c>
      <c r="AP5" s="298" t="s">
        <v>164</v>
      </c>
      <c r="AQ5" s="298" t="s">
        <v>164</v>
      </c>
      <c r="AR5" s="298" t="s">
        <v>164</v>
      </c>
      <c r="AS5" s="286"/>
      <c r="AT5" s="259"/>
      <c r="AU5" s="259"/>
      <c r="AV5" s="259" t="s">
        <v>165</v>
      </c>
      <c r="AW5" s="181" t="e">
        <f>(AY5*AU5)</f>
        <v>#N/A</v>
      </c>
      <c r="AX5" s="287" t="e">
        <f t="shared" ref="AX5:AX66" si="3">VLOOKUP(AY5*AU5,biorisk,3,FALSE)</f>
        <v>#N/A</v>
      </c>
      <c r="AY5" s="261" t="e">
        <f t="shared" ref="AY5:AY25" si="4">VLOOKUP(AS5*AT5,likelihood,2,FALSE)</f>
        <v>#N/A</v>
      </c>
      <c r="AZ5" s="261" t="e">
        <f t="shared" ref="AZ5:AZ25" si="5">VLOOKUP(AY5*AU5,biorisk,2,FALSE)</f>
        <v>#N/A</v>
      </c>
      <c r="BA5" s="262"/>
      <c r="BB5" s="262"/>
      <c r="BC5" s="181" t="e">
        <f>(AZ5&amp;BB5)</f>
        <v>#N/A</v>
      </c>
      <c r="BD5" s="289" t="e">
        <f t="shared" ref="BD5:BD36" si="6">VLOOKUP(AZ5&amp;BB5,futurerisk,3,FALSE)</f>
        <v>#N/A</v>
      </c>
      <c r="BE5" s="295" t="s">
        <v>158</v>
      </c>
      <c r="BF5" s="73" t="s">
        <v>166</v>
      </c>
      <c r="BG5" s="73"/>
      <c r="BH5" s="73"/>
      <c r="BI5" s="73"/>
      <c r="BJ5" s="73"/>
      <c r="BK5" s="74"/>
      <c r="BL5" s="269" t="s">
        <v>161</v>
      </c>
      <c r="BM5" s="269" t="s">
        <v>167</v>
      </c>
      <c r="BN5" s="269" t="s">
        <v>162</v>
      </c>
      <c r="BO5" s="269" t="s">
        <v>165</v>
      </c>
      <c r="BP5" s="181" t="str">
        <f>(BR5&amp;BN5)</f>
        <v>42</v>
      </c>
      <c r="BQ5" s="403" t="str">
        <f>VLOOKUP(BR5&amp;BN5,biorisk,3,FALSE)</f>
        <v>Moderate</v>
      </c>
      <c r="BR5" s="404">
        <f>VLOOKUP(BL5&amp;BM5,likelihood,2,FALSE)</f>
        <v>4</v>
      </c>
      <c r="BS5" s="404">
        <f>VLOOKUP(BR5&amp;BN5,biorisk,2,FALSE)</f>
        <v>3</v>
      </c>
      <c r="BT5" s="269" t="s">
        <v>168</v>
      </c>
      <c r="BU5" s="269" t="s">
        <v>161</v>
      </c>
      <c r="BV5" s="181" t="str">
        <f>(BS5&amp;BU5)</f>
        <v>33</v>
      </c>
      <c r="BW5" s="403" t="str">
        <f>VLOOKUP(BS5&amp;BU5,futurerisk,3,FALSE)</f>
        <v>Moderate</v>
      </c>
      <c r="BX5" s="295"/>
      <c r="BY5" s="452" t="s">
        <v>169</v>
      </c>
      <c r="BZ5" s="452" t="s">
        <v>170</v>
      </c>
      <c r="CA5" s="298"/>
      <c r="CB5" s="298"/>
      <c r="CC5" s="298"/>
      <c r="CD5" s="453" t="s">
        <v>171</v>
      </c>
    </row>
    <row r="6" spans="1:82" ht="88.5" customHeight="1" thickBot="1">
      <c r="A6" s="111" t="s">
        <v>172</v>
      </c>
      <c r="B6" s="199" t="s">
        <v>38</v>
      </c>
      <c r="C6" s="199" t="s">
        <v>39</v>
      </c>
      <c r="D6" s="53" t="s">
        <v>41</v>
      </c>
      <c r="E6" s="490">
        <v>2</v>
      </c>
      <c r="F6" s="130" t="s">
        <v>173</v>
      </c>
      <c r="G6" s="263">
        <v>2</v>
      </c>
      <c r="H6" s="263">
        <v>2</v>
      </c>
      <c r="I6" s="263">
        <v>2</v>
      </c>
      <c r="J6" s="263">
        <v>1</v>
      </c>
      <c r="K6" s="181" t="str">
        <f t="shared" ref="K6:K69" si="7">(M6&amp;I6)</f>
        <v>22</v>
      </c>
      <c r="L6" s="260" t="str">
        <f>VLOOKUP(M6&amp;I6,biorisk,3,FALSE)</f>
        <v>Low</v>
      </c>
      <c r="M6" s="261">
        <f>VLOOKUP(G6&amp;H6,likelihood,2,FALSE)</f>
        <v>2</v>
      </c>
      <c r="N6" s="261">
        <f>VLOOKUP(M6&amp;I6,biorisk,2,FALSE)</f>
        <v>2</v>
      </c>
      <c r="O6" s="265">
        <v>2</v>
      </c>
      <c r="P6" s="265">
        <v>3</v>
      </c>
      <c r="Q6" s="181" t="str">
        <f t="shared" ref="Q6:Q69" si="8">(N6&amp;P6)</f>
        <v>23</v>
      </c>
      <c r="R6" s="260" t="str">
        <f t="shared" ref="R5:R37" si="9">VLOOKUP(N6&amp;P6,futurerisk,3,FALSE)</f>
        <v>Low</v>
      </c>
      <c r="S6" s="296" t="s">
        <v>174</v>
      </c>
      <c r="T6" s="300" t="s">
        <v>175</v>
      </c>
      <c r="U6" s="300"/>
      <c r="V6" s="300"/>
      <c r="W6" s="301"/>
      <c r="X6" s="300"/>
      <c r="Y6" s="302"/>
      <c r="Z6" s="81"/>
      <c r="AA6" s="82"/>
      <c r="AB6" s="82"/>
      <c r="AC6" s="82"/>
      <c r="AD6" s="181" t="e">
        <f>(AF6*AB6)</f>
        <v>#N/A</v>
      </c>
      <c r="AE6" s="253" t="e">
        <f t="shared" ref="AE6:AE37" si="10">VLOOKUP(AF6*AB6,biorisk,3,FALSE)</f>
        <v>#N/A</v>
      </c>
      <c r="AF6" s="68" t="e">
        <f t="shared" si="0"/>
        <v>#N/A</v>
      </c>
      <c r="AG6" s="87" t="e">
        <f t="shared" si="1"/>
        <v>#N/A</v>
      </c>
      <c r="AH6" s="88"/>
      <c r="AI6" s="88"/>
      <c r="AJ6" s="181" t="e">
        <f t="shared" ref="AJ6:AJ69" si="11">(AG6&amp;AI6)</f>
        <v>#N/A</v>
      </c>
      <c r="AK6" s="251" t="e">
        <f t="shared" si="2"/>
        <v>#N/A</v>
      </c>
      <c r="AL6" s="296" t="s">
        <v>174</v>
      </c>
      <c r="AM6" s="300" t="s">
        <v>176</v>
      </c>
      <c r="AN6" s="300"/>
      <c r="AO6" s="300"/>
      <c r="AP6" s="301"/>
      <c r="AQ6" s="300"/>
      <c r="AR6" s="300"/>
      <c r="AS6" s="288"/>
      <c r="AT6" s="263"/>
      <c r="AU6" s="263"/>
      <c r="AV6" s="263"/>
      <c r="AW6" s="181" t="e">
        <f>(AY6*AU6)</f>
        <v>#N/A</v>
      </c>
      <c r="AX6" s="287" t="e">
        <f t="shared" si="3"/>
        <v>#N/A</v>
      </c>
      <c r="AY6" s="264" t="e">
        <f t="shared" si="4"/>
        <v>#N/A</v>
      </c>
      <c r="AZ6" s="264" t="e">
        <f t="shared" si="5"/>
        <v>#N/A</v>
      </c>
      <c r="BA6" s="265"/>
      <c r="BB6" s="265"/>
      <c r="BC6" s="181" t="e">
        <f t="shared" ref="BC6:BC69" si="12">(AZ6&amp;BB6)</f>
        <v>#N/A</v>
      </c>
      <c r="BD6" s="289" t="e">
        <f t="shared" si="6"/>
        <v>#N/A</v>
      </c>
      <c r="BE6" s="296" t="s">
        <v>174</v>
      </c>
      <c r="BF6" s="300" t="s">
        <v>175</v>
      </c>
      <c r="BJ6" s="202"/>
      <c r="BK6" s="78"/>
      <c r="BL6" s="269">
        <v>-1</v>
      </c>
      <c r="BM6" s="269">
        <v>-1</v>
      </c>
      <c r="BN6" s="269">
        <v>-1</v>
      </c>
      <c r="BO6" s="269" t="s">
        <v>157</v>
      </c>
      <c r="BP6" s="181" t="str">
        <f t="shared" ref="BP6:BP69" si="13">(BR6&amp;BN6)</f>
        <v>-1-1</v>
      </c>
      <c r="BQ6" s="403" t="str">
        <f>VLOOKUP(BR6&amp;BN6,biorisk,3,FALSE)</f>
        <v>High Priority Data Gap</v>
      </c>
      <c r="BR6" s="404">
        <f>VLOOKUP(BL6&amp;BM6,likelihood,2,FALSE)</f>
        <v>-1</v>
      </c>
      <c r="BS6" s="404">
        <f>VLOOKUP(BR6&amp;BN6,biorisk,2,FALSE)</f>
        <v>-1</v>
      </c>
      <c r="BT6" s="269">
        <v>-1</v>
      </c>
      <c r="BU6" s="269">
        <v>-1</v>
      </c>
      <c r="BV6" s="181" t="str">
        <f t="shared" ref="BV6:BV69" si="14">(BS6&amp;BU6)</f>
        <v>-1-1</v>
      </c>
      <c r="BW6" s="403" t="str">
        <f>VLOOKUP(BS6&amp;BU6,futurerisk,3,FALSE)</f>
        <v>High Priority Data Gap</v>
      </c>
      <c r="BX6" s="296" t="s">
        <v>174</v>
      </c>
      <c r="BY6" s="300" t="s">
        <v>177</v>
      </c>
      <c r="BZ6" s="300"/>
      <c r="CA6" s="300"/>
      <c r="CB6" s="301"/>
      <c r="CC6" s="300"/>
      <c r="CD6" s="302"/>
    </row>
    <row r="7" spans="1:82" ht="265.5" customHeight="1" thickBot="1">
      <c r="A7" s="72" t="s">
        <v>172</v>
      </c>
      <c r="B7" s="65" t="s">
        <v>38</v>
      </c>
      <c r="C7" s="65" t="s">
        <v>39</v>
      </c>
      <c r="D7" s="66" t="s">
        <v>44</v>
      </c>
      <c r="E7" s="491">
        <v>3</v>
      </c>
      <c r="F7" s="129" t="s">
        <v>178</v>
      </c>
      <c r="G7" s="259">
        <v>3</v>
      </c>
      <c r="H7" s="259">
        <v>5</v>
      </c>
      <c r="I7" s="259">
        <v>2</v>
      </c>
      <c r="J7" s="259" t="s">
        <v>179</v>
      </c>
      <c r="K7" s="181" t="str">
        <f t="shared" si="7"/>
        <v>42</v>
      </c>
      <c r="L7" s="260" t="str">
        <f>VLOOKUP(M7&amp;I7,biorisk,3,FALSE)</f>
        <v>Moderate</v>
      </c>
      <c r="M7" s="261">
        <f>VLOOKUP(G7&amp;H7,likelihood,2,FALSE)</f>
        <v>4</v>
      </c>
      <c r="N7" s="261">
        <f>VLOOKUP(M7&amp;I7,biorisk,2,FALSE)</f>
        <v>3</v>
      </c>
      <c r="O7" s="267">
        <v>4</v>
      </c>
      <c r="P7" s="267">
        <v>5</v>
      </c>
      <c r="Q7" s="181" t="str">
        <f t="shared" si="8"/>
        <v>35</v>
      </c>
      <c r="R7" s="260" t="str">
        <f t="shared" si="9"/>
        <v>Very High</v>
      </c>
      <c r="S7" s="295" t="s">
        <v>158</v>
      </c>
      <c r="T7" s="298" t="s">
        <v>180</v>
      </c>
      <c r="U7" s="298" t="s">
        <v>181</v>
      </c>
      <c r="V7" s="298" t="s">
        <v>182</v>
      </c>
      <c r="W7" s="298" t="s">
        <v>183</v>
      </c>
      <c r="X7" s="298" t="s">
        <v>184</v>
      </c>
      <c r="Y7" s="299" t="s">
        <v>185</v>
      </c>
      <c r="Z7" s="80">
        <v>2</v>
      </c>
      <c r="AA7" s="67">
        <v>5</v>
      </c>
      <c r="AB7" s="67">
        <v>1</v>
      </c>
      <c r="AC7" s="67" t="s">
        <v>179</v>
      </c>
      <c r="AD7" s="181">
        <f t="shared" ref="AD7:AD70" si="15">(AF7*AB7)</f>
        <v>0</v>
      </c>
      <c r="AE7" s="253" t="e">
        <f t="shared" si="10"/>
        <v>#N/A</v>
      </c>
      <c r="AF7" s="70">
        <f t="shared" si="0"/>
        <v>0</v>
      </c>
      <c r="AG7" s="70" t="e">
        <f t="shared" si="1"/>
        <v>#N/A</v>
      </c>
      <c r="AH7" s="71">
        <v>4</v>
      </c>
      <c r="AI7" s="71">
        <v>5</v>
      </c>
      <c r="AJ7" s="181" t="e">
        <f t="shared" si="11"/>
        <v>#N/A</v>
      </c>
      <c r="AK7" s="251" t="e">
        <f t="shared" si="2"/>
        <v>#N/A</v>
      </c>
      <c r="AL7" s="295" t="s">
        <v>158</v>
      </c>
      <c r="AM7" s="298" t="s">
        <v>186</v>
      </c>
      <c r="AN7" s="298" t="s">
        <v>187</v>
      </c>
      <c r="AO7" s="298" t="s">
        <v>188</v>
      </c>
      <c r="AP7" s="298" t="s">
        <v>164</v>
      </c>
      <c r="AQ7" s="298" t="s">
        <v>164</v>
      </c>
      <c r="AR7" s="298" t="s">
        <v>189</v>
      </c>
      <c r="AS7" s="286">
        <v>1</v>
      </c>
      <c r="AT7" s="259">
        <v>5</v>
      </c>
      <c r="AU7" s="259">
        <v>1</v>
      </c>
      <c r="AV7" s="259" t="s">
        <v>157</v>
      </c>
      <c r="AW7" s="181" t="e">
        <f t="shared" ref="AW7:AW70" si="16">(AY7*AU7)</f>
        <v>#N/A</v>
      </c>
      <c r="AX7" s="287" t="e">
        <f t="shared" si="3"/>
        <v>#N/A</v>
      </c>
      <c r="AY7" s="266" t="e">
        <f t="shared" si="4"/>
        <v>#N/A</v>
      </c>
      <c r="AZ7" s="266" t="e">
        <f t="shared" si="5"/>
        <v>#N/A</v>
      </c>
      <c r="BA7" s="267">
        <v>3</v>
      </c>
      <c r="BB7" s="267">
        <v>3</v>
      </c>
      <c r="BC7" s="181" t="e">
        <f t="shared" si="12"/>
        <v>#N/A</v>
      </c>
      <c r="BD7" s="289" t="e">
        <f t="shared" si="6"/>
        <v>#N/A</v>
      </c>
      <c r="BE7" s="295" t="s">
        <v>158</v>
      </c>
      <c r="BF7" s="73" t="s">
        <v>190</v>
      </c>
      <c r="BG7" s="73"/>
      <c r="BH7" s="89"/>
      <c r="BI7" s="73"/>
      <c r="BJ7" s="89"/>
      <c r="BK7" s="74"/>
      <c r="BL7" s="276" t="s">
        <v>191</v>
      </c>
      <c r="BM7" s="276" t="s">
        <v>191</v>
      </c>
      <c r="BN7" s="276" t="s">
        <v>191</v>
      </c>
      <c r="BO7" s="276" t="s">
        <v>157</v>
      </c>
      <c r="BP7" s="181" t="str">
        <f t="shared" si="13"/>
        <v>11</v>
      </c>
      <c r="BQ7" s="403" t="str">
        <f>VLOOKUP(BR7&amp;BN7,biorisk,3,FALSE)</f>
        <v>Very Low</v>
      </c>
      <c r="BR7" s="404">
        <f>VLOOKUP(BL7&amp;BM7,likelihood,2,FALSE)</f>
        <v>1</v>
      </c>
      <c r="BS7" s="404">
        <f>VLOOKUP(BR7&amp;BN7,biorisk,2,FALSE)</f>
        <v>1</v>
      </c>
      <c r="BT7" s="276" t="s">
        <v>161</v>
      </c>
      <c r="BU7" s="276" t="s">
        <v>161</v>
      </c>
      <c r="BV7" s="181" t="str">
        <f t="shared" si="14"/>
        <v>13</v>
      </c>
      <c r="BW7" s="405" t="str">
        <f t="shared" ref="BW7:BW35" si="17">VLOOKUP(BS7&amp;BU7,futurerisk,3,FALSE)</f>
        <v>Very Low</v>
      </c>
      <c r="BX7" s="295"/>
      <c r="BY7" s="452" t="s">
        <v>192</v>
      </c>
      <c r="BZ7" s="298"/>
      <c r="CA7" s="298"/>
      <c r="CB7" s="298"/>
      <c r="CC7" s="298"/>
      <c r="CD7" s="299"/>
    </row>
    <row r="8" spans="1:82" ht="216" customHeight="1" thickBot="1">
      <c r="A8" s="111" t="s">
        <v>172</v>
      </c>
      <c r="B8" s="199" t="s">
        <v>38</v>
      </c>
      <c r="C8" s="199" t="s">
        <v>39</v>
      </c>
      <c r="D8" s="53" t="s">
        <v>45</v>
      </c>
      <c r="E8" s="490">
        <v>4</v>
      </c>
      <c r="F8" s="130" t="s">
        <v>193</v>
      </c>
      <c r="G8" s="263"/>
      <c r="H8" s="263"/>
      <c r="I8" s="263"/>
      <c r="J8" s="263"/>
      <c r="K8" s="181" t="e">
        <f t="shared" si="7"/>
        <v>#N/A</v>
      </c>
      <c r="L8" s="260" t="e">
        <f>VLOOKUP(M8&amp;I8,biorisk,3,FALSE)</f>
        <v>#N/A</v>
      </c>
      <c r="M8" s="261" t="e">
        <f>VLOOKUP(G8&amp;H8,likelihood,2,FALSE)</f>
        <v>#N/A</v>
      </c>
      <c r="N8" s="261" t="e">
        <f>VLOOKUP(M8&amp;I8,biorisk,2,FALSE)</f>
        <v>#N/A</v>
      </c>
      <c r="O8" s="269"/>
      <c r="P8" s="269"/>
      <c r="Q8" s="181" t="e">
        <f t="shared" si="8"/>
        <v>#N/A</v>
      </c>
      <c r="R8" s="260" t="e">
        <f t="shared" si="9"/>
        <v>#N/A</v>
      </c>
      <c r="S8" s="296" t="s">
        <v>174</v>
      </c>
      <c r="T8" s="300" t="s">
        <v>194</v>
      </c>
      <c r="U8" s="301"/>
      <c r="V8" s="300"/>
      <c r="W8" s="301"/>
      <c r="X8" s="300"/>
      <c r="Y8" s="302"/>
      <c r="Z8" s="81"/>
      <c r="AA8" s="82"/>
      <c r="AB8" s="82"/>
      <c r="AC8" s="82"/>
      <c r="AD8" s="181" t="e">
        <f t="shared" si="15"/>
        <v>#N/A</v>
      </c>
      <c r="AE8" s="253" t="e">
        <f t="shared" si="10"/>
        <v>#N/A</v>
      </c>
      <c r="AF8" s="62" t="e">
        <f t="shared" si="0"/>
        <v>#N/A</v>
      </c>
      <c r="AG8" s="62" t="e">
        <f t="shared" si="1"/>
        <v>#N/A</v>
      </c>
      <c r="AH8" s="63"/>
      <c r="AI8" s="63"/>
      <c r="AJ8" s="181" t="e">
        <f t="shared" si="11"/>
        <v>#N/A</v>
      </c>
      <c r="AK8" s="251" t="e">
        <f t="shared" si="2"/>
        <v>#N/A</v>
      </c>
      <c r="AL8" s="296" t="s">
        <v>174</v>
      </c>
      <c r="AM8" s="300" t="s">
        <v>194</v>
      </c>
      <c r="AN8" s="301"/>
      <c r="AO8" s="300"/>
      <c r="AP8" s="301"/>
      <c r="AQ8" s="300"/>
      <c r="AR8" s="300"/>
      <c r="AS8" s="288"/>
      <c r="AT8" s="263"/>
      <c r="AU8" s="263"/>
      <c r="AV8" s="263"/>
      <c r="AW8" s="181" t="e">
        <f t="shared" si="16"/>
        <v>#N/A</v>
      </c>
      <c r="AX8" s="287" t="e">
        <f t="shared" si="3"/>
        <v>#N/A</v>
      </c>
      <c r="AY8" s="268" t="e">
        <f t="shared" si="4"/>
        <v>#N/A</v>
      </c>
      <c r="AZ8" s="268" t="e">
        <f t="shared" si="5"/>
        <v>#N/A</v>
      </c>
      <c r="BA8" s="269"/>
      <c r="BB8" s="269"/>
      <c r="BC8" s="181" t="e">
        <f t="shared" si="12"/>
        <v>#N/A</v>
      </c>
      <c r="BD8" s="289" t="e">
        <f t="shared" si="6"/>
        <v>#N/A</v>
      </c>
      <c r="BE8" s="296" t="s">
        <v>174</v>
      </c>
      <c r="BF8" s="300" t="s">
        <v>194</v>
      </c>
      <c r="BK8" s="78"/>
      <c r="BL8" s="276">
        <v>0</v>
      </c>
      <c r="BM8" s="276">
        <v>0</v>
      </c>
      <c r="BN8" s="276">
        <v>0</v>
      </c>
      <c r="BO8" s="276">
        <v>0</v>
      </c>
      <c r="BP8" s="181" t="str">
        <f t="shared" si="13"/>
        <v>00</v>
      </c>
      <c r="BQ8" s="403" t="str">
        <f>VLOOKUP(BR8&amp;BN8,biorisk,3,FALSE)</f>
        <v>Low Priority Data Gap</v>
      </c>
      <c r="BR8" s="404">
        <f>VLOOKUP(BL8&amp;BM8,likelihood,2,FALSE)</f>
        <v>0</v>
      </c>
      <c r="BS8" s="404">
        <f>VLOOKUP(BR8&amp;BN8,biorisk,2,FALSE)</f>
        <v>0</v>
      </c>
      <c r="BT8" s="276">
        <v>0</v>
      </c>
      <c r="BU8" s="276">
        <v>0</v>
      </c>
      <c r="BV8" s="181" t="str">
        <f t="shared" si="14"/>
        <v>00</v>
      </c>
      <c r="BW8" s="405" t="str">
        <f t="shared" si="17"/>
        <v>Low Priority Data Gap</v>
      </c>
      <c r="BX8" s="296" t="s">
        <v>174</v>
      </c>
      <c r="BY8" s="300" t="s">
        <v>194</v>
      </c>
      <c r="BZ8" s="301"/>
      <c r="CA8" s="300"/>
      <c r="CB8" s="301"/>
      <c r="CC8" s="300"/>
      <c r="CD8" s="302"/>
    </row>
    <row r="9" spans="1:82" ht="99.75" customHeight="1" thickBot="1">
      <c r="A9" s="111" t="s">
        <v>172</v>
      </c>
      <c r="B9" s="199" t="s">
        <v>38</v>
      </c>
      <c r="C9" s="199" t="s">
        <v>39</v>
      </c>
      <c r="D9" s="200" t="s">
        <v>46</v>
      </c>
      <c r="E9" s="490">
        <v>5</v>
      </c>
      <c r="F9" s="130" t="s">
        <v>195</v>
      </c>
      <c r="G9" s="263">
        <v>2</v>
      </c>
      <c r="H9" s="263">
        <v>2</v>
      </c>
      <c r="I9" s="263">
        <v>2</v>
      </c>
      <c r="J9" s="263">
        <v>1</v>
      </c>
      <c r="K9" s="181" t="str">
        <f t="shared" si="7"/>
        <v>22</v>
      </c>
      <c r="L9" s="260" t="str">
        <f>VLOOKUP(M9&amp;I9,biorisk,3,FALSE)</f>
        <v>Low</v>
      </c>
      <c r="M9" s="261">
        <f>VLOOKUP(G9&amp;H9,likelihood,2,FALSE)</f>
        <v>2</v>
      </c>
      <c r="N9" s="261">
        <f>VLOOKUP(M9&amp;I9,biorisk,2,FALSE)</f>
        <v>2</v>
      </c>
      <c r="O9" s="265">
        <v>2</v>
      </c>
      <c r="P9" s="265">
        <v>3</v>
      </c>
      <c r="Q9" s="181" t="str">
        <f t="shared" si="8"/>
        <v>23</v>
      </c>
      <c r="R9" s="260" t="str">
        <f t="shared" si="9"/>
        <v>Low</v>
      </c>
      <c r="S9" s="296" t="s">
        <v>174</v>
      </c>
      <c r="T9" s="300" t="s">
        <v>175</v>
      </c>
      <c r="U9" s="300"/>
      <c r="V9" s="300"/>
      <c r="W9" s="301"/>
      <c r="X9" s="300"/>
      <c r="Y9" s="302"/>
      <c r="Z9" s="81"/>
      <c r="AA9" s="82"/>
      <c r="AB9" s="82"/>
      <c r="AC9" s="82"/>
      <c r="AD9" s="181" t="e">
        <f t="shared" si="15"/>
        <v>#N/A</v>
      </c>
      <c r="AE9" s="253" t="e">
        <f t="shared" si="10"/>
        <v>#N/A</v>
      </c>
      <c r="AF9" s="90" t="e">
        <f t="shared" si="0"/>
        <v>#N/A</v>
      </c>
      <c r="AG9" s="90" t="e">
        <f t="shared" si="1"/>
        <v>#N/A</v>
      </c>
      <c r="AH9" s="91"/>
      <c r="AI9" s="91"/>
      <c r="AJ9" s="181" t="e">
        <f t="shared" si="11"/>
        <v>#N/A</v>
      </c>
      <c r="AK9" s="251" t="e">
        <f t="shared" si="2"/>
        <v>#N/A</v>
      </c>
      <c r="AL9" s="296" t="s">
        <v>174</v>
      </c>
      <c r="AM9" s="300" t="s">
        <v>175</v>
      </c>
      <c r="AN9" s="301"/>
      <c r="AO9" s="300"/>
      <c r="AP9" s="301"/>
      <c r="AQ9" s="300"/>
      <c r="AR9" s="300"/>
      <c r="AS9" s="288"/>
      <c r="AT9" s="263"/>
      <c r="AU9" s="263"/>
      <c r="AV9" s="263"/>
      <c r="AW9" s="181" t="e">
        <f t="shared" si="16"/>
        <v>#N/A</v>
      </c>
      <c r="AX9" s="287" t="e">
        <f t="shared" si="3"/>
        <v>#N/A</v>
      </c>
      <c r="AY9" s="270" t="e">
        <f t="shared" si="4"/>
        <v>#N/A</v>
      </c>
      <c r="AZ9" s="270" t="e">
        <f t="shared" si="5"/>
        <v>#N/A</v>
      </c>
      <c r="BA9" s="271"/>
      <c r="BB9" s="271"/>
      <c r="BC9" s="181" t="e">
        <f t="shared" si="12"/>
        <v>#N/A</v>
      </c>
      <c r="BD9" s="289" t="e">
        <f t="shared" si="6"/>
        <v>#N/A</v>
      </c>
      <c r="BE9" s="296" t="s">
        <v>174</v>
      </c>
      <c r="BF9" s="300" t="s">
        <v>175</v>
      </c>
      <c r="BG9" s="202"/>
      <c r="BK9" s="78"/>
      <c r="BL9" s="276">
        <v>0</v>
      </c>
      <c r="BM9" s="276">
        <v>0</v>
      </c>
      <c r="BN9" s="276">
        <v>0</v>
      </c>
      <c r="BO9" s="276">
        <v>0</v>
      </c>
      <c r="BP9" s="181" t="str">
        <f t="shared" ref="BP9" si="18">(BR9&amp;BN9)</f>
        <v>00</v>
      </c>
      <c r="BQ9" s="403" t="str">
        <f>VLOOKUP(BR9&amp;BN9,biorisk,3,FALSE)</f>
        <v>Low Priority Data Gap</v>
      </c>
      <c r="BR9" s="404">
        <f>VLOOKUP(BL9&amp;BM9,likelihood,2,FALSE)</f>
        <v>0</v>
      </c>
      <c r="BS9" s="404">
        <f>VLOOKUP(BR9&amp;BN9,biorisk,2,FALSE)</f>
        <v>0</v>
      </c>
      <c r="BT9" s="276">
        <v>0</v>
      </c>
      <c r="BU9" s="276">
        <v>0</v>
      </c>
      <c r="BV9" s="181" t="str">
        <f t="shared" ref="BV9" si="19">(BS9&amp;BU9)</f>
        <v>00</v>
      </c>
      <c r="BW9" s="405" t="str">
        <f t="shared" ref="BW9" si="20">VLOOKUP(BS9&amp;BU9,futurerisk,3,FALSE)</f>
        <v>Low Priority Data Gap</v>
      </c>
      <c r="BX9" s="296" t="s">
        <v>174</v>
      </c>
      <c r="BY9" s="300" t="s">
        <v>175</v>
      </c>
      <c r="BZ9" s="301"/>
      <c r="CA9" s="300"/>
      <c r="CB9" s="301"/>
      <c r="CC9" s="300"/>
      <c r="CD9" s="302"/>
    </row>
    <row r="10" spans="1:82" ht="308" customHeight="1" thickBot="1">
      <c r="A10" s="64" t="s">
        <v>196</v>
      </c>
      <c r="B10" s="65" t="s">
        <v>38</v>
      </c>
      <c r="C10" s="65" t="s">
        <v>47</v>
      </c>
      <c r="D10" s="92" t="s">
        <v>48</v>
      </c>
      <c r="E10" s="491">
        <v>6</v>
      </c>
      <c r="F10" s="129" t="s">
        <v>197</v>
      </c>
      <c r="G10" s="259">
        <v>4</v>
      </c>
      <c r="H10" s="259">
        <v>5</v>
      </c>
      <c r="I10" s="259">
        <v>5</v>
      </c>
      <c r="J10" s="259" t="s">
        <v>157</v>
      </c>
      <c r="K10" s="181" t="str">
        <f t="shared" si="7"/>
        <v>55</v>
      </c>
      <c r="L10" s="260" t="str">
        <f>VLOOKUP(M10&amp;I10,biorisk,3,FALSE)</f>
        <v>Very High</v>
      </c>
      <c r="M10" s="261">
        <f>VLOOKUP(G10&amp;H10,likelihood,2,FALSE)</f>
        <v>5</v>
      </c>
      <c r="N10" s="261">
        <f>VLOOKUP(M10&amp;I10,biorisk,2,FALSE)</f>
        <v>5</v>
      </c>
      <c r="O10" s="267">
        <v>3</v>
      </c>
      <c r="P10" s="267">
        <v>4</v>
      </c>
      <c r="Q10" s="181" t="str">
        <f t="shared" si="8"/>
        <v>54</v>
      </c>
      <c r="R10" s="260" t="str">
        <f t="shared" si="9"/>
        <v>Very High</v>
      </c>
      <c r="S10" s="295" t="s">
        <v>158</v>
      </c>
      <c r="T10" s="298" t="s">
        <v>198</v>
      </c>
      <c r="U10" s="298" t="s">
        <v>199</v>
      </c>
      <c r="V10" s="298" t="s">
        <v>200</v>
      </c>
      <c r="W10" s="298" t="s">
        <v>160</v>
      </c>
      <c r="X10" s="298" t="s">
        <v>160</v>
      </c>
      <c r="Y10" s="299" t="s">
        <v>160</v>
      </c>
      <c r="Z10" s="80">
        <v>3</v>
      </c>
      <c r="AA10" s="67">
        <v>2</v>
      </c>
      <c r="AB10" s="67">
        <v>4</v>
      </c>
      <c r="AC10" s="67" t="s">
        <v>179</v>
      </c>
      <c r="AD10" s="181" t="e">
        <f t="shared" si="15"/>
        <v>#N/A</v>
      </c>
      <c r="AE10" s="253" t="e">
        <f t="shared" si="10"/>
        <v>#N/A</v>
      </c>
      <c r="AF10" s="70" t="e">
        <f t="shared" si="0"/>
        <v>#N/A</v>
      </c>
      <c r="AG10" s="70" t="e">
        <f t="shared" si="1"/>
        <v>#N/A</v>
      </c>
      <c r="AH10" s="71">
        <v>3</v>
      </c>
      <c r="AI10" s="71">
        <v>4</v>
      </c>
      <c r="AJ10" s="181" t="e">
        <f t="shared" si="11"/>
        <v>#N/A</v>
      </c>
      <c r="AK10" s="251" t="e">
        <f t="shared" si="2"/>
        <v>#N/A</v>
      </c>
      <c r="AL10" s="295" t="s">
        <v>158</v>
      </c>
      <c r="AM10" s="298" t="s">
        <v>201</v>
      </c>
      <c r="AN10" s="298" t="s">
        <v>202</v>
      </c>
      <c r="AO10" s="298" t="s">
        <v>203</v>
      </c>
      <c r="AP10" s="298" t="s">
        <v>164</v>
      </c>
      <c r="AQ10" s="298" t="s">
        <v>164</v>
      </c>
      <c r="AR10" s="298" t="s">
        <v>164</v>
      </c>
      <c r="AS10" s="286"/>
      <c r="AT10" s="259"/>
      <c r="AU10" s="259"/>
      <c r="AV10" s="259"/>
      <c r="AW10" s="181" t="e">
        <f t="shared" si="16"/>
        <v>#N/A</v>
      </c>
      <c r="AX10" s="287" t="e">
        <f t="shared" si="3"/>
        <v>#N/A</v>
      </c>
      <c r="AY10" s="266" t="e">
        <f t="shared" si="4"/>
        <v>#N/A</v>
      </c>
      <c r="AZ10" s="266" t="e">
        <f t="shared" si="5"/>
        <v>#N/A</v>
      </c>
      <c r="BA10" s="267"/>
      <c r="BB10" s="267"/>
      <c r="BC10" s="181" t="e">
        <f t="shared" si="12"/>
        <v>#N/A</v>
      </c>
      <c r="BD10" s="289" t="e">
        <f t="shared" si="6"/>
        <v>#N/A</v>
      </c>
      <c r="BE10" s="295" t="s">
        <v>158</v>
      </c>
      <c r="BF10" s="93"/>
      <c r="BG10" s="89"/>
      <c r="BH10" s="73"/>
      <c r="BI10" s="73"/>
      <c r="BJ10" s="73"/>
      <c r="BK10" s="74"/>
      <c r="BL10" s="276" t="s">
        <v>161</v>
      </c>
      <c r="BM10" s="276" t="s">
        <v>161</v>
      </c>
      <c r="BN10" s="276" t="s">
        <v>168</v>
      </c>
      <c r="BO10" s="276" t="s">
        <v>157</v>
      </c>
      <c r="BP10" s="181" t="str">
        <f t="shared" si="13"/>
        <v>34</v>
      </c>
      <c r="BQ10" s="403" t="str">
        <f>VLOOKUP(BR10&amp;BN10,biorisk,3,FALSE)</f>
        <v>High</v>
      </c>
      <c r="BR10" s="404">
        <f>VLOOKUP(BL10&amp;BM10,likelihood,2,FALSE)</f>
        <v>3</v>
      </c>
      <c r="BS10" s="404">
        <f>VLOOKUP(BR10&amp;BN10,biorisk,2,FALSE)</f>
        <v>4</v>
      </c>
      <c r="BT10" s="276" t="s">
        <v>161</v>
      </c>
      <c r="BU10" s="276" t="s">
        <v>161</v>
      </c>
      <c r="BV10" s="181" t="str">
        <f t="shared" si="14"/>
        <v>43</v>
      </c>
      <c r="BW10" s="406" t="str">
        <f t="shared" si="17"/>
        <v>High</v>
      </c>
      <c r="BX10" s="295"/>
      <c r="BY10" s="452" t="s">
        <v>204</v>
      </c>
      <c r="BZ10" s="298"/>
      <c r="CA10" s="298"/>
      <c r="CB10" s="298"/>
      <c r="CC10" s="298"/>
      <c r="CD10" s="299"/>
    </row>
    <row r="11" spans="1:82" ht="409" customHeight="1" thickBot="1">
      <c r="A11" s="64" t="s">
        <v>205</v>
      </c>
      <c r="B11" s="65" t="s">
        <v>38</v>
      </c>
      <c r="C11" s="65" t="s">
        <v>47</v>
      </c>
      <c r="D11" s="92" t="s">
        <v>49</v>
      </c>
      <c r="E11" s="491">
        <v>7</v>
      </c>
      <c r="F11" s="113" t="s">
        <v>206</v>
      </c>
      <c r="G11" s="259">
        <v>1</v>
      </c>
      <c r="H11" s="259">
        <v>1</v>
      </c>
      <c r="I11" s="259"/>
      <c r="J11" s="259" t="s">
        <v>179</v>
      </c>
      <c r="K11" s="181" t="str">
        <f t="shared" si="7"/>
        <v>1</v>
      </c>
      <c r="L11" s="260" t="e">
        <f>VLOOKUP(M11&amp;I11,biorisk,3,FALSE)</f>
        <v>#N/A</v>
      </c>
      <c r="M11" s="261">
        <f>VLOOKUP(G11&amp;H11,likelihood,2,FALSE)</f>
        <v>1</v>
      </c>
      <c r="N11" s="261" t="e">
        <f>VLOOKUP(M11&amp;I11,biorisk,2,FALSE)</f>
        <v>#N/A</v>
      </c>
      <c r="O11" s="267"/>
      <c r="P11" s="267"/>
      <c r="Q11" s="181" t="e">
        <f t="shared" si="8"/>
        <v>#N/A</v>
      </c>
      <c r="R11" s="260" t="e">
        <f t="shared" si="9"/>
        <v>#N/A</v>
      </c>
      <c r="S11" s="295" t="s">
        <v>174</v>
      </c>
      <c r="T11" s="298" t="s">
        <v>207</v>
      </c>
      <c r="U11" s="298" t="s">
        <v>160</v>
      </c>
      <c r="V11" s="298" t="s">
        <v>160</v>
      </c>
      <c r="W11" s="298" t="s">
        <v>160</v>
      </c>
      <c r="X11" s="298" t="s">
        <v>160</v>
      </c>
      <c r="Y11" s="299" t="s">
        <v>160</v>
      </c>
      <c r="Z11" s="80">
        <v>2</v>
      </c>
      <c r="AA11" s="67">
        <v>4</v>
      </c>
      <c r="AB11" s="67">
        <v>3</v>
      </c>
      <c r="AC11" s="67" t="s">
        <v>165</v>
      </c>
      <c r="AD11" s="181" t="e">
        <f t="shared" si="15"/>
        <v>#N/A</v>
      </c>
      <c r="AE11" s="253" t="e">
        <f t="shared" si="10"/>
        <v>#N/A</v>
      </c>
      <c r="AF11" s="70" t="e">
        <f t="shared" si="0"/>
        <v>#N/A</v>
      </c>
      <c r="AG11" s="70" t="e">
        <f t="shared" si="1"/>
        <v>#N/A</v>
      </c>
      <c r="AH11" s="71">
        <v>4</v>
      </c>
      <c r="AI11" s="71">
        <v>5</v>
      </c>
      <c r="AJ11" s="181" t="e">
        <f t="shared" si="11"/>
        <v>#N/A</v>
      </c>
      <c r="AK11" s="251" t="e">
        <f t="shared" si="2"/>
        <v>#N/A</v>
      </c>
      <c r="AL11" s="295" t="s">
        <v>174</v>
      </c>
      <c r="AM11" s="298" t="s">
        <v>208</v>
      </c>
      <c r="AN11" s="298" t="s">
        <v>164</v>
      </c>
      <c r="AO11" s="298" t="s">
        <v>164</v>
      </c>
      <c r="AP11" s="298" t="s">
        <v>164</v>
      </c>
      <c r="AQ11" s="298" t="s">
        <v>209</v>
      </c>
      <c r="AR11" s="298" t="s">
        <v>210</v>
      </c>
      <c r="AS11" s="286">
        <v>4</v>
      </c>
      <c r="AT11" s="259">
        <v>2</v>
      </c>
      <c r="AU11" s="259">
        <v>2</v>
      </c>
      <c r="AV11" s="259" t="s">
        <v>179</v>
      </c>
      <c r="AW11" s="181" t="e">
        <f t="shared" si="16"/>
        <v>#N/A</v>
      </c>
      <c r="AX11" s="287" t="e">
        <f t="shared" si="3"/>
        <v>#N/A</v>
      </c>
      <c r="AY11" s="266" t="e">
        <f t="shared" si="4"/>
        <v>#N/A</v>
      </c>
      <c r="AZ11" s="266" t="e">
        <f t="shared" si="5"/>
        <v>#N/A</v>
      </c>
      <c r="BA11" s="267">
        <v>2</v>
      </c>
      <c r="BB11" s="267">
        <v>4</v>
      </c>
      <c r="BC11" s="181" t="e">
        <f t="shared" si="12"/>
        <v>#N/A</v>
      </c>
      <c r="BD11" s="289" t="e">
        <f t="shared" si="6"/>
        <v>#N/A</v>
      </c>
      <c r="BE11" s="295" t="s">
        <v>158</v>
      </c>
      <c r="BF11" s="93" t="s">
        <v>211</v>
      </c>
      <c r="BG11" s="73" t="s">
        <v>212</v>
      </c>
      <c r="BH11" s="73"/>
      <c r="BI11" s="73"/>
      <c r="BJ11" s="73"/>
      <c r="BK11" s="94" t="s">
        <v>213</v>
      </c>
      <c r="BL11" s="269" t="s">
        <v>168</v>
      </c>
      <c r="BM11" s="269" t="s">
        <v>167</v>
      </c>
      <c r="BN11" s="269" t="s">
        <v>167</v>
      </c>
      <c r="BO11" s="269" t="s">
        <v>157</v>
      </c>
      <c r="BP11" s="181" t="str">
        <f t="shared" si="13"/>
        <v>55</v>
      </c>
      <c r="BQ11" s="403" t="str">
        <f>VLOOKUP(BR11&amp;BN11,biorisk,3,FALSE)</f>
        <v>Very High</v>
      </c>
      <c r="BR11" s="404">
        <f>VLOOKUP(BL11&amp;BM11,likelihood,2,FALSE)</f>
        <v>5</v>
      </c>
      <c r="BS11" s="404">
        <f>VLOOKUP(BR11&amp;BN11,biorisk,2,FALSE)</f>
        <v>5</v>
      </c>
      <c r="BT11" s="269" t="s">
        <v>161</v>
      </c>
      <c r="BU11" s="269" t="s">
        <v>161</v>
      </c>
      <c r="BV11" s="181" t="str">
        <f t="shared" si="14"/>
        <v>53</v>
      </c>
      <c r="BW11" s="407" t="str">
        <f t="shared" si="17"/>
        <v>Very High</v>
      </c>
      <c r="BX11" s="295"/>
      <c r="BY11" s="452" t="s">
        <v>214</v>
      </c>
      <c r="BZ11" s="298"/>
      <c r="CA11" s="298"/>
      <c r="CB11" s="298"/>
      <c r="CC11" s="298"/>
      <c r="CD11" s="299"/>
    </row>
    <row r="12" spans="1:82" ht="396" customHeight="1" thickBot="1">
      <c r="A12" s="64" t="s">
        <v>215</v>
      </c>
      <c r="B12" s="65" t="s">
        <v>38</v>
      </c>
      <c r="C12" s="65" t="s">
        <v>47</v>
      </c>
      <c r="D12" s="92" t="s">
        <v>50</v>
      </c>
      <c r="E12" s="491">
        <v>8</v>
      </c>
      <c r="F12" s="113" t="s">
        <v>216</v>
      </c>
      <c r="G12" s="259">
        <v>1</v>
      </c>
      <c r="H12" s="259">
        <v>1</v>
      </c>
      <c r="I12" s="259">
        <v>1</v>
      </c>
      <c r="J12" s="259" t="s">
        <v>179</v>
      </c>
      <c r="K12" s="181" t="str">
        <f t="shared" si="7"/>
        <v>11</v>
      </c>
      <c r="L12" s="260" t="str">
        <f>VLOOKUP(M12&amp;I12,biorisk,3,FALSE)</f>
        <v>Very Low</v>
      </c>
      <c r="M12" s="261">
        <f>VLOOKUP(G12&amp;H12,likelihood,2,FALSE)</f>
        <v>1</v>
      </c>
      <c r="N12" s="261">
        <f>VLOOKUP(M12&amp;I12,biorisk,2,FALSE)</f>
        <v>1</v>
      </c>
      <c r="O12" s="267">
        <v>3</v>
      </c>
      <c r="P12" s="267">
        <v>4</v>
      </c>
      <c r="Q12" s="181" t="str">
        <f t="shared" si="8"/>
        <v>14</v>
      </c>
      <c r="R12" s="260" t="str">
        <f t="shared" si="9"/>
        <v>Low</v>
      </c>
      <c r="S12" s="295" t="s">
        <v>174</v>
      </c>
      <c r="T12" s="298" t="s">
        <v>217</v>
      </c>
      <c r="U12" s="298" t="s">
        <v>160</v>
      </c>
      <c r="V12" s="298" t="s">
        <v>160</v>
      </c>
      <c r="W12" s="298" t="s">
        <v>160</v>
      </c>
      <c r="X12" s="298" t="s">
        <v>160</v>
      </c>
      <c r="Y12" s="299" t="s">
        <v>160</v>
      </c>
      <c r="Z12" s="80">
        <v>2</v>
      </c>
      <c r="AA12" s="67">
        <v>4</v>
      </c>
      <c r="AB12" s="67">
        <v>3</v>
      </c>
      <c r="AC12" s="67" t="s">
        <v>165</v>
      </c>
      <c r="AD12" s="181" t="e">
        <f t="shared" si="15"/>
        <v>#N/A</v>
      </c>
      <c r="AE12" s="253" t="e">
        <f t="shared" si="10"/>
        <v>#N/A</v>
      </c>
      <c r="AF12" s="70" t="e">
        <f t="shared" si="0"/>
        <v>#N/A</v>
      </c>
      <c r="AG12" s="70" t="e">
        <f t="shared" si="1"/>
        <v>#N/A</v>
      </c>
      <c r="AH12" s="71">
        <v>4</v>
      </c>
      <c r="AI12" s="71">
        <v>5</v>
      </c>
      <c r="AJ12" s="181" t="e">
        <f t="shared" si="11"/>
        <v>#N/A</v>
      </c>
      <c r="AK12" s="251" t="e">
        <f t="shared" si="2"/>
        <v>#N/A</v>
      </c>
      <c r="AL12" s="295" t="s">
        <v>174</v>
      </c>
      <c r="AM12" s="298" t="s">
        <v>208</v>
      </c>
      <c r="AN12" s="298" t="s">
        <v>164</v>
      </c>
      <c r="AO12" s="298" t="s">
        <v>164</v>
      </c>
      <c r="AP12" s="298" t="s">
        <v>164</v>
      </c>
      <c r="AQ12" s="298" t="s">
        <v>209</v>
      </c>
      <c r="AR12" s="298" t="s">
        <v>210</v>
      </c>
      <c r="AS12" s="286">
        <v>1</v>
      </c>
      <c r="AT12" s="259">
        <v>2</v>
      </c>
      <c r="AU12" s="259">
        <v>4</v>
      </c>
      <c r="AV12" s="259" t="s">
        <v>157</v>
      </c>
      <c r="AW12" s="181" t="e">
        <f t="shared" si="16"/>
        <v>#N/A</v>
      </c>
      <c r="AX12" s="287" t="e">
        <f t="shared" si="3"/>
        <v>#N/A</v>
      </c>
      <c r="AY12" s="266" t="e">
        <f t="shared" si="4"/>
        <v>#N/A</v>
      </c>
      <c r="AZ12" s="266" t="e">
        <f t="shared" si="5"/>
        <v>#N/A</v>
      </c>
      <c r="BA12" s="267">
        <v>4</v>
      </c>
      <c r="BB12" s="267">
        <v>4</v>
      </c>
      <c r="BC12" s="181" t="e">
        <f t="shared" si="12"/>
        <v>#N/A</v>
      </c>
      <c r="BD12" s="289" t="e">
        <f t="shared" si="6"/>
        <v>#N/A</v>
      </c>
      <c r="BE12" s="295" t="s">
        <v>158</v>
      </c>
      <c r="BF12" s="93" t="s">
        <v>218</v>
      </c>
      <c r="BG12" s="73" t="s">
        <v>219</v>
      </c>
      <c r="BH12" s="73"/>
      <c r="BI12" s="73"/>
      <c r="BJ12" s="73"/>
      <c r="BK12" s="74" t="s">
        <v>220</v>
      </c>
      <c r="BL12" s="269" t="s">
        <v>191</v>
      </c>
      <c r="BM12" s="269" t="s">
        <v>167</v>
      </c>
      <c r="BN12" s="269" t="s">
        <v>191</v>
      </c>
      <c r="BO12" s="269" t="s">
        <v>165</v>
      </c>
      <c r="BP12" s="181" t="str">
        <f t="shared" si="13"/>
        <v>31</v>
      </c>
      <c r="BQ12" s="403" t="str">
        <f>VLOOKUP(BR12&amp;BN12,biorisk,3,FALSE)</f>
        <v>Low</v>
      </c>
      <c r="BR12" s="404">
        <f>VLOOKUP(BL12&amp;BM12,likelihood,2,FALSE)</f>
        <v>3</v>
      </c>
      <c r="BS12" s="404">
        <f>VLOOKUP(BR12&amp;BN12,biorisk,2,FALSE)</f>
        <v>2</v>
      </c>
      <c r="BT12" s="269" t="s">
        <v>161</v>
      </c>
      <c r="BU12" s="269" t="s">
        <v>161</v>
      </c>
      <c r="BV12" s="181" t="str">
        <f t="shared" si="14"/>
        <v>23</v>
      </c>
      <c r="BW12" s="403" t="str">
        <f t="shared" si="17"/>
        <v>Low</v>
      </c>
      <c r="BX12" s="295"/>
      <c r="BY12" s="452" t="s">
        <v>221</v>
      </c>
      <c r="BZ12" s="298"/>
      <c r="CA12" s="298"/>
      <c r="CB12" s="298"/>
      <c r="CC12" s="298"/>
      <c r="CD12" s="453" t="s">
        <v>222</v>
      </c>
    </row>
    <row r="13" spans="1:82" ht="409.6" thickBot="1">
      <c r="A13" s="64" t="s">
        <v>196</v>
      </c>
      <c r="B13" s="65" t="s">
        <v>38</v>
      </c>
      <c r="C13" s="65" t="s">
        <v>51</v>
      </c>
      <c r="D13" s="98" t="s">
        <v>52</v>
      </c>
      <c r="E13" s="491">
        <v>9</v>
      </c>
      <c r="F13" s="113" t="s">
        <v>223</v>
      </c>
      <c r="G13" s="259">
        <v>3</v>
      </c>
      <c r="H13" s="259">
        <v>5</v>
      </c>
      <c r="I13" s="259">
        <v>2</v>
      </c>
      <c r="J13" s="259" t="s">
        <v>165</v>
      </c>
      <c r="K13" s="181" t="str">
        <f t="shared" si="7"/>
        <v>42</v>
      </c>
      <c r="L13" s="260" t="str">
        <f>VLOOKUP(M13&amp;I13,biorisk,3,FALSE)</f>
        <v>Moderate</v>
      </c>
      <c r="M13" s="261">
        <f>VLOOKUP(G13&amp;H13,likelihood,2,FALSE)</f>
        <v>4</v>
      </c>
      <c r="N13" s="261">
        <f>VLOOKUP(M13&amp;I13,biorisk,2,FALSE)</f>
        <v>3</v>
      </c>
      <c r="O13" s="267">
        <v>4</v>
      </c>
      <c r="P13" s="267">
        <v>4</v>
      </c>
      <c r="Q13" s="181" t="str">
        <f t="shared" si="8"/>
        <v>34</v>
      </c>
      <c r="R13" s="260" t="str">
        <f t="shared" si="9"/>
        <v>High</v>
      </c>
      <c r="S13" s="295" t="s">
        <v>174</v>
      </c>
      <c r="T13" s="298" t="s">
        <v>224</v>
      </c>
      <c r="U13" s="298" t="s">
        <v>225</v>
      </c>
      <c r="V13" s="298" t="s">
        <v>226</v>
      </c>
      <c r="W13" s="298" t="s">
        <v>160</v>
      </c>
      <c r="X13" s="298" t="s">
        <v>160</v>
      </c>
      <c r="Y13" s="299" t="s">
        <v>227</v>
      </c>
      <c r="Z13" s="80">
        <v>5</v>
      </c>
      <c r="AA13" s="67">
        <v>5</v>
      </c>
      <c r="AB13" s="67">
        <v>4</v>
      </c>
      <c r="AC13" s="67" t="s">
        <v>165</v>
      </c>
      <c r="AD13" s="181" t="e">
        <f t="shared" si="15"/>
        <v>#N/A</v>
      </c>
      <c r="AE13" s="253" t="e">
        <f t="shared" si="10"/>
        <v>#N/A</v>
      </c>
      <c r="AF13" s="70" t="e">
        <f t="shared" si="0"/>
        <v>#N/A</v>
      </c>
      <c r="AG13" s="70" t="e">
        <f t="shared" si="1"/>
        <v>#N/A</v>
      </c>
      <c r="AH13" s="71">
        <v>3</v>
      </c>
      <c r="AI13" s="71">
        <v>4</v>
      </c>
      <c r="AJ13" s="181" t="e">
        <f t="shared" si="11"/>
        <v>#N/A</v>
      </c>
      <c r="AK13" s="251" t="e">
        <f t="shared" si="2"/>
        <v>#N/A</v>
      </c>
      <c r="AL13" s="295" t="s">
        <v>174</v>
      </c>
      <c r="AM13" s="298" t="s">
        <v>228</v>
      </c>
      <c r="AN13" s="298" t="s">
        <v>229</v>
      </c>
      <c r="AO13" s="298" t="s">
        <v>230</v>
      </c>
      <c r="AP13" s="298" t="s">
        <v>164</v>
      </c>
      <c r="AQ13" s="298" t="s">
        <v>164</v>
      </c>
      <c r="AR13" s="298" t="s">
        <v>231</v>
      </c>
      <c r="AS13" s="286">
        <v>5</v>
      </c>
      <c r="AT13" s="259">
        <v>4</v>
      </c>
      <c r="AU13" s="259">
        <v>2</v>
      </c>
      <c r="AV13" s="259" t="s">
        <v>157</v>
      </c>
      <c r="AW13" s="181" t="e">
        <f t="shared" si="16"/>
        <v>#N/A</v>
      </c>
      <c r="AX13" s="287" t="e">
        <f t="shared" si="3"/>
        <v>#N/A</v>
      </c>
      <c r="AY13" s="266" t="e">
        <f t="shared" si="4"/>
        <v>#N/A</v>
      </c>
      <c r="AZ13" s="266" t="e">
        <f t="shared" si="5"/>
        <v>#N/A</v>
      </c>
      <c r="BA13" s="267">
        <v>4</v>
      </c>
      <c r="BB13" s="267">
        <v>4</v>
      </c>
      <c r="BC13" s="181" t="e">
        <f t="shared" si="12"/>
        <v>#N/A</v>
      </c>
      <c r="BD13" s="289" t="e">
        <f t="shared" si="6"/>
        <v>#N/A</v>
      </c>
      <c r="BE13" s="295" t="s">
        <v>158</v>
      </c>
      <c r="BF13" s="93" t="s">
        <v>232</v>
      </c>
      <c r="BG13" s="73"/>
      <c r="BH13" s="73"/>
      <c r="BI13" s="73"/>
      <c r="BJ13" s="73"/>
      <c r="BK13" s="74" t="s">
        <v>233</v>
      </c>
      <c r="BL13" s="269" t="s">
        <v>191</v>
      </c>
      <c r="BM13" s="269" t="s">
        <v>167</v>
      </c>
      <c r="BN13" s="269" t="s">
        <v>191</v>
      </c>
      <c r="BO13" s="269" t="s">
        <v>157</v>
      </c>
      <c r="BP13" s="181" t="str">
        <f t="shared" si="13"/>
        <v>31</v>
      </c>
      <c r="BQ13" s="403" t="str">
        <f>VLOOKUP(BR13&amp;BN13,biorisk,3,FALSE)</f>
        <v>Low</v>
      </c>
      <c r="BR13" s="404">
        <f>VLOOKUP(BL13&amp;BM13,likelihood,2,FALSE)</f>
        <v>3</v>
      </c>
      <c r="BS13" s="404">
        <f>VLOOKUP(BR13&amp;BN13,biorisk,2,FALSE)</f>
        <v>2</v>
      </c>
      <c r="BT13" s="269" t="s">
        <v>161</v>
      </c>
      <c r="BU13" s="269" t="s">
        <v>161</v>
      </c>
      <c r="BV13" s="181" t="str">
        <f t="shared" si="14"/>
        <v>23</v>
      </c>
      <c r="BW13" s="403" t="str">
        <f t="shared" si="17"/>
        <v>Low</v>
      </c>
      <c r="BX13" s="295"/>
      <c r="BY13" s="452" t="s">
        <v>234</v>
      </c>
      <c r="BZ13" s="298"/>
      <c r="CA13" s="298"/>
      <c r="CB13" s="298"/>
      <c r="CC13" s="298"/>
      <c r="CD13" s="299"/>
    </row>
    <row r="14" spans="1:82" ht="368" customHeight="1" thickBot="1">
      <c r="A14" s="99" t="s">
        <v>172</v>
      </c>
      <c r="B14" s="100" t="s">
        <v>38</v>
      </c>
      <c r="C14" s="100" t="s">
        <v>51</v>
      </c>
      <c r="D14" s="101" t="s">
        <v>53</v>
      </c>
      <c r="E14" s="492">
        <v>10</v>
      </c>
      <c r="F14" s="115" t="s">
        <v>235</v>
      </c>
      <c r="G14" s="290">
        <v>-1</v>
      </c>
      <c r="H14" s="272">
        <v>-1</v>
      </c>
      <c r="I14" s="272">
        <v>-1</v>
      </c>
      <c r="J14" s="272"/>
      <c r="K14" s="181" t="str">
        <f t="shared" si="7"/>
        <v>-1-1</v>
      </c>
      <c r="L14" s="260" t="str">
        <f>VLOOKUP(M14&amp;I14,biorisk,3,FALSE)</f>
        <v>High Priority Data Gap</v>
      </c>
      <c r="M14" s="261">
        <f>VLOOKUP(G14&amp;H14,likelihood,2,FALSE)</f>
        <v>-1</v>
      </c>
      <c r="N14" s="261">
        <f>VLOOKUP(M14&amp;I14,biorisk,2,FALSE)</f>
        <v>-1</v>
      </c>
      <c r="O14" s="274">
        <v>-1</v>
      </c>
      <c r="P14" s="274">
        <v>-1</v>
      </c>
      <c r="Q14" s="181" t="str">
        <f t="shared" si="8"/>
        <v>-1-1</v>
      </c>
      <c r="R14" s="289" t="str">
        <f t="shared" si="9"/>
        <v>High Priority Data Gap</v>
      </c>
      <c r="S14" s="295" t="s">
        <v>158</v>
      </c>
      <c r="T14" s="303" t="s">
        <v>236</v>
      </c>
      <c r="U14" s="303" t="s">
        <v>237</v>
      </c>
      <c r="V14" s="303" t="s">
        <v>238</v>
      </c>
      <c r="W14" s="303" t="s">
        <v>160</v>
      </c>
      <c r="X14" s="303" t="s">
        <v>160</v>
      </c>
      <c r="Y14" s="304" t="s">
        <v>160</v>
      </c>
      <c r="Z14" s="290">
        <v>-1</v>
      </c>
      <c r="AA14" s="272">
        <v>-1</v>
      </c>
      <c r="AB14" s="272">
        <v>-1</v>
      </c>
      <c r="AC14" s="272"/>
      <c r="AD14" s="181" t="e">
        <f t="shared" si="15"/>
        <v>#N/A</v>
      </c>
      <c r="AE14" s="287" t="e">
        <f t="shared" si="10"/>
        <v>#N/A</v>
      </c>
      <c r="AF14" s="273" t="e">
        <f t="shared" si="0"/>
        <v>#N/A</v>
      </c>
      <c r="AG14" s="273" t="e">
        <f t="shared" si="1"/>
        <v>#N/A</v>
      </c>
      <c r="AH14" s="274">
        <v>-1</v>
      </c>
      <c r="AI14" s="274">
        <v>-1</v>
      </c>
      <c r="AJ14" s="181" t="e">
        <f t="shared" si="11"/>
        <v>#N/A</v>
      </c>
      <c r="AK14" s="289" t="e">
        <f t="shared" si="2"/>
        <v>#N/A</v>
      </c>
      <c r="AL14" s="295" t="s">
        <v>158</v>
      </c>
      <c r="AM14" s="303" t="s">
        <v>239</v>
      </c>
      <c r="AN14" s="303" t="s">
        <v>240</v>
      </c>
      <c r="AO14" s="303" t="s">
        <v>241</v>
      </c>
      <c r="AP14" s="303" t="s">
        <v>164</v>
      </c>
      <c r="AQ14" s="303" t="s">
        <v>164</v>
      </c>
      <c r="AR14" s="303" t="s">
        <v>164</v>
      </c>
      <c r="AS14" s="290">
        <v>-1</v>
      </c>
      <c r="AT14" s="272">
        <v>-1</v>
      </c>
      <c r="AU14" s="272">
        <v>-1</v>
      </c>
      <c r="AV14" s="272"/>
      <c r="AW14" s="181" t="e">
        <f t="shared" si="16"/>
        <v>#N/A</v>
      </c>
      <c r="AX14" s="287" t="e">
        <f t="shared" si="3"/>
        <v>#N/A</v>
      </c>
      <c r="AY14" s="273" t="e">
        <f t="shared" si="4"/>
        <v>#N/A</v>
      </c>
      <c r="AZ14" s="273" t="e">
        <f t="shared" si="5"/>
        <v>#N/A</v>
      </c>
      <c r="BA14" s="274">
        <v>-1</v>
      </c>
      <c r="BB14" s="274">
        <v>-1</v>
      </c>
      <c r="BC14" s="181" t="e">
        <f t="shared" si="12"/>
        <v>#N/A</v>
      </c>
      <c r="BD14" s="289" t="e">
        <f t="shared" si="6"/>
        <v>#N/A</v>
      </c>
      <c r="BE14" s="295" t="s">
        <v>158</v>
      </c>
      <c r="BF14" s="106"/>
      <c r="BG14" s="107"/>
      <c r="BH14" s="107"/>
      <c r="BI14" s="107"/>
      <c r="BJ14" s="107"/>
      <c r="BK14" s="108"/>
      <c r="BL14" s="290">
        <v>1</v>
      </c>
      <c r="BM14" s="272">
        <v>1</v>
      </c>
      <c r="BN14" s="272">
        <v>1</v>
      </c>
      <c r="BO14" s="272" t="s">
        <v>157</v>
      </c>
      <c r="BP14" s="181" t="str">
        <f t="shared" si="13"/>
        <v>11</v>
      </c>
      <c r="BQ14" s="403" t="str">
        <f>VLOOKUP(BR14&amp;BN14,biorisk,3,FALSE)</f>
        <v>Very Low</v>
      </c>
      <c r="BR14" s="404">
        <f>VLOOKUP(BL14&amp;BM14,likelihood,2,FALSE)</f>
        <v>1</v>
      </c>
      <c r="BS14" s="404">
        <f>VLOOKUP(BR14&amp;BN14,biorisk,2,FALSE)</f>
        <v>1</v>
      </c>
      <c r="BT14" s="274">
        <v>1</v>
      </c>
      <c r="BU14" s="274">
        <v>1</v>
      </c>
      <c r="BV14" s="181" t="str">
        <f t="shared" si="14"/>
        <v>11</v>
      </c>
      <c r="BW14" s="289" t="str">
        <f t="shared" si="17"/>
        <v>Very Low</v>
      </c>
      <c r="BX14" s="295"/>
      <c r="BY14" s="454" t="s">
        <v>242</v>
      </c>
      <c r="BZ14" s="303"/>
      <c r="CA14" s="303"/>
      <c r="CB14" s="303"/>
      <c r="CC14" s="303"/>
      <c r="CD14" s="304"/>
    </row>
    <row r="15" spans="1:82" ht="409.6" thickBot="1">
      <c r="A15" s="72" t="s">
        <v>172</v>
      </c>
      <c r="B15" s="65" t="s">
        <v>38</v>
      </c>
      <c r="C15" s="65" t="s">
        <v>54</v>
      </c>
      <c r="D15" s="92" t="s">
        <v>55</v>
      </c>
      <c r="E15" s="491">
        <v>11</v>
      </c>
      <c r="F15" s="129" t="s">
        <v>243</v>
      </c>
      <c r="G15" s="259">
        <v>5</v>
      </c>
      <c r="H15" s="259">
        <v>5</v>
      </c>
      <c r="I15" s="259">
        <v>2</v>
      </c>
      <c r="J15" s="259" t="s">
        <v>157</v>
      </c>
      <c r="K15" s="181" t="str">
        <f t="shared" si="7"/>
        <v>52</v>
      </c>
      <c r="L15" s="260" t="str">
        <f>VLOOKUP(M15&amp;I15,biorisk,3,FALSE)</f>
        <v>High</v>
      </c>
      <c r="M15" s="261">
        <f>VLOOKUP(G15&amp;H15,likelihood,2,FALSE)</f>
        <v>5</v>
      </c>
      <c r="N15" s="261">
        <f>VLOOKUP(M15&amp;I15,biorisk,2,FALSE)</f>
        <v>4</v>
      </c>
      <c r="O15" s="267">
        <v>3</v>
      </c>
      <c r="P15" s="267">
        <v>4</v>
      </c>
      <c r="Q15" s="181" t="str">
        <f t="shared" si="8"/>
        <v>44</v>
      </c>
      <c r="R15" s="260" t="str">
        <f t="shared" si="9"/>
        <v>Very High</v>
      </c>
      <c r="S15" s="295" t="s">
        <v>158</v>
      </c>
      <c r="T15" s="298" t="s">
        <v>244</v>
      </c>
      <c r="U15" s="298" t="s">
        <v>245</v>
      </c>
      <c r="V15" s="298" t="s">
        <v>246</v>
      </c>
      <c r="W15" s="298" t="s">
        <v>246</v>
      </c>
      <c r="X15" s="298" t="s">
        <v>246</v>
      </c>
      <c r="Y15" s="299" t="s">
        <v>247</v>
      </c>
      <c r="Z15" s="80" t="s">
        <v>248</v>
      </c>
      <c r="AA15" s="67" t="s">
        <v>248</v>
      </c>
      <c r="AB15" s="67" t="s">
        <v>248</v>
      </c>
      <c r="AC15" s="67"/>
      <c r="AD15" s="181" t="e">
        <f t="shared" si="15"/>
        <v>#N/A</v>
      </c>
      <c r="AE15" s="287" t="e">
        <f t="shared" si="10"/>
        <v>#N/A</v>
      </c>
      <c r="AF15" s="273" t="e">
        <f t="shared" si="0"/>
        <v>#N/A</v>
      </c>
      <c r="AG15" s="70" t="s">
        <v>248</v>
      </c>
      <c r="AH15" s="71" t="s">
        <v>248</v>
      </c>
      <c r="AI15" s="71" t="s">
        <v>248</v>
      </c>
      <c r="AJ15" s="181" t="str">
        <f t="shared" si="11"/>
        <v>-1-1</v>
      </c>
      <c r="AK15" s="251" t="str">
        <f t="shared" si="2"/>
        <v>High Priority Data Gap</v>
      </c>
      <c r="AL15" s="295" t="s">
        <v>174</v>
      </c>
      <c r="AM15" s="298" t="s">
        <v>249</v>
      </c>
      <c r="AN15" s="298" t="s">
        <v>250</v>
      </c>
      <c r="AO15" s="298" t="s">
        <v>164</v>
      </c>
      <c r="AP15" s="298" t="s">
        <v>164</v>
      </c>
      <c r="AQ15" s="308" t="s">
        <v>164</v>
      </c>
      <c r="AR15" s="298" t="s">
        <v>251</v>
      </c>
      <c r="AS15" s="286">
        <v>5</v>
      </c>
      <c r="AT15" s="259">
        <v>3</v>
      </c>
      <c r="AU15" s="259">
        <v>4</v>
      </c>
      <c r="AV15" s="259" t="s">
        <v>157</v>
      </c>
      <c r="AW15" s="181" t="e">
        <f t="shared" si="16"/>
        <v>#N/A</v>
      </c>
      <c r="AX15" s="287" t="e">
        <f t="shared" si="3"/>
        <v>#N/A</v>
      </c>
      <c r="AY15" s="266" t="e">
        <f t="shared" si="4"/>
        <v>#N/A</v>
      </c>
      <c r="AZ15" s="266" t="e">
        <f t="shared" si="5"/>
        <v>#N/A</v>
      </c>
      <c r="BA15" s="267">
        <v>4</v>
      </c>
      <c r="BB15" s="267">
        <v>4</v>
      </c>
      <c r="BC15" s="181" t="e">
        <f t="shared" si="12"/>
        <v>#N/A</v>
      </c>
      <c r="BD15" s="289" t="e">
        <f t="shared" si="6"/>
        <v>#N/A</v>
      </c>
      <c r="BE15" s="295" t="s">
        <v>158</v>
      </c>
      <c r="BF15" s="93" t="s">
        <v>252</v>
      </c>
      <c r="BG15" s="73"/>
      <c r="BH15" s="73"/>
      <c r="BI15" s="73"/>
      <c r="BJ15" s="93" t="s">
        <v>253</v>
      </c>
      <c r="BK15" s="74"/>
      <c r="BL15" s="276" t="s">
        <v>168</v>
      </c>
      <c r="BM15" s="276" t="s">
        <v>161</v>
      </c>
      <c r="BN15" s="276" t="s">
        <v>161</v>
      </c>
      <c r="BO15" s="276" t="s">
        <v>179</v>
      </c>
      <c r="BP15" s="181" t="str">
        <f t="shared" si="13"/>
        <v>43</v>
      </c>
      <c r="BQ15" s="403" t="str">
        <f>VLOOKUP(BR15&amp;BN15,biorisk,3,FALSE)</f>
        <v>High</v>
      </c>
      <c r="BR15" s="404">
        <f>VLOOKUP(BL15&amp;BM15,likelihood,2,FALSE)</f>
        <v>4</v>
      </c>
      <c r="BS15" s="404">
        <f>VLOOKUP(BR15&amp;BN15,biorisk,2,FALSE)</f>
        <v>4</v>
      </c>
      <c r="BT15" s="276" t="s">
        <v>168</v>
      </c>
      <c r="BU15" s="276" t="s">
        <v>168</v>
      </c>
      <c r="BV15" s="181" t="str">
        <f t="shared" si="14"/>
        <v>44</v>
      </c>
      <c r="BW15" s="405" t="str">
        <f t="shared" si="17"/>
        <v>Very High</v>
      </c>
      <c r="BX15" s="295"/>
      <c r="BY15" s="454" t="s">
        <v>254</v>
      </c>
      <c r="BZ15" s="298" t="s">
        <v>255</v>
      </c>
      <c r="CA15" s="298"/>
      <c r="CB15" s="298"/>
      <c r="CC15" s="452" t="s">
        <v>256</v>
      </c>
      <c r="CD15" s="453" t="s">
        <v>257</v>
      </c>
    </row>
    <row r="16" spans="1:82" ht="185" customHeight="1" thickBot="1">
      <c r="A16" s="72" t="s">
        <v>172</v>
      </c>
      <c r="B16" s="65" t="s">
        <v>38</v>
      </c>
      <c r="C16" s="65" t="s">
        <v>54</v>
      </c>
      <c r="D16" s="98" t="s">
        <v>56</v>
      </c>
      <c r="E16" s="491">
        <v>12</v>
      </c>
      <c r="F16" s="113" t="s">
        <v>258</v>
      </c>
      <c r="G16" s="259"/>
      <c r="H16" s="259"/>
      <c r="I16" s="259"/>
      <c r="J16" s="259"/>
      <c r="K16" s="181" t="e">
        <f t="shared" si="7"/>
        <v>#N/A</v>
      </c>
      <c r="L16" s="260" t="e">
        <f>VLOOKUP(M16&amp;I16,biorisk,3,FALSE)</f>
        <v>#N/A</v>
      </c>
      <c r="M16" s="261" t="e">
        <f>VLOOKUP(G16&amp;H16,likelihood,2,FALSE)</f>
        <v>#N/A</v>
      </c>
      <c r="N16" s="261" t="e">
        <f>VLOOKUP(M16&amp;I16,biorisk,2,FALSE)</f>
        <v>#N/A</v>
      </c>
      <c r="O16" s="267"/>
      <c r="P16" s="267"/>
      <c r="Q16" s="181" t="e">
        <f t="shared" si="8"/>
        <v>#N/A</v>
      </c>
      <c r="R16" s="260" t="e">
        <f t="shared" si="9"/>
        <v>#N/A</v>
      </c>
      <c r="S16" s="295" t="s">
        <v>158</v>
      </c>
      <c r="T16" s="305"/>
      <c r="U16" s="305"/>
      <c r="V16" s="305"/>
      <c r="W16" s="305"/>
      <c r="X16" s="305"/>
      <c r="Y16" s="299"/>
      <c r="Z16" s="80"/>
      <c r="AA16" s="67"/>
      <c r="AB16" s="67"/>
      <c r="AC16" s="67"/>
      <c r="AD16" s="181" t="e">
        <f t="shared" si="15"/>
        <v>#N/A</v>
      </c>
      <c r="AE16" s="253" t="e">
        <f t="shared" si="10"/>
        <v>#N/A</v>
      </c>
      <c r="AF16" s="70" t="e">
        <f t="shared" si="0"/>
        <v>#N/A</v>
      </c>
      <c r="AG16" s="70" t="e">
        <f t="shared" si="1"/>
        <v>#N/A</v>
      </c>
      <c r="AH16" s="71"/>
      <c r="AI16" s="71"/>
      <c r="AJ16" s="181" t="e">
        <f t="shared" si="11"/>
        <v>#N/A</v>
      </c>
      <c r="AK16" s="251" t="e">
        <f t="shared" si="2"/>
        <v>#N/A</v>
      </c>
      <c r="AL16" s="295" t="s">
        <v>158</v>
      </c>
      <c r="AM16" s="305"/>
      <c r="AN16" s="305"/>
      <c r="AO16" s="305"/>
      <c r="AP16" s="305"/>
      <c r="AQ16" s="305"/>
      <c r="AR16" s="298"/>
      <c r="AS16" s="286">
        <v>2</v>
      </c>
      <c r="AT16" s="259">
        <v>3</v>
      </c>
      <c r="AU16" s="259">
        <v>3</v>
      </c>
      <c r="AV16" s="259" t="s">
        <v>157</v>
      </c>
      <c r="AW16" s="181" t="e">
        <f t="shared" si="16"/>
        <v>#N/A</v>
      </c>
      <c r="AX16" s="287" t="e">
        <f t="shared" si="3"/>
        <v>#N/A</v>
      </c>
      <c r="AY16" s="266" t="e">
        <f t="shared" si="4"/>
        <v>#N/A</v>
      </c>
      <c r="AZ16" s="266" t="e">
        <f t="shared" si="5"/>
        <v>#N/A</v>
      </c>
      <c r="BA16" s="267">
        <v>4</v>
      </c>
      <c r="BB16" s="267">
        <v>4</v>
      </c>
      <c r="BC16" s="181" t="e">
        <f t="shared" si="12"/>
        <v>#N/A</v>
      </c>
      <c r="BD16" s="289" t="e">
        <f t="shared" si="6"/>
        <v>#N/A</v>
      </c>
      <c r="BE16" s="295" t="s">
        <v>158</v>
      </c>
      <c r="BF16" s="93" t="s">
        <v>259</v>
      </c>
      <c r="BG16" s="73"/>
      <c r="BH16" s="73"/>
      <c r="BI16" s="73"/>
      <c r="BJ16" s="73"/>
      <c r="BK16" s="74"/>
      <c r="BL16" s="269" t="s">
        <v>191</v>
      </c>
      <c r="BM16" s="269" t="s">
        <v>191</v>
      </c>
      <c r="BN16" s="269" t="s">
        <v>191</v>
      </c>
      <c r="BO16" s="269" t="s">
        <v>179</v>
      </c>
      <c r="BP16" s="181" t="str">
        <f t="shared" si="13"/>
        <v>11</v>
      </c>
      <c r="BQ16" s="403" t="str">
        <f>VLOOKUP(BR16&amp;BN16,biorisk,3,FALSE)</f>
        <v>Very Low</v>
      </c>
      <c r="BR16" s="404">
        <f>VLOOKUP(BL16&amp;BM16,likelihood,2,FALSE)</f>
        <v>1</v>
      </c>
      <c r="BS16" s="404">
        <f>VLOOKUP(BR16&amp;BN16,biorisk,2,FALSE)</f>
        <v>1</v>
      </c>
      <c r="BT16" s="269" t="s">
        <v>161</v>
      </c>
      <c r="BU16" s="269" t="s">
        <v>161</v>
      </c>
      <c r="BV16" s="181" t="str">
        <f t="shared" si="14"/>
        <v>13</v>
      </c>
      <c r="BW16" s="403" t="str">
        <f t="shared" si="17"/>
        <v>Very Low</v>
      </c>
      <c r="BX16" s="295" t="s">
        <v>174</v>
      </c>
      <c r="BY16" s="454" t="s">
        <v>260</v>
      </c>
      <c r="BZ16" s="454" t="s">
        <v>261</v>
      </c>
      <c r="CA16" s="383"/>
      <c r="CB16" s="383"/>
      <c r="CC16" s="454" t="s">
        <v>262</v>
      </c>
      <c r="CD16" s="304"/>
    </row>
    <row r="17" spans="1:82" ht="106" thickBot="1">
      <c r="A17" s="111" t="s">
        <v>172</v>
      </c>
      <c r="B17" s="199" t="s">
        <v>38</v>
      </c>
      <c r="C17" s="199" t="s">
        <v>54</v>
      </c>
      <c r="D17" s="57" t="s">
        <v>57</v>
      </c>
      <c r="E17" s="490">
        <v>13</v>
      </c>
      <c r="F17" s="131" t="s">
        <v>263</v>
      </c>
      <c r="G17" s="263"/>
      <c r="H17" s="263"/>
      <c r="I17" s="263"/>
      <c r="J17" s="263"/>
      <c r="K17" s="181" t="e">
        <f t="shared" si="7"/>
        <v>#N/A</v>
      </c>
      <c r="L17" s="260" t="e">
        <f>VLOOKUP(M17&amp;I17,biorisk,3,FALSE)</f>
        <v>#N/A</v>
      </c>
      <c r="M17" s="261" t="e">
        <f>VLOOKUP(G17&amp;H17,likelihood,2,FALSE)</f>
        <v>#N/A</v>
      </c>
      <c r="N17" s="261" t="e">
        <f>VLOOKUP(M17&amp;I17,biorisk,2,FALSE)</f>
        <v>#N/A</v>
      </c>
      <c r="O17" s="276"/>
      <c r="P17" s="276"/>
      <c r="Q17" s="181" t="e">
        <f t="shared" si="8"/>
        <v>#N/A</v>
      </c>
      <c r="R17" s="260" t="e">
        <f t="shared" si="9"/>
        <v>#N/A</v>
      </c>
      <c r="S17" s="296" t="s">
        <v>158</v>
      </c>
      <c r="T17" s="306"/>
      <c r="U17" s="306"/>
      <c r="V17" s="306"/>
      <c r="W17" s="306"/>
      <c r="X17" s="306"/>
      <c r="Y17" s="302"/>
      <c r="Z17" s="81"/>
      <c r="AA17" s="82"/>
      <c r="AB17" s="82"/>
      <c r="AC17" s="82"/>
      <c r="AD17" s="181" t="e">
        <f t="shared" si="15"/>
        <v>#N/A</v>
      </c>
      <c r="AE17" s="253" t="e">
        <f t="shared" si="10"/>
        <v>#N/A</v>
      </c>
      <c r="AF17" s="54" t="e">
        <f t="shared" si="0"/>
        <v>#N/A</v>
      </c>
      <c r="AG17" s="54" t="e">
        <f t="shared" si="1"/>
        <v>#N/A</v>
      </c>
      <c r="AH17" s="55"/>
      <c r="AI17" s="55"/>
      <c r="AJ17" s="181" t="e">
        <f t="shared" si="11"/>
        <v>#N/A</v>
      </c>
      <c r="AK17" s="251" t="e">
        <f t="shared" si="2"/>
        <v>#N/A</v>
      </c>
      <c r="AL17" s="296" t="s">
        <v>158</v>
      </c>
      <c r="AM17" s="306"/>
      <c r="AN17" s="306"/>
      <c r="AO17" s="306"/>
      <c r="AP17" s="306"/>
      <c r="AQ17" s="306"/>
      <c r="AR17" s="300"/>
      <c r="AS17" s="288"/>
      <c r="AT17" s="263"/>
      <c r="AU17" s="263"/>
      <c r="AV17" s="263"/>
      <c r="AW17" s="181" t="e">
        <f t="shared" si="16"/>
        <v>#N/A</v>
      </c>
      <c r="AX17" s="287" t="e">
        <f t="shared" si="3"/>
        <v>#N/A</v>
      </c>
      <c r="AY17" s="275" t="e">
        <f t="shared" si="4"/>
        <v>#N/A</v>
      </c>
      <c r="AZ17" s="275" t="e">
        <f t="shared" si="5"/>
        <v>#N/A</v>
      </c>
      <c r="BA17" s="276"/>
      <c r="BB17" s="276"/>
      <c r="BC17" s="181" t="e">
        <f t="shared" si="12"/>
        <v>#N/A</v>
      </c>
      <c r="BD17" s="289" t="e">
        <f t="shared" si="6"/>
        <v>#N/A</v>
      </c>
      <c r="BE17" s="296" t="s">
        <v>158</v>
      </c>
      <c r="BF17" s="76"/>
      <c r="BG17" s="83"/>
      <c r="BH17" s="83"/>
      <c r="BI17" s="83"/>
      <c r="BJ17" s="83"/>
      <c r="BK17" s="84"/>
      <c r="BL17" s="276">
        <v>0</v>
      </c>
      <c r="BM17" s="276">
        <v>0</v>
      </c>
      <c r="BN17" s="276">
        <v>0</v>
      </c>
      <c r="BO17" s="276">
        <v>0</v>
      </c>
      <c r="BP17" s="181" t="str">
        <f t="shared" ref="BP17:BP18" si="21">(BR17&amp;BN17)</f>
        <v>00</v>
      </c>
      <c r="BQ17" s="403" t="str">
        <f>VLOOKUP(BR17&amp;BN17,biorisk,3,FALSE)</f>
        <v>Low Priority Data Gap</v>
      </c>
      <c r="BR17" s="404">
        <f>VLOOKUP(BL17&amp;BM17,likelihood,2,FALSE)</f>
        <v>0</v>
      </c>
      <c r="BS17" s="404">
        <f>VLOOKUP(BR17&amp;BN17,biorisk,2,FALSE)</f>
        <v>0</v>
      </c>
      <c r="BT17" s="276">
        <v>0</v>
      </c>
      <c r="BU17" s="276">
        <v>0</v>
      </c>
      <c r="BV17" s="181" t="str">
        <f t="shared" ref="BV17:BV18" si="22">(BS17&amp;BU17)</f>
        <v>00</v>
      </c>
      <c r="BW17" s="405" t="str">
        <f t="shared" ref="BW17:BW18" si="23">VLOOKUP(BS17&amp;BU17,futurerisk,3,FALSE)</f>
        <v>Low Priority Data Gap</v>
      </c>
      <c r="BX17" s="296"/>
      <c r="BY17" s="306" t="s">
        <v>264</v>
      </c>
      <c r="BZ17" s="306"/>
      <c r="CA17" s="306"/>
      <c r="CB17" s="306"/>
      <c r="CC17" s="306"/>
      <c r="CD17" s="302"/>
    </row>
    <row r="18" spans="1:82" ht="88.5" customHeight="1" thickBot="1">
      <c r="A18" s="111" t="s">
        <v>155</v>
      </c>
      <c r="B18" s="199" t="s">
        <v>38</v>
      </c>
      <c r="C18" s="199" t="s">
        <v>54</v>
      </c>
      <c r="D18" s="57" t="s">
        <v>58</v>
      </c>
      <c r="E18" s="490">
        <v>14</v>
      </c>
      <c r="F18" s="131"/>
      <c r="G18" s="263"/>
      <c r="H18" s="263"/>
      <c r="I18" s="263"/>
      <c r="J18" s="263"/>
      <c r="K18" s="181" t="e">
        <f t="shared" si="7"/>
        <v>#N/A</v>
      </c>
      <c r="L18" s="260" t="e">
        <f>VLOOKUP(M18&amp;I18,biorisk,3,FALSE)</f>
        <v>#N/A</v>
      </c>
      <c r="M18" s="261" t="e">
        <f>VLOOKUP(G18&amp;H18,likelihood,2,FALSE)</f>
        <v>#N/A</v>
      </c>
      <c r="N18" s="261" t="e">
        <f>VLOOKUP(M18&amp;I18,biorisk,2,FALSE)</f>
        <v>#N/A</v>
      </c>
      <c r="O18" s="276"/>
      <c r="P18" s="276"/>
      <c r="Q18" s="181" t="e">
        <f t="shared" si="8"/>
        <v>#N/A</v>
      </c>
      <c r="R18" s="260" t="e">
        <f t="shared" si="9"/>
        <v>#N/A</v>
      </c>
      <c r="S18" s="296" t="s">
        <v>158</v>
      </c>
      <c r="T18" s="306"/>
      <c r="U18" s="306"/>
      <c r="V18" s="306"/>
      <c r="W18" s="306"/>
      <c r="X18" s="306"/>
      <c r="Y18" s="302"/>
      <c r="Z18" s="81"/>
      <c r="AA18" s="82"/>
      <c r="AB18" s="82"/>
      <c r="AC18" s="82"/>
      <c r="AD18" s="181" t="e">
        <f t="shared" si="15"/>
        <v>#N/A</v>
      </c>
      <c r="AE18" s="253" t="e">
        <f t="shared" si="10"/>
        <v>#N/A</v>
      </c>
      <c r="AF18" s="54" t="e">
        <f t="shared" si="0"/>
        <v>#N/A</v>
      </c>
      <c r="AG18" s="54" t="e">
        <f t="shared" si="1"/>
        <v>#N/A</v>
      </c>
      <c r="AH18" s="55"/>
      <c r="AI18" s="55"/>
      <c r="AJ18" s="181" t="e">
        <f t="shared" si="11"/>
        <v>#N/A</v>
      </c>
      <c r="AK18" s="251" t="e">
        <f t="shared" si="2"/>
        <v>#N/A</v>
      </c>
      <c r="AL18" s="296" t="s">
        <v>158</v>
      </c>
      <c r="AM18" s="306"/>
      <c r="AN18" s="306"/>
      <c r="AO18" s="306"/>
      <c r="AP18" s="306"/>
      <c r="AQ18" s="306"/>
      <c r="AR18" s="300"/>
      <c r="AS18" s="288"/>
      <c r="AT18" s="263"/>
      <c r="AU18" s="263"/>
      <c r="AV18" s="263"/>
      <c r="AW18" s="181" t="e">
        <f t="shared" si="16"/>
        <v>#N/A</v>
      </c>
      <c r="AX18" s="287" t="e">
        <f t="shared" si="3"/>
        <v>#N/A</v>
      </c>
      <c r="AY18" s="275" t="e">
        <f t="shared" si="4"/>
        <v>#N/A</v>
      </c>
      <c r="AZ18" s="275" t="e">
        <f t="shared" si="5"/>
        <v>#N/A</v>
      </c>
      <c r="BA18" s="276"/>
      <c r="BB18" s="276"/>
      <c r="BC18" s="181" t="e">
        <f t="shared" si="12"/>
        <v>#N/A</v>
      </c>
      <c r="BD18" s="289" t="e">
        <f t="shared" si="6"/>
        <v>#N/A</v>
      </c>
      <c r="BE18" s="296" t="s">
        <v>158</v>
      </c>
      <c r="BF18" s="76"/>
      <c r="BG18" s="83"/>
      <c r="BH18" s="83"/>
      <c r="BI18" s="83"/>
      <c r="BJ18" s="83"/>
      <c r="BK18" s="84"/>
      <c r="BL18" s="276">
        <v>0</v>
      </c>
      <c r="BM18" s="276">
        <v>0</v>
      </c>
      <c r="BN18" s="276">
        <v>0</v>
      </c>
      <c r="BO18" s="276">
        <v>0</v>
      </c>
      <c r="BP18" s="181" t="str">
        <f t="shared" si="21"/>
        <v>00</v>
      </c>
      <c r="BQ18" s="403" t="str">
        <f>VLOOKUP(BR18&amp;BN18,biorisk,3,FALSE)</f>
        <v>Low Priority Data Gap</v>
      </c>
      <c r="BR18" s="404">
        <f>VLOOKUP(BL18&amp;BM18,likelihood,2,FALSE)</f>
        <v>0</v>
      </c>
      <c r="BS18" s="404">
        <f>VLOOKUP(BR18&amp;BN18,biorisk,2,FALSE)</f>
        <v>0</v>
      </c>
      <c r="BT18" s="276">
        <v>0</v>
      </c>
      <c r="BU18" s="276">
        <v>0</v>
      </c>
      <c r="BV18" s="181" t="str">
        <f t="shared" si="22"/>
        <v>00</v>
      </c>
      <c r="BW18" s="405" t="str">
        <f t="shared" si="23"/>
        <v>Low Priority Data Gap</v>
      </c>
      <c r="BX18" s="296"/>
      <c r="BY18" s="306" t="s">
        <v>264</v>
      </c>
      <c r="BZ18" s="306"/>
      <c r="CA18" s="306"/>
      <c r="CB18" s="306"/>
      <c r="CC18" s="306"/>
      <c r="CD18" s="302"/>
    </row>
    <row r="19" spans="1:82" ht="409.6" thickBot="1">
      <c r="A19" s="111" t="s">
        <v>172</v>
      </c>
      <c r="B19" s="199" t="s">
        <v>38</v>
      </c>
      <c r="C19" s="199" t="s">
        <v>54</v>
      </c>
      <c r="D19" s="57" t="s">
        <v>59</v>
      </c>
      <c r="E19" s="490">
        <v>15</v>
      </c>
      <c r="F19" s="130" t="s">
        <v>265</v>
      </c>
      <c r="G19" s="263"/>
      <c r="H19" s="263"/>
      <c r="I19" s="263"/>
      <c r="J19" s="263"/>
      <c r="K19" s="181" t="e">
        <f t="shared" si="7"/>
        <v>#N/A</v>
      </c>
      <c r="L19" s="260" t="e">
        <f>VLOOKUP(M19&amp;I19,biorisk,3,FALSE)</f>
        <v>#N/A</v>
      </c>
      <c r="M19" s="261" t="e">
        <f>VLOOKUP(G19&amp;H19,likelihood,2,FALSE)</f>
        <v>#N/A</v>
      </c>
      <c r="N19" s="261" t="e">
        <f>VLOOKUP(M19&amp;I19,biorisk,2,FALSE)</f>
        <v>#N/A</v>
      </c>
      <c r="O19" s="269"/>
      <c r="P19" s="269"/>
      <c r="Q19" s="181" t="e">
        <f t="shared" si="8"/>
        <v>#N/A</v>
      </c>
      <c r="R19" s="260" t="e">
        <f t="shared" si="9"/>
        <v>#N/A</v>
      </c>
      <c r="S19" s="296" t="s">
        <v>158</v>
      </c>
      <c r="T19" s="306"/>
      <c r="U19" s="306"/>
      <c r="V19" s="306"/>
      <c r="W19" s="306"/>
      <c r="X19" s="306"/>
      <c r="Y19" s="302"/>
      <c r="Z19" s="81"/>
      <c r="AA19" s="82"/>
      <c r="AB19" s="82"/>
      <c r="AC19" s="82"/>
      <c r="AD19" s="181" t="e">
        <f t="shared" si="15"/>
        <v>#N/A</v>
      </c>
      <c r="AE19" s="253" t="e">
        <f t="shared" si="10"/>
        <v>#N/A</v>
      </c>
      <c r="AF19" s="62" t="e">
        <f t="shared" si="0"/>
        <v>#N/A</v>
      </c>
      <c r="AG19" s="62" t="e">
        <f t="shared" si="1"/>
        <v>#N/A</v>
      </c>
      <c r="AH19" s="63"/>
      <c r="AI19" s="63"/>
      <c r="AJ19" s="181" t="e">
        <f t="shared" si="11"/>
        <v>#N/A</v>
      </c>
      <c r="AK19" s="251" t="e">
        <f t="shared" si="2"/>
        <v>#N/A</v>
      </c>
      <c r="AL19" s="296" t="s">
        <v>158</v>
      </c>
      <c r="AM19" s="306"/>
      <c r="AN19" s="306"/>
      <c r="AO19" s="306"/>
      <c r="AP19" s="306"/>
      <c r="AQ19" s="306"/>
      <c r="AR19" s="300"/>
      <c r="AS19" s="288">
        <v>1</v>
      </c>
      <c r="AT19" s="263">
        <v>1</v>
      </c>
      <c r="AU19" s="263">
        <v>1</v>
      </c>
      <c r="AV19" s="263" t="s">
        <v>165</v>
      </c>
      <c r="AW19" s="181" t="e">
        <f t="shared" si="16"/>
        <v>#N/A</v>
      </c>
      <c r="AX19" s="287" t="e">
        <f t="shared" si="3"/>
        <v>#N/A</v>
      </c>
      <c r="AY19" s="268" t="e">
        <f t="shared" si="4"/>
        <v>#N/A</v>
      </c>
      <c r="AZ19" s="268" t="e">
        <f t="shared" si="5"/>
        <v>#N/A</v>
      </c>
      <c r="BA19" s="269">
        <v>3</v>
      </c>
      <c r="BB19" s="269">
        <v>3</v>
      </c>
      <c r="BC19" s="181" t="e">
        <f t="shared" si="12"/>
        <v>#N/A</v>
      </c>
      <c r="BD19" s="289" t="e">
        <f t="shared" si="6"/>
        <v>#N/A</v>
      </c>
      <c r="BE19" s="296" t="s">
        <v>158</v>
      </c>
      <c r="BF19" s="76" t="s">
        <v>266</v>
      </c>
      <c r="BG19" s="83" t="s">
        <v>267</v>
      </c>
      <c r="BH19" s="83"/>
      <c r="BI19" s="83"/>
      <c r="BJ19" s="83"/>
      <c r="BK19" s="84"/>
      <c r="BL19" s="276" t="s">
        <v>162</v>
      </c>
      <c r="BM19" s="276" t="s">
        <v>167</v>
      </c>
      <c r="BN19" s="276" t="s">
        <v>162</v>
      </c>
      <c r="BO19" s="276" t="s">
        <v>179</v>
      </c>
      <c r="BP19" s="181" t="str">
        <f t="shared" si="13"/>
        <v>42</v>
      </c>
      <c r="BQ19" s="403" t="str">
        <f>VLOOKUP(BR19&amp;BN19,biorisk,3,FALSE)</f>
        <v>Moderate</v>
      </c>
      <c r="BR19" s="404">
        <f>VLOOKUP(BL19&amp;BM19,likelihood,2,FALSE)</f>
        <v>4</v>
      </c>
      <c r="BS19" s="404">
        <f>VLOOKUP(BR19&amp;BN19,biorisk,2,FALSE)</f>
        <v>3</v>
      </c>
      <c r="BT19" s="276" t="s">
        <v>161</v>
      </c>
      <c r="BU19" s="276" t="s">
        <v>161</v>
      </c>
      <c r="BV19" s="181" t="str">
        <f t="shared" si="14"/>
        <v>33</v>
      </c>
      <c r="BW19" s="405" t="str">
        <f t="shared" si="17"/>
        <v>Moderate</v>
      </c>
      <c r="BX19" s="296"/>
      <c r="BY19" s="306" t="s">
        <v>268</v>
      </c>
      <c r="BZ19" s="306" t="s">
        <v>269</v>
      </c>
      <c r="CA19" s="306"/>
      <c r="CB19" s="306"/>
      <c r="CC19" s="455" t="s">
        <v>270</v>
      </c>
      <c r="CD19" s="302"/>
    </row>
    <row r="20" spans="1:82" ht="88.5" customHeight="1" thickBot="1">
      <c r="A20" s="97" t="s">
        <v>271</v>
      </c>
      <c r="B20" s="199" t="s">
        <v>60</v>
      </c>
      <c r="C20" s="199" t="s">
        <v>39</v>
      </c>
      <c r="D20" s="57" t="s">
        <v>61</v>
      </c>
      <c r="E20" s="490">
        <v>16</v>
      </c>
      <c r="F20" s="131" t="s">
        <v>272</v>
      </c>
      <c r="G20" s="263"/>
      <c r="H20" s="263"/>
      <c r="I20" s="263"/>
      <c r="J20" s="263"/>
      <c r="K20" s="181" t="e">
        <f t="shared" si="7"/>
        <v>#N/A</v>
      </c>
      <c r="L20" s="260" t="e">
        <f>VLOOKUP(M20&amp;I20,biorisk,3,FALSE)</f>
        <v>#N/A</v>
      </c>
      <c r="M20" s="261" t="e">
        <f>VLOOKUP(G20&amp;H20,likelihood,2,FALSE)</f>
        <v>#N/A</v>
      </c>
      <c r="N20" s="261" t="e">
        <f>VLOOKUP(M20&amp;I20,biorisk,2,FALSE)</f>
        <v>#N/A</v>
      </c>
      <c r="O20" s="271"/>
      <c r="P20" s="271"/>
      <c r="Q20" s="181" t="e">
        <f t="shared" si="8"/>
        <v>#N/A</v>
      </c>
      <c r="R20" s="260" t="e">
        <f t="shared" si="9"/>
        <v>#N/A</v>
      </c>
      <c r="S20" s="296" t="s">
        <v>174</v>
      </c>
      <c r="T20" s="300" t="s">
        <v>273</v>
      </c>
      <c r="U20" s="300"/>
      <c r="V20" s="300"/>
      <c r="W20" s="301"/>
      <c r="X20" s="300"/>
      <c r="Y20" s="302"/>
      <c r="Z20" s="81"/>
      <c r="AA20" s="82"/>
      <c r="AB20" s="82"/>
      <c r="AC20" s="82"/>
      <c r="AD20" s="181" t="e">
        <f t="shared" si="15"/>
        <v>#N/A</v>
      </c>
      <c r="AE20" s="253" t="e">
        <f t="shared" si="10"/>
        <v>#N/A</v>
      </c>
      <c r="AF20" s="90" t="e">
        <f t="shared" si="0"/>
        <v>#N/A</v>
      </c>
      <c r="AG20" s="90" t="e">
        <f t="shared" si="1"/>
        <v>#N/A</v>
      </c>
      <c r="AH20" s="91"/>
      <c r="AI20" s="91"/>
      <c r="AJ20" s="181" t="e">
        <f t="shared" si="11"/>
        <v>#N/A</v>
      </c>
      <c r="AK20" s="251" t="e">
        <f t="shared" si="2"/>
        <v>#N/A</v>
      </c>
      <c r="AL20" s="296" t="s">
        <v>174</v>
      </c>
      <c r="AM20" s="300" t="s">
        <v>273</v>
      </c>
      <c r="AN20" s="300"/>
      <c r="AO20" s="300"/>
      <c r="AP20" s="300"/>
      <c r="AQ20" s="300"/>
      <c r="AR20" s="300"/>
      <c r="AS20" s="288"/>
      <c r="AT20" s="263"/>
      <c r="AU20" s="263"/>
      <c r="AV20" s="263"/>
      <c r="AW20" s="181" t="e">
        <f t="shared" si="16"/>
        <v>#N/A</v>
      </c>
      <c r="AX20" s="287" t="e">
        <f t="shared" si="3"/>
        <v>#N/A</v>
      </c>
      <c r="AY20" s="270" t="e">
        <f t="shared" si="4"/>
        <v>#N/A</v>
      </c>
      <c r="AZ20" s="270" t="e">
        <f t="shared" si="5"/>
        <v>#N/A</v>
      </c>
      <c r="BA20" s="271"/>
      <c r="BB20" s="271"/>
      <c r="BC20" s="181" t="e">
        <f t="shared" si="12"/>
        <v>#N/A</v>
      </c>
      <c r="BD20" s="289" t="e">
        <f t="shared" si="6"/>
        <v>#N/A</v>
      </c>
      <c r="BE20" s="296" t="s">
        <v>174</v>
      </c>
      <c r="BF20" s="300" t="s">
        <v>273</v>
      </c>
      <c r="BG20" s="83"/>
      <c r="BH20" s="83"/>
      <c r="BI20" s="83"/>
      <c r="BJ20" s="83"/>
      <c r="BK20" s="84"/>
      <c r="BL20" s="276" t="s">
        <v>161</v>
      </c>
      <c r="BM20" s="276" t="s">
        <v>167</v>
      </c>
      <c r="BN20" s="276" t="s">
        <v>161</v>
      </c>
      <c r="BO20" s="276" t="s">
        <v>165</v>
      </c>
      <c r="BP20" s="181" t="str">
        <f t="shared" si="13"/>
        <v>43</v>
      </c>
      <c r="BQ20" s="403" t="str">
        <f>VLOOKUP(BR20&amp;BN20,biorisk,3,FALSE)</f>
        <v>High</v>
      </c>
      <c r="BR20" s="404">
        <f>VLOOKUP(BL20&amp;BM20,likelihood,2,FALSE)</f>
        <v>4</v>
      </c>
      <c r="BS20" s="404">
        <f>VLOOKUP(BR20&amp;BN20,biorisk,2,FALSE)</f>
        <v>4</v>
      </c>
      <c r="BT20" s="276" t="s">
        <v>161</v>
      </c>
      <c r="BU20" s="276" t="s">
        <v>161</v>
      </c>
      <c r="BV20" s="181" t="str">
        <f t="shared" si="14"/>
        <v>43</v>
      </c>
      <c r="BW20" s="405" t="str">
        <f t="shared" si="17"/>
        <v>High</v>
      </c>
      <c r="BX20" s="296"/>
      <c r="BY20" s="455" t="s">
        <v>274</v>
      </c>
      <c r="BZ20" s="455" t="s">
        <v>275</v>
      </c>
      <c r="CA20" s="300"/>
      <c r="CB20" s="300"/>
      <c r="CC20" s="455" t="s">
        <v>276</v>
      </c>
      <c r="CD20" s="302"/>
    </row>
    <row r="21" spans="1:82" ht="252" customHeight="1" thickBot="1">
      <c r="A21" s="64" t="s">
        <v>271</v>
      </c>
      <c r="B21" s="65" t="s">
        <v>60</v>
      </c>
      <c r="C21" s="65" t="s">
        <v>39</v>
      </c>
      <c r="D21" s="98" t="s">
        <v>62</v>
      </c>
      <c r="E21" s="491">
        <v>17</v>
      </c>
      <c r="F21" s="113" t="s">
        <v>277</v>
      </c>
      <c r="G21" s="259"/>
      <c r="H21" s="259"/>
      <c r="I21" s="259"/>
      <c r="J21" s="259"/>
      <c r="K21" s="181" t="e">
        <f t="shared" si="7"/>
        <v>#N/A</v>
      </c>
      <c r="L21" s="260" t="e">
        <f>VLOOKUP(M21&amp;I21,biorisk,3,FALSE)</f>
        <v>#N/A</v>
      </c>
      <c r="M21" s="261" t="e">
        <f>VLOOKUP(G21&amp;H21,likelihood,2,FALSE)</f>
        <v>#N/A</v>
      </c>
      <c r="N21" s="261" t="e">
        <f>VLOOKUP(M21&amp;I21,biorisk,2,FALSE)</f>
        <v>#N/A</v>
      </c>
      <c r="O21" s="267"/>
      <c r="P21" s="267"/>
      <c r="Q21" s="181" t="e">
        <f t="shared" si="8"/>
        <v>#N/A</v>
      </c>
      <c r="R21" s="260" t="e">
        <f t="shared" si="9"/>
        <v>#N/A</v>
      </c>
      <c r="S21" s="295" t="s">
        <v>158</v>
      </c>
      <c r="T21" s="298" t="s">
        <v>278</v>
      </c>
      <c r="U21" s="298" t="s">
        <v>279</v>
      </c>
      <c r="V21" s="298" t="s">
        <v>160</v>
      </c>
      <c r="W21" s="298" t="s">
        <v>160</v>
      </c>
      <c r="X21" s="298" t="s">
        <v>160</v>
      </c>
      <c r="Y21" s="299" t="s">
        <v>280</v>
      </c>
      <c r="Z21" s="80">
        <v>1</v>
      </c>
      <c r="AA21" s="67">
        <v>1</v>
      </c>
      <c r="AB21" s="67">
        <v>1</v>
      </c>
      <c r="AC21" s="67" t="s">
        <v>165</v>
      </c>
      <c r="AD21" s="181" t="e">
        <f t="shared" si="15"/>
        <v>#N/A</v>
      </c>
      <c r="AE21" s="253" t="e">
        <f t="shared" si="10"/>
        <v>#N/A</v>
      </c>
      <c r="AF21" s="70" t="e">
        <f t="shared" si="0"/>
        <v>#N/A</v>
      </c>
      <c r="AG21" s="70" t="e">
        <f t="shared" si="1"/>
        <v>#N/A</v>
      </c>
      <c r="AH21" s="71">
        <v>3</v>
      </c>
      <c r="AI21" s="71">
        <v>3</v>
      </c>
      <c r="AJ21" s="181" t="e">
        <f t="shared" si="11"/>
        <v>#N/A</v>
      </c>
      <c r="AK21" s="251" t="e">
        <f t="shared" si="2"/>
        <v>#N/A</v>
      </c>
      <c r="AL21" s="295" t="s">
        <v>158</v>
      </c>
      <c r="AM21" s="298" t="s">
        <v>281</v>
      </c>
      <c r="AN21" s="298" t="s">
        <v>282</v>
      </c>
      <c r="AO21" s="298" t="s">
        <v>164</v>
      </c>
      <c r="AP21" s="298" t="s">
        <v>164</v>
      </c>
      <c r="AQ21" s="298" t="s">
        <v>164</v>
      </c>
      <c r="AR21" s="298" t="s">
        <v>164</v>
      </c>
      <c r="AS21" s="286"/>
      <c r="AT21" s="259"/>
      <c r="AU21" s="259"/>
      <c r="AV21" s="259"/>
      <c r="AW21" s="181" t="e">
        <f t="shared" si="16"/>
        <v>#N/A</v>
      </c>
      <c r="AX21" s="287" t="e">
        <f t="shared" si="3"/>
        <v>#N/A</v>
      </c>
      <c r="AY21" s="266" t="e">
        <f t="shared" si="4"/>
        <v>#N/A</v>
      </c>
      <c r="AZ21" s="266" t="e">
        <f t="shared" si="5"/>
        <v>#N/A</v>
      </c>
      <c r="BA21" s="267"/>
      <c r="BB21" s="267"/>
      <c r="BC21" s="181" t="e">
        <f t="shared" si="12"/>
        <v>#N/A</v>
      </c>
      <c r="BD21" s="289" t="e">
        <f t="shared" si="6"/>
        <v>#N/A</v>
      </c>
      <c r="BE21" s="295" t="s">
        <v>158</v>
      </c>
      <c r="BF21" s="93"/>
      <c r="BG21" s="73"/>
      <c r="BH21" s="73"/>
      <c r="BI21" s="73"/>
      <c r="BJ21" s="73"/>
      <c r="BK21" s="74"/>
      <c r="BL21" s="269" t="s">
        <v>191</v>
      </c>
      <c r="BM21" s="269" t="s">
        <v>167</v>
      </c>
      <c r="BN21" s="269" t="s">
        <v>191</v>
      </c>
      <c r="BO21" s="269" t="s">
        <v>157</v>
      </c>
      <c r="BP21" s="181" t="str">
        <f t="shared" si="13"/>
        <v>31</v>
      </c>
      <c r="BQ21" s="403" t="str">
        <f>VLOOKUP(BR21&amp;BN21,biorisk,3,FALSE)</f>
        <v>Low</v>
      </c>
      <c r="BR21" s="404">
        <f>VLOOKUP(BL21&amp;BM21,likelihood,2,FALSE)</f>
        <v>3</v>
      </c>
      <c r="BS21" s="404">
        <f>VLOOKUP(BR21&amp;BN21,biorisk,2,FALSE)</f>
        <v>2</v>
      </c>
      <c r="BT21" s="269" t="s">
        <v>161</v>
      </c>
      <c r="BU21" s="269" t="s">
        <v>161</v>
      </c>
      <c r="BV21" s="181" t="str">
        <f t="shared" si="14"/>
        <v>23</v>
      </c>
      <c r="BW21" s="403" t="str">
        <f t="shared" si="17"/>
        <v>Low</v>
      </c>
      <c r="BX21" s="295" t="s">
        <v>174</v>
      </c>
      <c r="BY21" s="298" t="s">
        <v>283</v>
      </c>
      <c r="BZ21" s="298"/>
      <c r="CA21" s="298"/>
      <c r="CB21" s="298"/>
      <c r="CC21" s="298"/>
      <c r="CD21" s="299"/>
    </row>
    <row r="22" spans="1:82" ht="261.75" customHeight="1" thickBot="1">
      <c r="A22" s="97" t="s">
        <v>271</v>
      </c>
      <c r="B22" s="199" t="s">
        <v>60</v>
      </c>
      <c r="C22" s="199" t="s">
        <v>39</v>
      </c>
      <c r="D22" s="98" t="s">
        <v>284</v>
      </c>
      <c r="E22" s="490">
        <v>18</v>
      </c>
      <c r="F22" s="113" t="s">
        <v>178</v>
      </c>
      <c r="G22" s="263"/>
      <c r="H22" s="263"/>
      <c r="I22" s="263"/>
      <c r="J22" s="263"/>
      <c r="K22" s="181" t="e">
        <f t="shared" si="7"/>
        <v>#N/A</v>
      </c>
      <c r="L22" s="260" t="e">
        <f>VLOOKUP(M22&amp;I22,biorisk,3,FALSE)</f>
        <v>#N/A</v>
      </c>
      <c r="M22" s="261" t="e">
        <f>VLOOKUP(G22&amp;H22,likelihood,2,FALSE)</f>
        <v>#N/A</v>
      </c>
      <c r="N22" s="261" t="e">
        <f>VLOOKUP(M22&amp;I22,biorisk,2,FALSE)</f>
        <v>#N/A</v>
      </c>
      <c r="O22" s="276"/>
      <c r="P22" s="276"/>
      <c r="Q22" s="181" t="e">
        <f t="shared" si="8"/>
        <v>#N/A</v>
      </c>
      <c r="R22" s="260" t="e">
        <f t="shared" si="9"/>
        <v>#N/A</v>
      </c>
      <c r="S22" s="296" t="s">
        <v>174</v>
      </c>
      <c r="T22" s="300" t="s">
        <v>273</v>
      </c>
      <c r="U22" s="300"/>
      <c r="V22" s="300"/>
      <c r="W22" s="301"/>
      <c r="X22" s="300"/>
      <c r="Y22" s="302"/>
      <c r="Z22" s="81"/>
      <c r="AA22" s="82"/>
      <c r="AB22" s="82"/>
      <c r="AC22" s="82"/>
      <c r="AD22" s="181" t="e">
        <f t="shared" si="15"/>
        <v>#N/A</v>
      </c>
      <c r="AE22" s="253" t="e">
        <f t="shared" si="10"/>
        <v>#N/A</v>
      </c>
      <c r="AF22" s="54" t="e">
        <f t="shared" si="0"/>
        <v>#N/A</v>
      </c>
      <c r="AG22" s="54" t="e">
        <f t="shared" si="1"/>
        <v>#N/A</v>
      </c>
      <c r="AH22" s="55"/>
      <c r="AI22" s="55"/>
      <c r="AJ22" s="181" t="e">
        <f t="shared" si="11"/>
        <v>#N/A</v>
      </c>
      <c r="AK22" s="251" t="e">
        <f t="shared" si="2"/>
        <v>#N/A</v>
      </c>
      <c r="AL22" s="296" t="s">
        <v>174</v>
      </c>
      <c r="AM22" s="300" t="s">
        <v>273</v>
      </c>
      <c r="AN22" s="300"/>
      <c r="AO22" s="300"/>
      <c r="AP22" s="300"/>
      <c r="AQ22" s="300"/>
      <c r="AR22" s="300"/>
      <c r="AS22" s="288"/>
      <c r="AT22" s="263"/>
      <c r="AU22" s="263"/>
      <c r="AV22" s="263"/>
      <c r="AW22" s="181" t="e">
        <f t="shared" si="16"/>
        <v>#N/A</v>
      </c>
      <c r="AX22" s="287" t="e">
        <f t="shared" si="3"/>
        <v>#N/A</v>
      </c>
      <c r="AY22" s="275" t="e">
        <f t="shared" si="4"/>
        <v>#N/A</v>
      </c>
      <c r="AZ22" s="275" t="e">
        <f t="shared" si="5"/>
        <v>#N/A</v>
      </c>
      <c r="BA22" s="276"/>
      <c r="BB22" s="276"/>
      <c r="BC22" s="181" t="e">
        <f t="shared" si="12"/>
        <v>#N/A</v>
      </c>
      <c r="BD22" s="289" t="e">
        <f t="shared" si="6"/>
        <v>#N/A</v>
      </c>
      <c r="BE22" s="296" t="s">
        <v>174</v>
      </c>
      <c r="BF22" s="300" t="s">
        <v>273</v>
      </c>
      <c r="BK22" s="78"/>
      <c r="BL22" s="276">
        <v>0</v>
      </c>
      <c r="BM22" s="276">
        <v>0</v>
      </c>
      <c r="BN22" s="276">
        <v>0</v>
      </c>
      <c r="BO22" s="276">
        <v>0</v>
      </c>
      <c r="BP22" s="181" t="str">
        <f t="shared" ref="BP22" si="24">(BR22&amp;BN22)</f>
        <v>00</v>
      </c>
      <c r="BQ22" s="403" t="str">
        <f>VLOOKUP(BR22&amp;BN22,biorisk,3,FALSE)</f>
        <v>Low Priority Data Gap</v>
      </c>
      <c r="BR22" s="404">
        <f>VLOOKUP(BL22&amp;BM22,likelihood,2,FALSE)</f>
        <v>0</v>
      </c>
      <c r="BS22" s="404">
        <f>VLOOKUP(BR22&amp;BN22,biorisk,2,FALSE)</f>
        <v>0</v>
      </c>
      <c r="BT22" s="276">
        <v>0</v>
      </c>
      <c r="BU22" s="276">
        <v>0</v>
      </c>
      <c r="BV22" s="181" t="str">
        <f t="shared" ref="BV22" si="25">(BS22&amp;BU22)</f>
        <v>00</v>
      </c>
      <c r="BW22" s="405" t="str">
        <f t="shared" ref="BW22" si="26">VLOOKUP(BS22&amp;BU22,futurerisk,3,FALSE)</f>
        <v>Low Priority Data Gap</v>
      </c>
      <c r="BX22" s="296" t="s">
        <v>174</v>
      </c>
      <c r="BY22" s="300" t="s">
        <v>273</v>
      </c>
      <c r="BZ22" s="300"/>
      <c r="CA22" s="300"/>
      <c r="CB22" s="300"/>
      <c r="CC22" s="300"/>
      <c r="CD22" s="302"/>
    </row>
    <row r="23" spans="1:82" ht="357" customHeight="1" thickBot="1">
      <c r="A23" s="112" t="s">
        <v>271</v>
      </c>
      <c r="B23" s="100" t="s">
        <v>60</v>
      </c>
      <c r="C23" s="100" t="s">
        <v>39</v>
      </c>
      <c r="D23" s="101" t="s">
        <v>64</v>
      </c>
      <c r="E23" s="492">
        <v>19</v>
      </c>
      <c r="F23" s="115" t="s">
        <v>285</v>
      </c>
      <c r="G23" s="290">
        <v>-1</v>
      </c>
      <c r="H23" s="272">
        <v>-1</v>
      </c>
      <c r="I23" s="272">
        <v>-1</v>
      </c>
      <c r="J23" s="272"/>
      <c r="K23" s="181" t="str">
        <f t="shared" si="7"/>
        <v>-1-1</v>
      </c>
      <c r="L23" s="260" t="str">
        <f>VLOOKUP(M23&amp;I23,biorisk,3,FALSE)</f>
        <v>High Priority Data Gap</v>
      </c>
      <c r="M23" s="261">
        <f>VLOOKUP(G23&amp;H23,likelihood,2,FALSE)</f>
        <v>-1</v>
      </c>
      <c r="N23" s="261">
        <f>VLOOKUP(M23&amp;I23,biorisk,2,FALSE)</f>
        <v>-1</v>
      </c>
      <c r="O23" s="274">
        <v>-1</v>
      </c>
      <c r="P23" s="274">
        <v>-1</v>
      </c>
      <c r="Q23" s="181" t="str">
        <f t="shared" si="8"/>
        <v>-1-1</v>
      </c>
      <c r="R23" s="289" t="str">
        <f t="shared" ref="R23" si="27">VLOOKUP(N23&amp;P23,futurerisk,3,FALSE)</f>
        <v>High Priority Data Gap</v>
      </c>
      <c r="S23" s="295" t="s">
        <v>158</v>
      </c>
      <c r="T23" s="303" t="s">
        <v>286</v>
      </c>
      <c r="U23" s="303" t="s">
        <v>287</v>
      </c>
      <c r="V23" s="303" t="s">
        <v>160</v>
      </c>
      <c r="W23" s="303" t="s">
        <v>160</v>
      </c>
      <c r="X23" s="303" t="s">
        <v>160</v>
      </c>
      <c r="Y23" s="304" t="s">
        <v>288</v>
      </c>
      <c r="Z23" s="290">
        <v>-1</v>
      </c>
      <c r="AA23" s="272">
        <v>-1</v>
      </c>
      <c r="AB23" s="272">
        <v>-1</v>
      </c>
      <c r="AC23" s="272"/>
      <c r="AD23" s="181" t="e">
        <f t="shared" si="15"/>
        <v>#N/A</v>
      </c>
      <c r="AE23" s="287" t="e">
        <f t="shared" si="10"/>
        <v>#N/A</v>
      </c>
      <c r="AF23" s="273" t="e">
        <f t="shared" si="0"/>
        <v>#N/A</v>
      </c>
      <c r="AG23" s="273" t="e">
        <f t="shared" si="1"/>
        <v>#N/A</v>
      </c>
      <c r="AH23" s="274">
        <v>-1</v>
      </c>
      <c r="AI23" s="274">
        <v>-1</v>
      </c>
      <c r="AJ23" s="181" t="e">
        <f t="shared" si="11"/>
        <v>#N/A</v>
      </c>
      <c r="AK23" s="289" t="e">
        <f t="shared" si="2"/>
        <v>#N/A</v>
      </c>
      <c r="AL23" s="295" t="s">
        <v>158</v>
      </c>
      <c r="AM23" s="303" t="s">
        <v>289</v>
      </c>
      <c r="AN23" s="303" t="s">
        <v>290</v>
      </c>
      <c r="AO23" s="303" t="s">
        <v>164</v>
      </c>
      <c r="AP23" s="303" t="s">
        <v>164</v>
      </c>
      <c r="AQ23" s="303" t="s">
        <v>164</v>
      </c>
      <c r="AR23" s="303" t="s">
        <v>164</v>
      </c>
      <c r="AS23" s="290">
        <v>1</v>
      </c>
      <c r="AT23" s="272">
        <v>1</v>
      </c>
      <c r="AU23" s="272">
        <v>1</v>
      </c>
      <c r="AV23" s="272" t="s">
        <v>165</v>
      </c>
      <c r="AW23" s="181" t="e">
        <f t="shared" si="16"/>
        <v>#N/A</v>
      </c>
      <c r="AX23" s="287" t="e">
        <f t="shared" si="3"/>
        <v>#N/A</v>
      </c>
      <c r="AY23" s="273" t="e">
        <f t="shared" si="4"/>
        <v>#N/A</v>
      </c>
      <c r="AZ23" s="273" t="e">
        <f t="shared" si="5"/>
        <v>#N/A</v>
      </c>
      <c r="BA23" s="274">
        <v>4</v>
      </c>
      <c r="BB23" s="274">
        <v>4</v>
      </c>
      <c r="BC23" s="181" t="e">
        <f t="shared" si="12"/>
        <v>#N/A</v>
      </c>
      <c r="BD23" s="289" t="e">
        <f t="shared" si="6"/>
        <v>#N/A</v>
      </c>
      <c r="BE23" s="295" t="s">
        <v>158</v>
      </c>
      <c r="BF23" s="106" t="s">
        <v>291</v>
      </c>
      <c r="BG23" s="107" t="s">
        <v>292</v>
      </c>
      <c r="BH23" s="107"/>
      <c r="BI23" s="107"/>
      <c r="BJ23" s="107"/>
      <c r="BK23" s="108"/>
      <c r="BL23" s="290">
        <v>-1</v>
      </c>
      <c r="BM23" s="272">
        <v>-1</v>
      </c>
      <c r="BN23" s="272">
        <v>-1</v>
      </c>
      <c r="BO23" s="272"/>
      <c r="BP23" s="181" t="str">
        <f t="shared" si="13"/>
        <v>-1-1</v>
      </c>
      <c r="BQ23" s="403" t="str">
        <f>VLOOKUP(BR23&amp;BN23,biorisk,3,FALSE)</f>
        <v>High Priority Data Gap</v>
      </c>
      <c r="BR23" s="404">
        <f>VLOOKUP(BL23&amp;BM23,likelihood,2,FALSE)</f>
        <v>-1</v>
      </c>
      <c r="BS23" s="404">
        <f>VLOOKUP(BR23&amp;BN23,biorisk,2,FALSE)</f>
        <v>-1</v>
      </c>
      <c r="BT23" s="274">
        <v>-1</v>
      </c>
      <c r="BU23" s="274">
        <v>-1</v>
      </c>
      <c r="BV23" s="181" t="str">
        <f t="shared" si="14"/>
        <v>-1-1</v>
      </c>
      <c r="BW23" s="289" t="str">
        <f t="shared" si="17"/>
        <v>High Priority Data Gap</v>
      </c>
      <c r="BX23" s="295" t="s">
        <v>174</v>
      </c>
      <c r="BY23" s="454" t="s">
        <v>293</v>
      </c>
      <c r="BZ23" s="454" t="s">
        <v>294</v>
      </c>
      <c r="CA23" s="303"/>
      <c r="CB23" s="454" t="s">
        <v>295</v>
      </c>
      <c r="CC23" s="454" t="s">
        <v>296</v>
      </c>
      <c r="CD23" s="304"/>
    </row>
    <row r="24" spans="1:82" s="4" customFormat="1" ht="224" customHeight="1" thickBot="1">
      <c r="A24" s="64" t="s">
        <v>271</v>
      </c>
      <c r="B24" s="65" t="s">
        <v>60</v>
      </c>
      <c r="C24" s="65" t="s">
        <v>39</v>
      </c>
      <c r="D24" s="98" t="s">
        <v>65</v>
      </c>
      <c r="E24" s="491">
        <v>20</v>
      </c>
      <c r="F24" s="113" t="s">
        <v>297</v>
      </c>
      <c r="G24" s="259">
        <v>1</v>
      </c>
      <c r="H24" s="259">
        <v>1</v>
      </c>
      <c r="I24" s="259">
        <v>1</v>
      </c>
      <c r="J24" s="259" t="s">
        <v>179</v>
      </c>
      <c r="K24" s="181" t="str">
        <f t="shared" si="7"/>
        <v>11</v>
      </c>
      <c r="L24" s="260" t="str">
        <f>VLOOKUP(M24&amp;I24,biorisk,3,FALSE)</f>
        <v>Very Low</v>
      </c>
      <c r="M24" s="261">
        <f>VLOOKUP(G24&amp;H24,likelihood,2,FALSE)</f>
        <v>1</v>
      </c>
      <c r="N24" s="261">
        <f>VLOOKUP(M24&amp;I24,biorisk,2,FALSE)</f>
        <v>1</v>
      </c>
      <c r="O24" s="267">
        <v>3</v>
      </c>
      <c r="P24" s="267" t="s">
        <v>161</v>
      </c>
      <c r="Q24" s="181" t="str">
        <f t="shared" si="8"/>
        <v>13</v>
      </c>
      <c r="R24" s="260" t="str">
        <f t="shared" si="9"/>
        <v>Very Low</v>
      </c>
      <c r="S24" s="295" t="s">
        <v>174</v>
      </c>
      <c r="T24" s="298" t="s">
        <v>298</v>
      </c>
      <c r="U24" s="298" t="s">
        <v>160</v>
      </c>
      <c r="V24" s="298" t="s">
        <v>160</v>
      </c>
      <c r="W24" s="298" t="s">
        <v>160</v>
      </c>
      <c r="X24" s="298" t="s">
        <v>160</v>
      </c>
      <c r="Y24" s="299" t="s">
        <v>299</v>
      </c>
      <c r="Z24" s="80">
        <v>1</v>
      </c>
      <c r="AA24" s="67">
        <v>1</v>
      </c>
      <c r="AB24" s="67">
        <v>1</v>
      </c>
      <c r="AC24" s="67" t="s">
        <v>157</v>
      </c>
      <c r="AD24" s="181" t="e">
        <f t="shared" si="15"/>
        <v>#N/A</v>
      </c>
      <c r="AE24" s="253" t="e">
        <f t="shared" si="10"/>
        <v>#N/A</v>
      </c>
      <c r="AF24" s="70" t="e">
        <f t="shared" si="0"/>
        <v>#N/A</v>
      </c>
      <c r="AG24" s="70" t="e">
        <f t="shared" si="1"/>
        <v>#N/A</v>
      </c>
      <c r="AH24" s="71">
        <v>3</v>
      </c>
      <c r="AI24" s="71">
        <v>3</v>
      </c>
      <c r="AJ24" s="181" t="e">
        <f t="shared" si="11"/>
        <v>#N/A</v>
      </c>
      <c r="AK24" s="251" t="e">
        <f t="shared" si="2"/>
        <v>#N/A</v>
      </c>
      <c r="AL24" s="295" t="s">
        <v>174</v>
      </c>
      <c r="AM24" s="298" t="s">
        <v>300</v>
      </c>
      <c r="AN24" s="298" t="s">
        <v>301</v>
      </c>
      <c r="AO24" s="298" t="s">
        <v>164</v>
      </c>
      <c r="AP24" s="298" t="s">
        <v>164</v>
      </c>
      <c r="AQ24" s="298" t="s">
        <v>164</v>
      </c>
      <c r="AR24" s="298" t="s">
        <v>302</v>
      </c>
      <c r="AS24" s="290">
        <v>-1</v>
      </c>
      <c r="AT24" s="272">
        <v>-1</v>
      </c>
      <c r="AU24" s="272">
        <v>-1</v>
      </c>
      <c r="AV24" s="272"/>
      <c r="AW24" s="181" t="e">
        <f t="shared" si="16"/>
        <v>#N/A</v>
      </c>
      <c r="AX24" s="287" t="e">
        <f t="shared" si="3"/>
        <v>#N/A</v>
      </c>
      <c r="AY24" s="273" t="e">
        <f t="shared" si="4"/>
        <v>#N/A</v>
      </c>
      <c r="AZ24" s="273" t="e">
        <f t="shared" si="5"/>
        <v>#N/A</v>
      </c>
      <c r="BA24" s="274">
        <v>-1</v>
      </c>
      <c r="BB24" s="274">
        <v>-1</v>
      </c>
      <c r="BC24" s="181" t="e">
        <f t="shared" si="12"/>
        <v>#N/A</v>
      </c>
      <c r="BD24" s="289" t="e">
        <f t="shared" si="6"/>
        <v>#N/A</v>
      </c>
      <c r="BE24" s="295" t="s">
        <v>158</v>
      </c>
      <c r="BF24" s="114"/>
      <c r="BG24" s="73"/>
      <c r="BH24" s="73"/>
      <c r="BI24" s="73"/>
      <c r="BJ24" s="73"/>
      <c r="BK24" s="74"/>
      <c r="BL24" s="276" t="s">
        <v>161</v>
      </c>
      <c r="BM24" s="276" t="s">
        <v>167</v>
      </c>
      <c r="BN24" s="276" t="s">
        <v>162</v>
      </c>
      <c r="BO24" s="276" t="s">
        <v>179</v>
      </c>
      <c r="BP24" s="181" t="str">
        <f t="shared" si="13"/>
        <v>42</v>
      </c>
      <c r="BQ24" s="403" t="str">
        <f>VLOOKUP(BR24&amp;BN24,biorisk,3,FALSE)</f>
        <v>Moderate</v>
      </c>
      <c r="BR24" s="404">
        <f>VLOOKUP(BL24&amp;BM24,likelihood,2,FALSE)</f>
        <v>4</v>
      </c>
      <c r="BS24" s="404">
        <f>VLOOKUP(BR24&amp;BN24,biorisk,2,FALSE)</f>
        <v>3</v>
      </c>
      <c r="BT24" s="276" t="s">
        <v>161</v>
      </c>
      <c r="BU24" s="276" t="s">
        <v>161</v>
      </c>
      <c r="BV24" s="181" t="str">
        <f t="shared" si="14"/>
        <v>33</v>
      </c>
      <c r="BW24" s="405" t="str">
        <f t="shared" si="17"/>
        <v>Moderate</v>
      </c>
      <c r="BX24" s="295"/>
      <c r="BY24" s="456" t="s">
        <v>303</v>
      </c>
      <c r="BZ24" s="452" t="s">
        <v>304</v>
      </c>
      <c r="CA24" s="452" t="s">
        <v>305</v>
      </c>
      <c r="CB24" s="298"/>
      <c r="CC24" s="298" t="s">
        <v>306</v>
      </c>
      <c r="CD24" s="299"/>
    </row>
    <row r="25" spans="1:82" s="4" customFormat="1" ht="239" customHeight="1" thickBot="1">
      <c r="A25" s="64" t="s">
        <v>307</v>
      </c>
      <c r="B25" s="65" t="s">
        <v>60</v>
      </c>
      <c r="C25" s="65" t="s">
        <v>54</v>
      </c>
      <c r="D25" s="98" t="s">
        <v>66</v>
      </c>
      <c r="E25" s="491">
        <v>21</v>
      </c>
      <c r="F25" s="113" t="s">
        <v>308</v>
      </c>
      <c r="G25" s="259">
        <v>1</v>
      </c>
      <c r="H25" s="259">
        <v>1</v>
      </c>
      <c r="I25" s="259">
        <v>1</v>
      </c>
      <c r="J25" s="259" t="s">
        <v>179</v>
      </c>
      <c r="K25" s="181" t="str">
        <f t="shared" si="7"/>
        <v>11</v>
      </c>
      <c r="L25" s="260" t="str">
        <f>VLOOKUP(M25&amp;I25,biorisk,3,FALSE)</f>
        <v>Very Low</v>
      </c>
      <c r="M25" s="261">
        <f>VLOOKUP(G25&amp;H25,likelihood,2,FALSE)</f>
        <v>1</v>
      </c>
      <c r="N25" s="261">
        <f>VLOOKUP(M25&amp;I25,biorisk,2,FALSE)</f>
        <v>1</v>
      </c>
      <c r="O25" s="267">
        <v>3</v>
      </c>
      <c r="P25" s="267">
        <v>4</v>
      </c>
      <c r="Q25" s="181" t="str">
        <f t="shared" si="8"/>
        <v>14</v>
      </c>
      <c r="R25" s="260" t="str">
        <f t="shared" si="9"/>
        <v>Low</v>
      </c>
      <c r="S25" s="295" t="s">
        <v>158</v>
      </c>
      <c r="T25" s="298" t="s">
        <v>309</v>
      </c>
      <c r="U25" s="298" t="s">
        <v>245</v>
      </c>
      <c r="V25" s="298" t="s">
        <v>160</v>
      </c>
      <c r="W25" s="298" t="s">
        <v>160</v>
      </c>
      <c r="X25" s="298" t="s">
        <v>160</v>
      </c>
      <c r="Y25" s="299" t="s">
        <v>310</v>
      </c>
      <c r="Z25" s="80">
        <v>1</v>
      </c>
      <c r="AA25" s="67">
        <v>1</v>
      </c>
      <c r="AB25" s="67">
        <v>1</v>
      </c>
      <c r="AC25" s="67" t="s">
        <v>165</v>
      </c>
      <c r="AD25" s="181" t="e">
        <f t="shared" si="15"/>
        <v>#N/A</v>
      </c>
      <c r="AE25" s="253" t="e">
        <f t="shared" si="10"/>
        <v>#N/A</v>
      </c>
      <c r="AF25" s="70" t="e">
        <f t="shared" si="0"/>
        <v>#N/A</v>
      </c>
      <c r="AG25" s="70" t="e">
        <f t="shared" si="1"/>
        <v>#N/A</v>
      </c>
      <c r="AH25" s="71">
        <v>3</v>
      </c>
      <c r="AI25" s="71">
        <v>3</v>
      </c>
      <c r="AJ25" s="181" t="e">
        <f t="shared" si="11"/>
        <v>#N/A</v>
      </c>
      <c r="AK25" s="251" t="e">
        <f t="shared" si="2"/>
        <v>#N/A</v>
      </c>
      <c r="AL25" s="295" t="s">
        <v>174</v>
      </c>
      <c r="AM25" s="298" t="s">
        <v>311</v>
      </c>
      <c r="AN25" s="298" t="s">
        <v>312</v>
      </c>
      <c r="AO25" s="298" t="s">
        <v>164</v>
      </c>
      <c r="AP25" s="298" t="s">
        <v>164</v>
      </c>
      <c r="AQ25" s="298" t="s">
        <v>164</v>
      </c>
      <c r="AR25" s="298" t="s">
        <v>313</v>
      </c>
      <c r="AS25" s="286"/>
      <c r="AT25" s="259"/>
      <c r="AU25" s="259"/>
      <c r="AV25" s="259"/>
      <c r="AW25" s="181" t="e">
        <f t="shared" si="16"/>
        <v>#N/A</v>
      </c>
      <c r="AX25" s="287" t="e">
        <f t="shared" si="3"/>
        <v>#N/A</v>
      </c>
      <c r="AY25" s="266" t="e">
        <f t="shared" si="4"/>
        <v>#N/A</v>
      </c>
      <c r="AZ25" s="266" t="e">
        <f t="shared" si="5"/>
        <v>#N/A</v>
      </c>
      <c r="BA25" s="267"/>
      <c r="BB25" s="267"/>
      <c r="BC25" s="181" t="e">
        <f t="shared" si="12"/>
        <v>#N/A</v>
      </c>
      <c r="BD25" s="289" t="e">
        <f t="shared" si="6"/>
        <v>#N/A</v>
      </c>
      <c r="BE25" s="295" t="s">
        <v>158</v>
      </c>
      <c r="BF25" s="114"/>
      <c r="BG25" s="73"/>
      <c r="BH25" s="73"/>
      <c r="BI25" s="73"/>
      <c r="BJ25" s="73"/>
      <c r="BK25" s="74"/>
      <c r="BL25" s="269" t="s">
        <v>162</v>
      </c>
      <c r="BM25" s="269" t="s">
        <v>162</v>
      </c>
      <c r="BN25" s="269" t="s">
        <v>162</v>
      </c>
      <c r="BO25" s="269" t="s">
        <v>179</v>
      </c>
      <c r="BP25" s="181" t="str">
        <f t="shared" si="13"/>
        <v>22</v>
      </c>
      <c r="BQ25" s="403" t="str">
        <f>VLOOKUP(BR25&amp;BN25,biorisk,3,FALSE)</f>
        <v>Low</v>
      </c>
      <c r="BR25" s="404">
        <f>VLOOKUP(BL25&amp;BM25,likelihood,2,FALSE)</f>
        <v>2</v>
      </c>
      <c r="BS25" s="404">
        <f>VLOOKUP(BR25&amp;BN25,biorisk,2,FALSE)</f>
        <v>2</v>
      </c>
      <c r="BT25" s="269" t="s">
        <v>161</v>
      </c>
      <c r="BU25" s="269" t="s">
        <v>161</v>
      </c>
      <c r="BV25" s="181" t="str">
        <f t="shared" si="14"/>
        <v>23</v>
      </c>
      <c r="BW25" s="403" t="str">
        <f t="shared" si="17"/>
        <v>Low</v>
      </c>
      <c r="BX25" s="295"/>
      <c r="BY25" s="452" t="s">
        <v>314</v>
      </c>
      <c r="BZ25" s="298"/>
      <c r="CA25" s="298"/>
      <c r="CB25" s="298"/>
      <c r="CC25" s="298"/>
      <c r="CD25" s="299"/>
    </row>
    <row r="26" spans="1:82" s="4" customFormat="1" ht="129" customHeight="1" thickBot="1">
      <c r="A26" s="97"/>
      <c r="B26" s="224" t="s">
        <v>60</v>
      </c>
      <c r="C26" s="224" t="s">
        <v>54</v>
      </c>
      <c r="D26" s="98" t="s">
        <v>67</v>
      </c>
      <c r="E26" s="493" t="s">
        <v>68</v>
      </c>
      <c r="F26" s="131"/>
      <c r="G26" s="290">
        <v>-1</v>
      </c>
      <c r="H26" s="272">
        <v>-1</v>
      </c>
      <c r="I26" s="272">
        <v>-1</v>
      </c>
      <c r="J26" s="272"/>
      <c r="K26" s="181" t="str">
        <f t="shared" si="7"/>
        <v>-1-1</v>
      </c>
      <c r="L26" s="260" t="str">
        <f>VLOOKUP(M26&amp;I26,biorisk,3,FALSE)</f>
        <v>High Priority Data Gap</v>
      </c>
      <c r="M26" s="261">
        <f>VLOOKUP(G26&amp;H26,likelihood,2,FALSE)</f>
        <v>-1</v>
      </c>
      <c r="N26" s="261">
        <f>VLOOKUP(M26&amp;I26,biorisk,2,FALSE)</f>
        <v>-1</v>
      </c>
      <c r="O26" s="274">
        <v>-1</v>
      </c>
      <c r="P26" s="274">
        <v>-1</v>
      </c>
      <c r="Q26" s="181" t="str">
        <f t="shared" si="8"/>
        <v>-1-1</v>
      </c>
      <c r="R26" s="289" t="str">
        <f t="shared" si="9"/>
        <v>High Priority Data Gap</v>
      </c>
      <c r="S26" s="296" t="s">
        <v>174</v>
      </c>
      <c r="T26" s="300" t="s">
        <v>315</v>
      </c>
      <c r="U26" s="300"/>
      <c r="V26" s="300"/>
      <c r="W26" s="300"/>
      <c r="X26" s="300"/>
      <c r="Y26" s="302"/>
      <c r="Z26" s="263">
        <v>-1</v>
      </c>
      <c r="AA26" s="263">
        <v>-1</v>
      </c>
      <c r="AB26" s="263">
        <v>-1</v>
      </c>
      <c r="AC26" s="263">
        <v>-1</v>
      </c>
      <c r="AD26" s="181" t="e">
        <f t="shared" si="15"/>
        <v>#N/A</v>
      </c>
      <c r="AE26" s="260" t="e">
        <f t="shared" si="10"/>
        <v>#N/A</v>
      </c>
      <c r="AF26" s="266" t="e">
        <f t="shared" si="0"/>
        <v>#N/A</v>
      </c>
      <c r="AG26" s="266" t="e">
        <f t="shared" si="1"/>
        <v>#N/A</v>
      </c>
      <c r="AH26" s="269">
        <v>-1</v>
      </c>
      <c r="AI26" s="269">
        <v>-1</v>
      </c>
      <c r="AJ26" s="181" t="e">
        <f t="shared" si="11"/>
        <v>#N/A</v>
      </c>
      <c r="AK26" s="260" t="e">
        <f t="shared" si="2"/>
        <v>#N/A</v>
      </c>
      <c r="AL26" s="296" t="s">
        <v>174</v>
      </c>
      <c r="AM26" s="300" t="s">
        <v>315</v>
      </c>
      <c r="AN26" s="300"/>
      <c r="AO26" s="300"/>
      <c r="AP26" s="300"/>
      <c r="AQ26" s="300"/>
      <c r="AR26" s="302"/>
      <c r="AS26" s="290">
        <v>-1</v>
      </c>
      <c r="AT26" s="272">
        <v>-1</v>
      </c>
      <c r="AU26" s="272">
        <v>-1</v>
      </c>
      <c r="AV26" s="272"/>
      <c r="AW26" s="181" t="e">
        <f t="shared" ref="AW26" si="28">(AY26*AU26)</f>
        <v>#N/A</v>
      </c>
      <c r="AX26" s="287" t="e">
        <f t="shared" ref="AX26" si="29">VLOOKUP(AY26*AU26,biorisk,3,FALSE)</f>
        <v>#N/A</v>
      </c>
      <c r="AY26" s="273" t="e">
        <f t="shared" ref="AY26" si="30">VLOOKUP(AS26*AT26,likelihood,2,FALSE)</f>
        <v>#N/A</v>
      </c>
      <c r="AZ26" s="273" t="e">
        <f t="shared" ref="AZ26" si="31">VLOOKUP(AY26*AU26,biorisk,2,FALSE)</f>
        <v>#N/A</v>
      </c>
      <c r="BA26" s="274">
        <v>-1</v>
      </c>
      <c r="BB26" s="274">
        <v>-1</v>
      </c>
      <c r="BC26" s="181" t="e">
        <f t="shared" si="12"/>
        <v>#N/A</v>
      </c>
      <c r="BD26" s="289" t="e">
        <f t="shared" si="6"/>
        <v>#N/A</v>
      </c>
      <c r="BE26" s="296" t="s">
        <v>174</v>
      </c>
      <c r="BF26" s="83" t="s">
        <v>317</v>
      </c>
      <c r="BG26" s="77"/>
      <c r="BH26" s="77"/>
      <c r="BI26" s="77"/>
      <c r="BJ26" s="77"/>
      <c r="BK26" s="78"/>
      <c r="BL26" s="276" t="s">
        <v>161</v>
      </c>
      <c r="BM26" s="408" t="s">
        <v>168</v>
      </c>
      <c r="BN26" s="408" t="s">
        <v>161</v>
      </c>
      <c r="BO26" s="408" t="s">
        <v>179</v>
      </c>
      <c r="BP26" s="181" t="str">
        <f t="shared" si="13"/>
        <v>43</v>
      </c>
      <c r="BQ26" s="403" t="str">
        <f>VLOOKUP(BR26&amp;BN26,biorisk,3,FALSE)</f>
        <v>High</v>
      </c>
      <c r="BR26" s="404">
        <f>VLOOKUP(BL26&amp;BM26,likelihood,2,FALSE)</f>
        <v>4</v>
      </c>
      <c r="BS26" s="404">
        <f>VLOOKUP(BR26&amp;BN26,biorisk,2,FALSE)</f>
        <v>4</v>
      </c>
      <c r="BT26" s="269" t="s">
        <v>161</v>
      </c>
      <c r="BU26" s="269" t="s">
        <v>161</v>
      </c>
      <c r="BV26" s="181" t="str">
        <f t="shared" si="14"/>
        <v>43</v>
      </c>
      <c r="BW26" s="403" t="str">
        <f t="shared" ref="BW26:BW28" si="32">VLOOKUP(BS26&amp;BU26,futurerisk,3,FALSE)</f>
        <v>High</v>
      </c>
      <c r="BX26" s="296"/>
      <c r="BY26" s="455" t="s">
        <v>318</v>
      </c>
      <c r="BZ26" s="300"/>
      <c r="CA26" s="300"/>
      <c r="CB26" s="300"/>
      <c r="CC26" s="300"/>
      <c r="CD26" s="302"/>
    </row>
    <row r="27" spans="1:82" s="4" customFormat="1" ht="107.25" customHeight="1" thickBot="1">
      <c r="A27" s="97" t="s">
        <v>319</v>
      </c>
      <c r="B27" s="199" t="s">
        <v>60</v>
      </c>
      <c r="C27" s="199" t="s">
        <v>54</v>
      </c>
      <c r="D27" s="57" t="s">
        <v>69</v>
      </c>
      <c r="E27" s="490">
        <v>23</v>
      </c>
      <c r="F27" s="131"/>
      <c r="G27" s="263"/>
      <c r="H27" s="263"/>
      <c r="I27" s="263"/>
      <c r="J27" s="263"/>
      <c r="K27" s="181" t="e">
        <f t="shared" si="7"/>
        <v>#N/A</v>
      </c>
      <c r="L27" s="260" t="e">
        <f>VLOOKUP(M27&amp;I27,biorisk,3,FALSE)</f>
        <v>#N/A</v>
      </c>
      <c r="M27" s="261" t="e">
        <f>VLOOKUP(G27&amp;H27,likelihood,2,FALSE)</f>
        <v>#N/A</v>
      </c>
      <c r="N27" s="261" t="e">
        <f>VLOOKUP(M27&amp;I27,biorisk,2,FALSE)</f>
        <v>#N/A</v>
      </c>
      <c r="O27" s="269"/>
      <c r="P27" s="269"/>
      <c r="Q27" s="181" t="e">
        <f t="shared" si="8"/>
        <v>#N/A</v>
      </c>
      <c r="R27" s="260" t="e">
        <f t="shared" si="9"/>
        <v>#N/A</v>
      </c>
      <c r="S27" s="296" t="s">
        <v>174</v>
      </c>
      <c r="T27" s="300" t="s">
        <v>320</v>
      </c>
      <c r="U27" s="300"/>
      <c r="V27" s="300" t="s">
        <v>160</v>
      </c>
      <c r="W27" s="300" t="s">
        <v>160</v>
      </c>
      <c r="X27" s="300" t="s">
        <v>160</v>
      </c>
      <c r="Y27" s="302"/>
      <c r="Z27" s="81"/>
      <c r="AA27" s="82"/>
      <c r="AB27" s="82"/>
      <c r="AC27" s="82"/>
      <c r="AD27" s="181" t="e">
        <f t="shared" si="15"/>
        <v>#N/A</v>
      </c>
      <c r="AE27" s="253" t="e">
        <f t="shared" si="10"/>
        <v>#N/A</v>
      </c>
      <c r="AF27" s="62" t="e">
        <f t="shared" ref="AF27:AF49" si="33">VLOOKUP(Z27*AA27,likelihood,2,FALSE)</f>
        <v>#N/A</v>
      </c>
      <c r="AG27" s="62" t="e">
        <f t="shared" ref="AG27:AG49" si="34">VLOOKUP(AF27*AB27,biorisk,2,FALSE)</f>
        <v>#N/A</v>
      </c>
      <c r="AH27" s="63"/>
      <c r="AI27" s="63"/>
      <c r="AJ27" s="181" t="e">
        <f t="shared" si="11"/>
        <v>#N/A</v>
      </c>
      <c r="AK27" s="251" t="e">
        <f t="shared" si="2"/>
        <v>#N/A</v>
      </c>
      <c r="AL27" s="296" t="s">
        <v>158</v>
      </c>
      <c r="AM27" s="300"/>
      <c r="AN27" s="300"/>
      <c r="AO27" s="300"/>
      <c r="AP27" s="300"/>
      <c r="AQ27" s="300"/>
      <c r="AR27" s="300"/>
      <c r="AS27" s="288"/>
      <c r="AT27" s="263"/>
      <c r="AU27" s="263"/>
      <c r="AV27" s="263"/>
      <c r="AW27" s="181" t="e">
        <f t="shared" si="16"/>
        <v>#N/A</v>
      </c>
      <c r="AX27" s="287" t="e">
        <f t="shared" si="3"/>
        <v>#N/A</v>
      </c>
      <c r="AY27" s="268" t="e">
        <f t="shared" ref="AY27:AY49" si="35">VLOOKUP(AS27*AT27,likelihood,2,FALSE)</f>
        <v>#N/A</v>
      </c>
      <c r="AZ27" s="268" t="e">
        <f t="shared" ref="AZ27:AZ49" si="36">VLOOKUP(AY27*AU27,biorisk,2,FALSE)</f>
        <v>#N/A</v>
      </c>
      <c r="BA27" s="269"/>
      <c r="BB27" s="269"/>
      <c r="BC27" s="181" t="e">
        <f t="shared" si="12"/>
        <v>#N/A</v>
      </c>
      <c r="BD27" s="289" t="e">
        <f t="shared" si="6"/>
        <v>#N/A</v>
      </c>
      <c r="BE27" s="296" t="s">
        <v>158</v>
      </c>
      <c r="BF27" s="83"/>
      <c r="BG27" s="77"/>
      <c r="BH27" s="77"/>
      <c r="BI27" s="77"/>
      <c r="BJ27" s="77"/>
      <c r="BK27" s="78"/>
      <c r="BL27" s="276">
        <v>0</v>
      </c>
      <c r="BM27" s="276">
        <v>0</v>
      </c>
      <c r="BN27" s="276">
        <v>0</v>
      </c>
      <c r="BO27" s="276">
        <v>0</v>
      </c>
      <c r="BP27" s="181" t="str">
        <f t="shared" ref="BP27:BP28" si="37">(BR27&amp;BN27)</f>
        <v>00</v>
      </c>
      <c r="BQ27" s="403" t="str">
        <f>VLOOKUP(BR27&amp;BN27,biorisk,3,FALSE)</f>
        <v>Low Priority Data Gap</v>
      </c>
      <c r="BR27" s="404">
        <f>VLOOKUP(BL27&amp;BM27,likelihood,2,FALSE)</f>
        <v>0</v>
      </c>
      <c r="BS27" s="404">
        <f>VLOOKUP(BR27&amp;BN27,biorisk,2,FALSE)</f>
        <v>0</v>
      </c>
      <c r="BT27" s="276">
        <v>0</v>
      </c>
      <c r="BU27" s="276">
        <v>0</v>
      </c>
      <c r="BV27" s="181" t="str">
        <f t="shared" ref="BV27:BV28" si="38">(BS27&amp;BU27)</f>
        <v>00</v>
      </c>
      <c r="BW27" s="405" t="str">
        <f t="shared" si="32"/>
        <v>Low Priority Data Gap</v>
      </c>
      <c r="BX27" s="296"/>
      <c r="BY27" s="300" t="s">
        <v>321</v>
      </c>
      <c r="BZ27" s="300"/>
      <c r="CA27" s="300"/>
      <c r="CB27" s="300"/>
      <c r="CC27" s="300"/>
      <c r="CD27" s="302"/>
    </row>
    <row r="28" spans="1:82" ht="88.5" customHeight="1" thickBot="1">
      <c r="A28" s="97" t="s">
        <v>319</v>
      </c>
      <c r="B28" s="199" t="s">
        <v>60</v>
      </c>
      <c r="C28" s="199" t="s">
        <v>54</v>
      </c>
      <c r="D28" s="57" t="s">
        <v>71</v>
      </c>
      <c r="E28" s="490">
        <v>24</v>
      </c>
      <c r="F28" s="131"/>
      <c r="G28" s="263"/>
      <c r="H28" s="263"/>
      <c r="I28" s="263"/>
      <c r="J28" s="263"/>
      <c r="K28" s="181" t="e">
        <f t="shared" si="7"/>
        <v>#N/A</v>
      </c>
      <c r="L28" s="260" t="e">
        <f>VLOOKUP(M28&amp;I28,biorisk,3,FALSE)</f>
        <v>#N/A</v>
      </c>
      <c r="M28" s="261" t="e">
        <f>VLOOKUP(G28&amp;H28,likelihood,2,FALSE)</f>
        <v>#N/A</v>
      </c>
      <c r="N28" s="261" t="e">
        <f>VLOOKUP(M28&amp;I28,biorisk,2,FALSE)</f>
        <v>#N/A</v>
      </c>
      <c r="O28" s="271"/>
      <c r="P28" s="271"/>
      <c r="Q28" s="181" t="e">
        <f t="shared" si="8"/>
        <v>#N/A</v>
      </c>
      <c r="R28" s="260" t="e">
        <f t="shared" si="9"/>
        <v>#N/A</v>
      </c>
      <c r="S28" s="296" t="s">
        <v>174</v>
      </c>
      <c r="T28" s="300" t="s">
        <v>320</v>
      </c>
      <c r="U28" s="300"/>
      <c r="V28" s="300" t="s">
        <v>160</v>
      </c>
      <c r="W28" s="300" t="s">
        <v>160</v>
      </c>
      <c r="X28" s="300" t="s">
        <v>160</v>
      </c>
      <c r="Y28" s="302"/>
      <c r="Z28" s="81"/>
      <c r="AA28" s="82"/>
      <c r="AB28" s="82"/>
      <c r="AC28" s="82"/>
      <c r="AD28" s="181" t="e">
        <f t="shared" si="15"/>
        <v>#N/A</v>
      </c>
      <c r="AE28" s="253" t="e">
        <f t="shared" si="10"/>
        <v>#N/A</v>
      </c>
      <c r="AF28" s="90" t="e">
        <f t="shared" si="33"/>
        <v>#N/A</v>
      </c>
      <c r="AG28" s="90" t="e">
        <f t="shared" si="34"/>
        <v>#N/A</v>
      </c>
      <c r="AH28" s="91"/>
      <c r="AI28" s="91"/>
      <c r="AJ28" s="181" t="e">
        <f t="shared" si="11"/>
        <v>#N/A</v>
      </c>
      <c r="AK28" s="251" t="e">
        <f t="shared" si="2"/>
        <v>#N/A</v>
      </c>
      <c r="AL28" s="296" t="s">
        <v>158</v>
      </c>
      <c r="AM28" s="300"/>
      <c r="AN28" s="300"/>
      <c r="AO28" s="300"/>
      <c r="AP28" s="300"/>
      <c r="AQ28" s="300"/>
      <c r="AR28" s="300"/>
      <c r="AS28" s="288"/>
      <c r="AT28" s="263"/>
      <c r="AU28" s="263"/>
      <c r="AV28" s="263"/>
      <c r="AW28" s="181" t="e">
        <f t="shared" si="16"/>
        <v>#N/A</v>
      </c>
      <c r="AX28" s="287" t="e">
        <f t="shared" si="3"/>
        <v>#N/A</v>
      </c>
      <c r="AY28" s="270" t="e">
        <f t="shared" si="35"/>
        <v>#N/A</v>
      </c>
      <c r="AZ28" s="270" t="e">
        <f t="shared" si="36"/>
        <v>#N/A</v>
      </c>
      <c r="BA28" s="271"/>
      <c r="BB28" s="271"/>
      <c r="BC28" s="181" t="e">
        <f t="shared" si="12"/>
        <v>#N/A</v>
      </c>
      <c r="BD28" s="289" t="e">
        <f t="shared" si="6"/>
        <v>#N/A</v>
      </c>
      <c r="BE28" s="296" t="s">
        <v>158</v>
      </c>
      <c r="BF28" s="76"/>
      <c r="BK28" s="78"/>
      <c r="BL28" s="276">
        <v>0</v>
      </c>
      <c r="BM28" s="276">
        <v>0</v>
      </c>
      <c r="BN28" s="276">
        <v>0</v>
      </c>
      <c r="BO28" s="276">
        <v>0</v>
      </c>
      <c r="BP28" s="181" t="str">
        <f t="shared" si="37"/>
        <v>00</v>
      </c>
      <c r="BQ28" s="403" t="str">
        <f>VLOOKUP(BR28&amp;BN28,biorisk,3,FALSE)</f>
        <v>Low Priority Data Gap</v>
      </c>
      <c r="BR28" s="404">
        <f>VLOOKUP(BL28&amp;BM28,likelihood,2,FALSE)</f>
        <v>0</v>
      </c>
      <c r="BS28" s="404">
        <f>VLOOKUP(BR28&amp;BN28,biorisk,2,FALSE)</f>
        <v>0</v>
      </c>
      <c r="BT28" s="276">
        <v>0</v>
      </c>
      <c r="BU28" s="276">
        <v>0</v>
      </c>
      <c r="BV28" s="181" t="str">
        <f t="shared" si="38"/>
        <v>00</v>
      </c>
      <c r="BW28" s="405" t="str">
        <f t="shared" si="32"/>
        <v>Low Priority Data Gap</v>
      </c>
      <c r="BX28" s="296"/>
      <c r="BY28" s="300" t="s">
        <v>321</v>
      </c>
      <c r="BZ28" s="300"/>
      <c r="CA28" s="300"/>
      <c r="CB28" s="300"/>
      <c r="CC28" s="300"/>
      <c r="CD28" s="302"/>
    </row>
    <row r="29" spans="1:82" ht="313" thickBot="1">
      <c r="A29" s="64" t="s">
        <v>271</v>
      </c>
      <c r="B29" s="65" t="s">
        <v>60</v>
      </c>
      <c r="C29" s="65" t="s">
        <v>47</v>
      </c>
      <c r="D29" s="98" t="s">
        <v>72</v>
      </c>
      <c r="E29" s="491">
        <v>25</v>
      </c>
      <c r="F29" s="496" t="s">
        <v>322</v>
      </c>
      <c r="G29" s="263">
        <v>-1</v>
      </c>
      <c r="H29" s="263">
        <v>-1</v>
      </c>
      <c r="I29" s="263">
        <v>-1</v>
      </c>
      <c r="J29" s="263"/>
      <c r="K29" s="181" t="str">
        <f t="shared" si="7"/>
        <v>-1-1</v>
      </c>
      <c r="L29" s="260" t="str">
        <f>VLOOKUP(M29&amp;I29,biorisk,3,FALSE)</f>
        <v>High Priority Data Gap</v>
      </c>
      <c r="M29" s="261">
        <f>VLOOKUP(G29&amp;H29,likelihood,2,FALSE)</f>
        <v>-1</v>
      </c>
      <c r="N29" s="261">
        <f>VLOOKUP(M29&amp;I29,biorisk,2,FALSE)</f>
        <v>-1</v>
      </c>
      <c r="O29" s="499">
        <v>-1</v>
      </c>
      <c r="P29" s="499">
        <v>-1</v>
      </c>
      <c r="Q29" s="181" t="str">
        <f t="shared" si="8"/>
        <v>-1-1</v>
      </c>
      <c r="R29" s="497" t="str">
        <f t="shared" ref="R29" si="39">VLOOKUP(N29&amp;P29,futurerisk,3,FALSE)</f>
        <v>High Priority Data Gap</v>
      </c>
      <c r="S29" s="295" t="s">
        <v>174</v>
      </c>
      <c r="T29" s="298" t="s">
        <v>323</v>
      </c>
      <c r="U29" s="298" t="s">
        <v>324</v>
      </c>
      <c r="V29" s="298" t="s">
        <v>160</v>
      </c>
      <c r="W29" s="298" t="s">
        <v>160</v>
      </c>
      <c r="X29" s="298" t="s">
        <v>160</v>
      </c>
      <c r="Y29" s="299" t="s">
        <v>160</v>
      </c>
      <c r="Z29" s="80">
        <v>1</v>
      </c>
      <c r="AA29" s="67">
        <v>5</v>
      </c>
      <c r="AB29" s="67">
        <v>5</v>
      </c>
      <c r="AC29" s="67" t="s">
        <v>165</v>
      </c>
      <c r="AD29" s="181" t="e">
        <f t="shared" si="15"/>
        <v>#N/A</v>
      </c>
      <c r="AE29" s="253" t="e">
        <f t="shared" si="10"/>
        <v>#N/A</v>
      </c>
      <c r="AF29" s="70" t="e">
        <f t="shared" si="33"/>
        <v>#N/A</v>
      </c>
      <c r="AG29" s="70" t="e">
        <f t="shared" si="34"/>
        <v>#N/A</v>
      </c>
      <c r="AH29" s="71">
        <v>3</v>
      </c>
      <c r="AI29" s="71">
        <v>4</v>
      </c>
      <c r="AJ29" s="181" t="e">
        <f t="shared" si="11"/>
        <v>#N/A</v>
      </c>
      <c r="AK29" s="251" t="e">
        <f t="shared" si="2"/>
        <v>#N/A</v>
      </c>
      <c r="AL29" s="295" t="s">
        <v>174</v>
      </c>
      <c r="AM29" s="298" t="s">
        <v>325</v>
      </c>
      <c r="AN29" s="298" t="s">
        <v>326</v>
      </c>
      <c r="AO29" s="308" t="s">
        <v>164</v>
      </c>
      <c r="AP29" s="308" t="s">
        <v>164</v>
      </c>
      <c r="AQ29" s="308" t="s">
        <v>164</v>
      </c>
      <c r="AR29" s="308" t="s">
        <v>164</v>
      </c>
      <c r="AS29" s="286">
        <v>3</v>
      </c>
      <c r="AT29" s="259">
        <v>2</v>
      </c>
      <c r="AU29" s="259">
        <v>2</v>
      </c>
      <c r="AV29" s="259" t="s">
        <v>165</v>
      </c>
      <c r="AW29" s="181" t="e">
        <f t="shared" si="16"/>
        <v>#N/A</v>
      </c>
      <c r="AX29" s="287" t="e">
        <f t="shared" si="3"/>
        <v>#N/A</v>
      </c>
      <c r="AY29" s="266" t="e">
        <f t="shared" si="35"/>
        <v>#N/A</v>
      </c>
      <c r="AZ29" s="266" t="e">
        <f t="shared" si="36"/>
        <v>#N/A</v>
      </c>
      <c r="BA29" s="267">
        <v>3</v>
      </c>
      <c r="BB29" s="267">
        <v>3</v>
      </c>
      <c r="BC29" s="181" t="e">
        <f t="shared" si="12"/>
        <v>#N/A</v>
      </c>
      <c r="BD29" s="289" t="e">
        <f t="shared" si="6"/>
        <v>#N/A</v>
      </c>
      <c r="BE29" s="295" t="s">
        <v>158</v>
      </c>
      <c r="BF29" s="93" t="s">
        <v>327</v>
      </c>
      <c r="BG29" s="73" t="s">
        <v>328</v>
      </c>
      <c r="BH29" s="73"/>
      <c r="BI29" s="73"/>
      <c r="BJ29" s="73"/>
      <c r="BK29" s="74"/>
      <c r="BL29" s="276" t="s">
        <v>162</v>
      </c>
      <c r="BM29" s="276" t="s">
        <v>167</v>
      </c>
      <c r="BN29" s="276" t="s">
        <v>162</v>
      </c>
      <c r="BO29" s="276" t="s">
        <v>179</v>
      </c>
      <c r="BP29" s="181" t="str">
        <f t="shared" si="13"/>
        <v>42</v>
      </c>
      <c r="BQ29" s="403" t="str">
        <f>VLOOKUP(BR29&amp;BN29,biorisk,3,FALSE)</f>
        <v>Moderate</v>
      </c>
      <c r="BR29" s="404">
        <f>VLOOKUP(BL29&amp;BM29,likelihood,2,FALSE)</f>
        <v>4</v>
      </c>
      <c r="BS29" s="404">
        <f>VLOOKUP(BR29&amp;BN29,biorisk,2,FALSE)</f>
        <v>3</v>
      </c>
      <c r="BT29" s="276" t="s">
        <v>161</v>
      </c>
      <c r="BU29" s="276" t="s">
        <v>161</v>
      </c>
      <c r="BV29" s="181" t="str">
        <f t="shared" si="14"/>
        <v>33</v>
      </c>
      <c r="BW29" s="405" t="str">
        <f t="shared" si="17"/>
        <v>Moderate</v>
      </c>
      <c r="BX29" s="295"/>
      <c r="BY29" s="452" t="s">
        <v>329</v>
      </c>
      <c r="BZ29" s="298"/>
      <c r="CA29" s="298"/>
      <c r="CB29" s="298"/>
      <c r="CC29" s="298"/>
      <c r="CD29" s="299"/>
    </row>
    <row r="30" spans="1:82" ht="240" customHeight="1" thickBot="1">
      <c r="A30" s="97" t="s">
        <v>271</v>
      </c>
      <c r="B30" s="199" t="s">
        <v>60</v>
      </c>
      <c r="C30" s="199" t="s">
        <v>54</v>
      </c>
      <c r="D30" s="57" t="s">
        <v>73</v>
      </c>
      <c r="E30" s="490">
        <v>26</v>
      </c>
      <c r="F30" s="131" t="s">
        <v>330</v>
      </c>
      <c r="G30" s="263">
        <v>-1</v>
      </c>
      <c r="H30" s="263">
        <v>-1</v>
      </c>
      <c r="I30" s="263">
        <v>-1</v>
      </c>
      <c r="J30" s="263"/>
      <c r="K30" s="181" t="str">
        <f t="shared" si="7"/>
        <v>-1-1</v>
      </c>
      <c r="L30" s="260" t="str">
        <f>VLOOKUP(M30&amp;I30,biorisk,3,FALSE)</f>
        <v>High Priority Data Gap</v>
      </c>
      <c r="M30" s="261">
        <f>VLOOKUP(G30&amp;H30,likelihood,2,FALSE)</f>
        <v>-1</v>
      </c>
      <c r="N30" s="261">
        <f>VLOOKUP(M30&amp;I30,biorisk,2,FALSE)</f>
        <v>-1</v>
      </c>
      <c r="O30" s="499">
        <v>-1</v>
      </c>
      <c r="P30" s="499">
        <v>-1</v>
      </c>
      <c r="Q30" s="181" t="str">
        <f t="shared" si="8"/>
        <v>-1-1</v>
      </c>
      <c r="R30" s="497" t="str">
        <f t="shared" ref="R30:R32" si="40">VLOOKUP(N30&amp;P30,futurerisk,3,FALSE)</f>
        <v>High Priority Data Gap</v>
      </c>
      <c r="S30" s="296" t="s">
        <v>158</v>
      </c>
      <c r="T30" s="300"/>
      <c r="U30" s="300"/>
      <c r="V30" s="300" t="s">
        <v>160</v>
      </c>
      <c r="W30" s="300" t="s">
        <v>160</v>
      </c>
      <c r="X30" s="300" t="s">
        <v>160</v>
      </c>
      <c r="Y30" s="302"/>
      <c r="Z30" s="263">
        <v>-1</v>
      </c>
      <c r="AA30" s="263">
        <v>-1</v>
      </c>
      <c r="AB30" s="263">
        <v>-1</v>
      </c>
      <c r="AC30" s="263"/>
      <c r="AD30" s="181" t="e">
        <f t="shared" si="15"/>
        <v>#N/A</v>
      </c>
      <c r="AE30" s="497" t="e">
        <f t="shared" si="10"/>
        <v>#N/A</v>
      </c>
      <c r="AF30" s="498" t="e">
        <f t="shared" si="33"/>
        <v>#N/A</v>
      </c>
      <c r="AG30" s="498" t="e">
        <f t="shared" si="34"/>
        <v>#N/A</v>
      </c>
      <c r="AH30" s="499">
        <v>-1</v>
      </c>
      <c r="AI30" s="499">
        <v>-1</v>
      </c>
      <c r="AJ30" s="181" t="e">
        <f t="shared" si="11"/>
        <v>#N/A</v>
      </c>
      <c r="AK30" s="497" t="e">
        <f t="shared" si="2"/>
        <v>#N/A</v>
      </c>
      <c r="AL30" s="296" t="s">
        <v>158</v>
      </c>
      <c r="AM30" s="300"/>
      <c r="AN30" s="300"/>
      <c r="AO30" s="300"/>
      <c r="AP30" s="300"/>
      <c r="AQ30" s="300"/>
      <c r="AR30" s="300"/>
      <c r="AS30" s="263">
        <v>-1</v>
      </c>
      <c r="AT30" s="263">
        <v>-1</v>
      </c>
      <c r="AU30" s="263">
        <v>-1</v>
      </c>
      <c r="AV30" s="263"/>
      <c r="AW30" s="181" t="e">
        <f t="shared" si="16"/>
        <v>#N/A</v>
      </c>
      <c r="AX30" s="497" t="e">
        <f t="shared" si="3"/>
        <v>#N/A</v>
      </c>
      <c r="AY30" s="498" t="e">
        <f t="shared" si="35"/>
        <v>#N/A</v>
      </c>
      <c r="AZ30" s="498" t="e">
        <f t="shared" si="36"/>
        <v>#N/A</v>
      </c>
      <c r="BA30" s="499">
        <v>-1</v>
      </c>
      <c r="BB30" s="499">
        <v>-1</v>
      </c>
      <c r="BC30" s="181" t="e">
        <f t="shared" si="12"/>
        <v>#N/A</v>
      </c>
      <c r="BD30" s="497" t="e">
        <f t="shared" si="6"/>
        <v>#N/A</v>
      </c>
      <c r="BE30" s="296" t="s">
        <v>158</v>
      </c>
      <c r="BF30" s="76"/>
      <c r="BJ30" s="77" t="s">
        <v>331</v>
      </c>
      <c r="BK30" s="78"/>
      <c r="BL30" s="263">
        <v>-1</v>
      </c>
      <c r="BM30" s="263">
        <v>-1</v>
      </c>
      <c r="BN30" s="263">
        <v>-1</v>
      </c>
      <c r="BO30" s="263"/>
      <c r="BP30" s="181" t="str">
        <f t="shared" si="13"/>
        <v>-1-1</v>
      </c>
      <c r="BQ30" s="403" t="str">
        <f>VLOOKUP(BR30&amp;BN30,biorisk,3,FALSE)</f>
        <v>High Priority Data Gap</v>
      </c>
      <c r="BR30" s="404">
        <f>VLOOKUP(BL30&amp;BM30,likelihood,2,FALSE)</f>
        <v>-1</v>
      </c>
      <c r="BS30" s="404">
        <f>VLOOKUP(BR30&amp;BN30,biorisk,2,FALSE)</f>
        <v>-1</v>
      </c>
      <c r="BT30" s="499">
        <v>-1</v>
      </c>
      <c r="BU30" s="499">
        <v>-1</v>
      </c>
      <c r="BV30" s="181" t="str">
        <f t="shared" si="14"/>
        <v>-1-1</v>
      </c>
      <c r="BW30" s="497" t="str">
        <f t="shared" si="17"/>
        <v>High Priority Data Gap</v>
      </c>
      <c r="BX30" s="296"/>
      <c r="BY30" s="300" t="s">
        <v>264</v>
      </c>
      <c r="BZ30" s="300"/>
      <c r="CA30" s="300"/>
      <c r="CB30" s="300"/>
      <c r="CC30" s="300"/>
      <c r="CD30" s="302"/>
    </row>
    <row r="31" spans="1:82" ht="127" thickBot="1">
      <c r="A31" s="97" t="s">
        <v>271</v>
      </c>
      <c r="B31" s="199" t="s">
        <v>60</v>
      </c>
      <c r="C31" s="199" t="s">
        <v>54</v>
      </c>
      <c r="D31" s="57" t="s">
        <v>74</v>
      </c>
      <c r="E31" s="490">
        <v>27</v>
      </c>
      <c r="F31" s="131" t="s">
        <v>258</v>
      </c>
      <c r="G31" s="263">
        <v>-1</v>
      </c>
      <c r="H31" s="263">
        <v>-1</v>
      </c>
      <c r="I31" s="263">
        <v>-1</v>
      </c>
      <c r="J31" s="263"/>
      <c r="K31" s="181" t="str">
        <f t="shared" si="7"/>
        <v>-1-1</v>
      </c>
      <c r="L31" s="260" t="str">
        <f>VLOOKUP(M31&amp;I31,biorisk,3,FALSE)</f>
        <v>High Priority Data Gap</v>
      </c>
      <c r="M31" s="261">
        <f>VLOOKUP(G31&amp;H31,likelihood,2,FALSE)</f>
        <v>-1</v>
      </c>
      <c r="N31" s="261">
        <f>VLOOKUP(M31&amp;I31,biorisk,2,FALSE)</f>
        <v>-1</v>
      </c>
      <c r="O31" s="499">
        <v>-1</v>
      </c>
      <c r="P31" s="499">
        <v>-1</v>
      </c>
      <c r="Q31" s="181" t="str">
        <f t="shared" si="8"/>
        <v>-1-1</v>
      </c>
      <c r="R31" s="497" t="str">
        <f t="shared" si="40"/>
        <v>High Priority Data Gap</v>
      </c>
      <c r="S31" s="296" t="s">
        <v>158</v>
      </c>
      <c r="T31" s="300"/>
      <c r="U31" s="300"/>
      <c r="V31" s="300" t="s">
        <v>160</v>
      </c>
      <c r="W31" s="300" t="s">
        <v>160</v>
      </c>
      <c r="X31" s="300" t="s">
        <v>160</v>
      </c>
      <c r="Y31" s="302"/>
      <c r="Z31" s="81"/>
      <c r="AA31" s="82"/>
      <c r="AB31" s="82"/>
      <c r="AC31" s="82"/>
      <c r="AD31" s="181" t="e">
        <f t="shared" si="15"/>
        <v>#N/A</v>
      </c>
      <c r="AE31" s="253" t="e">
        <f t="shared" si="10"/>
        <v>#N/A</v>
      </c>
      <c r="AF31" s="54" t="e">
        <f t="shared" si="33"/>
        <v>#N/A</v>
      </c>
      <c r="AG31" s="54" t="e">
        <f t="shared" si="34"/>
        <v>#N/A</v>
      </c>
      <c r="AH31" s="55"/>
      <c r="AI31" s="55"/>
      <c r="AJ31" s="181" t="e">
        <f t="shared" si="11"/>
        <v>#N/A</v>
      </c>
      <c r="AK31" s="251" t="e">
        <f t="shared" si="2"/>
        <v>#N/A</v>
      </c>
      <c r="AL31" s="296" t="s">
        <v>158</v>
      </c>
      <c r="AM31" s="300"/>
      <c r="AN31" s="300"/>
      <c r="AO31" s="300"/>
      <c r="AP31" s="300"/>
      <c r="AQ31" s="300"/>
      <c r="AR31" s="300"/>
      <c r="AS31" s="263">
        <v>-1</v>
      </c>
      <c r="AT31" s="263">
        <v>-1</v>
      </c>
      <c r="AU31" s="263">
        <v>-1</v>
      </c>
      <c r="AV31" s="263"/>
      <c r="AW31" s="181" t="e">
        <f t="shared" si="16"/>
        <v>#N/A</v>
      </c>
      <c r="AX31" s="497" t="e">
        <f t="shared" si="3"/>
        <v>#N/A</v>
      </c>
      <c r="AY31" s="498" t="e">
        <f t="shared" si="35"/>
        <v>#N/A</v>
      </c>
      <c r="AZ31" s="498" t="e">
        <f t="shared" si="36"/>
        <v>#N/A</v>
      </c>
      <c r="BA31" s="499">
        <v>-1</v>
      </c>
      <c r="BB31" s="499">
        <v>-1</v>
      </c>
      <c r="BC31" s="181" t="e">
        <f t="shared" si="12"/>
        <v>#N/A</v>
      </c>
      <c r="BD31" s="497" t="e">
        <f t="shared" si="6"/>
        <v>#N/A</v>
      </c>
      <c r="BE31" s="296" t="s">
        <v>158</v>
      </c>
      <c r="BF31" s="76"/>
      <c r="BK31" s="78"/>
      <c r="BL31" s="263">
        <v>-1</v>
      </c>
      <c r="BM31" s="263">
        <v>-1</v>
      </c>
      <c r="BN31" s="263">
        <v>-1</v>
      </c>
      <c r="BO31" s="263"/>
      <c r="BP31" s="181" t="str">
        <f t="shared" si="13"/>
        <v>-1-1</v>
      </c>
      <c r="BQ31" s="403" t="str">
        <f>VLOOKUP(BR31&amp;BN31,biorisk,3,FALSE)</f>
        <v>High Priority Data Gap</v>
      </c>
      <c r="BR31" s="404">
        <f>VLOOKUP(BL31&amp;BM31,likelihood,2,FALSE)</f>
        <v>-1</v>
      </c>
      <c r="BS31" s="404">
        <f>VLOOKUP(BR31&amp;BN31,biorisk,2,FALSE)</f>
        <v>-1</v>
      </c>
      <c r="BT31" s="499">
        <v>-1</v>
      </c>
      <c r="BU31" s="499">
        <v>-1</v>
      </c>
      <c r="BV31" s="181" t="str">
        <f t="shared" si="14"/>
        <v>-1-1</v>
      </c>
      <c r="BW31" s="497" t="str">
        <f t="shared" si="17"/>
        <v>High Priority Data Gap</v>
      </c>
      <c r="BX31" s="296"/>
      <c r="BY31" s="300" t="s">
        <v>264</v>
      </c>
      <c r="BZ31" s="300"/>
      <c r="CA31" s="300"/>
      <c r="CB31" s="300"/>
      <c r="CC31" s="300"/>
      <c r="CD31" s="302"/>
    </row>
    <row r="32" spans="1:82" ht="105" customHeight="1" thickBot="1">
      <c r="A32" s="97" t="s">
        <v>271</v>
      </c>
      <c r="B32" s="199" t="s">
        <v>60</v>
      </c>
      <c r="C32" s="199" t="s">
        <v>54</v>
      </c>
      <c r="D32" s="57" t="s">
        <v>75</v>
      </c>
      <c r="E32" s="490">
        <v>28</v>
      </c>
      <c r="F32" s="131" t="s">
        <v>332</v>
      </c>
      <c r="G32" s="263">
        <v>-1</v>
      </c>
      <c r="H32" s="263">
        <v>-1</v>
      </c>
      <c r="I32" s="263">
        <v>-1</v>
      </c>
      <c r="J32" s="263"/>
      <c r="K32" s="181" t="str">
        <f t="shared" si="7"/>
        <v>-1-1</v>
      </c>
      <c r="L32" s="260" t="str">
        <f>VLOOKUP(M32&amp;I32,biorisk,3,FALSE)</f>
        <v>High Priority Data Gap</v>
      </c>
      <c r="M32" s="261">
        <f>VLOOKUP(G32&amp;H32,likelihood,2,FALSE)</f>
        <v>-1</v>
      </c>
      <c r="N32" s="261">
        <f>VLOOKUP(M32&amp;I32,biorisk,2,FALSE)</f>
        <v>-1</v>
      </c>
      <c r="O32" s="499">
        <v>-1</v>
      </c>
      <c r="P32" s="499">
        <v>-1</v>
      </c>
      <c r="Q32" s="181" t="str">
        <f t="shared" si="8"/>
        <v>-1-1</v>
      </c>
      <c r="R32" s="497" t="str">
        <f t="shared" si="40"/>
        <v>High Priority Data Gap</v>
      </c>
      <c r="S32" s="296" t="s">
        <v>158</v>
      </c>
      <c r="T32" s="300"/>
      <c r="U32" s="300"/>
      <c r="V32" s="300" t="s">
        <v>160</v>
      </c>
      <c r="W32" s="300" t="s">
        <v>160</v>
      </c>
      <c r="X32" s="300" t="s">
        <v>160</v>
      </c>
      <c r="Y32" s="302"/>
      <c r="Z32" s="81"/>
      <c r="AA32" s="82"/>
      <c r="AB32" s="82"/>
      <c r="AC32" s="82"/>
      <c r="AD32" s="181" t="e">
        <f t="shared" si="15"/>
        <v>#N/A</v>
      </c>
      <c r="AE32" s="253" t="e">
        <f t="shared" si="10"/>
        <v>#N/A</v>
      </c>
      <c r="AF32" s="54" t="e">
        <f t="shared" si="33"/>
        <v>#N/A</v>
      </c>
      <c r="AG32" s="54" t="e">
        <f t="shared" si="34"/>
        <v>#N/A</v>
      </c>
      <c r="AH32" s="55"/>
      <c r="AI32" s="55"/>
      <c r="AJ32" s="181" t="e">
        <f t="shared" si="11"/>
        <v>#N/A</v>
      </c>
      <c r="AK32" s="251" t="e">
        <f t="shared" si="2"/>
        <v>#N/A</v>
      </c>
      <c r="AL32" s="296" t="s">
        <v>158</v>
      </c>
      <c r="AM32" s="300"/>
      <c r="AN32" s="300"/>
      <c r="AO32" s="300"/>
      <c r="AP32" s="300"/>
      <c r="AQ32" s="300"/>
      <c r="AR32" s="300"/>
      <c r="AS32" s="263">
        <v>-1</v>
      </c>
      <c r="AT32" s="263">
        <v>-1</v>
      </c>
      <c r="AU32" s="263">
        <v>-1</v>
      </c>
      <c r="AV32" s="263"/>
      <c r="AW32" s="181" t="e">
        <f t="shared" si="16"/>
        <v>#N/A</v>
      </c>
      <c r="AX32" s="497" t="e">
        <f t="shared" si="3"/>
        <v>#N/A</v>
      </c>
      <c r="AY32" s="498" t="e">
        <f t="shared" si="35"/>
        <v>#N/A</v>
      </c>
      <c r="AZ32" s="498" t="e">
        <f t="shared" si="36"/>
        <v>#N/A</v>
      </c>
      <c r="BA32" s="499">
        <v>-1</v>
      </c>
      <c r="BB32" s="499">
        <v>-1</v>
      </c>
      <c r="BC32" s="181" t="e">
        <f t="shared" si="12"/>
        <v>#N/A</v>
      </c>
      <c r="BD32" s="497" t="e">
        <f t="shared" si="6"/>
        <v>#N/A</v>
      </c>
      <c r="BE32" s="296" t="s">
        <v>158</v>
      </c>
      <c r="BF32" s="76"/>
      <c r="BK32" s="78"/>
      <c r="BL32" s="263">
        <v>-1</v>
      </c>
      <c r="BM32" s="263">
        <v>-1</v>
      </c>
      <c r="BN32" s="263">
        <v>-1</v>
      </c>
      <c r="BO32" s="263"/>
      <c r="BP32" s="181" t="str">
        <f t="shared" si="13"/>
        <v>-1-1</v>
      </c>
      <c r="BQ32" s="403" t="str">
        <f>VLOOKUP(BR32&amp;BN32,biorisk,3,FALSE)</f>
        <v>High Priority Data Gap</v>
      </c>
      <c r="BR32" s="404">
        <f>VLOOKUP(BL32&amp;BM32,likelihood,2,FALSE)</f>
        <v>-1</v>
      </c>
      <c r="BS32" s="404">
        <f>VLOOKUP(BR32&amp;BN32,biorisk,2,FALSE)</f>
        <v>-1</v>
      </c>
      <c r="BT32" s="499">
        <v>-1</v>
      </c>
      <c r="BU32" s="499">
        <v>-1</v>
      </c>
      <c r="BV32" s="181" t="str">
        <f t="shared" si="14"/>
        <v>-1-1</v>
      </c>
      <c r="BW32" s="497" t="str">
        <f t="shared" si="17"/>
        <v>High Priority Data Gap</v>
      </c>
      <c r="BX32" s="296"/>
      <c r="BY32" s="300" t="s">
        <v>264</v>
      </c>
      <c r="BZ32" s="300"/>
      <c r="CA32" s="300"/>
      <c r="CB32" s="300"/>
      <c r="CC32" s="300"/>
      <c r="CD32" s="302"/>
    </row>
    <row r="33" spans="1:82" ht="372.75" customHeight="1" thickBot="1">
      <c r="A33" s="97" t="s">
        <v>271</v>
      </c>
      <c r="B33" s="199" t="s">
        <v>60</v>
      </c>
      <c r="C33" s="199" t="s">
        <v>54</v>
      </c>
      <c r="D33" s="57" t="s">
        <v>76</v>
      </c>
      <c r="E33" s="490">
        <v>29</v>
      </c>
      <c r="F33" s="131" t="s">
        <v>333</v>
      </c>
      <c r="G33" s="263"/>
      <c r="H33" s="263"/>
      <c r="I33" s="263"/>
      <c r="J33" s="263"/>
      <c r="K33" s="181" t="e">
        <f t="shared" si="7"/>
        <v>#N/A</v>
      </c>
      <c r="L33" s="260" t="e">
        <f>VLOOKUP(M33&amp;I33,biorisk,3,FALSE)</f>
        <v>#N/A</v>
      </c>
      <c r="M33" s="261" t="e">
        <f>VLOOKUP(G33&amp;H33,likelihood,2,FALSE)</f>
        <v>#N/A</v>
      </c>
      <c r="N33" s="261" t="e">
        <f>VLOOKUP(M33&amp;I33,biorisk,2,FALSE)</f>
        <v>#N/A</v>
      </c>
      <c r="O33" s="276"/>
      <c r="P33" s="276"/>
      <c r="Q33" s="181" t="e">
        <f t="shared" si="8"/>
        <v>#N/A</v>
      </c>
      <c r="R33" s="260" t="e">
        <f t="shared" si="9"/>
        <v>#N/A</v>
      </c>
      <c r="S33" s="296" t="s">
        <v>158</v>
      </c>
      <c r="T33" s="300"/>
      <c r="U33" s="300"/>
      <c r="V33" s="300" t="s">
        <v>160</v>
      </c>
      <c r="W33" s="300" t="s">
        <v>160</v>
      </c>
      <c r="X33" s="300" t="s">
        <v>160</v>
      </c>
      <c r="Y33" s="302"/>
      <c r="Z33" s="81"/>
      <c r="AA33" s="82"/>
      <c r="AB33" s="82"/>
      <c r="AC33" s="82"/>
      <c r="AD33" s="181" t="e">
        <f t="shared" si="15"/>
        <v>#N/A</v>
      </c>
      <c r="AE33" s="253" t="e">
        <f t="shared" si="10"/>
        <v>#N/A</v>
      </c>
      <c r="AF33" s="54" t="e">
        <f t="shared" si="33"/>
        <v>#N/A</v>
      </c>
      <c r="AG33" s="54" t="e">
        <f t="shared" si="34"/>
        <v>#N/A</v>
      </c>
      <c r="AH33" s="55"/>
      <c r="AI33" s="55"/>
      <c r="AJ33" s="181" t="e">
        <f t="shared" si="11"/>
        <v>#N/A</v>
      </c>
      <c r="AK33" s="251" t="e">
        <f t="shared" si="2"/>
        <v>#N/A</v>
      </c>
      <c r="AL33" s="296" t="s">
        <v>174</v>
      </c>
      <c r="AM33" s="300" t="s">
        <v>334</v>
      </c>
      <c r="AN33" s="300"/>
      <c r="AO33" s="300"/>
      <c r="AP33" s="300"/>
      <c r="AQ33" s="300"/>
      <c r="AR33" s="300"/>
      <c r="AS33" s="288"/>
      <c r="AT33" s="263"/>
      <c r="AU33" s="263"/>
      <c r="AV33" s="263"/>
      <c r="AW33" s="181" t="e">
        <f t="shared" si="16"/>
        <v>#N/A</v>
      </c>
      <c r="AX33" s="287" t="e">
        <f t="shared" si="3"/>
        <v>#N/A</v>
      </c>
      <c r="AY33" s="275" t="e">
        <f t="shared" si="35"/>
        <v>#N/A</v>
      </c>
      <c r="AZ33" s="275" t="e">
        <f t="shared" si="36"/>
        <v>#N/A</v>
      </c>
      <c r="BA33" s="276"/>
      <c r="BB33" s="276"/>
      <c r="BC33" s="181" t="e">
        <f t="shared" si="12"/>
        <v>#N/A</v>
      </c>
      <c r="BD33" s="289" t="e">
        <f t="shared" si="6"/>
        <v>#N/A</v>
      </c>
      <c r="BE33" s="296" t="s">
        <v>158</v>
      </c>
      <c r="BF33" s="76"/>
      <c r="BK33" s="78"/>
      <c r="BL33" s="276">
        <v>0</v>
      </c>
      <c r="BM33" s="276">
        <v>0</v>
      </c>
      <c r="BN33" s="276">
        <v>0</v>
      </c>
      <c r="BO33" s="276">
        <v>0</v>
      </c>
      <c r="BP33" s="181" t="str">
        <f t="shared" ref="BP33" si="41">(BR33&amp;BN33)</f>
        <v>00</v>
      </c>
      <c r="BQ33" s="403" t="str">
        <f>VLOOKUP(BR33&amp;BN33,biorisk,3,FALSE)</f>
        <v>Low Priority Data Gap</v>
      </c>
      <c r="BR33" s="404">
        <f>VLOOKUP(BL33&amp;BM33,likelihood,2,FALSE)</f>
        <v>0</v>
      </c>
      <c r="BS33" s="404">
        <f>VLOOKUP(BR33&amp;BN33,biorisk,2,FALSE)</f>
        <v>0</v>
      </c>
      <c r="BT33" s="276">
        <v>0</v>
      </c>
      <c r="BU33" s="276">
        <v>0</v>
      </c>
      <c r="BV33" s="181" t="str">
        <f t="shared" ref="BV33" si="42">(BS33&amp;BU33)</f>
        <v>00</v>
      </c>
      <c r="BW33" s="405" t="str">
        <f t="shared" ref="BW33" si="43">VLOOKUP(BS33&amp;BU33,futurerisk,3,FALSE)</f>
        <v>Low Priority Data Gap</v>
      </c>
      <c r="BX33" s="296"/>
      <c r="BY33" s="300" t="s">
        <v>335</v>
      </c>
      <c r="BZ33" s="300"/>
      <c r="CA33" s="300"/>
      <c r="CB33" s="300"/>
      <c r="CC33" s="300"/>
      <c r="CD33" s="302"/>
    </row>
    <row r="34" spans="1:82" ht="120.75" customHeight="1" thickBot="1">
      <c r="A34" s="72" t="s">
        <v>205</v>
      </c>
      <c r="B34" s="65" t="s">
        <v>77</v>
      </c>
      <c r="C34" s="65" t="s">
        <v>39</v>
      </c>
      <c r="D34" s="98" t="s">
        <v>78</v>
      </c>
      <c r="E34" s="491">
        <v>30</v>
      </c>
      <c r="F34" s="113" t="s">
        <v>336</v>
      </c>
      <c r="G34" s="259"/>
      <c r="H34" s="259"/>
      <c r="I34" s="259"/>
      <c r="J34" s="259"/>
      <c r="K34" s="181" t="e">
        <f t="shared" si="7"/>
        <v>#N/A</v>
      </c>
      <c r="L34" s="260" t="e">
        <f>VLOOKUP(M34&amp;I34,biorisk,3,FALSE)</f>
        <v>#N/A</v>
      </c>
      <c r="M34" s="261" t="e">
        <f>VLOOKUP(G34&amp;H34,likelihood,2,FALSE)</f>
        <v>#N/A</v>
      </c>
      <c r="N34" s="261" t="e">
        <f>VLOOKUP(M34&amp;I34,biorisk,2,FALSE)</f>
        <v>#N/A</v>
      </c>
      <c r="O34" s="267"/>
      <c r="P34" s="267"/>
      <c r="Q34" s="181" t="e">
        <f t="shared" si="8"/>
        <v>#N/A</v>
      </c>
      <c r="R34" s="260" t="e">
        <f t="shared" si="9"/>
        <v>#N/A</v>
      </c>
      <c r="S34" s="295" t="s">
        <v>158</v>
      </c>
      <c r="T34" s="298"/>
      <c r="U34" s="298"/>
      <c r="V34" s="298" t="s">
        <v>160</v>
      </c>
      <c r="W34" s="298" t="s">
        <v>160</v>
      </c>
      <c r="X34" s="298" t="s">
        <v>160</v>
      </c>
      <c r="Y34" s="299"/>
      <c r="Z34" s="80"/>
      <c r="AA34" s="67"/>
      <c r="AB34" s="67"/>
      <c r="AC34" s="67"/>
      <c r="AD34" s="181" t="e">
        <f t="shared" si="15"/>
        <v>#N/A</v>
      </c>
      <c r="AE34" s="253" t="e">
        <f t="shared" si="10"/>
        <v>#N/A</v>
      </c>
      <c r="AF34" s="70" t="e">
        <f t="shared" si="33"/>
        <v>#N/A</v>
      </c>
      <c r="AG34" s="70" t="e">
        <f t="shared" si="34"/>
        <v>#N/A</v>
      </c>
      <c r="AH34" s="71"/>
      <c r="AI34" s="71"/>
      <c r="AJ34" s="181" t="e">
        <f t="shared" si="11"/>
        <v>#N/A</v>
      </c>
      <c r="AK34" s="251" t="e">
        <f t="shared" si="2"/>
        <v>#N/A</v>
      </c>
      <c r="AL34" s="295" t="s">
        <v>158</v>
      </c>
      <c r="AM34" s="298"/>
      <c r="AN34" s="298"/>
      <c r="AO34" s="298"/>
      <c r="AP34" s="298"/>
      <c r="AQ34" s="298"/>
      <c r="AR34" s="298"/>
      <c r="AS34" s="286">
        <v>2</v>
      </c>
      <c r="AT34" s="259">
        <v>3</v>
      </c>
      <c r="AU34" s="259">
        <v>2</v>
      </c>
      <c r="AV34" s="259" t="s">
        <v>165</v>
      </c>
      <c r="AW34" s="181" t="e">
        <f t="shared" si="16"/>
        <v>#N/A</v>
      </c>
      <c r="AX34" s="287" t="e">
        <f t="shared" si="3"/>
        <v>#N/A</v>
      </c>
      <c r="AY34" s="266" t="e">
        <f t="shared" si="35"/>
        <v>#N/A</v>
      </c>
      <c r="AZ34" s="266" t="e">
        <f t="shared" si="36"/>
        <v>#N/A</v>
      </c>
      <c r="BA34" s="267">
        <v>3</v>
      </c>
      <c r="BB34" s="267">
        <v>3</v>
      </c>
      <c r="BC34" s="181" t="e">
        <f t="shared" si="12"/>
        <v>#N/A</v>
      </c>
      <c r="BD34" s="289" t="e">
        <f t="shared" si="6"/>
        <v>#N/A</v>
      </c>
      <c r="BE34" s="295" t="s">
        <v>158</v>
      </c>
      <c r="BF34" s="93" t="s">
        <v>337</v>
      </c>
      <c r="BG34" s="73" t="s">
        <v>338</v>
      </c>
      <c r="BH34" s="73"/>
      <c r="BI34" s="73"/>
      <c r="BJ34" s="73"/>
      <c r="BK34" s="74"/>
      <c r="BL34" s="276" t="s">
        <v>161</v>
      </c>
      <c r="BM34" s="276" t="s">
        <v>167</v>
      </c>
      <c r="BN34" s="276" t="s">
        <v>161</v>
      </c>
      <c r="BO34" s="276" t="s">
        <v>165</v>
      </c>
      <c r="BP34" s="181" t="str">
        <f t="shared" si="13"/>
        <v>43</v>
      </c>
      <c r="BQ34" s="403" t="str">
        <f>VLOOKUP(BR34&amp;BN34,biorisk,3,FALSE)</f>
        <v>High</v>
      </c>
      <c r="BR34" s="404">
        <f>VLOOKUP(BL34&amp;BM34,likelihood,2,FALSE)</f>
        <v>4</v>
      </c>
      <c r="BS34" s="404">
        <f>VLOOKUP(BR34&amp;BN34,biorisk,2,FALSE)</f>
        <v>4</v>
      </c>
      <c r="BT34" s="276" t="s">
        <v>161</v>
      </c>
      <c r="BU34" s="276" t="s">
        <v>161</v>
      </c>
      <c r="BV34" s="181" t="str">
        <f t="shared" si="14"/>
        <v>43</v>
      </c>
      <c r="BW34" s="405" t="str">
        <f t="shared" ref="BW34:BW35" si="44">VLOOKUP(BS34&amp;BU34,futurerisk,3,FALSE)</f>
        <v>High</v>
      </c>
      <c r="BX34" s="295"/>
      <c r="BY34" s="452" t="s">
        <v>339</v>
      </c>
      <c r="BZ34" s="298" t="s">
        <v>340</v>
      </c>
      <c r="CA34" s="298"/>
      <c r="CB34" s="298"/>
      <c r="CC34" s="298" t="s">
        <v>276</v>
      </c>
      <c r="CD34" s="299"/>
    </row>
    <row r="35" spans="1:82" ht="88" customHeight="1" thickBot="1">
      <c r="A35" s="111" t="s">
        <v>319</v>
      </c>
      <c r="B35" s="199" t="s">
        <v>77</v>
      </c>
      <c r="C35" s="199" t="s">
        <v>39</v>
      </c>
      <c r="D35" s="56" t="s">
        <v>79</v>
      </c>
      <c r="E35" s="490">
        <v>31</v>
      </c>
      <c r="F35" s="131"/>
      <c r="G35" s="263"/>
      <c r="H35" s="263"/>
      <c r="I35" s="263"/>
      <c r="J35" s="263"/>
      <c r="K35" s="181" t="e">
        <f t="shared" si="7"/>
        <v>#N/A</v>
      </c>
      <c r="L35" s="260" t="e">
        <f>VLOOKUP(M35&amp;I35,biorisk,3,FALSE)</f>
        <v>#N/A</v>
      </c>
      <c r="M35" s="261" t="e">
        <f>VLOOKUP(G35&amp;H35,likelihood,2,FALSE)</f>
        <v>#N/A</v>
      </c>
      <c r="N35" s="261" t="e">
        <f>VLOOKUP(M35&amp;I35,biorisk,2,FALSE)</f>
        <v>#N/A</v>
      </c>
      <c r="O35" s="276"/>
      <c r="P35" s="276"/>
      <c r="Q35" s="181" t="e">
        <f t="shared" si="8"/>
        <v>#N/A</v>
      </c>
      <c r="R35" s="260" t="e">
        <f t="shared" si="9"/>
        <v>#N/A</v>
      </c>
      <c r="S35" s="296" t="s">
        <v>158</v>
      </c>
      <c r="T35" s="300"/>
      <c r="U35" s="300"/>
      <c r="V35" s="300" t="s">
        <v>160</v>
      </c>
      <c r="W35" s="300" t="s">
        <v>160</v>
      </c>
      <c r="X35" s="300" t="s">
        <v>160</v>
      </c>
      <c r="Y35" s="302"/>
      <c r="Z35" s="81"/>
      <c r="AA35" s="82"/>
      <c r="AB35" s="82"/>
      <c r="AC35" s="82"/>
      <c r="AD35" s="181" t="e">
        <f t="shared" si="15"/>
        <v>#N/A</v>
      </c>
      <c r="AE35" s="253" t="e">
        <f t="shared" si="10"/>
        <v>#N/A</v>
      </c>
      <c r="AF35" s="54" t="e">
        <f t="shared" si="33"/>
        <v>#N/A</v>
      </c>
      <c r="AG35" s="54" t="e">
        <f t="shared" si="34"/>
        <v>#N/A</v>
      </c>
      <c r="AH35" s="55"/>
      <c r="AI35" s="55"/>
      <c r="AJ35" s="181" t="e">
        <f t="shared" si="11"/>
        <v>#N/A</v>
      </c>
      <c r="AK35" s="251" t="e">
        <f t="shared" si="2"/>
        <v>#N/A</v>
      </c>
      <c r="AL35" s="296" t="s">
        <v>158</v>
      </c>
      <c r="AM35" s="300"/>
      <c r="AN35" s="300"/>
      <c r="AO35" s="300"/>
      <c r="AP35" s="300"/>
      <c r="AQ35" s="300"/>
      <c r="AR35" s="300"/>
      <c r="AS35" s="288"/>
      <c r="AT35" s="263"/>
      <c r="AU35" s="263"/>
      <c r="AV35" s="263"/>
      <c r="AW35" s="181" t="e">
        <f t="shared" si="16"/>
        <v>#N/A</v>
      </c>
      <c r="AX35" s="287" t="e">
        <f t="shared" si="3"/>
        <v>#N/A</v>
      </c>
      <c r="AY35" s="275" t="e">
        <f t="shared" si="35"/>
        <v>#N/A</v>
      </c>
      <c r="AZ35" s="275" t="e">
        <f t="shared" si="36"/>
        <v>#N/A</v>
      </c>
      <c r="BA35" s="276"/>
      <c r="BB35" s="276"/>
      <c r="BC35" s="181" t="e">
        <f t="shared" si="12"/>
        <v>#N/A</v>
      </c>
      <c r="BD35" s="289" t="e">
        <f t="shared" si="6"/>
        <v>#N/A</v>
      </c>
      <c r="BE35" s="296" t="s">
        <v>158</v>
      </c>
      <c r="BF35" s="76"/>
      <c r="BK35" s="78"/>
      <c r="BL35" s="276">
        <v>0</v>
      </c>
      <c r="BM35" s="276">
        <v>0</v>
      </c>
      <c r="BN35" s="276">
        <v>0</v>
      </c>
      <c r="BO35" s="276">
        <v>0</v>
      </c>
      <c r="BP35" s="181" t="str">
        <f t="shared" ref="BP35" si="45">(BR35&amp;BN35)</f>
        <v>00</v>
      </c>
      <c r="BQ35" s="403" t="str">
        <f>VLOOKUP(BR35&amp;BN35,biorisk,3,FALSE)</f>
        <v>Low Priority Data Gap</v>
      </c>
      <c r="BR35" s="404">
        <f>VLOOKUP(BL35&amp;BM35,likelihood,2,FALSE)</f>
        <v>0</v>
      </c>
      <c r="BS35" s="404">
        <f>VLOOKUP(BR35&amp;BN35,biorisk,2,FALSE)</f>
        <v>0</v>
      </c>
      <c r="BT35" s="276">
        <v>0</v>
      </c>
      <c r="BU35" s="276">
        <v>0</v>
      </c>
      <c r="BV35" s="181" t="str">
        <f t="shared" ref="BV35" si="46">(BS35&amp;BU35)</f>
        <v>00</v>
      </c>
      <c r="BW35" s="405" t="str">
        <f t="shared" si="44"/>
        <v>Low Priority Data Gap</v>
      </c>
      <c r="BX35" s="296"/>
      <c r="BY35" s="300" t="s">
        <v>341</v>
      </c>
      <c r="BZ35" s="300"/>
      <c r="CA35" s="300"/>
      <c r="CB35" s="300"/>
      <c r="CC35" s="300"/>
      <c r="CD35" s="302"/>
    </row>
    <row r="36" spans="1:82" ht="295" thickBot="1">
      <c r="A36" s="72" t="s">
        <v>205</v>
      </c>
      <c r="B36" s="65" t="s">
        <v>77</v>
      </c>
      <c r="C36" s="65" t="s">
        <v>39</v>
      </c>
      <c r="D36" s="92" t="s">
        <v>80</v>
      </c>
      <c r="E36" s="491">
        <v>32</v>
      </c>
      <c r="F36" s="113" t="s">
        <v>342</v>
      </c>
      <c r="G36" s="259">
        <v>1</v>
      </c>
      <c r="H36" s="259">
        <v>1</v>
      </c>
      <c r="I36" s="259">
        <v>1</v>
      </c>
      <c r="J36" s="259" t="s">
        <v>179</v>
      </c>
      <c r="K36" s="181" t="str">
        <f t="shared" si="7"/>
        <v>11</v>
      </c>
      <c r="L36" s="260" t="str">
        <f>VLOOKUP(M36&amp;I36,biorisk,3,FALSE)</f>
        <v>Very Low</v>
      </c>
      <c r="M36" s="261">
        <f>VLOOKUP(G36&amp;H36,likelihood,2,FALSE)</f>
        <v>1</v>
      </c>
      <c r="N36" s="261">
        <f>VLOOKUP(M36&amp;I36,biorisk,2,FALSE)</f>
        <v>1</v>
      </c>
      <c r="O36" s="267">
        <v>3</v>
      </c>
      <c r="P36" s="267">
        <v>3</v>
      </c>
      <c r="Q36" s="181" t="str">
        <f t="shared" si="8"/>
        <v>13</v>
      </c>
      <c r="R36" s="260" t="str">
        <f t="shared" si="9"/>
        <v>Very Low</v>
      </c>
      <c r="S36" s="295" t="s">
        <v>158</v>
      </c>
      <c r="T36" s="298" t="s">
        <v>343</v>
      </c>
      <c r="U36" s="298" t="s">
        <v>344</v>
      </c>
      <c r="V36" s="298" t="s">
        <v>160</v>
      </c>
      <c r="W36" s="298" t="s">
        <v>160</v>
      </c>
      <c r="X36" s="298" t="s">
        <v>160</v>
      </c>
      <c r="Y36" s="307" t="s">
        <v>160</v>
      </c>
      <c r="Z36" s="80">
        <v>1</v>
      </c>
      <c r="AA36" s="67">
        <v>1</v>
      </c>
      <c r="AB36" s="67">
        <v>1</v>
      </c>
      <c r="AC36" s="67" t="s">
        <v>179</v>
      </c>
      <c r="AD36" s="181" t="e">
        <f t="shared" si="15"/>
        <v>#N/A</v>
      </c>
      <c r="AE36" s="253" t="e">
        <f t="shared" si="10"/>
        <v>#N/A</v>
      </c>
      <c r="AF36" s="70" t="e">
        <f t="shared" si="33"/>
        <v>#N/A</v>
      </c>
      <c r="AG36" s="70" t="e">
        <f t="shared" si="34"/>
        <v>#N/A</v>
      </c>
      <c r="AH36" s="71">
        <v>3</v>
      </c>
      <c r="AI36" s="71">
        <v>3</v>
      </c>
      <c r="AJ36" s="181" t="e">
        <f t="shared" si="11"/>
        <v>#N/A</v>
      </c>
      <c r="AK36" s="251" t="e">
        <f t="shared" si="2"/>
        <v>#N/A</v>
      </c>
      <c r="AL36" s="295" t="s">
        <v>158</v>
      </c>
      <c r="AM36" s="298" t="s">
        <v>345</v>
      </c>
      <c r="AN36" s="298" t="s">
        <v>346</v>
      </c>
      <c r="AO36" s="308" t="s">
        <v>164</v>
      </c>
      <c r="AP36" s="308" t="s">
        <v>164</v>
      </c>
      <c r="AQ36" s="308" t="s">
        <v>164</v>
      </c>
      <c r="AR36" s="312" t="s">
        <v>347</v>
      </c>
      <c r="AS36" s="286">
        <v>1</v>
      </c>
      <c r="AT36" s="259">
        <v>1</v>
      </c>
      <c r="AU36" s="259">
        <v>1</v>
      </c>
      <c r="AV36" s="259" t="s">
        <v>165</v>
      </c>
      <c r="AW36" s="181" t="e">
        <f t="shared" si="16"/>
        <v>#N/A</v>
      </c>
      <c r="AX36" s="287" t="e">
        <f t="shared" si="3"/>
        <v>#N/A</v>
      </c>
      <c r="AY36" s="266" t="e">
        <f t="shared" si="35"/>
        <v>#N/A</v>
      </c>
      <c r="AZ36" s="266" t="e">
        <f t="shared" si="36"/>
        <v>#N/A</v>
      </c>
      <c r="BA36" s="267">
        <v>3</v>
      </c>
      <c r="BB36" s="267">
        <v>3</v>
      </c>
      <c r="BC36" s="181" t="e">
        <f t="shared" si="12"/>
        <v>#N/A</v>
      </c>
      <c r="BD36" s="289" t="e">
        <f t="shared" si="6"/>
        <v>#N/A</v>
      </c>
      <c r="BE36" s="295" t="s">
        <v>158</v>
      </c>
      <c r="BF36" s="93" t="s">
        <v>348</v>
      </c>
      <c r="BG36" s="116" t="s">
        <v>349</v>
      </c>
      <c r="BH36" s="73"/>
      <c r="BI36" s="73"/>
      <c r="BJ36" s="73"/>
      <c r="BK36" s="74"/>
      <c r="BL36" s="276" t="s">
        <v>191</v>
      </c>
      <c r="BM36" s="276" t="s">
        <v>191</v>
      </c>
      <c r="BN36" s="276" t="s">
        <v>191</v>
      </c>
      <c r="BO36" s="276" t="s">
        <v>157</v>
      </c>
      <c r="BP36" s="181" t="str">
        <f t="shared" si="13"/>
        <v>11</v>
      </c>
      <c r="BQ36" s="403" t="str">
        <f>VLOOKUP(BR36&amp;BN36,biorisk,3,FALSE)</f>
        <v>Very Low</v>
      </c>
      <c r="BR36" s="404">
        <f>VLOOKUP(BL36&amp;BM36,likelihood,2,FALSE)</f>
        <v>1</v>
      </c>
      <c r="BS36" s="404">
        <f>VLOOKUP(BR36&amp;BN36,biorisk,2,FALSE)</f>
        <v>1</v>
      </c>
      <c r="BT36" s="276" t="s">
        <v>161</v>
      </c>
      <c r="BU36" s="276" t="s">
        <v>161</v>
      </c>
      <c r="BV36" s="181" t="str">
        <f t="shared" si="14"/>
        <v>13</v>
      </c>
      <c r="BW36" s="405" t="str">
        <f t="shared" ref="BW36:BW37" si="47">VLOOKUP(BS36&amp;BU36,futurerisk,3,FALSE)</f>
        <v>Very Low</v>
      </c>
      <c r="BX36" s="295" t="s">
        <v>158</v>
      </c>
      <c r="BY36" s="298" t="s">
        <v>350</v>
      </c>
      <c r="BZ36" s="298"/>
      <c r="CA36" s="298"/>
      <c r="CB36" s="298"/>
      <c r="CC36" s="298"/>
      <c r="CD36" s="307"/>
    </row>
    <row r="37" spans="1:82" ht="374" customHeight="1" thickBot="1">
      <c r="A37" s="72" t="s">
        <v>205</v>
      </c>
      <c r="B37" s="65" t="s">
        <v>77</v>
      </c>
      <c r="C37" s="65" t="s">
        <v>39</v>
      </c>
      <c r="D37" s="92" t="s">
        <v>81</v>
      </c>
      <c r="E37" s="491">
        <v>33</v>
      </c>
      <c r="F37" s="113" t="s">
        <v>351</v>
      </c>
      <c r="G37" s="263">
        <v>-1</v>
      </c>
      <c r="H37" s="263">
        <v>-1</v>
      </c>
      <c r="I37" s="263">
        <v>-1</v>
      </c>
      <c r="J37" s="263"/>
      <c r="K37" s="181" t="str">
        <f t="shared" si="7"/>
        <v>-1-1</v>
      </c>
      <c r="L37" s="260" t="str">
        <f>VLOOKUP(M37&amp;I37,biorisk,3,FALSE)</f>
        <v>High Priority Data Gap</v>
      </c>
      <c r="M37" s="261">
        <f>VLOOKUP(G37&amp;H37,likelihood,2,FALSE)</f>
        <v>-1</v>
      </c>
      <c r="N37" s="261">
        <f>VLOOKUP(M37&amp;I37,biorisk,2,FALSE)</f>
        <v>-1</v>
      </c>
      <c r="O37" s="499">
        <v>-1</v>
      </c>
      <c r="P37" s="499">
        <v>-1</v>
      </c>
      <c r="Q37" s="181" t="str">
        <f t="shared" si="8"/>
        <v>-1-1</v>
      </c>
      <c r="R37" s="497" t="str">
        <f t="shared" si="9"/>
        <v>High Priority Data Gap</v>
      </c>
      <c r="S37" s="295" t="s">
        <v>158</v>
      </c>
      <c r="T37" s="298" t="s">
        <v>352</v>
      </c>
      <c r="U37" s="298" t="s">
        <v>353</v>
      </c>
      <c r="V37" s="298" t="s">
        <v>160</v>
      </c>
      <c r="W37" s="298" t="s">
        <v>160</v>
      </c>
      <c r="X37" s="298" t="s">
        <v>160</v>
      </c>
      <c r="Y37" s="299" t="s">
        <v>354</v>
      </c>
      <c r="Z37" s="263">
        <v>-1</v>
      </c>
      <c r="AA37" s="263">
        <v>-1</v>
      </c>
      <c r="AB37" s="263">
        <v>-1</v>
      </c>
      <c r="AC37" s="263"/>
      <c r="AD37" s="181" t="e">
        <f t="shared" si="15"/>
        <v>#N/A</v>
      </c>
      <c r="AE37" s="497" t="e">
        <f t="shared" si="10"/>
        <v>#N/A</v>
      </c>
      <c r="AF37" s="498" t="e">
        <f t="shared" si="33"/>
        <v>#N/A</v>
      </c>
      <c r="AG37" s="498" t="e">
        <f t="shared" si="34"/>
        <v>#N/A</v>
      </c>
      <c r="AH37" s="499">
        <v>-1</v>
      </c>
      <c r="AI37" s="499">
        <v>-1</v>
      </c>
      <c r="AJ37" s="181" t="e">
        <f t="shared" si="11"/>
        <v>#N/A</v>
      </c>
      <c r="AK37" s="497" t="e">
        <f t="shared" si="2"/>
        <v>#N/A</v>
      </c>
      <c r="AL37" s="295" t="s">
        <v>158</v>
      </c>
      <c r="AM37" s="298" t="s">
        <v>355</v>
      </c>
      <c r="AN37" s="298" t="s">
        <v>356</v>
      </c>
      <c r="AO37" s="308" t="s">
        <v>164</v>
      </c>
      <c r="AP37" s="308" t="s">
        <v>164</v>
      </c>
      <c r="AQ37" s="308" t="s">
        <v>164</v>
      </c>
      <c r="AR37" s="298" t="s">
        <v>357</v>
      </c>
      <c r="AS37" s="286">
        <v>3</v>
      </c>
      <c r="AT37" s="259">
        <v>2</v>
      </c>
      <c r="AU37" s="259">
        <v>2</v>
      </c>
      <c r="AV37" s="259" t="s">
        <v>165</v>
      </c>
      <c r="AW37" s="181" t="e">
        <f t="shared" si="16"/>
        <v>#N/A</v>
      </c>
      <c r="AX37" s="287" t="e">
        <f t="shared" si="3"/>
        <v>#N/A</v>
      </c>
      <c r="AY37" s="266" t="e">
        <f t="shared" si="35"/>
        <v>#N/A</v>
      </c>
      <c r="AZ37" s="266" t="e">
        <f t="shared" si="36"/>
        <v>#N/A</v>
      </c>
      <c r="BA37" s="267">
        <v>4</v>
      </c>
      <c r="BB37" s="267">
        <v>4</v>
      </c>
      <c r="BC37" s="181" t="e">
        <f t="shared" si="12"/>
        <v>#N/A</v>
      </c>
      <c r="BD37" s="289" t="e">
        <f t="shared" ref="BD37:BD66" si="48">VLOOKUP(AZ37&amp;BB37,futurerisk,3,FALSE)</f>
        <v>#N/A</v>
      </c>
      <c r="BE37" s="295" t="s">
        <v>174</v>
      </c>
      <c r="BF37" s="93" t="s">
        <v>358</v>
      </c>
      <c r="BG37" s="73" t="s">
        <v>359</v>
      </c>
      <c r="BH37" s="73"/>
      <c r="BI37" s="73"/>
      <c r="BJ37" s="73"/>
      <c r="BK37" s="74" t="s">
        <v>360</v>
      </c>
      <c r="BL37" s="263">
        <v>-1</v>
      </c>
      <c r="BM37" s="263">
        <v>-1</v>
      </c>
      <c r="BN37" s="263">
        <v>-1</v>
      </c>
      <c r="BO37" s="263"/>
      <c r="BP37" s="181" t="str">
        <f t="shared" si="13"/>
        <v>-1-1</v>
      </c>
      <c r="BQ37" s="403" t="str">
        <f>VLOOKUP(BR37&amp;BN37,biorisk,3,FALSE)</f>
        <v>High Priority Data Gap</v>
      </c>
      <c r="BR37" s="404">
        <f>VLOOKUP(BL37&amp;BM37,likelihood,2,FALSE)</f>
        <v>-1</v>
      </c>
      <c r="BS37" s="404">
        <f>VLOOKUP(BR37&amp;BN37,biorisk,2,FALSE)</f>
        <v>-1</v>
      </c>
      <c r="BT37" s="499">
        <v>-1</v>
      </c>
      <c r="BU37" s="499">
        <v>-1</v>
      </c>
      <c r="BV37" s="181" t="str">
        <f t="shared" si="14"/>
        <v>-1-1</v>
      </c>
      <c r="BW37" s="497" t="str">
        <f t="shared" si="47"/>
        <v>High Priority Data Gap</v>
      </c>
      <c r="BX37" s="295" t="s">
        <v>174</v>
      </c>
      <c r="BY37" s="452" t="s">
        <v>361</v>
      </c>
      <c r="BZ37" s="298" t="s">
        <v>255</v>
      </c>
      <c r="CA37" s="298"/>
      <c r="CB37" s="298"/>
      <c r="CC37" s="452" t="s">
        <v>362</v>
      </c>
      <c r="CD37" s="299"/>
    </row>
    <row r="38" spans="1:82" ht="118.5" customHeight="1" thickBot="1">
      <c r="A38" s="72" t="s">
        <v>205</v>
      </c>
      <c r="B38" s="65" t="s">
        <v>77</v>
      </c>
      <c r="C38" s="65" t="s">
        <v>39</v>
      </c>
      <c r="D38" s="92" t="s">
        <v>82</v>
      </c>
      <c r="E38" s="491">
        <v>34</v>
      </c>
      <c r="F38" s="113" t="s">
        <v>363</v>
      </c>
      <c r="G38" s="259">
        <v>1</v>
      </c>
      <c r="H38" s="259">
        <v>1</v>
      </c>
      <c r="I38" s="259">
        <v>1</v>
      </c>
      <c r="J38" s="259" t="s">
        <v>165</v>
      </c>
      <c r="K38" s="181" t="str">
        <f t="shared" si="7"/>
        <v>11</v>
      </c>
      <c r="L38" s="260" t="str">
        <f>VLOOKUP(M38&amp;I38,biorisk,3,FALSE)</f>
        <v>Very Low</v>
      </c>
      <c r="M38" s="261">
        <f>VLOOKUP(G38&amp;H38,likelihood,2,FALSE)</f>
        <v>1</v>
      </c>
      <c r="N38" s="261">
        <f>VLOOKUP(M38&amp;I38,biorisk,2,FALSE)</f>
        <v>1</v>
      </c>
      <c r="O38" s="267">
        <v>3</v>
      </c>
      <c r="P38" s="267">
        <v>3</v>
      </c>
      <c r="Q38" s="181" t="str">
        <f t="shared" si="8"/>
        <v>13</v>
      </c>
      <c r="R38" s="260" t="str">
        <f t="shared" ref="R38:R54" si="49">VLOOKUP(N38&amp;P38,futurerisk,3,FALSE)</f>
        <v>Very Low</v>
      </c>
      <c r="S38" s="295" t="s">
        <v>174</v>
      </c>
      <c r="T38" s="298" t="s">
        <v>364</v>
      </c>
      <c r="U38" s="298" t="s">
        <v>365</v>
      </c>
      <c r="V38" s="298" t="s">
        <v>160</v>
      </c>
      <c r="W38" s="298" t="s">
        <v>160</v>
      </c>
      <c r="X38" s="298" t="s">
        <v>160</v>
      </c>
      <c r="Y38" s="299" t="s">
        <v>366</v>
      </c>
      <c r="Z38" s="80">
        <v>1</v>
      </c>
      <c r="AA38" s="67">
        <v>1</v>
      </c>
      <c r="AB38" s="67">
        <v>1</v>
      </c>
      <c r="AC38" s="67" t="s">
        <v>165</v>
      </c>
      <c r="AD38" s="181" t="e">
        <f t="shared" si="15"/>
        <v>#N/A</v>
      </c>
      <c r="AE38" s="253" t="e">
        <f t="shared" ref="AE38:AE53" si="50">VLOOKUP(AF38*AB38,biorisk,3,FALSE)</f>
        <v>#N/A</v>
      </c>
      <c r="AF38" s="70" t="e">
        <f t="shared" si="33"/>
        <v>#N/A</v>
      </c>
      <c r="AG38" s="70" t="e">
        <f t="shared" si="34"/>
        <v>#N/A</v>
      </c>
      <c r="AH38" s="71">
        <v>3</v>
      </c>
      <c r="AI38" s="71">
        <v>3</v>
      </c>
      <c r="AJ38" s="181" t="e">
        <f t="shared" si="11"/>
        <v>#N/A</v>
      </c>
      <c r="AK38" s="251" t="e">
        <f t="shared" ref="AK38:AK68" si="51">VLOOKUP(AG38&amp;AI38,futurerisk,3,FALSE)</f>
        <v>#N/A</v>
      </c>
      <c r="AL38" s="295" t="s">
        <v>174</v>
      </c>
      <c r="AM38" s="298" t="s">
        <v>367</v>
      </c>
      <c r="AN38" s="298" t="s">
        <v>368</v>
      </c>
      <c r="AO38" s="298" t="s">
        <v>164</v>
      </c>
      <c r="AP38" s="298" t="s">
        <v>164</v>
      </c>
      <c r="AQ38" s="298" t="s">
        <v>164</v>
      </c>
      <c r="AR38" s="298" t="s">
        <v>369</v>
      </c>
      <c r="AS38" s="286">
        <v>5</v>
      </c>
      <c r="AT38" s="259">
        <v>5</v>
      </c>
      <c r="AU38" s="259">
        <v>2</v>
      </c>
      <c r="AV38" s="259" t="s">
        <v>165</v>
      </c>
      <c r="AW38" s="181" t="e">
        <f t="shared" si="16"/>
        <v>#N/A</v>
      </c>
      <c r="AX38" s="287" t="e">
        <f t="shared" si="3"/>
        <v>#N/A</v>
      </c>
      <c r="AY38" s="266" t="e">
        <f t="shared" si="35"/>
        <v>#N/A</v>
      </c>
      <c r="AZ38" s="266" t="e">
        <f t="shared" si="36"/>
        <v>#N/A</v>
      </c>
      <c r="BA38" s="267">
        <v>4</v>
      </c>
      <c r="BB38" s="267">
        <v>4</v>
      </c>
      <c r="BC38" s="181" t="e">
        <f t="shared" si="12"/>
        <v>#N/A</v>
      </c>
      <c r="BD38" s="289" t="e">
        <f t="shared" si="48"/>
        <v>#N/A</v>
      </c>
      <c r="BE38" s="295" t="s">
        <v>158</v>
      </c>
      <c r="BF38" s="93" t="s">
        <v>370</v>
      </c>
      <c r="BG38" s="73" t="s">
        <v>371</v>
      </c>
      <c r="BH38" s="73"/>
      <c r="BI38" s="73"/>
      <c r="BJ38" s="73"/>
      <c r="BK38" s="74"/>
      <c r="BL38" s="276" t="s">
        <v>191</v>
      </c>
      <c r="BM38" s="276" t="s">
        <v>191</v>
      </c>
      <c r="BN38" s="276" t="s">
        <v>191</v>
      </c>
      <c r="BO38" s="276" t="s">
        <v>157</v>
      </c>
      <c r="BP38" s="181" t="str">
        <f t="shared" si="13"/>
        <v>11</v>
      </c>
      <c r="BQ38" s="403" t="str">
        <f>VLOOKUP(BR38&amp;BN38,biorisk,3,FALSE)</f>
        <v>Very Low</v>
      </c>
      <c r="BR38" s="404">
        <f>VLOOKUP(BL38&amp;BM38,likelihood,2,FALSE)</f>
        <v>1</v>
      </c>
      <c r="BS38" s="404">
        <f>VLOOKUP(BR38&amp;BN38,biorisk,2,FALSE)</f>
        <v>1</v>
      </c>
      <c r="BT38" s="276" t="s">
        <v>161</v>
      </c>
      <c r="BU38" s="276" t="s">
        <v>161</v>
      </c>
      <c r="BV38" s="181" t="str">
        <f t="shared" si="14"/>
        <v>13</v>
      </c>
      <c r="BW38" s="405" t="str">
        <f t="shared" ref="BW38:BW39" si="52">VLOOKUP(BS38&amp;BU38,futurerisk,3,FALSE)</f>
        <v>Very Low</v>
      </c>
      <c r="BX38" s="295" t="s">
        <v>158</v>
      </c>
      <c r="BY38" s="454" t="s">
        <v>372</v>
      </c>
      <c r="BZ38" s="303"/>
      <c r="CA38" s="303"/>
      <c r="CB38" s="303"/>
      <c r="CC38" s="303"/>
      <c r="CD38" s="304"/>
    </row>
    <row r="39" spans="1:82" ht="217" customHeight="1" thickBot="1">
      <c r="A39" s="111" t="s">
        <v>205</v>
      </c>
      <c r="B39" s="199" t="s">
        <v>77</v>
      </c>
      <c r="C39" s="199" t="s">
        <v>39</v>
      </c>
      <c r="D39" s="56" t="s">
        <v>83</v>
      </c>
      <c r="E39" s="490">
        <v>35</v>
      </c>
      <c r="F39" s="131" t="s">
        <v>373</v>
      </c>
      <c r="G39" s="263">
        <v>-1</v>
      </c>
      <c r="H39" s="263">
        <v>-1</v>
      </c>
      <c r="I39" s="263">
        <v>-1</v>
      </c>
      <c r="J39" s="263"/>
      <c r="K39" s="181" t="str">
        <f t="shared" si="7"/>
        <v>-1-1</v>
      </c>
      <c r="L39" s="260" t="str">
        <f>VLOOKUP(M39&amp;I39,biorisk,3,FALSE)</f>
        <v>High Priority Data Gap</v>
      </c>
      <c r="M39" s="261">
        <f>VLOOKUP(G39&amp;H39,likelihood,2,FALSE)</f>
        <v>-1</v>
      </c>
      <c r="N39" s="261">
        <f>VLOOKUP(M39&amp;I39,biorisk,2,FALSE)</f>
        <v>-1</v>
      </c>
      <c r="O39" s="499">
        <v>-1</v>
      </c>
      <c r="P39" s="499">
        <v>-1</v>
      </c>
      <c r="Q39" s="181" t="str">
        <f t="shared" si="8"/>
        <v>-1-1</v>
      </c>
      <c r="R39" s="497" t="str">
        <f t="shared" si="49"/>
        <v>High Priority Data Gap</v>
      </c>
      <c r="S39" s="296" t="s">
        <v>158</v>
      </c>
      <c r="T39" s="300" t="s">
        <v>374</v>
      </c>
      <c r="U39" s="300" t="s">
        <v>375</v>
      </c>
      <c r="V39" s="300" t="s">
        <v>160</v>
      </c>
      <c r="W39" s="300" t="s">
        <v>160</v>
      </c>
      <c r="X39" s="300" t="s">
        <v>160</v>
      </c>
      <c r="Y39" s="302" t="s">
        <v>160</v>
      </c>
      <c r="Z39" s="263">
        <v>-1</v>
      </c>
      <c r="AA39" s="263">
        <v>-1</v>
      </c>
      <c r="AB39" s="263">
        <v>-1</v>
      </c>
      <c r="AC39" s="263"/>
      <c r="AD39" s="181" t="e">
        <f t="shared" si="15"/>
        <v>#N/A</v>
      </c>
      <c r="AE39" s="497" t="e">
        <f t="shared" si="50"/>
        <v>#N/A</v>
      </c>
      <c r="AF39" s="498" t="e">
        <f t="shared" si="33"/>
        <v>#N/A</v>
      </c>
      <c r="AG39" s="498" t="e">
        <f t="shared" si="34"/>
        <v>#N/A</v>
      </c>
      <c r="AH39" s="499">
        <v>-1</v>
      </c>
      <c r="AI39" s="499">
        <v>-1</v>
      </c>
      <c r="AJ39" s="181" t="e">
        <f t="shared" si="11"/>
        <v>#N/A</v>
      </c>
      <c r="AK39" s="497" t="e">
        <f t="shared" si="51"/>
        <v>#N/A</v>
      </c>
      <c r="AL39" s="296" t="s">
        <v>174</v>
      </c>
      <c r="AM39" s="300" t="s">
        <v>376</v>
      </c>
      <c r="AN39" s="300" t="s">
        <v>377</v>
      </c>
      <c r="AO39" s="300" t="s">
        <v>164</v>
      </c>
      <c r="AP39" s="313" t="s">
        <v>164</v>
      </c>
      <c r="AQ39" s="313" t="s">
        <v>164</v>
      </c>
      <c r="AR39" s="313" t="s">
        <v>164</v>
      </c>
      <c r="AS39" s="263">
        <v>-1</v>
      </c>
      <c r="AT39" s="263">
        <v>-1</v>
      </c>
      <c r="AU39" s="263">
        <v>-1</v>
      </c>
      <c r="AV39" s="263"/>
      <c r="AW39" s="181" t="e">
        <f t="shared" si="16"/>
        <v>#N/A</v>
      </c>
      <c r="AX39" s="497" t="e">
        <f t="shared" si="3"/>
        <v>#N/A</v>
      </c>
      <c r="AY39" s="498" t="e">
        <f t="shared" si="35"/>
        <v>#N/A</v>
      </c>
      <c r="AZ39" s="498" t="e">
        <f t="shared" si="36"/>
        <v>#N/A</v>
      </c>
      <c r="BA39" s="499">
        <v>-1</v>
      </c>
      <c r="BB39" s="499">
        <v>-1</v>
      </c>
      <c r="BC39" s="181" t="e">
        <f t="shared" si="12"/>
        <v>#N/A</v>
      </c>
      <c r="BD39" s="497" t="e">
        <f t="shared" si="48"/>
        <v>#N/A</v>
      </c>
      <c r="BE39" s="296" t="s">
        <v>174</v>
      </c>
      <c r="BF39" s="76" t="s">
        <v>378</v>
      </c>
      <c r="BG39" s="201" t="s">
        <v>379</v>
      </c>
      <c r="BK39" s="78"/>
      <c r="BL39" s="263">
        <v>2</v>
      </c>
      <c r="BM39" s="263">
        <v>5</v>
      </c>
      <c r="BN39" s="263">
        <v>2</v>
      </c>
      <c r="BO39" s="263" t="s">
        <v>179</v>
      </c>
      <c r="BP39" s="181" t="str">
        <f t="shared" si="13"/>
        <v>42</v>
      </c>
      <c r="BQ39" s="403" t="str">
        <f>VLOOKUP(BR39&amp;BN39,biorisk,3,FALSE)</f>
        <v>Moderate</v>
      </c>
      <c r="BR39" s="404">
        <f>VLOOKUP(BL39&amp;BM39,likelihood,2,FALSE)</f>
        <v>4</v>
      </c>
      <c r="BS39" s="404">
        <f>VLOOKUP(BR39&amp;BN39,biorisk,2,FALSE)</f>
        <v>3</v>
      </c>
      <c r="BT39" s="499">
        <v>3</v>
      </c>
      <c r="BU39" s="499">
        <v>3</v>
      </c>
      <c r="BV39" s="181" t="str">
        <f t="shared" si="14"/>
        <v>33</v>
      </c>
      <c r="BW39" s="497" t="str">
        <f t="shared" si="52"/>
        <v>Moderate</v>
      </c>
      <c r="BX39" s="296" t="s">
        <v>158</v>
      </c>
      <c r="BY39" s="455" t="s">
        <v>380</v>
      </c>
      <c r="BZ39" s="455" t="s">
        <v>381</v>
      </c>
      <c r="CA39" s="300" t="s">
        <v>382</v>
      </c>
      <c r="CB39" s="300"/>
      <c r="CC39" s="455" t="s">
        <v>383</v>
      </c>
      <c r="CD39" s="302"/>
    </row>
    <row r="40" spans="1:82" ht="279" customHeight="1" thickBot="1">
      <c r="A40" s="72" t="s">
        <v>205</v>
      </c>
      <c r="B40" s="65" t="s">
        <v>77</v>
      </c>
      <c r="C40" s="65" t="s">
        <v>47</v>
      </c>
      <c r="D40" s="92" t="s">
        <v>84</v>
      </c>
      <c r="E40" s="491">
        <v>36</v>
      </c>
      <c r="F40" s="113" t="s">
        <v>384</v>
      </c>
      <c r="G40" s="259">
        <v>4</v>
      </c>
      <c r="H40" s="259">
        <v>3</v>
      </c>
      <c r="I40" s="259">
        <v>4</v>
      </c>
      <c r="J40" s="259" t="s">
        <v>165</v>
      </c>
      <c r="K40" s="181" t="str">
        <f t="shared" si="7"/>
        <v>44</v>
      </c>
      <c r="L40" s="260" t="str">
        <f>VLOOKUP(M40&amp;I40,biorisk,3,FALSE)</f>
        <v>High</v>
      </c>
      <c r="M40" s="261">
        <f>VLOOKUP(G40&amp;H40,likelihood,2,FALSE)</f>
        <v>4</v>
      </c>
      <c r="N40" s="261">
        <f>VLOOKUP(M40&amp;I40,biorisk,2,FALSE)</f>
        <v>4</v>
      </c>
      <c r="O40" s="267">
        <v>3</v>
      </c>
      <c r="P40" s="267">
        <v>4</v>
      </c>
      <c r="Q40" s="181" t="str">
        <f t="shared" si="8"/>
        <v>44</v>
      </c>
      <c r="R40" s="260" t="str">
        <f t="shared" si="49"/>
        <v>Very High</v>
      </c>
      <c r="S40" s="295" t="s">
        <v>174</v>
      </c>
      <c r="T40" s="298" t="s">
        <v>385</v>
      </c>
      <c r="U40" s="298" t="s">
        <v>386</v>
      </c>
      <c r="V40" s="298" t="s">
        <v>160</v>
      </c>
      <c r="W40" s="298" t="s">
        <v>160</v>
      </c>
      <c r="X40" s="298" t="s">
        <v>160</v>
      </c>
      <c r="Y40" s="299" t="s">
        <v>387</v>
      </c>
      <c r="Z40" s="80">
        <v>2</v>
      </c>
      <c r="AA40" s="67">
        <v>5</v>
      </c>
      <c r="AB40" s="67">
        <v>3</v>
      </c>
      <c r="AC40" s="67" t="s">
        <v>165</v>
      </c>
      <c r="AD40" s="181">
        <f t="shared" si="15"/>
        <v>0</v>
      </c>
      <c r="AE40" s="253" t="e">
        <f t="shared" si="50"/>
        <v>#N/A</v>
      </c>
      <c r="AF40" s="70">
        <f t="shared" si="33"/>
        <v>0</v>
      </c>
      <c r="AG40" s="70" t="e">
        <f t="shared" si="34"/>
        <v>#N/A</v>
      </c>
      <c r="AH40" s="71">
        <v>4</v>
      </c>
      <c r="AI40" s="71">
        <v>4</v>
      </c>
      <c r="AJ40" s="181" t="e">
        <f t="shared" si="11"/>
        <v>#N/A</v>
      </c>
      <c r="AK40" s="251" t="e">
        <f t="shared" si="51"/>
        <v>#N/A</v>
      </c>
      <c r="AL40" s="295" t="s">
        <v>174</v>
      </c>
      <c r="AM40" s="298" t="s">
        <v>388</v>
      </c>
      <c r="AN40" s="298" t="s">
        <v>389</v>
      </c>
      <c r="AO40" s="298" t="s">
        <v>164</v>
      </c>
      <c r="AP40" s="308" t="s">
        <v>164</v>
      </c>
      <c r="AQ40" s="308" t="s">
        <v>164</v>
      </c>
      <c r="AR40" s="298" t="s">
        <v>390</v>
      </c>
      <c r="AS40" s="286">
        <v>3</v>
      </c>
      <c r="AT40" s="259">
        <v>5</v>
      </c>
      <c r="AU40" s="259">
        <v>5</v>
      </c>
      <c r="AV40" s="259" t="s">
        <v>165</v>
      </c>
      <c r="AW40" s="181" t="e">
        <f t="shared" si="16"/>
        <v>#N/A</v>
      </c>
      <c r="AX40" s="287" t="e">
        <f t="shared" si="3"/>
        <v>#N/A</v>
      </c>
      <c r="AY40" s="266" t="e">
        <f t="shared" si="35"/>
        <v>#N/A</v>
      </c>
      <c r="AZ40" s="266" t="e">
        <f t="shared" si="36"/>
        <v>#N/A</v>
      </c>
      <c r="BA40" s="267">
        <v>3</v>
      </c>
      <c r="BB40" s="267">
        <v>3</v>
      </c>
      <c r="BC40" s="181" t="e">
        <f t="shared" si="12"/>
        <v>#N/A</v>
      </c>
      <c r="BD40" s="289" t="e">
        <f t="shared" si="48"/>
        <v>#N/A</v>
      </c>
      <c r="BE40" s="295" t="s">
        <v>174</v>
      </c>
      <c r="BF40" s="93" t="s">
        <v>391</v>
      </c>
      <c r="BG40" s="73" t="s">
        <v>392</v>
      </c>
      <c r="BH40" s="73"/>
      <c r="BI40" s="73"/>
      <c r="BJ40" s="73"/>
      <c r="BK40" s="74" t="s">
        <v>393</v>
      </c>
      <c r="BL40" s="276" t="s">
        <v>168</v>
      </c>
      <c r="BM40" s="276" t="s">
        <v>167</v>
      </c>
      <c r="BN40" s="276" t="s">
        <v>168</v>
      </c>
      <c r="BO40" s="276" t="s">
        <v>157</v>
      </c>
      <c r="BP40" s="181" t="str">
        <f t="shared" si="13"/>
        <v>54</v>
      </c>
      <c r="BQ40" s="403" t="str">
        <f>VLOOKUP(BR40&amp;BN40,biorisk,3,FALSE)</f>
        <v>Very High</v>
      </c>
      <c r="BR40" s="404">
        <f>VLOOKUP(BL40&amp;BM40,likelihood,2,FALSE)</f>
        <v>5</v>
      </c>
      <c r="BS40" s="404">
        <f>VLOOKUP(BR40&amp;BN40,biorisk,2,FALSE)</f>
        <v>5</v>
      </c>
      <c r="BT40" s="276" t="s">
        <v>161</v>
      </c>
      <c r="BU40" s="276" t="s">
        <v>161</v>
      </c>
      <c r="BV40" s="181" t="str">
        <f t="shared" si="14"/>
        <v>53</v>
      </c>
      <c r="BW40" s="405" t="str">
        <f t="shared" ref="BW40:BW69" si="53">VLOOKUP(BS40&amp;BU40,futurerisk,3,FALSE)</f>
        <v>Very High</v>
      </c>
      <c r="BX40" s="295"/>
      <c r="BY40" s="452" t="s">
        <v>394</v>
      </c>
      <c r="BZ40" s="298"/>
      <c r="CA40" s="298"/>
      <c r="CB40" s="298"/>
      <c r="CC40" s="298"/>
      <c r="CD40" s="299"/>
    </row>
    <row r="41" spans="1:82" ht="288" customHeight="1" thickBot="1">
      <c r="A41" s="72" t="s">
        <v>205</v>
      </c>
      <c r="B41" s="65" t="s">
        <v>77</v>
      </c>
      <c r="C41" s="65" t="s">
        <v>47</v>
      </c>
      <c r="D41" s="92" t="s">
        <v>85</v>
      </c>
      <c r="E41" s="491">
        <v>37</v>
      </c>
      <c r="F41" s="129" t="s">
        <v>395</v>
      </c>
      <c r="G41" s="259">
        <v>4</v>
      </c>
      <c r="H41" s="259">
        <v>3</v>
      </c>
      <c r="I41" s="259">
        <v>4</v>
      </c>
      <c r="J41" s="259" t="s">
        <v>165</v>
      </c>
      <c r="K41" s="181" t="str">
        <f t="shared" si="7"/>
        <v>44</v>
      </c>
      <c r="L41" s="260" t="str">
        <f>VLOOKUP(M41&amp;I41,biorisk,3,FALSE)</f>
        <v>High</v>
      </c>
      <c r="M41" s="261">
        <f>VLOOKUP(G41&amp;H41,likelihood,2,FALSE)</f>
        <v>4</v>
      </c>
      <c r="N41" s="261">
        <f>VLOOKUP(M41&amp;I41,biorisk,2,FALSE)</f>
        <v>4</v>
      </c>
      <c r="O41" s="267">
        <v>3</v>
      </c>
      <c r="P41" s="267">
        <v>4</v>
      </c>
      <c r="Q41" s="181" t="str">
        <f t="shared" si="8"/>
        <v>44</v>
      </c>
      <c r="R41" s="260" t="str">
        <f t="shared" si="49"/>
        <v>Very High</v>
      </c>
      <c r="S41" s="295" t="s">
        <v>174</v>
      </c>
      <c r="T41" s="298" t="s">
        <v>396</v>
      </c>
      <c r="U41" s="298" t="s">
        <v>386</v>
      </c>
      <c r="V41" s="298" t="s">
        <v>397</v>
      </c>
      <c r="W41" s="298" t="s">
        <v>397</v>
      </c>
      <c r="X41" s="298" t="s">
        <v>397</v>
      </c>
      <c r="Y41" s="299" t="s">
        <v>397</v>
      </c>
      <c r="Z41" s="80">
        <v>2</v>
      </c>
      <c r="AA41" s="67">
        <v>5</v>
      </c>
      <c r="AB41" s="67">
        <v>3</v>
      </c>
      <c r="AC41" s="67" t="s">
        <v>165</v>
      </c>
      <c r="AD41" s="181">
        <f t="shared" si="15"/>
        <v>0</v>
      </c>
      <c r="AE41" s="253" t="e">
        <f t="shared" si="50"/>
        <v>#N/A</v>
      </c>
      <c r="AF41" s="70">
        <f t="shared" si="33"/>
        <v>0</v>
      </c>
      <c r="AG41" s="70" t="e">
        <f t="shared" si="34"/>
        <v>#N/A</v>
      </c>
      <c r="AH41" s="71">
        <v>4</v>
      </c>
      <c r="AI41" s="71">
        <v>4</v>
      </c>
      <c r="AJ41" s="181" t="e">
        <f t="shared" si="11"/>
        <v>#N/A</v>
      </c>
      <c r="AK41" s="251" t="e">
        <f t="shared" si="51"/>
        <v>#N/A</v>
      </c>
      <c r="AL41" s="295" t="s">
        <v>174</v>
      </c>
      <c r="AM41" s="298" t="s">
        <v>398</v>
      </c>
      <c r="AN41" s="298" t="s">
        <v>399</v>
      </c>
      <c r="AO41" s="308" t="s">
        <v>164</v>
      </c>
      <c r="AP41" s="308" t="s">
        <v>164</v>
      </c>
      <c r="AQ41" s="308" t="s">
        <v>164</v>
      </c>
      <c r="AR41" s="308" t="s">
        <v>164</v>
      </c>
      <c r="AS41" s="286">
        <v>3</v>
      </c>
      <c r="AT41" s="259">
        <v>5</v>
      </c>
      <c r="AU41" s="259">
        <v>3</v>
      </c>
      <c r="AV41" s="259" t="s">
        <v>165</v>
      </c>
      <c r="AW41" s="181" t="e">
        <f t="shared" si="16"/>
        <v>#N/A</v>
      </c>
      <c r="AX41" s="287" t="e">
        <f t="shared" si="3"/>
        <v>#N/A</v>
      </c>
      <c r="AY41" s="266" t="e">
        <f t="shared" si="35"/>
        <v>#N/A</v>
      </c>
      <c r="AZ41" s="266" t="e">
        <f t="shared" si="36"/>
        <v>#N/A</v>
      </c>
      <c r="BA41" s="267">
        <v>3</v>
      </c>
      <c r="BB41" s="267">
        <v>3</v>
      </c>
      <c r="BC41" s="181" t="e">
        <f t="shared" si="12"/>
        <v>#N/A</v>
      </c>
      <c r="BD41" s="289" t="e">
        <f t="shared" si="48"/>
        <v>#N/A</v>
      </c>
      <c r="BE41" s="295" t="s">
        <v>158</v>
      </c>
      <c r="BF41" s="93" t="s">
        <v>400</v>
      </c>
      <c r="BG41" s="73" t="s">
        <v>401</v>
      </c>
      <c r="BH41" s="73"/>
      <c r="BI41" s="73"/>
      <c r="BJ41" s="73"/>
      <c r="BK41" s="118" t="s">
        <v>402</v>
      </c>
      <c r="BL41" s="276" t="s">
        <v>168</v>
      </c>
      <c r="BM41" s="276" t="s">
        <v>167</v>
      </c>
      <c r="BN41" s="276" t="s">
        <v>168</v>
      </c>
      <c r="BO41" s="276" t="s">
        <v>157</v>
      </c>
      <c r="BP41" s="181" t="str">
        <f t="shared" si="13"/>
        <v>54</v>
      </c>
      <c r="BQ41" s="403" t="str">
        <f>VLOOKUP(BR41&amp;BN41,biorisk,3,FALSE)</f>
        <v>Very High</v>
      </c>
      <c r="BR41" s="404">
        <f>VLOOKUP(BL41&amp;BM41,likelihood,2,FALSE)</f>
        <v>5</v>
      </c>
      <c r="BS41" s="404">
        <f>VLOOKUP(BR41&amp;BN41,biorisk,2,FALSE)</f>
        <v>5</v>
      </c>
      <c r="BT41" s="276" t="s">
        <v>161</v>
      </c>
      <c r="BU41" s="276" t="s">
        <v>161</v>
      </c>
      <c r="BV41" s="181" t="str">
        <f t="shared" si="14"/>
        <v>53</v>
      </c>
      <c r="BW41" s="405" t="str">
        <f t="shared" ref="BW41" si="54">VLOOKUP(BS41&amp;BU41,futurerisk,3,FALSE)</f>
        <v>Very High</v>
      </c>
      <c r="BX41" s="295"/>
      <c r="BY41" s="300" t="s">
        <v>403</v>
      </c>
      <c r="BZ41" s="298"/>
      <c r="CA41" s="298"/>
      <c r="CB41" s="298"/>
      <c r="CC41" s="298"/>
      <c r="CD41" s="299"/>
    </row>
    <row r="42" spans="1:82" ht="259" customHeight="1" thickBot="1">
      <c r="A42" s="99" t="s">
        <v>404</v>
      </c>
      <c r="B42" s="100" t="s">
        <v>77</v>
      </c>
      <c r="C42" s="100" t="s">
        <v>47</v>
      </c>
      <c r="D42" s="109" t="s">
        <v>86</v>
      </c>
      <c r="E42" s="492">
        <v>38</v>
      </c>
      <c r="F42" s="115" t="s">
        <v>405</v>
      </c>
      <c r="G42" s="272">
        <v>1</v>
      </c>
      <c r="H42" s="272">
        <v>1</v>
      </c>
      <c r="I42" s="272">
        <v>1</v>
      </c>
      <c r="J42" s="272" t="s">
        <v>165</v>
      </c>
      <c r="K42" s="181" t="str">
        <f t="shared" si="7"/>
        <v>11</v>
      </c>
      <c r="L42" s="260" t="str">
        <f>VLOOKUP(M42&amp;I42,biorisk,3,FALSE)</f>
        <v>Very Low</v>
      </c>
      <c r="M42" s="261">
        <f>VLOOKUP(G42&amp;H42,likelihood,2,FALSE)</f>
        <v>1</v>
      </c>
      <c r="N42" s="261">
        <f>VLOOKUP(M42&amp;I42,biorisk,2,FALSE)</f>
        <v>1</v>
      </c>
      <c r="O42" s="274">
        <v>3</v>
      </c>
      <c r="P42" s="274">
        <v>4</v>
      </c>
      <c r="Q42" s="181" t="str">
        <f t="shared" si="8"/>
        <v>14</v>
      </c>
      <c r="R42" s="260" t="str">
        <f t="shared" si="49"/>
        <v>Low</v>
      </c>
      <c r="S42" s="295" t="s">
        <v>174</v>
      </c>
      <c r="T42" s="303" t="s">
        <v>406</v>
      </c>
      <c r="U42" s="303" t="s">
        <v>245</v>
      </c>
      <c r="V42" s="303" t="s">
        <v>245</v>
      </c>
      <c r="W42" s="303" t="s">
        <v>245</v>
      </c>
      <c r="X42" s="303" t="s">
        <v>245</v>
      </c>
      <c r="Y42" s="304" t="s">
        <v>245</v>
      </c>
      <c r="Z42" s="102">
        <v>3</v>
      </c>
      <c r="AA42" s="103">
        <v>5</v>
      </c>
      <c r="AB42" s="103">
        <v>4</v>
      </c>
      <c r="AC42" s="103" t="s">
        <v>179</v>
      </c>
      <c r="AD42" s="181" t="e">
        <f t="shared" si="15"/>
        <v>#N/A</v>
      </c>
      <c r="AE42" s="253" t="e">
        <f t="shared" si="50"/>
        <v>#N/A</v>
      </c>
      <c r="AF42" s="104" t="e">
        <f t="shared" si="33"/>
        <v>#N/A</v>
      </c>
      <c r="AG42" s="104" t="e">
        <f t="shared" si="34"/>
        <v>#N/A</v>
      </c>
      <c r="AH42" s="105">
        <v>2</v>
      </c>
      <c r="AI42" s="105">
        <v>4</v>
      </c>
      <c r="AJ42" s="181" t="e">
        <f t="shared" si="11"/>
        <v>#N/A</v>
      </c>
      <c r="AK42" s="251" t="e">
        <f t="shared" si="51"/>
        <v>#N/A</v>
      </c>
      <c r="AL42" s="295" t="s">
        <v>158</v>
      </c>
      <c r="AM42" s="303" t="s">
        <v>407</v>
      </c>
      <c r="AN42" s="303" t="s">
        <v>408</v>
      </c>
      <c r="AO42" s="310" t="s">
        <v>164</v>
      </c>
      <c r="AP42" s="310" t="s">
        <v>164</v>
      </c>
      <c r="AQ42" s="310" t="s">
        <v>164</v>
      </c>
      <c r="AR42" s="310" t="s">
        <v>164</v>
      </c>
      <c r="AS42" s="290">
        <v>4</v>
      </c>
      <c r="AT42" s="272">
        <v>5</v>
      </c>
      <c r="AU42" s="272">
        <v>3</v>
      </c>
      <c r="AV42" s="272" t="s">
        <v>165</v>
      </c>
      <c r="AW42" s="181" t="e">
        <f t="shared" si="16"/>
        <v>#N/A</v>
      </c>
      <c r="AX42" s="287" t="e">
        <f t="shared" si="3"/>
        <v>#N/A</v>
      </c>
      <c r="AY42" s="273" t="e">
        <f t="shared" si="35"/>
        <v>#N/A</v>
      </c>
      <c r="AZ42" s="273" t="e">
        <f t="shared" si="36"/>
        <v>#N/A</v>
      </c>
      <c r="BA42" s="274">
        <v>3</v>
      </c>
      <c r="BB42" s="274">
        <v>3</v>
      </c>
      <c r="BC42" s="181" t="e">
        <f t="shared" si="12"/>
        <v>#N/A</v>
      </c>
      <c r="BD42" s="289" t="e">
        <f t="shared" si="48"/>
        <v>#N/A</v>
      </c>
      <c r="BE42" s="295" t="s">
        <v>158</v>
      </c>
      <c r="BF42" s="106" t="s">
        <v>409</v>
      </c>
      <c r="BG42" s="107" t="s">
        <v>410</v>
      </c>
      <c r="BH42" s="107"/>
      <c r="BI42" s="107"/>
      <c r="BJ42" s="107"/>
      <c r="BK42" s="119" t="s">
        <v>411</v>
      </c>
      <c r="BL42" s="409" t="s">
        <v>168</v>
      </c>
      <c r="BM42" s="409" t="s">
        <v>167</v>
      </c>
      <c r="BN42" s="409" t="s">
        <v>167</v>
      </c>
      <c r="BO42" s="409" t="s">
        <v>157</v>
      </c>
      <c r="BP42" s="181" t="str">
        <f t="shared" si="13"/>
        <v>55</v>
      </c>
      <c r="BQ42" s="403" t="str">
        <f>VLOOKUP(BR42&amp;BN42,biorisk,3,FALSE)</f>
        <v>Very High</v>
      </c>
      <c r="BR42" s="404">
        <f>VLOOKUP(BL42&amp;BM42,likelihood,2,FALSE)</f>
        <v>5</v>
      </c>
      <c r="BS42" s="404">
        <f>VLOOKUP(BR42&amp;BN42,biorisk,2,FALSE)</f>
        <v>5</v>
      </c>
      <c r="BT42" s="409" t="s">
        <v>161</v>
      </c>
      <c r="BU42" s="409" t="s">
        <v>191</v>
      </c>
      <c r="BV42" s="181" t="str">
        <f t="shared" si="14"/>
        <v>51</v>
      </c>
      <c r="BW42" s="410" t="str">
        <f t="shared" si="53"/>
        <v>Moderate</v>
      </c>
      <c r="BX42" s="295"/>
      <c r="BY42" s="454" t="s">
        <v>412</v>
      </c>
      <c r="BZ42" s="303"/>
      <c r="CA42" s="303"/>
      <c r="CB42" s="303"/>
      <c r="CC42" s="303"/>
      <c r="CD42" s="304"/>
    </row>
    <row r="43" spans="1:82" ht="150" customHeight="1" thickBot="1">
      <c r="A43" s="72" t="s">
        <v>205</v>
      </c>
      <c r="B43" s="65" t="s">
        <v>77</v>
      </c>
      <c r="C43" s="65" t="s">
        <v>47</v>
      </c>
      <c r="D43" s="92" t="s">
        <v>87</v>
      </c>
      <c r="E43" s="491">
        <v>39</v>
      </c>
      <c r="F43" s="113" t="s">
        <v>413</v>
      </c>
      <c r="G43" s="259">
        <v>1</v>
      </c>
      <c r="H43" s="259">
        <v>1</v>
      </c>
      <c r="I43" s="259">
        <v>1</v>
      </c>
      <c r="J43" s="259" t="s">
        <v>179</v>
      </c>
      <c r="K43" s="181" t="str">
        <f t="shared" si="7"/>
        <v>11</v>
      </c>
      <c r="L43" s="260" t="str">
        <f>VLOOKUP(M43&amp;I43,biorisk,3,FALSE)</f>
        <v>Very Low</v>
      </c>
      <c r="M43" s="261">
        <f>VLOOKUP(G43&amp;H43,likelihood,2,FALSE)</f>
        <v>1</v>
      </c>
      <c r="N43" s="261">
        <f>VLOOKUP(M43&amp;I43,biorisk,2,FALSE)</f>
        <v>1</v>
      </c>
      <c r="O43" s="267">
        <v>3</v>
      </c>
      <c r="P43" s="267">
        <v>4</v>
      </c>
      <c r="Q43" s="181" t="str">
        <f t="shared" si="8"/>
        <v>14</v>
      </c>
      <c r="R43" s="260" t="str">
        <f t="shared" si="49"/>
        <v>Low</v>
      </c>
      <c r="S43" s="295" t="s">
        <v>158</v>
      </c>
      <c r="T43" s="298" t="s">
        <v>414</v>
      </c>
      <c r="U43" s="298" t="s">
        <v>415</v>
      </c>
      <c r="V43" s="298" t="s">
        <v>245</v>
      </c>
      <c r="W43" s="298" t="s">
        <v>245</v>
      </c>
      <c r="X43" s="298" t="s">
        <v>245</v>
      </c>
      <c r="Y43" s="299" t="s">
        <v>416</v>
      </c>
      <c r="Z43" s="80">
        <v>1</v>
      </c>
      <c r="AA43" s="67">
        <v>1</v>
      </c>
      <c r="AB43" s="67">
        <v>1</v>
      </c>
      <c r="AC43" s="67" t="s">
        <v>179</v>
      </c>
      <c r="AD43" s="181" t="e">
        <f t="shared" si="15"/>
        <v>#N/A</v>
      </c>
      <c r="AE43" s="253" t="e">
        <f t="shared" si="50"/>
        <v>#N/A</v>
      </c>
      <c r="AF43" s="70" t="e">
        <f t="shared" si="33"/>
        <v>#N/A</v>
      </c>
      <c r="AG43" s="70" t="e">
        <f t="shared" si="34"/>
        <v>#N/A</v>
      </c>
      <c r="AH43" s="71">
        <v>3</v>
      </c>
      <c r="AI43" s="71">
        <v>4</v>
      </c>
      <c r="AJ43" s="181" t="e">
        <f t="shared" si="11"/>
        <v>#N/A</v>
      </c>
      <c r="AK43" s="251" t="e">
        <f t="shared" si="51"/>
        <v>#N/A</v>
      </c>
      <c r="AL43" s="295" t="s">
        <v>158</v>
      </c>
      <c r="AM43" s="298" t="s">
        <v>417</v>
      </c>
      <c r="AN43" s="298" t="s">
        <v>418</v>
      </c>
      <c r="AO43" s="308" t="s">
        <v>164</v>
      </c>
      <c r="AP43" s="308" t="s">
        <v>164</v>
      </c>
      <c r="AQ43" s="308" t="s">
        <v>164</v>
      </c>
      <c r="AR43" s="298" t="s">
        <v>164</v>
      </c>
      <c r="AS43" s="286">
        <v>2</v>
      </c>
      <c r="AT43" s="259">
        <v>5</v>
      </c>
      <c r="AU43" s="259">
        <v>4</v>
      </c>
      <c r="AV43" s="259" t="s">
        <v>157</v>
      </c>
      <c r="AW43" s="181">
        <f t="shared" si="16"/>
        <v>0</v>
      </c>
      <c r="AX43" s="287" t="e">
        <f t="shared" si="3"/>
        <v>#N/A</v>
      </c>
      <c r="AY43" s="266">
        <f t="shared" si="35"/>
        <v>0</v>
      </c>
      <c r="AZ43" s="266" t="e">
        <f t="shared" si="36"/>
        <v>#N/A</v>
      </c>
      <c r="BA43" s="267">
        <v>3</v>
      </c>
      <c r="BB43" s="267">
        <v>3</v>
      </c>
      <c r="BC43" s="181" t="e">
        <f t="shared" si="12"/>
        <v>#N/A</v>
      </c>
      <c r="BD43" s="289" t="e">
        <f t="shared" si="48"/>
        <v>#N/A</v>
      </c>
      <c r="BE43" s="295" t="s">
        <v>158</v>
      </c>
      <c r="BF43" s="93" t="s">
        <v>419</v>
      </c>
      <c r="BG43" s="73" t="s">
        <v>420</v>
      </c>
      <c r="BH43" s="73"/>
      <c r="BI43" s="73"/>
      <c r="BJ43" s="73"/>
      <c r="BK43" s="74" t="s">
        <v>421</v>
      </c>
      <c r="BL43" s="269" t="s">
        <v>191</v>
      </c>
      <c r="BM43" s="269" t="s">
        <v>167</v>
      </c>
      <c r="BN43" s="269" t="s">
        <v>191</v>
      </c>
      <c r="BO43" s="269" t="s">
        <v>179</v>
      </c>
      <c r="BP43" s="181" t="str">
        <f t="shared" si="13"/>
        <v>31</v>
      </c>
      <c r="BQ43" s="403" t="str">
        <f>VLOOKUP(BR43&amp;BN43,biorisk,3,FALSE)</f>
        <v>Low</v>
      </c>
      <c r="BR43" s="404">
        <f>VLOOKUP(BL43&amp;BM43,likelihood,2,FALSE)</f>
        <v>3</v>
      </c>
      <c r="BS43" s="404">
        <f>VLOOKUP(BR43&amp;BN43,biorisk,2,FALSE)</f>
        <v>2</v>
      </c>
      <c r="BT43" s="269" t="s">
        <v>161</v>
      </c>
      <c r="BU43" s="269" t="s">
        <v>161</v>
      </c>
      <c r="BV43" s="181" t="str">
        <f t="shared" si="14"/>
        <v>23</v>
      </c>
      <c r="BW43" s="403" t="str">
        <f t="shared" si="53"/>
        <v>Low</v>
      </c>
      <c r="BX43" s="295"/>
      <c r="BY43" s="452" t="s">
        <v>422</v>
      </c>
      <c r="BZ43" s="298"/>
      <c r="CA43" s="298"/>
      <c r="CB43" s="298"/>
      <c r="CC43" s="298"/>
      <c r="CD43" s="299"/>
    </row>
    <row r="44" spans="1:82" ht="148" thickBot="1">
      <c r="A44" s="72" t="s">
        <v>423</v>
      </c>
      <c r="B44" s="65" t="s">
        <v>77</v>
      </c>
      <c r="C44" s="65" t="s">
        <v>54</v>
      </c>
      <c r="D44" s="92" t="s">
        <v>88</v>
      </c>
      <c r="E44" s="491">
        <v>40</v>
      </c>
      <c r="F44" s="113" t="s">
        <v>424</v>
      </c>
      <c r="G44" s="259"/>
      <c r="H44" s="259"/>
      <c r="I44" s="259"/>
      <c r="J44" s="259"/>
      <c r="K44" s="181" t="e">
        <f t="shared" si="7"/>
        <v>#N/A</v>
      </c>
      <c r="L44" s="260" t="e">
        <f>VLOOKUP(M44&amp;I44,biorisk,3,FALSE)</f>
        <v>#N/A</v>
      </c>
      <c r="M44" s="261" t="e">
        <f>VLOOKUP(G44&amp;H44,likelihood,2,FALSE)</f>
        <v>#N/A</v>
      </c>
      <c r="N44" s="261" t="e">
        <f>VLOOKUP(M44&amp;I44,biorisk,2,FALSE)</f>
        <v>#N/A</v>
      </c>
      <c r="O44" s="267"/>
      <c r="P44" s="267"/>
      <c r="Q44" s="181" t="e">
        <f t="shared" si="8"/>
        <v>#N/A</v>
      </c>
      <c r="R44" s="260" t="e">
        <f t="shared" si="49"/>
        <v>#N/A</v>
      </c>
      <c r="S44" s="295" t="s">
        <v>158</v>
      </c>
      <c r="T44" s="298" t="s">
        <v>425</v>
      </c>
      <c r="U44" s="298" t="s">
        <v>426</v>
      </c>
      <c r="V44" s="298" t="s">
        <v>245</v>
      </c>
      <c r="W44" s="298" t="s">
        <v>245</v>
      </c>
      <c r="X44" s="298" t="s">
        <v>245</v>
      </c>
      <c r="Y44" s="299" t="s">
        <v>427</v>
      </c>
      <c r="Z44" s="80"/>
      <c r="AA44" s="67"/>
      <c r="AB44" s="67"/>
      <c r="AC44" s="67"/>
      <c r="AD44" s="181" t="e">
        <f t="shared" si="15"/>
        <v>#N/A</v>
      </c>
      <c r="AE44" s="253" t="e">
        <f t="shared" si="50"/>
        <v>#N/A</v>
      </c>
      <c r="AF44" s="70" t="e">
        <f t="shared" si="33"/>
        <v>#N/A</v>
      </c>
      <c r="AG44" s="70" t="e">
        <f t="shared" si="34"/>
        <v>#N/A</v>
      </c>
      <c r="AH44" s="71"/>
      <c r="AI44" s="71"/>
      <c r="AJ44" s="181" t="e">
        <f t="shared" si="11"/>
        <v>#N/A</v>
      </c>
      <c r="AK44" s="251" t="e">
        <f t="shared" si="51"/>
        <v>#N/A</v>
      </c>
      <c r="AL44" s="295" t="s">
        <v>174</v>
      </c>
      <c r="AM44" s="298" t="s">
        <v>428</v>
      </c>
      <c r="AN44" s="298" t="s">
        <v>429</v>
      </c>
      <c r="AO44" s="298" t="s">
        <v>164</v>
      </c>
      <c r="AP44" s="298" t="s">
        <v>164</v>
      </c>
      <c r="AQ44" s="308" t="s">
        <v>164</v>
      </c>
      <c r="AR44" s="298" t="s">
        <v>430</v>
      </c>
      <c r="AS44" s="286">
        <v>1</v>
      </c>
      <c r="AT44" s="259">
        <v>1</v>
      </c>
      <c r="AU44" s="259">
        <v>1</v>
      </c>
      <c r="AV44" s="259" t="s">
        <v>179</v>
      </c>
      <c r="AW44" s="181" t="e">
        <f t="shared" si="16"/>
        <v>#N/A</v>
      </c>
      <c r="AX44" s="287" t="e">
        <f t="shared" si="3"/>
        <v>#N/A</v>
      </c>
      <c r="AY44" s="266" t="e">
        <f t="shared" si="35"/>
        <v>#N/A</v>
      </c>
      <c r="AZ44" s="266" t="e">
        <f t="shared" si="36"/>
        <v>#N/A</v>
      </c>
      <c r="BA44" s="267">
        <v>3</v>
      </c>
      <c r="BB44" s="267">
        <v>3</v>
      </c>
      <c r="BC44" s="181" t="e">
        <f t="shared" si="12"/>
        <v>#N/A</v>
      </c>
      <c r="BD44" s="289" t="e">
        <f t="shared" si="48"/>
        <v>#N/A</v>
      </c>
      <c r="BE44" s="295" t="s">
        <v>158</v>
      </c>
      <c r="BF44" s="93" t="s">
        <v>431</v>
      </c>
      <c r="BG44" s="73" t="s">
        <v>432</v>
      </c>
      <c r="BH44" s="73"/>
      <c r="BI44" s="73"/>
      <c r="BJ44" s="73"/>
      <c r="BK44" s="74"/>
      <c r="BL44" s="276">
        <v>0</v>
      </c>
      <c r="BM44" s="276">
        <v>0</v>
      </c>
      <c r="BN44" s="276">
        <v>0</v>
      </c>
      <c r="BO44" s="276">
        <v>0</v>
      </c>
      <c r="BP44" s="181" t="str">
        <f t="shared" ref="BP44" si="55">(BR44&amp;BN44)</f>
        <v>00</v>
      </c>
      <c r="BQ44" s="403" t="str">
        <f>VLOOKUP(BR44&amp;BN44,biorisk,3,FALSE)</f>
        <v>Low Priority Data Gap</v>
      </c>
      <c r="BR44" s="404">
        <f>VLOOKUP(BL44&amp;BM44,likelihood,2,FALSE)</f>
        <v>0</v>
      </c>
      <c r="BS44" s="404">
        <f>VLOOKUP(BR44&amp;BN44,biorisk,2,FALSE)</f>
        <v>0</v>
      </c>
      <c r="BT44" s="276">
        <v>0</v>
      </c>
      <c r="BU44" s="276">
        <v>0</v>
      </c>
      <c r="BV44" s="181" t="str">
        <f t="shared" ref="BV44" si="56">(BS44&amp;BU44)</f>
        <v>00</v>
      </c>
      <c r="BW44" s="405" t="str">
        <f t="shared" si="53"/>
        <v>Low Priority Data Gap</v>
      </c>
      <c r="BX44" s="295" t="s">
        <v>174</v>
      </c>
      <c r="BY44" s="452" t="s">
        <v>433</v>
      </c>
      <c r="BZ44" s="452" t="s">
        <v>434</v>
      </c>
      <c r="CA44" s="298"/>
      <c r="CB44" s="298"/>
      <c r="CC44" s="452" t="s">
        <v>435</v>
      </c>
      <c r="CD44" s="299"/>
    </row>
    <row r="45" spans="1:82" ht="171" customHeight="1" thickBot="1">
      <c r="A45" s="72" t="s">
        <v>423</v>
      </c>
      <c r="B45" s="65" t="s">
        <v>77</v>
      </c>
      <c r="C45" s="65" t="s">
        <v>51</v>
      </c>
      <c r="D45" s="92" t="s">
        <v>89</v>
      </c>
      <c r="E45" s="489">
        <v>41</v>
      </c>
      <c r="F45" s="113" t="s">
        <v>436</v>
      </c>
      <c r="G45" s="263">
        <v>-1</v>
      </c>
      <c r="H45" s="263">
        <v>-1</v>
      </c>
      <c r="I45" s="263">
        <v>-1</v>
      </c>
      <c r="J45" s="263"/>
      <c r="K45" s="181" t="str">
        <f t="shared" si="7"/>
        <v>-1-1</v>
      </c>
      <c r="L45" s="260" t="str">
        <f>VLOOKUP(M45&amp;I45,biorisk,3,FALSE)</f>
        <v>High Priority Data Gap</v>
      </c>
      <c r="M45" s="261">
        <f>VLOOKUP(G45&amp;H45,likelihood,2,FALSE)</f>
        <v>-1</v>
      </c>
      <c r="N45" s="261">
        <f>VLOOKUP(M45&amp;I45,biorisk,2,FALSE)</f>
        <v>-1</v>
      </c>
      <c r="O45" s="499">
        <v>-1</v>
      </c>
      <c r="P45" s="499">
        <v>-1</v>
      </c>
      <c r="Q45" s="181" t="str">
        <f t="shared" si="8"/>
        <v>-1-1</v>
      </c>
      <c r="R45" s="497" t="str">
        <f t="shared" si="49"/>
        <v>High Priority Data Gap</v>
      </c>
      <c r="S45" s="295" t="s">
        <v>158</v>
      </c>
      <c r="T45" s="298" t="s">
        <v>437</v>
      </c>
      <c r="U45" s="298" t="s">
        <v>438</v>
      </c>
      <c r="V45" s="298" t="s">
        <v>439</v>
      </c>
      <c r="W45" s="298" t="s">
        <v>245</v>
      </c>
      <c r="X45" s="298" t="s">
        <v>245</v>
      </c>
      <c r="Y45" s="299" t="s">
        <v>440</v>
      </c>
      <c r="Z45" s="263">
        <v>-1</v>
      </c>
      <c r="AA45" s="263">
        <v>-1</v>
      </c>
      <c r="AB45" s="263">
        <v>-1</v>
      </c>
      <c r="AC45" s="263"/>
      <c r="AD45" s="181" t="e">
        <f t="shared" si="15"/>
        <v>#N/A</v>
      </c>
      <c r="AE45" s="497" t="e">
        <f t="shared" si="50"/>
        <v>#N/A</v>
      </c>
      <c r="AF45" s="498" t="e">
        <f t="shared" si="33"/>
        <v>#N/A</v>
      </c>
      <c r="AG45" s="498" t="e">
        <f t="shared" si="34"/>
        <v>#N/A</v>
      </c>
      <c r="AH45" s="499">
        <v>-1</v>
      </c>
      <c r="AI45" s="499">
        <v>-1</v>
      </c>
      <c r="AJ45" s="181" t="e">
        <f t="shared" si="11"/>
        <v>#N/A</v>
      </c>
      <c r="AK45" s="497" t="e">
        <f t="shared" si="51"/>
        <v>#N/A</v>
      </c>
      <c r="AL45" s="295" t="s">
        <v>174</v>
      </c>
      <c r="AM45" s="298" t="s">
        <v>441</v>
      </c>
      <c r="AN45" s="298" t="s">
        <v>442</v>
      </c>
      <c r="AO45" s="298" t="s">
        <v>164</v>
      </c>
      <c r="AP45" s="308" t="s">
        <v>164</v>
      </c>
      <c r="AQ45" s="308" t="s">
        <v>164</v>
      </c>
      <c r="AR45" s="298" t="s">
        <v>443</v>
      </c>
      <c r="AS45" s="263">
        <v>-1</v>
      </c>
      <c r="AT45" s="263">
        <v>-1</v>
      </c>
      <c r="AU45" s="263">
        <v>-1</v>
      </c>
      <c r="AV45" s="263"/>
      <c r="AW45" s="181" t="e">
        <f t="shared" si="16"/>
        <v>#N/A</v>
      </c>
      <c r="AX45" s="497" t="e">
        <f t="shared" si="3"/>
        <v>#N/A</v>
      </c>
      <c r="AY45" s="498" t="e">
        <f t="shared" si="35"/>
        <v>#N/A</v>
      </c>
      <c r="AZ45" s="498" t="e">
        <f t="shared" si="36"/>
        <v>#N/A</v>
      </c>
      <c r="BA45" s="499">
        <v>-1</v>
      </c>
      <c r="BB45" s="499">
        <v>-1</v>
      </c>
      <c r="BC45" s="181" t="e">
        <f t="shared" si="12"/>
        <v>#N/A</v>
      </c>
      <c r="BD45" s="497" t="e">
        <f t="shared" si="48"/>
        <v>#N/A</v>
      </c>
      <c r="BE45" s="295" t="s">
        <v>158</v>
      </c>
      <c r="BF45" s="93" t="s">
        <v>444</v>
      </c>
      <c r="BG45" s="73" t="s">
        <v>445</v>
      </c>
      <c r="BH45" s="73"/>
      <c r="BI45" s="73"/>
      <c r="BJ45" s="73"/>
      <c r="BK45" s="74" t="s">
        <v>446</v>
      </c>
      <c r="BL45" s="263">
        <v>1</v>
      </c>
      <c r="BM45" s="263">
        <v>5</v>
      </c>
      <c r="BN45" s="263">
        <v>1</v>
      </c>
      <c r="BO45" s="263" t="s">
        <v>157</v>
      </c>
      <c r="BP45" s="181" t="str">
        <f t="shared" si="13"/>
        <v>31</v>
      </c>
      <c r="BQ45" s="403" t="str">
        <f>VLOOKUP(BR45&amp;BN45,biorisk,3,FALSE)</f>
        <v>Low</v>
      </c>
      <c r="BR45" s="404">
        <f>VLOOKUP(BL45&amp;BM45,likelihood,2,FALSE)</f>
        <v>3</v>
      </c>
      <c r="BS45" s="404">
        <f>VLOOKUP(BR45&amp;BN45,biorisk,2,FALSE)</f>
        <v>2</v>
      </c>
      <c r="BT45" s="499">
        <v>3</v>
      </c>
      <c r="BU45" s="499">
        <v>3</v>
      </c>
      <c r="BV45" s="181" t="str">
        <f t="shared" si="14"/>
        <v>23</v>
      </c>
      <c r="BW45" s="497" t="str">
        <f t="shared" si="53"/>
        <v>Low</v>
      </c>
      <c r="BX45" s="295"/>
      <c r="BY45" s="452" t="s">
        <v>447</v>
      </c>
      <c r="BZ45" s="298"/>
      <c r="CA45" s="298"/>
      <c r="CB45" s="298"/>
      <c r="CC45" s="298"/>
      <c r="CD45" s="299"/>
    </row>
    <row r="46" spans="1:82" ht="85" thickBot="1">
      <c r="A46" s="72" t="s">
        <v>423</v>
      </c>
      <c r="B46" s="224" t="s">
        <v>77</v>
      </c>
      <c r="C46" s="224"/>
      <c r="D46" s="225" t="s">
        <v>90</v>
      </c>
      <c r="E46" s="493" t="s">
        <v>91</v>
      </c>
      <c r="F46" s="131"/>
      <c r="G46" s="263">
        <v>-1</v>
      </c>
      <c r="H46" s="263">
        <v>-1</v>
      </c>
      <c r="I46" s="263">
        <v>-1</v>
      </c>
      <c r="J46" s="263"/>
      <c r="K46" s="181" t="str">
        <f t="shared" si="7"/>
        <v>-1-1</v>
      </c>
      <c r="L46" s="260" t="str">
        <f>VLOOKUP(M46&amp;I46,biorisk,3,FALSE)</f>
        <v>High Priority Data Gap</v>
      </c>
      <c r="M46" s="261">
        <f>VLOOKUP(G46&amp;H46,likelihood,2,FALSE)</f>
        <v>-1</v>
      </c>
      <c r="N46" s="261">
        <f>VLOOKUP(M46&amp;I46,biorisk,2,FALSE)</f>
        <v>-1</v>
      </c>
      <c r="O46" s="499">
        <v>-1</v>
      </c>
      <c r="P46" s="499">
        <v>-1</v>
      </c>
      <c r="Q46" s="181" t="str">
        <f t="shared" si="8"/>
        <v>-1-1</v>
      </c>
      <c r="R46" s="497" t="str">
        <f t="shared" si="49"/>
        <v>High Priority Data Gap</v>
      </c>
      <c r="S46" s="296" t="s">
        <v>174</v>
      </c>
      <c r="T46" s="300" t="s">
        <v>315</v>
      </c>
      <c r="U46" s="300"/>
      <c r="V46" s="300"/>
      <c r="W46" s="300"/>
      <c r="X46" s="300"/>
      <c r="Y46" s="302"/>
      <c r="Z46" s="263">
        <v>-1</v>
      </c>
      <c r="AA46" s="263">
        <v>-1</v>
      </c>
      <c r="AB46" s="263">
        <v>-1</v>
      </c>
      <c r="AC46" s="263"/>
      <c r="AD46" s="181" t="e">
        <f t="shared" si="15"/>
        <v>#N/A</v>
      </c>
      <c r="AE46" s="497" t="e">
        <f t="shared" si="50"/>
        <v>#N/A</v>
      </c>
      <c r="AF46" s="498" t="e">
        <f t="shared" si="33"/>
        <v>#N/A</v>
      </c>
      <c r="AG46" s="498" t="e">
        <f t="shared" si="34"/>
        <v>#N/A</v>
      </c>
      <c r="AH46" s="499">
        <v>-1</v>
      </c>
      <c r="AI46" s="499">
        <v>-1</v>
      </c>
      <c r="AJ46" s="181" t="e">
        <f t="shared" si="11"/>
        <v>#N/A</v>
      </c>
      <c r="AK46" s="497" t="e">
        <f t="shared" si="51"/>
        <v>#N/A</v>
      </c>
      <c r="AL46" s="296" t="s">
        <v>174</v>
      </c>
      <c r="AM46" s="300" t="s">
        <v>315</v>
      </c>
      <c r="AN46" s="300"/>
      <c r="AO46" s="300"/>
      <c r="AP46" s="300"/>
      <c r="AQ46" s="300"/>
      <c r="AR46" s="302"/>
      <c r="AS46" s="263">
        <v>-1</v>
      </c>
      <c r="AT46" s="263">
        <v>-1</v>
      </c>
      <c r="AU46" s="263">
        <v>-1</v>
      </c>
      <c r="AV46" s="263"/>
      <c r="AW46" s="181" t="e">
        <f t="shared" si="16"/>
        <v>#N/A</v>
      </c>
      <c r="AX46" s="497" t="e">
        <f t="shared" si="3"/>
        <v>#N/A</v>
      </c>
      <c r="AY46" s="498" t="e">
        <f t="shared" si="35"/>
        <v>#N/A</v>
      </c>
      <c r="AZ46" s="498" t="e">
        <f t="shared" si="36"/>
        <v>#N/A</v>
      </c>
      <c r="BA46" s="499">
        <v>-1</v>
      </c>
      <c r="BB46" s="499">
        <v>-1</v>
      </c>
      <c r="BC46" s="181" t="e">
        <f t="shared" si="12"/>
        <v>#N/A</v>
      </c>
      <c r="BD46" s="497" t="e">
        <f t="shared" si="48"/>
        <v>#N/A</v>
      </c>
      <c r="BE46" s="296" t="s">
        <v>174</v>
      </c>
      <c r="BF46" s="83" t="s">
        <v>317</v>
      </c>
      <c r="BK46" s="78"/>
      <c r="BL46" s="263">
        <v>-1</v>
      </c>
      <c r="BM46" s="263">
        <v>-1</v>
      </c>
      <c r="BN46" s="263">
        <v>-1</v>
      </c>
      <c r="BO46" s="263"/>
      <c r="BP46" s="181" t="str">
        <f t="shared" si="13"/>
        <v>-1-1</v>
      </c>
      <c r="BQ46" s="403" t="str">
        <f>VLOOKUP(BR46&amp;BN46,biorisk,3,FALSE)</f>
        <v>High Priority Data Gap</v>
      </c>
      <c r="BR46" s="404">
        <f>VLOOKUP(BL46&amp;BM46,likelihood,2,FALSE)</f>
        <v>-1</v>
      </c>
      <c r="BS46" s="404">
        <f>VLOOKUP(BR46&amp;BN46,biorisk,2,FALSE)</f>
        <v>-1</v>
      </c>
      <c r="BT46" s="499">
        <v>-1</v>
      </c>
      <c r="BU46" s="499">
        <v>-1</v>
      </c>
      <c r="BV46" s="181" t="str">
        <f t="shared" si="14"/>
        <v>-1-1</v>
      </c>
      <c r="BW46" s="497" t="str">
        <f t="shared" si="53"/>
        <v>High Priority Data Gap</v>
      </c>
      <c r="BX46" s="296" t="s">
        <v>174</v>
      </c>
      <c r="BY46" s="83" t="s">
        <v>317</v>
      </c>
      <c r="BZ46" s="300"/>
      <c r="CA46" s="300"/>
      <c r="CB46" s="300"/>
      <c r="CC46" s="300"/>
      <c r="CD46" s="302"/>
    </row>
    <row r="47" spans="1:82" ht="115.5" customHeight="1" thickBot="1">
      <c r="A47" s="111" t="s">
        <v>423</v>
      </c>
      <c r="B47" s="199" t="s">
        <v>77</v>
      </c>
      <c r="C47" s="199" t="s">
        <v>54</v>
      </c>
      <c r="D47" s="200" t="s">
        <v>92</v>
      </c>
      <c r="E47" s="490">
        <v>43</v>
      </c>
      <c r="F47" s="130" t="s">
        <v>448</v>
      </c>
      <c r="G47" s="263">
        <v>-1</v>
      </c>
      <c r="H47" s="263">
        <v>-1</v>
      </c>
      <c r="I47" s="263">
        <v>-1</v>
      </c>
      <c r="J47" s="263"/>
      <c r="K47" s="181" t="str">
        <f t="shared" si="7"/>
        <v>-1-1</v>
      </c>
      <c r="L47" s="260" t="str">
        <f>VLOOKUP(M47&amp;I47,biorisk,3,FALSE)</f>
        <v>High Priority Data Gap</v>
      </c>
      <c r="M47" s="261">
        <f>VLOOKUP(G47&amp;H47,likelihood,2,FALSE)</f>
        <v>-1</v>
      </c>
      <c r="N47" s="261">
        <f>VLOOKUP(M47&amp;I47,biorisk,2,FALSE)</f>
        <v>-1</v>
      </c>
      <c r="O47" s="499">
        <v>-1</v>
      </c>
      <c r="P47" s="499">
        <v>-1</v>
      </c>
      <c r="Q47" s="181" t="str">
        <f t="shared" si="8"/>
        <v>-1-1</v>
      </c>
      <c r="R47" s="497" t="str">
        <f t="shared" si="49"/>
        <v>High Priority Data Gap</v>
      </c>
      <c r="S47" s="296" t="s">
        <v>158</v>
      </c>
      <c r="T47" s="300"/>
      <c r="U47" s="300"/>
      <c r="V47" s="300" t="s">
        <v>245</v>
      </c>
      <c r="W47" s="300" t="s">
        <v>245</v>
      </c>
      <c r="X47" s="300" t="s">
        <v>245</v>
      </c>
      <c r="Y47" s="302"/>
      <c r="Z47" s="263">
        <v>-1</v>
      </c>
      <c r="AA47" s="263">
        <v>-1</v>
      </c>
      <c r="AB47" s="263">
        <v>-1</v>
      </c>
      <c r="AC47" s="263"/>
      <c r="AD47" s="181" t="e">
        <f t="shared" si="15"/>
        <v>#N/A</v>
      </c>
      <c r="AE47" s="497" t="e">
        <f t="shared" si="50"/>
        <v>#N/A</v>
      </c>
      <c r="AF47" s="498" t="e">
        <f t="shared" si="33"/>
        <v>#N/A</v>
      </c>
      <c r="AG47" s="498" t="e">
        <f t="shared" si="34"/>
        <v>#N/A</v>
      </c>
      <c r="AH47" s="499">
        <v>-1</v>
      </c>
      <c r="AI47" s="499">
        <v>-1</v>
      </c>
      <c r="AJ47" s="181" t="e">
        <f t="shared" si="11"/>
        <v>#N/A</v>
      </c>
      <c r="AK47" s="497" t="e">
        <f t="shared" si="51"/>
        <v>#N/A</v>
      </c>
      <c r="AL47" s="296" t="s">
        <v>158</v>
      </c>
      <c r="AM47" s="300"/>
      <c r="AN47" s="300"/>
      <c r="AO47" s="300"/>
      <c r="AP47" s="300"/>
      <c r="AQ47" s="300"/>
      <c r="AR47" s="300"/>
      <c r="AS47" s="263">
        <v>-1</v>
      </c>
      <c r="AT47" s="263">
        <v>-1</v>
      </c>
      <c r="AU47" s="263">
        <v>-1</v>
      </c>
      <c r="AV47" s="263"/>
      <c r="AW47" s="181" t="e">
        <f t="shared" si="16"/>
        <v>#N/A</v>
      </c>
      <c r="AX47" s="497" t="e">
        <f t="shared" si="3"/>
        <v>#N/A</v>
      </c>
      <c r="AY47" s="498" t="e">
        <f t="shared" si="35"/>
        <v>#N/A</v>
      </c>
      <c r="AZ47" s="498" t="e">
        <f t="shared" si="36"/>
        <v>#N/A</v>
      </c>
      <c r="BA47" s="499">
        <v>-1</v>
      </c>
      <c r="BB47" s="499">
        <v>-1</v>
      </c>
      <c r="BC47" s="181" t="e">
        <f t="shared" si="12"/>
        <v>#N/A</v>
      </c>
      <c r="BD47" s="497" t="e">
        <f t="shared" si="48"/>
        <v>#N/A</v>
      </c>
      <c r="BE47" s="296" t="s">
        <v>158</v>
      </c>
      <c r="BF47" s="76"/>
      <c r="BK47" s="78"/>
      <c r="BL47" s="263">
        <v>-1</v>
      </c>
      <c r="BM47" s="263">
        <v>-1</v>
      </c>
      <c r="BN47" s="263">
        <v>-1</v>
      </c>
      <c r="BO47" s="263"/>
      <c r="BP47" s="181" t="str">
        <f t="shared" si="13"/>
        <v>-1-1</v>
      </c>
      <c r="BQ47" s="403" t="str">
        <f>VLOOKUP(BR47&amp;BN47,biorisk,3,FALSE)</f>
        <v>High Priority Data Gap</v>
      </c>
      <c r="BR47" s="404">
        <f>VLOOKUP(BL47&amp;BM47,likelihood,2,FALSE)</f>
        <v>-1</v>
      </c>
      <c r="BS47" s="404">
        <f>VLOOKUP(BR47&amp;BN47,biorisk,2,FALSE)</f>
        <v>-1</v>
      </c>
      <c r="BT47" s="499">
        <v>-1</v>
      </c>
      <c r="BU47" s="499">
        <v>-1</v>
      </c>
      <c r="BV47" s="181" t="str">
        <f t="shared" si="14"/>
        <v>-1-1</v>
      </c>
      <c r="BW47" s="497" t="str">
        <f t="shared" si="53"/>
        <v>High Priority Data Gap</v>
      </c>
      <c r="BX47" s="296"/>
      <c r="BY47" s="300" t="s">
        <v>321</v>
      </c>
      <c r="BZ47" s="300"/>
      <c r="CA47" s="300"/>
      <c r="CB47" s="300"/>
      <c r="CC47" s="300"/>
      <c r="CD47" s="302"/>
    </row>
    <row r="48" spans="1:82" ht="97.5" customHeight="1" thickBot="1">
      <c r="A48" s="111" t="s">
        <v>423</v>
      </c>
      <c r="B48" s="199" t="s">
        <v>77</v>
      </c>
      <c r="C48" s="199" t="s">
        <v>54</v>
      </c>
      <c r="D48" s="200" t="s">
        <v>93</v>
      </c>
      <c r="E48" s="490">
        <v>44</v>
      </c>
      <c r="F48" s="130" t="s">
        <v>332</v>
      </c>
      <c r="G48" s="263">
        <v>-1</v>
      </c>
      <c r="H48" s="263">
        <v>-1</v>
      </c>
      <c r="I48" s="263">
        <v>-1</v>
      </c>
      <c r="J48" s="263"/>
      <c r="K48" s="181" t="str">
        <f t="shared" si="7"/>
        <v>-1-1</v>
      </c>
      <c r="L48" s="260" t="str">
        <f>VLOOKUP(M48&amp;I48,biorisk,3,FALSE)</f>
        <v>High Priority Data Gap</v>
      </c>
      <c r="M48" s="261">
        <f>VLOOKUP(G48&amp;H48,likelihood,2,FALSE)</f>
        <v>-1</v>
      </c>
      <c r="N48" s="261">
        <f>VLOOKUP(M48&amp;I48,biorisk,2,FALSE)</f>
        <v>-1</v>
      </c>
      <c r="O48" s="499">
        <v>-1</v>
      </c>
      <c r="P48" s="499">
        <v>-1</v>
      </c>
      <c r="Q48" s="181" t="str">
        <f t="shared" si="8"/>
        <v>-1-1</v>
      </c>
      <c r="R48" s="497" t="str">
        <f t="shared" si="49"/>
        <v>High Priority Data Gap</v>
      </c>
      <c r="S48" s="296" t="s">
        <v>158</v>
      </c>
      <c r="T48" s="300"/>
      <c r="U48" s="300"/>
      <c r="V48" s="300" t="s">
        <v>245</v>
      </c>
      <c r="W48" s="300" t="s">
        <v>245</v>
      </c>
      <c r="X48" s="300" t="s">
        <v>245</v>
      </c>
      <c r="Y48" s="302"/>
      <c r="Z48" s="263">
        <v>-1</v>
      </c>
      <c r="AA48" s="263">
        <v>-1</v>
      </c>
      <c r="AB48" s="263">
        <v>-1</v>
      </c>
      <c r="AC48" s="263"/>
      <c r="AD48" s="181" t="e">
        <f t="shared" si="15"/>
        <v>#N/A</v>
      </c>
      <c r="AE48" s="497" t="e">
        <f t="shared" si="50"/>
        <v>#N/A</v>
      </c>
      <c r="AF48" s="498" t="e">
        <f t="shared" si="33"/>
        <v>#N/A</v>
      </c>
      <c r="AG48" s="498" t="e">
        <f t="shared" si="34"/>
        <v>#N/A</v>
      </c>
      <c r="AH48" s="499">
        <v>-1</v>
      </c>
      <c r="AI48" s="499">
        <v>-1</v>
      </c>
      <c r="AJ48" s="181" t="e">
        <f t="shared" si="11"/>
        <v>#N/A</v>
      </c>
      <c r="AK48" s="497" t="e">
        <f t="shared" si="51"/>
        <v>#N/A</v>
      </c>
      <c r="AL48" s="296" t="s">
        <v>158</v>
      </c>
      <c r="AM48" s="300"/>
      <c r="AN48" s="300"/>
      <c r="AO48" s="300"/>
      <c r="AP48" s="300"/>
      <c r="AQ48" s="300"/>
      <c r="AR48" s="300"/>
      <c r="AS48" s="263">
        <v>-1</v>
      </c>
      <c r="AT48" s="263">
        <v>-1</v>
      </c>
      <c r="AU48" s="263">
        <v>-1</v>
      </c>
      <c r="AV48" s="263"/>
      <c r="AW48" s="181" t="e">
        <f t="shared" si="16"/>
        <v>#N/A</v>
      </c>
      <c r="AX48" s="497" t="e">
        <f t="shared" si="3"/>
        <v>#N/A</v>
      </c>
      <c r="AY48" s="498" t="e">
        <f t="shared" si="35"/>
        <v>#N/A</v>
      </c>
      <c r="AZ48" s="498" t="e">
        <f t="shared" si="36"/>
        <v>#N/A</v>
      </c>
      <c r="BA48" s="499">
        <v>-1</v>
      </c>
      <c r="BB48" s="499">
        <v>-1</v>
      </c>
      <c r="BC48" s="181" t="e">
        <f t="shared" si="12"/>
        <v>#N/A</v>
      </c>
      <c r="BD48" s="497" t="e">
        <f t="shared" si="48"/>
        <v>#N/A</v>
      </c>
      <c r="BE48" s="296" t="s">
        <v>158</v>
      </c>
      <c r="BF48" s="76"/>
      <c r="BK48" s="78"/>
      <c r="BL48" s="263">
        <v>-1</v>
      </c>
      <c r="BM48" s="263">
        <v>-1</v>
      </c>
      <c r="BN48" s="263">
        <v>-1</v>
      </c>
      <c r="BO48" s="263"/>
      <c r="BP48" s="181" t="str">
        <f t="shared" si="13"/>
        <v>-1-1</v>
      </c>
      <c r="BQ48" s="403" t="str">
        <f>VLOOKUP(BR48&amp;BN48,biorisk,3,FALSE)</f>
        <v>High Priority Data Gap</v>
      </c>
      <c r="BR48" s="404">
        <f>VLOOKUP(BL48&amp;BM48,likelihood,2,FALSE)</f>
        <v>-1</v>
      </c>
      <c r="BS48" s="404">
        <f>VLOOKUP(BR48&amp;BN48,biorisk,2,FALSE)</f>
        <v>-1</v>
      </c>
      <c r="BT48" s="499">
        <v>-1</v>
      </c>
      <c r="BU48" s="499">
        <v>-1</v>
      </c>
      <c r="BV48" s="181" t="str">
        <f t="shared" si="14"/>
        <v>-1-1</v>
      </c>
      <c r="BW48" s="497" t="str">
        <f>VLOOKUP(BS48&amp;BU48,futurerisk,3,FALSE)</f>
        <v>High Priority Data Gap</v>
      </c>
      <c r="BX48" s="296"/>
      <c r="BY48" s="300" t="s">
        <v>264</v>
      </c>
      <c r="BZ48" s="300"/>
      <c r="CA48" s="300"/>
      <c r="CB48" s="300"/>
      <c r="CC48" s="300"/>
      <c r="CD48" s="302"/>
    </row>
    <row r="49" spans="1:82" ht="367.5" customHeight="1" thickBot="1">
      <c r="A49" s="111" t="s">
        <v>423</v>
      </c>
      <c r="B49" s="199" t="s">
        <v>77</v>
      </c>
      <c r="C49" s="199" t="s">
        <v>54</v>
      </c>
      <c r="D49" s="200" t="s">
        <v>94</v>
      </c>
      <c r="E49" s="490">
        <v>45</v>
      </c>
      <c r="F49" s="130" t="s">
        <v>333</v>
      </c>
      <c r="G49" s="263">
        <v>-1</v>
      </c>
      <c r="H49" s="263">
        <v>-1</v>
      </c>
      <c r="I49" s="263">
        <v>-1</v>
      </c>
      <c r="J49" s="263"/>
      <c r="K49" s="181" t="str">
        <f t="shared" si="7"/>
        <v>-1-1</v>
      </c>
      <c r="L49" s="260" t="str">
        <f>VLOOKUP(M49&amp;I49,biorisk,3,FALSE)</f>
        <v>High Priority Data Gap</v>
      </c>
      <c r="M49" s="261">
        <f>VLOOKUP(G49&amp;H49,likelihood,2,FALSE)</f>
        <v>-1</v>
      </c>
      <c r="N49" s="261">
        <f>VLOOKUP(M49&amp;I49,biorisk,2,FALSE)</f>
        <v>-1</v>
      </c>
      <c r="O49" s="499">
        <v>-1</v>
      </c>
      <c r="P49" s="499">
        <v>-1</v>
      </c>
      <c r="Q49" s="181" t="str">
        <f t="shared" si="8"/>
        <v>-1-1</v>
      </c>
      <c r="R49" s="497" t="str">
        <f t="shared" si="49"/>
        <v>High Priority Data Gap</v>
      </c>
      <c r="S49" s="296" t="s">
        <v>158</v>
      </c>
      <c r="T49" s="300"/>
      <c r="U49" s="300"/>
      <c r="V49" s="300" t="s">
        <v>245</v>
      </c>
      <c r="W49" s="300" t="s">
        <v>245</v>
      </c>
      <c r="X49" s="300" t="s">
        <v>245</v>
      </c>
      <c r="Y49" s="302"/>
      <c r="Z49" s="263">
        <v>-1</v>
      </c>
      <c r="AA49" s="263">
        <v>-1</v>
      </c>
      <c r="AB49" s="263">
        <v>-1</v>
      </c>
      <c r="AC49" s="263"/>
      <c r="AD49" s="181" t="e">
        <f t="shared" si="15"/>
        <v>#N/A</v>
      </c>
      <c r="AE49" s="497" t="e">
        <f t="shared" si="50"/>
        <v>#N/A</v>
      </c>
      <c r="AF49" s="498" t="e">
        <f t="shared" si="33"/>
        <v>#N/A</v>
      </c>
      <c r="AG49" s="498" t="e">
        <f t="shared" si="34"/>
        <v>#N/A</v>
      </c>
      <c r="AH49" s="499">
        <v>-1</v>
      </c>
      <c r="AI49" s="499">
        <v>-1</v>
      </c>
      <c r="AJ49" s="181" t="e">
        <f t="shared" si="11"/>
        <v>#N/A</v>
      </c>
      <c r="AK49" s="497" t="e">
        <f t="shared" si="51"/>
        <v>#N/A</v>
      </c>
      <c r="AL49" s="296" t="s">
        <v>158</v>
      </c>
      <c r="AM49" s="300"/>
      <c r="AN49" s="300"/>
      <c r="AO49" s="300"/>
      <c r="AP49" s="300"/>
      <c r="AQ49" s="300"/>
      <c r="AR49" s="300"/>
      <c r="AS49" s="263">
        <v>-1</v>
      </c>
      <c r="AT49" s="263">
        <v>-1</v>
      </c>
      <c r="AU49" s="263">
        <v>-1</v>
      </c>
      <c r="AV49" s="263"/>
      <c r="AW49" s="181" t="e">
        <f t="shared" si="16"/>
        <v>#N/A</v>
      </c>
      <c r="AX49" s="497" t="e">
        <f t="shared" si="3"/>
        <v>#N/A</v>
      </c>
      <c r="AY49" s="498" t="e">
        <f t="shared" si="35"/>
        <v>#N/A</v>
      </c>
      <c r="AZ49" s="498" t="e">
        <f t="shared" si="36"/>
        <v>#N/A</v>
      </c>
      <c r="BA49" s="499">
        <v>-1</v>
      </c>
      <c r="BB49" s="499">
        <v>-1</v>
      </c>
      <c r="BC49" s="181" t="e">
        <f t="shared" si="12"/>
        <v>#N/A</v>
      </c>
      <c r="BD49" s="497" t="e">
        <f t="shared" si="48"/>
        <v>#N/A</v>
      </c>
      <c r="BE49" s="296" t="s">
        <v>158</v>
      </c>
      <c r="BF49" s="76"/>
      <c r="BK49" s="78"/>
      <c r="BL49" s="263">
        <v>-1</v>
      </c>
      <c r="BM49" s="263">
        <v>-1</v>
      </c>
      <c r="BN49" s="263">
        <v>-1</v>
      </c>
      <c r="BO49" s="263"/>
      <c r="BP49" s="181" t="str">
        <f t="shared" si="13"/>
        <v>-1-1</v>
      </c>
      <c r="BQ49" s="403" t="str">
        <f>VLOOKUP(BR49&amp;BN49,biorisk,3,FALSE)</f>
        <v>High Priority Data Gap</v>
      </c>
      <c r="BR49" s="404">
        <f>VLOOKUP(BL49&amp;BM49,likelihood,2,FALSE)</f>
        <v>-1</v>
      </c>
      <c r="BS49" s="404">
        <f>VLOOKUP(BR49&amp;BN49,biorisk,2,FALSE)</f>
        <v>-1</v>
      </c>
      <c r="BT49" s="499">
        <v>-1</v>
      </c>
      <c r="BU49" s="499">
        <v>-1</v>
      </c>
      <c r="BV49" s="181" t="str">
        <f t="shared" si="14"/>
        <v>-1-1</v>
      </c>
      <c r="BW49" s="497" t="str">
        <f t="shared" si="53"/>
        <v>High Priority Data Gap</v>
      </c>
      <c r="BX49" s="296"/>
      <c r="BY49" s="300" t="s">
        <v>449</v>
      </c>
      <c r="BZ49" s="300"/>
      <c r="CA49" s="300"/>
      <c r="CB49" s="300"/>
      <c r="CC49" s="300"/>
      <c r="CD49" s="302"/>
    </row>
    <row r="50" spans="1:82" ht="88.5" customHeight="1" thickBot="1">
      <c r="A50" s="97" t="s">
        <v>319</v>
      </c>
      <c r="B50" s="199" t="s">
        <v>77</v>
      </c>
      <c r="C50" s="199" t="s">
        <v>54</v>
      </c>
      <c r="D50" s="200" t="s">
        <v>95</v>
      </c>
      <c r="E50" s="490">
        <v>46</v>
      </c>
      <c r="F50" s="130"/>
      <c r="G50" s="263"/>
      <c r="H50" s="263"/>
      <c r="I50" s="263"/>
      <c r="J50" s="263"/>
      <c r="K50" s="181" t="e">
        <f t="shared" si="7"/>
        <v>#N/A</v>
      </c>
      <c r="L50" s="260" t="e">
        <f>VLOOKUP(M50&amp;I50,biorisk,3,FALSE)</f>
        <v>#N/A</v>
      </c>
      <c r="M50" s="261" t="e">
        <f>VLOOKUP(G50&amp;H50,likelihood,2,FALSE)</f>
        <v>#N/A</v>
      </c>
      <c r="N50" s="261" t="e">
        <f>VLOOKUP(M50&amp;I50,biorisk,2,FALSE)</f>
        <v>#N/A</v>
      </c>
      <c r="O50" s="271"/>
      <c r="P50" s="271"/>
      <c r="Q50" s="181" t="e">
        <f t="shared" si="8"/>
        <v>#N/A</v>
      </c>
      <c r="R50" s="260" t="e">
        <f t="shared" si="49"/>
        <v>#N/A</v>
      </c>
      <c r="S50" s="296" t="s">
        <v>158</v>
      </c>
      <c r="T50" s="300"/>
      <c r="U50" s="300"/>
      <c r="V50" s="300" t="s">
        <v>245</v>
      </c>
      <c r="W50" s="300" t="s">
        <v>245</v>
      </c>
      <c r="X50" s="300" t="s">
        <v>245</v>
      </c>
      <c r="Y50" s="302"/>
      <c r="Z50" s="81"/>
      <c r="AA50" s="82"/>
      <c r="AB50" s="82"/>
      <c r="AC50" s="82"/>
      <c r="AD50" s="181" t="e">
        <f t="shared" si="15"/>
        <v>#N/A</v>
      </c>
      <c r="AE50" s="253" t="e">
        <f t="shared" si="50"/>
        <v>#N/A</v>
      </c>
      <c r="AF50" s="90" t="e">
        <f t="shared" ref="AF50:AF74" si="57">VLOOKUP(Z50*AA50,likelihood,2,FALSE)</f>
        <v>#N/A</v>
      </c>
      <c r="AG50" s="90" t="e">
        <f t="shared" ref="AG50:AG74" si="58">VLOOKUP(AF50*AB50,biorisk,2,FALSE)</f>
        <v>#N/A</v>
      </c>
      <c r="AH50" s="91"/>
      <c r="AI50" s="91"/>
      <c r="AJ50" s="181" t="e">
        <f t="shared" si="11"/>
        <v>#N/A</v>
      </c>
      <c r="AK50" s="251" t="e">
        <f t="shared" si="51"/>
        <v>#N/A</v>
      </c>
      <c r="AL50" s="296" t="s">
        <v>158</v>
      </c>
      <c r="AM50" s="300"/>
      <c r="AN50" s="300"/>
      <c r="AO50" s="300"/>
      <c r="AP50" s="300"/>
      <c r="AQ50" s="300"/>
      <c r="AR50" s="300"/>
      <c r="AS50" s="288"/>
      <c r="AT50" s="263"/>
      <c r="AU50" s="263"/>
      <c r="AV50" s="263"/>
      <c r="AW50" s="181" t="e">
        <f t="shared" si="16"/>
        <v>#N/A</v>
      </c>
      <c r="AX50" s="287" t="e">
        <f t="shared" si="3"/>
        <v>#N/A</v>
      </c>
      <c r="AY50" s="270" t="e">
        <f t="shared" ref="AY50:AY74" si="59">VLOOKUP(AS50*AT50,likelihood,2,FALSE)</f>
        <v>#N/A</v>
      </c>
      <c r="AZ50" s="270" t="e">
        <f t="shared" ref="AZ50:AZ74" si="60">VLOOKUP(AY50*AU50,biorisk,2,FALSE)</f>
        <v>#N/A</v>
      </c>
      <c r="BA50" s="271"/>
      <c r="BB50" s="271"/>
      <c r="BC50" s="181" t="e">
        <f t="shared" si="12"/>
        <v>#N/A</v>
      </c>
      <c r="BD50" s="289" t="e">
        <f t="shared" si="48"/>
        <v>#N/A</v>
      </c>
      <c r="BE50" s="296" t="s">
        <v>158</v>
      </c>
      <c r="BF50" s="76"/>
      <c r="BK50" s="78"/>
      <c r="BL50" s="276">
        <v>1</v>
      </c>
      <c r="BM50" s="276">
        <v>1</v>
      </c>
      <c r="BN50" s="276">
        <v>1</v>
      </c>
      <c r="BO50" s="276" t="s">
        <v>450</v>
      </c>
      <c r="BP50" s="181" t="str">
        <f t="shared" si="13"/>
        <v>11</v>
      </c>
      <c r="BQ50" s="403" t="str">
        <f>VLOOKUP(BR50&amp;BN50,biorisk,3,FALSE)</f>
        <v>Very Low</v>
      </c>
      <c r="BR50" s="404">
        <f>VLOOKUP(BL50&amp;BM50,likelihood,2,FALSE)</f>
        <v>1</v>
      </c>
      <c r="BS50" s="404">
        <f>VLOOKUP(BR50&amp;BN50,biorisk,2,FALSE)</f>
        <v>1</v>
      </c>
      <c r="BT50" s="276">
        <v>3</v>
      </c>
      <c r="BU50" s="276">
        <v>3</v>
      </c>
      <c r="BV50" s="181" t="str">
        <f t="shared" si="14"/>
        <v>13</v>
      </c>
      <c r="BW50" s="405" t="str">
        <f t="shared" si="53"/>
        <v>Very Low</v>
      </c>
      <c r="BX50" s="296"/>
      <c r="BY50" s="300" t="s">
        <v>451</v>
      </c>
      <c r="BZ50" s="300"/>
      <c r="CA50" s="300"/>
      <c r="CB50" s="300"/>
      <c r="CC50" s="300"/>
      <c r="CD50" s="302"/>
    </row>
    <row r="51" spans="1:82" ht="175.5" customHeight="1" thickBot="1">
      <c r="A51" s="72" t="s">
        <v>155</v>
      </c>
      <c r="B51" s="65" t="s">
        <v>96</v>
      </c>
      <c r="C51" s="65" t="s">
        <v>39</v>
      </c>
      <c r="D51" s="120" t="s">
        <v>97</v>
      </c>
      <c r="E51" s="491">
        <v>47</v>
      </c>
      <c r="F51" s="129" t="s">
        <v>452</v>
      </c>
      <c r="G51" s="259"/>
      <c r="H51" s="259"/>
      <c r="I51" s="259"/>
      <c r="J51" s="259"/>
      <c r="K51" s="181" t="e">
        <f t="shared" si="7"/>
        <v>#N/A</v>
      </c>
      <c r="L51" s="260" t="e">
        <f>VLOOKUP(M51&amp;I51,biorisk,3,FALSE)</f>
        <v>#N/A</v>
      </c>
      <c r="M51" s="261" t="e">
        <f>VLOOKUP(G51&amp;H51,likelihood,2,FALSE)</f>
        <v>#N/A</v>
      </c>
      <c r="N51" s="261" t="e">
        <f>VLOOKUP(M51&amp;I51,biorisk,2,FALSE)</f>
        <v>#N/A</v>
      </c>
      <c r="O51" s="277"/>
      <c r="P51" s="267"/>
      <c r="Q51" s="181" t="e">
        <f t="shared" si="8"/>
        <v>#N/A</v>
      </c>
      <c r="R51" s="260" t="e">
        <f t="shared" si="49"/>
        <v>#N/A</v>
      </c>
      <c r="S51" s="295" t="s">
        <v>158</v>
      </c>
      <c r="T51" s="298" t="s">
        <v>453</v>
      </c>
      <c r="U51" s="298" t="s">
        <v>454</v>
      </c>
      <c r="V51" s="298" t="s">
        <v>245</v>
      </c>
      <c r="W51" s="298" t="s">
        <v>245</v>
      </c>
      <c r="X51" s="298" t="s">
        <v>245</v>
      </c>
      <c r="Y51" s="299" t="s">
        <v>455</v>
      </c>
      <c r="Z51" s="80"/>
      <c r="AA51" s="67"/>
      <c r="AB51" s="67"/>
      <c r="AC51" s="67"/>
      <c r="AD51" s="181" t="e">
        <f t="shared" si="15"/>
        <v>#N/A</v>
      </c>
      <c r="AE51" s="253" t="e">
        <f t="shared" si="50"/>
        <v>#N/A</v>
      </c>
      <c r="AF51" s="70" t="e">
        <f t="shared" si="57"/>
        <v>#N/A</v>
      </c>
      <c r="AG51" s="70" t="e">
        <f t="shared" si="58"/>
        <v>#N/A</v>
      </c>
      <c r="AH51" s="95"/>
      <c r="AI51" s="71"/>
      <c r="AJ51" s="181" t="e">
        <f t="shared" si="11"/>
        <v>#N/A</v>
      </c>
      <c r="AK51" s="251" t="e">
        <f t="shared" si="51"/>
        <v>#N/A</v>
      </c>
      <c r="AL51" s="295" t="s">
        <v>158</v>
      </c>
      <c r="AM51" s="298" t="s">
        <v>456</v>
      </c>
      <c r="AN51" s="298" t="s">
        <v>457</v>
      </c>
      <c r="AO51" s="298" t="s">
        <v>164</v>
      </c>
      <c r="AP51" s="298" t="s">
        <v>164</v>
      </c>
      <c r="AQ51" s="298" t="s">
        <v>164</v>
      </c>
      <c r="AR51" s="298" t="s">
        <v>458</v>
      </c>
      <c r="AS51" s="286"/>
      <c r="AT51" s="259"/>
      <c r="AU51" s="259"/>
      <c r="AV51" s="259"/>
      <c r="AW51" s="181" t="e">
        <f t="shared" si="16"/>
        <v>#N/A</v>
      </c>
      <c r="AX51" s="287" t="e">
        <f t="shared" si="3"/>
        <v>#N/A</v>
      </c>
      <c r="AY51" s="266" t="e">
        <f t="shared" si="59"/>
        <v>#N/A</v>
      </c>
      <c r="AZ51" s="266" t="e">
        <f t="shared" si="60"/>
        <v>#N/A</v>
      </c>
      <c r="BA51" s="277"/>
      <c r="BB51" s="267"/>
      <c r="BC51" s="181" t="e">
        <f t="shared" si="12"/>
        <v>#N/A</v>
      </c>
      <c r="BD51" s="289" t="e">
        <f t="shared" si="48"/>
        <v>#N/A</v>
      </c>
      <c r="BE51" s="295" t="s">
        <v>158</v>
      </c>
      <c r="BF51" s="93" t="s">
        <v>459</v>
      </c>
      <c r="BG51" s="73" t="s">
        <v>460</v>
      </c>
      <c r="BH51" s="73"/>
      <c r="BI51" s="73"/>
      <c r="BJ51" s="73"/>
      <c r="BK51" s="74"/>
      <c r="BL51" s="276" t="s">
        <v>161</v>
      </c>
      <c r="BM51" s="276" t="s">
        <v>167</v>
      </c>
      <c r="BN51" s="276" t="s">
        <v>161</v>
      </c>
      <c r="BO51" s="276" t="s">
        <v>165</v>
      </c>
      <c r="BP51" s="181" t="str">
        <f t="shared" si="13"/>
        <v>43</v>
      </c>
      <c r="BQ51" s="403" t="str">
        <f>VLOOKUP(BR51&amp;BN51,biorisk,3,FALSE)</f>
        <v>High</v>
      </c>
      <c r="BR51" s="404">
        <f>VLOOKUP(BL51&amp;BM51,likelihood,2,FALSE)</f>
        <v>4</v>
      </c>
      <c r="BS51" s="404">
        <f>VLOOKUP(BR51&amp;BN51,biorisk,2,FALSE)</f>
        <v>4</v>
      </c>
      <c r="BT51" s="276" t="s">
        <v>161</v>
      </c>
      <c r="BU51" s="276" t="s">
        <v>162</v>
      </c>
      <c r="BV51" s="181" t="str">
        <f t="shared" si="14"/>
        <v>42</v>
      </c>
      <c r="BW51" s="405" t="str">
        <f t="shared" si="53"/>
        <v>Moderate</v>
      </c>
      <c r="BX51" s="295" t="s">
        <v>174</v>
      </c>
      <c r="BY51" s="452" t="s">
        <v>461</v>
      </c>
      <c r="BZ51" s="452" t="s">
        <v>462</v>
      </c>
      <c r="CA51" s="298"/>
      <c r="CB51" s="298"/>
      <c r="CC51" s="298"/>
      <c r="CD51" s="299"/>
    </row>
    <row r="52" spans="1:82" ht="145" customHeight="1" thickBot="1">
      <c r="A52" s="72" t="s">
        <v>155</v>
      </c>
      <c r="B52" s="65" t="s">
        <v>96</v>
      </c>
      <c r="C52" s="65" t="s">
        <v>39</v>
      </c>
      <c r="D52" s="120" t="s">
        <v>98</v>
      </c>
      <c r="E52" s="491">
        <v>48</v>
      </c>
      <c r="F52" s="129" t="s">
        <v>463</v>
      </c>
      <c r="G52" s="259"/>
      <c r="H52" s="259"/>
      <c r="I52" s="259"/>
      <c r="J52" s="259"/>
      <c r="K52" s="181" t="e">
        <f t="shared" si="7"/>
        <v>#N/A</v>
      </c>
      <c r="L52" s="260" t="e">
        <f>VLOOKUP(M52&amp;I52,biorisk,3,FALSE)</f>
        <v>#N/A</v>
      </c>
      <c r="M52" s="261" t="e">
        <f>VLOOKUP(G52&amp;H52,likelihood,2,FALSE)</f>
        <v>#N/A</v>
      </c>
      <c r="N52" s="261" t="e">
        <f>VLOOKUP(M52&amp;I52,biorisk,2,FALSE)</f>
        <v>#N/A</v>
      </c>
      <c r="O52" s="279"/>
      <c r="P52" s="280"/>
      <c r="Q52" s="181" t="e">
        <f t="shared" si="8"/>
        <v>#N/A</v>
      </c>
      <c r="R52" s="260" t="e">
        <f t="shared" si="49"/>
        <v>#N/A</v>
      </c>
      <c r="S52" s="295" t="s">
        <v>158</v>
      </c>
      <c r="T52" s="308" t="s">
        <v>464</v>
      </c>
      <c r="U52" s="308" t="s">
        <v>465</v>
      </c>
      <c r="V52" s="308" t="s">
        <v>160</v>
      </c>
      <c r="W52" s="308" t="s">
        <v>160</v>
      </c>
      <c r="X52" s="308" t="s">
        <v>160</v>
      </c>
      <c r="Y52" s="309" t="s">
        <v>160</v>
      </c>
      <c r="Z52" s="80"/>
      <c r="AA52" s="67"/>
      <c r="AB52" s="67"/>
      <c r="AC52" s="67"/>
      <c r="AD52" s="181" t="e">
        <f t="shared" si="15"/>
        <v>#N/A</v>
      </c>
      <c r="AE52" s="253" t="e">
        <f t="shared" si="50"/>
        <v>#N/A</v>
      </c>
      <c r="AF52" s="132" t="e">
        <f t="shared" si="57"/>
        <v>#N/A</v>
      </c>
      <c r="AG52" s="132" t="e">
        <f t="shared" si="58"/>
        <v>#N/A</v>
      </c>
      <c r="AH52" s="133"/>
      <c r="AI52" s="134"/>
      <c r="AJ52" s="181" t="e">
        <f t="shared" si="11"/>
        <v>#N/A</v>
      </c>
      <c r="AK52" s="251" t="e">
        <f t="shared" si="51"/>
        <v>#N/A</v>
      </c>
      <c r="AL52" s="295" t="s">
        <v>158</v>
      </c>
      <c r="AM52" s="308" t="s">
        <v>466</v>
      </c>
      <c r="AN52" s="308" t="s">
        <v>467</v>
      </c>
      <c r="AO52" s="308" t="s">
        <v>164</v>
      </c>
      <c r="AP52" s="308" t="s">
        <v>164</v>
      </c>
      <c r="AQ52" s="308" t="s">
        <v>164</v>
      </c>
      <c r="AR52" s="308" t="s">
        <v>164</v>
      </c>
      <c r="AS52" s="286"/>
      <c r="AT52" s="259"/>
      <c r="AU52" s="259"/>
      <c r="AV52" s="259"/>
      <c r="AW52" s="181" t="e">
        <f t="shared" si="16"/>
        <v>#N/A</v>
      </c>
      <c r="AX52" s="287" t="e">
        <f t="shared" si="3"/>
        <v>#N/A</v>
      </c>
      <c r="AY52" s="278" t="e">
        <f t="shared" si="59"/>
        <v>#N/A</v>
      </c>
      <c r="AZ52" s="278" t="e">
        <f t="shared" si="60"/>
        <v>#N/A</v>
      </c>
      <c r="BA52" s="279"/>
      <c r="BB52" s="280"/>
      <c r="BC52" s="181" t="e">
        <f t="shared" si="12"/>
        <v>#N/A</v>
      </c>
      <c r="BD52" s="289" t="e">
        <f t="shared" si="48"/>
        <v>#N/A</v>
      </c>
      <c r="BE52" s="295" t="s">
        <v>158</v>
      </c>
      <c r="BF52" s="93"/>
      <c r="BG52" s="73"/>
      <c r="BH52" s="73"/>
      <c r="BI52" s="73"/>
      <c r="BJ52" s="73"/>
      <c r="BK52" s="74"/>
      <c r="BL52" s="276" t="s">
        <v>191</v>
      </c>
      <c r="BM52" s="276" t="s">
        <v>191</v>
      </c>
      <c r="BN52" s="276" t="s">
        <v>191</v>
      </c>
      <c r="BO52" s="276" t="s">
        <v>157</v>
      </c>
      <c r="BP52" s="181" t="str">
        <f t="shared" si="13"/>
        <v>11</v>
      </c>
      <c r="BQ52" s="403" t="str">
        <f>VLOOKUP(BR52&amp;BN52,biorisk,3,FALSE)</f>
        <v>Very Low</v>
      </c>
      <c r="BR52" s="404">
        <f>VLOOKUP(BL52&amp;BM52,likelihood,2,FALSE)</f>
        <v>1</v>
      </c>
      <c r="BS52" s="404">
        <f>VLOOKUP(BR52&amp;BN52,biorisk,2,FALSE)</f>
        <v>1</v>
      </c>
      <c r="BT52" s="276" t="s">
        <v>161</v>
      </c>
      <c r="BU52" s="276" t="s">
        <v>161</v>
      </c>
      <c r="BV52" s="181" t="str">
        <f t="shared" si="14"/>
        <v>13</v>
      </c>
      <c r="BW52" s="405" t="str">
        <f t="shared" ref="BW52:BW53" si="61">VLOOKUP(BS52&amp;BU52,futurerisk,3,FALSE)</f>
        <v>Very Low</v>
      </c>
      <c r="BX52" s="295"/>
      <c r="BY52" s="308" t="s">
        <v>468</v>
      </c>
      <c r="BZ52" s="308"/>
      <c r="CA52" s="308"/>
      <c r="CB52" s="308"/>
      <c r="CC52" s="308"/>
      <c r="CD52" s="309"/>
    </row>
    <row r="53" spans="1:82" ht="391" thickBot="1">
      <c r="A53" s="99" t="s">
        <v>155</v>
      </c>
      <c r="B53" s="100" t="s">
        <v>96</v>
      </c>
      <c r="C53" s="100" t="s">
        <v>39</v>
      </c>
      <c r="D53" s="135" t="s">
        <v>99</v>
      </c>
      <c r="E53" s="492">
        <v>49</v>
      </c>
      <c r="F53" s="136" t="s">
        <v>469</v>
      </c>
      <c r="G53" s="263">
        <v>-1</v>
      </c>
      <c r="H53" s="263">
        <v>-1</v>
      </c>
      <c r="I53" s="263">
        <v>-1</v>
      </c>
      <c r="J53" s="263"/>
      <c r="K53" s="181" t="str">
        <f t="shared" si="7"/>
        <v>-1-1</v>
      </c>
      <c r="L53" s="260" t="str">
        <f>VLOOKUP(M53&amp;I53,biorisk,3,FALSE)</f>
        <v>High Priority Data Gap</v>
      </c>
      <c r="M53" s="261">
        <f>VLOOKUP(G53&amp;H53,likelihood,2,FALSE)</f>
        <v>-1</v>
      </c>
      <c r="N53" s="261">
        <f>VLOOKUP(M53&amp;I53,biorisk,2,FALSE)</f>
        <v>-1</v>
      </c>
      <c r="O53" s="499">
        <v>-1</v>
      </c>
      <c r="P53" s="499">
        <v>-1</v>
      </c>
      <c r="Q53" s="181" t="str">
        <f t="shared" si="8"/>
        <v>-1-1</v>
      </c>
      <c r="R53" s="497" t="str">
        <f t="shared" ref="R53" si="62">VLOOKUP(N53&amp;P53,futurerisk,3,FALSE)</f>
        <v>High Priority Data Gap</v>
      </c>
      <c r="S53" s="295" t="s">
        <v>158</v>
      </c>
      <c r="T53" s="303"/>
      <c r="U53" s="303"/>
      <c r="V53" s="303"/>
      <c r="W53" s="303"/>
      <c r="X53" s="303"/>
      <c r="Y53" s="304"/>
      <c r="Z53" s="263">
        <v>-1</v>
      </c>
      <c r="AA53" s="263">
        <v>-1</v>
      </c>
      <c r="AB53" s="263">
        <v>-1</v>
      </c>
      <c r="AC53" s="263"/>
      <c r="AD53" s="181" t="e">
        <f t="shared" si="15"/>
        <v>#N/A</v>
      </c>
      <c r="AE53" s="497" t="e">
        <f t="shared" si="50"/>
        <v>#N/A</v>
      </c>
      <c r="AF53" s="498" t="e">
        <f t="shared" si="57"/>
        <v>#N/A</v>
      </c>
      <c r="AG53" s="498" t="e">
        <f t="shared" si="58"/>
        <v>#N/A</v>
      </c>
      <c r="AH53" s="499">
        <v>-1</v>
      </c>
      <c r="AI53" s="499">
        <v>-1</v>
      </c>
      <c r="AJ53" s="181" t="e">
        <f t="shared" si="11"/>
        <v>#N/A</v>
      </c>
      <c r="AK53" s="497" t="e">
        <f t="shared" si="51"/>
        <v>#N/A</v>
      </c>
      <c r="AL53" s="295" t="s">
        <v>158</v>
      </c>
      <c r="AM53" s="303"/>
      <c r="AN53" s="303"/>
      <c r="AO53" s="303"/>
      <c r="AP53" s="303"/>
      <c r="AQ53" s="303"/>
      <c r="AR53" s="303"/>
      <c r="AS53" s="263">
        <v>-1</v>
      </c>
      <c r="AT53" s="263">
        <v>-1</v>
      </c>
      <c r="AU53" s="263">
        <v>-1</v>
      </c>
      <c r="AV53" s="263"/>
      <c r="AW53" s="181" t="e">
        <f t="shared" si="16"/>
        <v>#N/A</v>
      </c>
      <c r="AX53" s="497" t="e">
        <f t="shared" si="3"/>
        <v>#N/A</v>
      </c>
      <c r="AY53" s="498" t="e">
        <f t="shared" si="59"/>
        <v>#N/A</v>
      </c>
      <c r="AZ53" s="498" t="e">
        <f t="shared" si="60"/>
        <v>#N/A</v>
      </c>
      <c r="BA53" s="499">
        <v>-1</v>
      </c>
      <c r="BB53" s="499">
        <v>-1</v>
      </c>
      <c r="BC53" s="181" t="e">
        <f t="shared" si="12"/>
        <v>#N/A</v>
      </c>
      <c r="BD53" s="497" t="e">
        <f t="shared" si="48"/>
        <v>#N/A</v>
      </c>
      <c r="BE53" s="295" t="s">
        <v>174</v>
      </c>
      <c r="BF53" s="106" t="s">
        <v>470</v>
      </c>
      <c r="BG53" s="138" t="s">
        <v>470</v>
      </c>
      <c r="BH53" s="107" t="s">
        <v>471</v>
      </c>
      <c r="BI53" s="107"/>
      <c r="BJ53" s="107"/>
      <c r="BK53" s="108"/>
      <c r="BL53" s="263">
        <v>-1</v>
      </c>
      <c r="BM53" s="263">
        <v>-1</v>
      </c>
      <c r="BN53" s="263">
        <v>-1</v>
      </c>
      <c r="BO53" s="263"/>
      <c r="BP53" s="181" t="str">
        <f t="shared" si="13"/>
        <v>-1-1</v>
      </c>
      <c r="BQ53" s="403" t="str">
        <f>VLOOKUP(BR53&amp;BN53,biorisk,3,FALSE)</f>
        <v>High Priority Data Gap</v>
      </c>
      <c r="BR53" s="404">
        <f>VLOOKUP(BL53&amp;BM53,likelihood,2,FALSE)</f>
        <v>-1</v>
      </c>
      <c r="BS53" s="404">
        <f>VLOOKUP(BR53&amp;BN53,biorisk,2,FALSE)</f>
        <v>-1</v>
      </c>
      <c r="BT53" s="499">
        <v>-1</v>
      </c>
      <c r="BU53" s="499">
        <v>-1</v>
      </c>
      <c r="BV53" s="181" t="str">
        <f t="shared" si="14"/>
        <v>-1-1</v>
      </c>
      <c r="BW53" s="497" t="str">
        <f t="shared" si="61"/>
        <v>High Priority Data Gap</v>
      </c>
      <c r="BX53" s="295"/>
      <c r="BY53" s="454" t="s">
        <v>472</v>
      </c>
      <c r="BZ53" s="454" t="s">
        <v>473</v>
      </c>
      <c r="CA53" s="303"/>
      <c r="CB53" s="303"/>
      <c r="CC53" s="454" t="s">
        <v>474</v>
      </c>
      <c r="CD53" s="304"/>
    </row>
    <row r="54" spans="1:82" ht="261.75" customHeight="1" thickBot="1">
      <c r="A54" s="99" t="s">
        <v>155</v>
      </c>
      <c r="B54" s="100" t="s">
        <v>96</v>
      </c>
      <c r="C54" s="100" t="s">
        <v>39</v>
      </c>
      <c r="D54" s="139" t="s">
        <v>100</v>
      </c>
      <c r="E54" s="494">
        <v>50</v>
      </c>
      <c r="F54" s="136" t="s">
        <v>342</v>
      </c>
      <c r="G54" s="272">
        <v>2</v>
      </c>
      <c r="H54" s="272">
        <v>5</v>
      </c>
      <c r="I54" s="272">
        <v>3</v>
      </c>
      <c r="J54" s="272" t="s">
        <v>165</v>
      </c>
      <c r="K54" s="181" t="str">
        <f t="shared" si="7"/>
        <v>43</v>
      </c>
      <c r="L54" s="260" t="str">
        <f>VLOOKUP(M54&amp;I54,biorisk,3,FALSE)</f>
        <v>High</v>
      </c>
      <c r="M54" s="261">
        <f>VLOOKUP(G54&amp;H54,likelihood,2,FALSE)</f>
        <v>4</v>
      </c>
      <c r="N54" s="261">
        <f>VLOOKUP(M54&amp;I54,biorisk,2,FALSE)</f>
        <v>4</v>
      </c>
      <c r="O54" s="281">
        <v>3</v>
      </c>
      <c r="P54" s="274">
        <v>4</v>
      </c>
      <c r="Q54" s="181" t="str">
        <f t="shared" si="8"/>
        <v>44</v>
      </c>
      <c r="R54" s="260" t="str">
        <f t="shared" si="49"/>
        <v>Very High</v>
      </c>
      <c r="S54" s="295" t="s">
        <v>174</v>
      </c>
      <c r="T54" s="310" t="s">
        <v>475</v>
      </c>
      <c r="U54" s="310" t="s">
        <v>476</v>
      </c>
      <c r="V54" s="310" t="s">
        <v>160</v>
      </c>
      <c r="W54" s="310" t="s">
        <v>160</v>
      </c>
      <c r="X54" s="310" t="s">
        <v>160</v>
      </c>
      <c r="Y54" s="311" t="s">
        <v>477</v>
      </c>
      <c r="Z54" s="102">
        <v>2</v>
      </c>
      <c r="AA54" s="103">
        <v>5</v>
      </c>
      <c r="AB54" s="103">
        <v>3</v>
      </c>
      <c r="AC54" s="103" t="s">
        <v>165</v>
      </c>
      <c r="AD54" s="181">
        <f t="shared" si="15"/>
        <v>0</v>
      </c>
      <c r="AE54" s="253" t="e">
        <f>VLOOKUP(AF54*AB54,biorisk,3,FALSE)</f>
        <v>#N/A</v>
      </c>
      <c r="AF54" s="104">
        <f t="shared" si="57"/>
        <v>0</v>
      </c>
      <c r="AG54" s="104" t="e">
        <f t="shared" si="58"/>
        <v>#N/A</v>
      </c>
      <c r="AH54" s="137">
        <v>3</v>
      </c>
      <c r="AI54" s="105">
        <v>4</v>
      </c>
      <c r="AJ54" s="181" t="e">
        <f t="shared" si="11"/>
        <v>#N/A</v>
      </c>
      <c r="AK54" s="251" t="e">
        <f t="shared" si="51"/>
        <v>#N/A</v>
      </c>
      <c r="AL54" s="295" t="s">
        <v>174</v>
      </c>
      <c r="AM54" s="310" t="s">
        <v>478</v>
      </c>
      <c r="AN54" s="310" t="s">
        <v>479</v>
      </c>
      <c r="AO54" s="310" t="s">
        <v>164</v>
      </c>
      <c r="AP54" s="310" t="s">
        <v>164</v>
      </c>
      <c r="AQ54" s="310" t="s">
        <v>164</v>
      </c>
      <c r="AR54" s="310" t="s">
        <v>164</v>
      </c>
      <c r="AS54" s="290">
        <v>5</v>
      </c>
      <c r="AT54" s="272">
        <v>5</v>
      </c>
      <c r="AU54" s="272">
        <v>2</v>
      </c>
      <c r="AV54" s="272" t="s">
        <v>165</v>
      </c>
      <c r="AW54" s="181" t="e">
        <f t="shared" si="16"/>
        <v>#N/A</v>
      </c>
      <c r="AX54" s="287" t="e">
        <f t="shared" si="3"/>
        <v>#N/A</v>
      </c>
      <c r="AY54" s="273" t="e">
        <f t="shared" si="59"/>
        <v>#N/A</v>
      </c>
      <c r="AZ54" s="273" t="e">
        <f t="shared" si="60"/>
        <v>#N/A</v>
      </c>
      <c r="BA54" s="281">
        <v>3</v>
      </c>
      <c r="BB54" s="274">
        <v>4</v>
      </c>
      <c r="BC54" s="181" t="e">
        <f t="shared" si="12"/>
        <v>#N/A</v>
      </c>
      <c r="BD54" s="289" t="e">
        <f t="shared" si="48"/>
        <v>#N/A</v>
      </c>
      <c r="BE54" s="295" t="s">
        <v>174</v>
      </c>
      <c r="BF54" s="106" t="s">
        <v>480</v>
      </c>
      <c r="BG54" s="138" t="s">
        <v>481</v>
      </c>
      <c r="BH54" s="107"/>
      <c r="BI54" s="107"/>
      <c r="BJ54" s="107"/>
      <c r="BK54" s="140" t="s">
        <v>482</v>
      </c>
      <c r="BL54" s="411" t="s">
        <v>191</v>
      </c>
      <c r="BM54" s="411" t="s">
        <v>191</v>
      </c>
      <c r="BN54" s="411" t="s">
        <v>191</v>
      </c>
      <c r="BO54" s="411" t="s">
        <v>157</v>
      </c>
      <c r="BP54" s="181" t="str">
        <f t="shared" si="13"/>
        <v>11</v>
      </c>
      <c r="BQ54" s="403" t="str">
        <f>VLOOKUP(BR54&amp;BN54,biorisk,3,FALSE)</f>
        <v>Very Low</v>
      </c>
      <c r="BR54" s="404">
        <f>VLOOKUP(BL54&amp;BM54,likelihood,2,FALSE)</f>
        <v>1</v>
      </c>
      <c r="BS54" s="404">
        <f>VLOOKUP(BR54&amp;BN54,biorisk,2,FALSE)</f>
        <v>1</v>
      </c>
      <c r="BT54" s="411" t="s">
        <v>191</v>
      </c>
      <c r="BU54" s="411" t="s">
        <v>162</v>
      </c>
      <c r="BV54" s="181" t="str">
        <f t="shared" si="14"/>
        <v>12</v>
      </c>
      <c r="BW54" s="412" t="str">
        <f t="shared" si="53"/>
        <v>Very Low</v>
      </c>
      <c r="BX54" s="295"/>
      <c r="BY54" s="454" t="s">
        <v>483</v>
      </c>
      <c r="BZ54" s="310"/>
      <c r="CA54" s="310"/>
      <c r="CB54" s="310"/>
      <c r="CC54" s="310"/>
      <c r="CD54" s="311"/>
    </row>
    <row r="55" spans="1:82" ht="216.75" customHeight="1" thickBot="1">
      <c r="A55" s="99" t="s">
        <v>155</v>
      </c>
      <c r="B55" s="100" t="s">
        <v>96</v>
      </c>
      <c r="C55" s="100" t="s">
        <v>39</v>
      </c>
      <c r="D55" s="141" t="s">
        <v>101</v>
      </c>
      <c r="E55" s="492">
        <v>51</v>
      </c>
      <c r="F55" s="136" t="s">
        <v>351</v>
      </c>
      <c r="G55" s="263">
        <v>-1</v>
      </c>
      <c r="H55" s="263">
        <v>-1</v>
      </c>
      <c r="I55" s="263">
        <v>-1</v>
      </c>
      <c r="J55" s="263"/>
      <c r="K55" s="181" t="str">
        <f t="shared" si="7"/>
        <v>-1-1</v>
      </c>
      <c r="L55" s="260" t="str">
        <f>VLOOKUP(M55&amp;I55,biorisk,3,FALSE)</f>
        <v>High Priority Data Gap</v>
      </c>
      <c r="M55" s="261">
        <f>VLOOKUP(G55&amp;H55,likelihood,2,FALSE)</f>
        <v>-1</v>
      </c>
      <c r="N55" s="261">
        <f>VLOOKUP(M55&amp;I55,biorisk,2,FALSE)</f>
        <v>-1</v>
      </c>
      <c r="O55" s="499">
        <v>-1</v>
      </c>
      <c r="P55" s="499">
        <v>-1</v>
      </c>
      <c r="Q55" s="181" t="str">
        <f t="shared" si="8"/>
        <v>-1-1</v>
      </c>
      <c r="R55" s="497" t="str">
        <f t="shared" ref="R55:R57" si="63">VLOOKUP(N55&amp;P55,futurerisk,3,FALSE)</f>
        <v>High Priority Data Gap</v>
      </c>
      <c r="S55" s="295" t="s">
        <v>158</v>
      </c>
      <c r="T55" s="310" t="s">
        <v>484</v>
      </c>
      <c r="U55" s="310" t="s">
        <v>485</v>
      </c>
      <c r="V55" s="310" t="s">
        <v>160</v>
      </c>
      <c r="W55" s="310" t="s">
        <v>160</v>
      </c>
      <c r="X55" s="310" t="s">
        <v>160</v>
      </c>
      <c r="Y55" s="311" t="s">
        <v>486</v>
      </c>
      <c r="Z55" s="263">
        <v>-1</v>
      </c>
      <c r="AA55" s="263">
        <v>-1</v>
      </c>
      <c r="AB55" s="263">
        <v>-1</v>
      </c>
      <c r="AC55" s="263"/>
      <c r="AD55" s="181" t="e">
        <f t="shared" si="15"/>
        <v>#N/A</v>
      </c>
      <c r="AE55" s="497" t="e">
        <f t="shared" ref="AE55:AE68" si="64">VLOOKUP(AF55*AB55,biorisk,3,FALSE)</f>
        <v>#N/A</v>
      </c>
      <c r="AF55" s="498" t="e">
        <f t="shared" si="57"/>
        <v>#N/A</v>
      </c>
      <c r="AG55" s="498" t="e">
        <f t="shared" si="58"/>
        <v>#N/A</v>
      </c>
      <c r="AH55" s="499">
        <v>-1</v>
      </c>
      <c r="AI55" s="499">
        <v>-1</v>
      </c>
      <c r="AJ55" s="181" t="e">
        <f t="shared" si="11"/>
        <v>#N/A</v>
      </c>
      <c r="AK55" s="497" t="e">
        <f t="shared" si="51"/>
        <v>#N/A</v>
      </c>
      <c r="AL55" s="295" t="s">
        <v>174</v>
      </c>
      <c r="AM55" s="310" t="s">
        <v>487</v>
      </c>
      <c r="AN55" s="310" t="s">
        <v>488</v>
      </c>
      <c r="AO55" s="310" t="s">
        <v>164</v>
      </c>
      <c r="AP55" s="310" t="s">
        <v>164</v>
      </c>
      <c r="AQ55" s="310" t="s">
        <v>164</v>
      </c>
      <c r="AR55" s="310" t="s">
        <v>164</v>
      </c>
      <c r="AS55" s="290">
        <v>-1</v>
      </c>
      <c r="AT55" s="272">
        <v>-1</v>
      </c>
      <c r="AU55" s="272">
        <v>-1</v>
      </c>
      <c r="AV55" s="272">
        <v>-1</v>
      </c>
      <c r="AW55" s="181" t="e">
        <f t="shared" si="16"/>
        <v>#N/A</v>
      </c>
      <c r="AX55" s="287" t="e">
        <f t="shared" si="3"/>
        <v>#N/A</v>
      </c>
      <c r="AY55" s="273" t="e">
        <f t="shared" si="59"/>
        <v>#N/A</v>
      </c>
      <c r="AZ55" s="273" t="e">
        <f t="shared" si="60"/>
        <v>#N/A</v>
      </c>
      <c r="BA55" s="274">
        <v>-1</v>
      </c>
      <c r="BB55" s="274">
        <v>-1</v>
      </c>
      <c r="BC55" s="181" t="e">
        <f t="shared" si="12"/>
        <v>#N/A</v>
      </c>
      <c r="BD55" s="289" t="e">
        <f t="shared" si="48"/>
        <v>#N/A</v>
      </c>
      <c r="BE55" s="295" t="s">
        <v>174</v>
      </c>
      <c r="BF55" s="106" t="s">
        <v>489</v>
      </c>
      <c r="BG55" s="107" t="s">
        <v>490</v>
      </c>
      <c r="BH55" s="107"/>
      <c r="BI55" s="107"/>
      <c r="BJ55" s="107"/>
      <c r="BK55" s="108" t="s">
        <v>491</v>
      </c>
      <c r="BL55" s="263">
        <v>-1</v>
      </c>
      <c r="BM55" s="263">
        <v>-1</v>
      </c>
      <c r="BN55" s="263">
        <v>-1</v>
      </c>
      <c r="BO55" s="263"/>
      <c r="BP55" s="181" t="str">
        <f t="shared" si="13"/>
        <v>-1-1</v>
      </c>
      <c r="BQ55" s="403" t="str">
        <f>VLOOKUP(BR55&amp;BN55,biorisk,3,FALSE)</f>
        <v>High Priority Data Gap</v>
      </c>
      <c r="BR55" s="404">
        <f>VLOOKUP(BL55&amp;BM55,likelihood,2,FALSE)</f>
        <v>-1</v>
      </c>
      <c r="BS55" s="404">
        <f>VLOOKUP(BR55&amp;BN55,biorisk,2,FALSE)</f>
        <v>-1</v>
      </c>
      <c r="BT55" s="499">
        <v>-1</v>
      </c>
      <c r="BU55" s="499">
        <v>-1</v>
      </c>
      <c r="BV55" s="181" t="str">
        <f t="shared" si="14"/>
        <v>-1-1</v>
      </c>
      <c r="BW55" s="497" t="str">
        <f t="shared" si="53"/>
        <v>High Priority Data Gap</v>
      </c>
      <c r="BX55" s="295" t="s">
        <v>174</v>
      </c>
      <c r="BY55" s="454" t="s">
        <v>492</v>
      </c>
      <c r="BZ55" s="310" t="s">
        <v>493</v>
      </c>
      <c r="CA55" s="310"/>
      <c r="CB55" s="310"/>
      <c r="CC55" s="310" t="s">
        <v>493</v>
      </c>
      <c r="CD55" s="311"/>
    </row>
    <row r="56" spans="1:82" ht="254" customHeight="1" thickBot="1">
      <c r="A56" s="72" t="s">
        <v>155</v>
      </c>
      <c r="B56" s="65" t="s">
        <v>96</v>
      </c>
      <c r="C56" s="65" t="s">
        <v>39</v>
      </c>
      <c r="D56" s="142" t="s">
        <v>102</v>
      </c>
      <c r="E56" s="491">
        <v>52</v>
      </c>
      <c r="F56" s="129" t="s">
        <v>373</v>
      </c>
      <c r="G56" s="263">
        <v>-1</v>
      </c>
      <c r="H56" s="263">
        <v>-1</v>
      </c>
      <c r="I56" s="263">
        <v>-1</v>
      </c>
      <c r="J56" s="263"/>
      <c r="K56" s="181" t="str">
        <f t="shared" si="7"/>
        <v>-1-1</v>
      </c>
      <c r="L56" s="260" t="str">
        <f>VLOOKUP(M56&amp;I56,biorisk,3,FALSE)</f>
        <v>High Priority Data Gap</v>
      </c>
      <c r="M56" s="261">
        <f>VLOOKUP(G56&amp;H56,likelihood,2,FALSE)</f>
        <v>-1</v>
      </c>
      <c r="N56" s="261">
        <f>VLOOKUP(M56&amp;I56,biorisk,2,FALSE)</f>
        <v>-1</v>
      </c>
      <c r="O56" s="499">
        <v>-1</v>
      </c>
      <c r="P56" s="499">
        <v>-1</v>
      </c>
      <c r="Q56" s="181" t="str">
        <f t="shared" si="8"/>
        <v>-1-1</v>
      </c>
      <c r="R56" s="497" t="str">
        <f t="shared" si="63"/>
        <v>High Priority Data Gap</v>
      </c>
      <c r="S56" s="296" t="s">
        <v>174</v>
      </c>
      <c r="T56" s="300" t="s">
        <v>273</v>
      </c>
      <c r="U56" s="300"/>
      <c r="V56" s="300"/>
      <c r="W56" s="301"/>
      <c r="X56" s="300"/>
      <c r="Y56" s="302"/>
      <c r="Z56" s="263">
        <v>-1</v>
      </c>
      <c r="AA56" s="263">
        <v>-1</v>
      </c>
      <c r="AB56" s="263">
        <v>-1</v>
      </c>
      <c r="AC56" s="263"/>
      <c r="AD56" s="181" t="e">
        <f t="shared" si="15"/>
        <v>#N/A</v>
      </c>
      <c r="AE56" s="497" t="e">
        <f t="shared" si="64"/>
        <v>#N/A</v>
      </c>
      <c r="AF56" s="498" t="e">
        <f t="shared" si="57"/>
        <v>#N/A</v>
      </c>
      <c r="AG56" s="498" t="e">
        <f t="shared" si="58"/>
        <v>#N/A</v>
      </c>
      <c r="AH56" s="499">
        <v>-1</v>
      </c>
      <c r="AI56" s="499">
        <v>-1</v>
      </c>
      <c r="AJ56" s="181" t="e">
        <f t="shared" si="11"/>
        <v>#N/A</v>
      </c>
      <c r="AK56" s="497" t="e">
        <f t="shared" si="51"/>
        <v>#N/A</v>
      </c>
      <c r="AL56" s="296" t="s">
        <v>158</v>
      </c>
      <c r="AM56" s="298"/>
      <c r="AN56" s="298"/>
      <c r="AO56" s="298"/>
      <c r="AP56" s="298"/>
      <c r="AQ56" s="298"/>
      <c r="AR56" s="298"/>
      <c r="AS56" s="263">
        <v>-1</v>
      </c>
      <c r="AT56" s="263">
        <v>-1</v>
      </c>
      <c r="AU56" s="263">
        <v>-1</v>
      </c>
      <c r="AV56" s="263"/>
      <c r="AW56" s="181" t="e">
        <f t="shared" si="16"/>
        <v>#N/A</v>
      </c>
      <c r="AX56" s="497" t="e">
        <f t="shared" si="3"/>
        <v>#N/A</v>
      </c>
      <c r="AY56" s="498" t="e">
        <f t="shared" si="59"/>
        <v>#N/A</v>
      </c>
      <c r="AZ56" s="498" t="e">
        <f t="shared" si="60"/>
        <v>#N/A</v>
      </c>
      <c r="BA56" s="499">
        <v>-1</v>
      </c>
      <c r="BB56" s="499">
        <v>-1</v>
      </c>
      <c r="BC56" s="181" t="e">
        <f t="shared" si="12"/>
        <v>#N/A</v>
      </c>
      <c r="BD56" s="497" t="e">
        <f t="shared" si="48"/>
        <v>#N/A</v>
      </c>
      <c r="BE56" s="296" t="s">
        <v>174</v>
      </c>
      <c r="BF56" s="93" t="s">
        <v>494</v>
      </c>
      <c r="BG56" s="73" t="s">
        <v>495</v>
      </c>
      <c r="BH56" s="73"/>
      <c r="BI56" s="73"/>
      <c r="BJ56" s="116" t="s">
        <v>496</v>
      </c>
      <c r="BK56" s="143" t="s">
        <v>497</v>
      </c>
      <c r="BL56" s="276" t="s">
        <v>161</v>
      </c>
      <c r="BM56" s="276" t="s">
        <v>167</v>
      </c>
      <c r="BN56" s="276" t="s">
        <v>161</v>
      </c>
      <c r="BO56" s="276" t="s">
        <v>179</v>
      </c>
      <c r="BP56" s="181" t="str">
        <f t="shared" si="13"/>
        <v>43</v>
      </c>
      <c r="BQ56" s="403" t="str">
        <f>VLOOKUP(BR56&amp;BN56,biorisk,3,FALSE)</f>
        <v>High</v>
      </c>
      <c r="BR56" s="404">
        <f>VLOOKUP(BL56&amp;BM56,likelihood,2,FALSE)</f>
        <v>4</v>
      </c>
      <c r="BS56" s="404">
        <f>VLOOKUP(BR56&amp;BN56,biorisk,2,FALSE)</f>
        <v>4</v>
      </c>
      <c r="BT56" s="276" t="s">
        <v>162</v>
      </c>
      <c r="BU56" s="276" t="s">
        <v>162</v>
      </c>
      <c r="BV56" s="181" t="str">
        <f t="shared" si="14"/>
        <v>42</v>
      </c>
      <c r="BW56" s="412" t="str">
        <f t="shared" si="53"/>
        <v>Moderate</v>
      </c>
      <c r="BX56" s="296" t="s">
        <v>174</v>
      </c>
      <c r="BY56" s="452" t="s">
        <v>498</v>
      </c>
      <c r="BZ56" s="452" t="s">
        <v>499</v>
      </c>
      <c r="CA56" s="298"/>
      <c r="CB56" s="298"/>
      <c r="CC56" s="452" t="s">
        <v>500</v>
      </c>
      <c r="CD56" s="457" t="s">
        <v>501</v>
      </c>
    </row>
    <row r="57" spans="1:82" ht="157" thickBot="1">
      <c r="A57" s="99" t="s">
        <v>155</v>
      </c>
      <c r="B57" s="100" t="s">
        <v>96</v>
      </c>
      <c r="C57" s="100" t="s">
        <v>39</v>
      </c>
      <c r="D57" s="141" t="s">
        <v>103</v>
      </c>
      <c r="E57" s="492">
        <v>53</v>
      </c>
      <c r="F57" s="136" t="s">
        <v>502</v>
      </c>
      <c r="G57" s="263">
        <v>-1</v>
      </c>
      <c r="H57" s="263">
        <v>-1</v>
      </c>
      <c r="I57" s="263">
        <v>-1</v>
      </c>
      <c r="J57" s="263"/>
      <c r="K57" s="181" t="str">
        <f t="shared" si="7"/>
        <v>-1-1</v>
      </c>
      <c r="L57" s="260" t="str">
        <f>VLOOKUP(M57&amp;I57,biorisk,3,FALSE)</f>
        <v>High Priority Data Gap</v>
      </c>
      <c r="M57" s="261">
        <f>VLOOKUP(G57&amp;H57,likelihood,2,FALSE)</f>
        <v>-1</v>
      </c>
      <c r="N57" s="261">
        <f>VLOOKUP(M57&amp;I57,biorisk,2,FALSE)</f>
        <v>-1</v>
      </c>
      <c r="O57" s="499">
        <v>-1</v>
      </c>
      <c r="P57" s="499">
        <v>-1</v>
      </c>
      <c r="Q57" s="181" t="str">
        <f t="shared" si="8"/>
        <v>-1-1</v>
      </c>
      <c r="R57" s="497" t="str">
        <f t="shared" si="63"/>
        <v>High Priority Data Gap</v>
      </c>
      <c r="S57" s="295" t="s">
        <v>174</v>
      </c>
      <c r="T57" s="303" t="s">
        <v>503</v>
      </c>
      <c r="U57" s="303" t="s">
        <v>504</v>
      </c>
      <c r="V57" s="303" t="s">
        <v>160</v>
      </c>
      <c r="W57" s="303" t="s">
        <v>160</v>
      </c>
      <c r="X57" s="303" t="s">
        <v>160</v>
      </c>
      <c r="Y57" s="304" t="s">
        <v>505</v>
      </c>
      <c r="Z57" s="263">
        <v>-1</v>
      </c>
      <c r="AA57" s="263">
        <v>-1</v>
      </c>
      <c r="AB57" s="263">
        <v>-1</v>
      </c>
      <c r="AC57" s="263"/>
      <c r="AD57" s="181" t="e">
        <f t="shared" si="15"/>
        <v>#N/A</v>
      </c>
      <c r="AE57" s="497" t="e">
        <f t="shared" si="64"/>
        <v>#N/A</v>
      </c>
      <c r="AF57" s="498" t="e">
        <f t="shared" si="57"/>
        <v>#N/A</v>
      </c>
      <c r="AG57" s="498" t="e">
        <f t="shared" si="58"/>
        <v>#N/A</v>
      </c>
      <c r="AH57" s="499">
        <v>-1</v>
      </c>
      <c r="AI57" s="499">
        <v>-1</v>
      </c>
      <c r="AJ57" s="181" t="e">
        <f t="shared" si="11"/>
        <v>#N/A</v>
      </c>
      <c r="AK57" s="497" t="e">
        <f t="shared" si="51"/>
        <v>#N/A</v>
      </c>
      <c r="AL57" s="295" t="s">
        <v>174</v>
      </c>
      <c r="AM57" s="303" t="s">
        <v>506</v>
      </c>
      <c r="AN57" s="303" t="s">
        <v>507</v>
      </c>
      <c r="AO57" s="310" t="s">
        <v>164</v>
      </c>
      <c r="AP57" s="310" t="s">
        <v>164</v>
      </c>
      <c r="AQ57" s="310" t="s">
        <v>164</v>
      </c>
      <c r="AR57" s="303" t="s">
        <v>508</v>
      </c>
      <c r="AS57" s="263">
        <v>-1</v>
      </c>
      <c r="AT57" s="263">
        <v>-1</v>
      </c>
      <c r="AU57" s="263">
        <v>-1</v>
      </c>
      <c r="AV57" s="263"/>
      <c r="AW57" s="181" t="e">
        <f t="shared" si="16"/>
        <v>#N/A</v>
      </c>
      <c r="AX57" s="497" t="e">
        <f t="shared" si="3"/>
        <v>#N/A</v>
      </c>
      <c r="AY57" s="498" t="e">
        <f t="shared" si="59"/>
        <v>#N/A</v>
      </c>
      <c r="AZ57" s="498" t="e">
        <f t="shared" si="60"/>
        <v>#N/A</v>
      </c>
      <c r="BA57" s="499">
        <v>-1</v>
      </c>
      <c r="BB57" s="499">
        <v>-1</v>
      </c>
      <c r="BC57" s="181" t="e">
        <f t="shared" si="12"/>
        <v>#N/A</v>
      </c>
      <c r="BD57" s="497" t="e">
        <f t="shared" si="48"/>
        <v>#N/A</v>
      </c>
      <c r="BE57" s="295" t="s">
        <v>174</v>
      </c>
      <c r="BF57" s="106" t="s">
        <v>509</v>
      </c>
      <c r="BG57" s="107" t="s">
        <v>510</v>
      </c>
      <c r="BH57" s="107"/>
      <c r="BI57" s="107"/>
      <c r="BJ57" s="144" t="s">
        <v>511</v>
      </c>
      <c r="BK57" s="108"/>
      <c r="BL57" s="263">
        <v>1</v>
      </c>
      <c r="BM57" s="263">
        <v>5</v>
      </c>
      <c r="BN57" s="263">
        <v>1</v>
      </c>
      <c r="BO57" s="263" t="s">
        <v>165</v>
      </c>
      <c r="BP57" s="181" t="str">
        <f t="shared" si="13"/>
        <v>31</v>
      </c>
      <c r="BQ57" s="403" t="str">
        <f>VLOOKUP(BR57&amp;BN57,biorisk,3,FALSE)</f>
        <v>Low</v>
      </c>
      <c r="BR57" s="404">
        <f>VLOOKUP(BL57&amp;BM57,likelihood,2,FALSE)</f>
        <v>3</v>
      </c>
      <c r="BS57" s="404">
        <f>VLOOKUP(BR57&amp;BN57,biorisk,2,FALSE)</f>
        <v>2</v>
      </c>
      <c r="BT57" s="499">
        <v>3</v>
      </c>
      <c r="BU57" s="499">
        <v>3</v>
      </c>
      <c r="BV57" s="181" t="str">
        <f t="shared" si="14"/>
        <v>23</v>
      </c>
      <c r="BW57" s="497" t="str">
        <f t="shared" si="53"/>
        <v>Low</v>
      </c>
      <c r="BX57" s="295"/>
      <c r="BY57" s="454" t="s">
        <v>512</v>
      </c>
      <c r="BZ57" s="454" t="s">
        <v>513</v>
      </c>
      <c r="CA57" s="303"/>
      <c r="CB57" s="303"/>
      <c r="CC57" s="303"/>
      <c r="CD57" s="304"/>
    </row>
    <row r="58" spans="1:82" ht="221" customHeight="1" thickBot="1">
      <c r="A58" s="99" t="s">
        <v>155</v>
      </c>
      <c r="B58" s="100" t="s">
        <v>96</v>
      </c>
      <c r="C58" s="100" t="s">
        <v>47</v>
      </c>
      <c r="D58" s="110" t="s">
        <v>104</v>
      </c>
      <c r="E58" s="492">
        <v>54</v>
      </c>
      <c r="F58" s="136" t="s">
        <v>514</v>
      </c>
      <c r="G58" s="263">
        <v>-1</v>
      </c>
      <c r="H58" s="263">
        <v>-1</v>
      </c>
      <c r="I58" s="263">
        <v>-1</v>
      </c>
      <c r="J58" s="263"/>
      <c r="K58" s="181" t="str">
        <f t="shared" si="7"/>
        <v>-1-1</v>
      </c>
      <c r="L58" s="260" t="str">
        <f>VLOOKUP(M58&amp;I58,biorisk,3,FALSE)</f>
        <v>High Priority Data Gap</v>
      </c>
      <c r="M58" s="261">
        <f>VLOOKUP(G58&amp;H58,likelihood,2,FALSE)</f>
        <v>-1</v>
      </c>
      <c r="N58" s="261">
        <f>VLOOKUP(M58&amp;I58,biorisk,2,FALSE)</f>
        <v>-1</v>
      </c>
      <c r="O58" s="499">
        <v>-1</v>
      </c>
      <c r="P58" s="499">
        <v>-1</v>
      </c>
      <c r="Q58" s="181" t="str">
        <f t="shared" si="8"/>
        <v>-1-1</v>
      </c>
      <c r="R58" s="497" t="str">
        <f t="shared" ref="R58:R68" si="65">VLOOKUP(N58&amp;P58,futurerisk,3,FALSE)</f>
        <v>High Priority Data Gap</v>
      </c>
      <c r="S58" s="296" t="s">
        <v>174</v>
      </c>
      <c r="T58" s="300" t="s">
        <v>273</v>
      </c>
      <c r="U58" s="300"/>
      <c r="V58" s="300"/>
      <c r="W58" s="301"/>
      <c r="X58" s="300"/>
      <c r="Y58" s="302"/>
      <c r="Z58" s="263">
        <v>-1</v>
      </c>
      <c r="AA58" s="263">
        <v>-1</v>
      </c>
      <c r="AB58" s="263">
        <v>-1</v>
      </c>
      <c r="AC58" s="263"/>
      <c r="AD58" s="181" t="e">
        <f t="shared" si="15"/>
        <v>#N/A</v>
      </c>
      <c r="AE58" s="497" t="e">
        <f t="shared" si="64"/>
        <v>#N/A</v>
      </c>
      <c r="AF58" s="498" t="e">
        <f t="shared" si="57"/>
        <v>#N/A</v>
      </c>
      <c r="AG58" s="498" t="e">
        <f t="shared" si="58"/>
        <v>#N/A</v>
      </c>
      <c r="AH58" s="499">
        <v>-1</v>
      </c>
      <c r="AI58" s="499">
        <v>-1</v>
      </c>
      <c r="AJ58" s="181" t="e">
        <f t="shared" si="11"/>
        <v>#N/A</v>
      </c>
      <c r="AK58" s="497" t="e">
        <f t="shared" si="51"/>
        <v>#N/A</v>
      </c>
      <c r="AL58" s="296" t="s">
        <v>158</v>
      </c>
      <c r="AM58" s="303"/>
      <c r="AN58" s="303"/>
      <c r="AO58" s="303"/>
      <c r="AP58" s="303"/>
      <c r="AQ58" s="303"/>
      <c r="AR58" s="303"/>
      <c r="AS58" s="263">
        <v>-1</v>
      </c>
      <c r="AT58" s="263">
        <v>-1</v>
      </c>
      <c r="AU58" s="263">
        <v>-1</v>
      </c>
      <c r="AV58" s="263"/>
      <c r="AW58" s="181" t="e">
        <f t="shared" si="16"/>
        <v>#N/A</v>
      </c>
      <c r="AX58" s="497" t="e">
        <f t="shared" si="3"/>
        <v>#N/A</v>
      </c>
      <c r="AY58" s="498" t="e">
        <f t="shared" si="59"/>
        <v>#N/A</v>
      </c>
      <c r="AZ58" s="498" t="e">
        <f t="shared" si="60"/>
        <v>#N/A</v>
      </c>
      <c r="BA58" s="499">
        <v>-1</v>
      </c>
      <c r="BB58" s="499">
        <v>-1</v>
      </c>
      <c r="BC58" s="181" t="e">
        <f t="shared" si="12"/>
        <v>#N/A</v>
      </c>
      <c r="BD58" s="497" t="e">
        <f t="shared" si="48"/>
        <v>#N/A</v>
      </c>
      <c r="BE58" s="296" t="s">
        <v>174</v>
      </c>
      <c r="BF58" s="106" t="s">
        <v>515</v>
      </c>
      <c r="BG58" s="107"/>
      <c r="BH58" s="107"/>
      <c r="BI58" s="107"/>
      <c r="BJ58" s="138" t="s">
        <v>516</v>
      </c>
      <c r="BK58" s="108" t="s">
        <v>517</v>
      </c>
      <c r="BL58" s="263">
        <v>1</v>
      </c>
      <c r="BM58" s="263">
        <v>5</v>
      </c>
      <c r="BN58" s="263">
        <v>1</v>
      </c>
      <c r="BO58" s="263" t="s">
        <v>157</v>
      </c>
      <c r="BP58" s="181" t="str">
        <f t="shared" si="13"/>
        <v>31</v>
      </c>
      <c r="BQ58" s="403" t="str">
        <f>VLOOKUP(BR58&amp;BN58,biorisk,3,FALSE)</f>
        <v>Low</v>
      </c>
      <c r="BR58" s="404">
        <f>VLOOKUP(BL58&amp;BM58,likelihood,2,FALSE)</f>
        <v>3</v>
      </c>
      <c r="BS58" s="404">
        <f>VLOOKUP(BR58&amp;BN58,biorisk,2,FALSE)</f>
        <v>2</v>
      </c>
      <c r="BT58" s="499">
        <v>3</v>
      </c>
      <c r="BU58" s="499">
        <v>3</v>
      </c>
      <c r="BV58" s="181" t="str">
        <f t="shared" si="14"/>
        <v>23</v>
      </c>
      <c r="BW58" s="497" t="str">
        <f t="shared" si="53"/>
        <v>Low</v>
      </c>
      <c r="BX58" s="296" t="s">
        <v>174</v>
      </c>
      <c r="BY58" s="454" t="s">
        <v>518</v>
      </c>
      <c r="BZ58" s="454" t="s">
        <v>519</v>
      </c>
      <c r="CA58" s="303"/>
      <c r="CB58" s="303"/>
      <c r="CC58" s="454" t="s">
        <v>520</v>
      </c>
      <c r="CD58" s="304"/>
    </row>
    <row r="59" spans="1:82" ht="235" thickBot="1">
      <c r="A59" s="99" t="s">
        <v>155</v>
      </c>
      <c r="B59" s="100" t="s">
        <v>96</v>
      </c>
      <c r="C59" s="100" t="s">
        <v>47</v>
      </c>
      <c r="D59" s="110" t="s">
        <v>105</v>
      </c>
      <c r="E59" s="492">
        <v>55</v>
      </c>
      <c r="F59" s="136" t="s">
        <v>514</v>
      </c>
      <c r="G59" s="263">
        <v>-1</v>
      </c>
      <c r="H59" s="263">
        <v>-1</v>
      </c>
      <c r="I59" s="263">
        <v>-1</v>
      </c>
      <c r="J59" s="263"/>
      <c r="K59" s="181" t="str">
        <f t="shared" si="7"/>
        <v>-1-1</v>
      </c>
      <c r="L59" s="260" t="str">
        <f>VLOOKUP(M59&amp;I59,biorisk,3,FALSE)</f>
        <v>High Priority Data Gap</v>
      </c>
      <c r="M59" s="261">
        <f>VLOOKUP(G59&amp;H59,likelihood,2,FALSE)</f>
        <v>-1</v>
      </c>
      <c r="N59" s="261">
        <f>VLOOKUP(M59&amp;I59,biorisk,2,FALSE)</f>
        <v>-1</v>
      </c>
      <c r="O59" s="499">
        <v>-1</v>
      </c>
      <c r="P59" s="499">
        <v>-1</v>
      </c>
      <c r="Q59" s="181" t="str">
        <f t="shared" si="8"/>
        <v>-1-1</v>
      </c>
      <c r="R59" s="497" t="str">
        <f t="shared" si="65"/>
        <v>High Priority Data Gap</v>
      </c>
      <c r="S59" s="296" t="s">
        <v>174</v>
      </c>
      <c r="T59" s="300" t="s">
        <v>273</v>
      </c>
      <c r="U59" s="300"/>
      <c r="V59" s="300"/>
      <c r="W59" s="301"/>
      <c r="X59" s="300"/>
      <c r="Y59" s="302"/>
      <c r="Z59" s="263">
        <v>-1</v>
      </c>
      <c r="AA59" s="263">
        <v>-1</v>
      </c>
      <c r="AB59" s="263">
        <v>-1</v>
      </c>
      <c r="AC59" s="263"/>
      <c r="AD59" s="181" t="e">
        <f t="shared" si="15"/>
        <v>#N/A</v>
      </c>
      <c r="AE59" s="497" t="e">
        <f t="shared" si="64"/>
        <v>#N/A</v>
      </c>
      <c r="AF59" s="498" t="e">
        <f t="shared" si="57"/>
        <v>#N/A</v>
      </c>
      <c r="AG59" s="498" t="e">
        <f t="shared" si="58"/>
        <v>#N/A</v>
      </c>
      <c r="AH59" s="499">
        <v>-1</v>
      </c>
      <c r="AI59" s="499">
        <v>-1</v>
      </c>
      <c r="AJ59" s="181" t="e">
        <f t="shared" si="11"/>
        <v>#N/A</v>
      </c>
      <c r="AK59" s="497" t="e">
        <f t="shared" si="51"/>
        <v>#N/A</v>
      </c>
      <c r="AL59" s="296" t="s">
        <v>158</v>
      </c>
      <c r="AM59" s="303"/>
      <c r="AN59" s="303"/>
      <c r="AO59" s="303"/>
      <c r="AP59" s="303"/>
      <c r="AQ59" s="303"/>
      <c r="AR59" s="303"/>
      <c r="AS59" s="263">
        <v>-1</v>
      </c>
      <c r="AT59" s="263">
        <v>-1</v>
      </c>
      <c r="AU59" s="263">
        <v>-1</v>
      </c>
      <c r="AV59" s="263"/>
      <c r="AW59" s="181" t="e">
        <f t="shared" si="16"/>
        <v>#N/A</v>
      </c>
      <c r="AX59" s="497" t="e">
        <f t="shared" si="3"/>
        <v>#N/A</v>
      </c>
      <c r="AY59" s="498" t="e">
        <f t="shared" si="59"/>
        <v>#N/A</v>
      </c>
      <c r="AZ59" s="498" t="e">
        <f t="shared" si="60"/>
        <v>#N/A</v>
      </c>
      <c r="BA59" s="499">
        <v>-1</v>
      </c>
      <c r="BB59" s="499">
        <v>-1</v>
      </c>
      <c r="BC59" s="181" t="e">
        <f t="shared" si="12"/>
        <v>#N/A</v>
      </c>
      <c r="BD59" s="497" t="e">
        <f t="shared" si="48"/>
        <v>#N/A</v>
      </c>
      <c r="BE59" s="296" t="s">
        <v>174</v>
      </c>
      <c r="BF59" s="106" t="s">
        <v>515</v>
      </c>
      <c r="BG59" s="107"/>
      <c r="BH59" s="107"/>
      <c r="BI59" s="107"/>
      <c r="BJ59" s="107"/>
      <c r="BK59" s="108" t="s">
        <v>517</v>
      </c>
      <c r="BL59" s="263">
        <v>1</v>
      </c>
      <c r="BM59" s="263">
        <v>5</v>
      </c>
      <c r="BN59" s="263">
        <v>1</v>
      </c>
      <c r="BO59" s="263" t="s">
        <v>157</v>
      </c>
      <c r="BP59" s="181" t="str">
        <f t="shared" si="13"/>
        <v>31</v>
      </c>
      <c r="BQ59" s="403" t="str">
        <f>VLOOKUP(BR59&amp;BN59,biorisk,3,FALSE)</f>
        <v>Low</v>
      </c>
      <c r="BR59" s="404">
        <f>VLOOKUP(BL59&amp;BM59,likelihood,2,FALSE)</f>
        <v>3</v>
      </c>
      <c r="BS59" s="404">
        <f>VLOOKUP(BR59&amp;BN59,biorisk,2,FALSE)</f>
        <v>2</v>
      </c>
      <c r="BT59" s="499">
        <v>3</v>
      </c>
      <c r="BU59" s="499">
        <v>3</v>
      </c>
      <c r="BV59" s="181" t="str">
        <f t="shared" si="14"/>
        <v>23</v>
      </c>
      <c r="BW59" s="497" t="str">
        <f t="shared" si="53"/>
        <v>Low</v>
      </c>
      <c r="BX59" s="296" t="s">
        <v>174</v>
      </c>
      <c r="BY59" s="303" t="s">
        <v>521</v>
      </c>
      <c r="BZ59" s="303"/>
      <c r="CA59" s="303"/>
      <c r="CB59" s="303"/>
      <c r="CC59" s="303"/>
      <c r="CD59" s="304"/>
    </row>
    <row r="60" spans="1:82" ht="160.5" customHeight="1" thickBot="1">
      <c r="A60" s="99" t="s">
        <v>155</v>
      </c>
      <c r="B60" s="100" t="s">
        <v>96</v>
      </c>
      <c r="C60" s="100" t="s">
        <v>47</v>
      </c>
      <c r="D60" s="110" t="s">
        <v>106</v>
      </c>
      <c r="E60" s="492">
        <v>56</v>
      </c>
      <c r="F60" s="136" t="s">
        <v>522</v>
      </c>
      <c r="G60" s="263">
        <v>-1</v>
      </c>
      <c r="H60" s="263">
        <v>-1</v>
      </c>
      <c r="I60" s="263">
        <v>-1</v>
      </c>
      <c r="J60" s="263"/>
      <c r="K60" s="181" t="str">
        <f t="shared" si="7"/>
        <v>-1-1</v>
      </c>
      <c r="L60" s="260" t="str">
        <f>VLOOKUP(M60&amp;I60,biorisk,3,FALSE)</f>
        <v>High Priority Data Gap</v>
      </c>
      <c r="M60" s="261">
        <f>VLOOKUP(G60&amp;H60,likelihood,2,FALSE)</f>
        <v>-1</v>
      </c>
      <c r="N60" s="261">
        <f>VLOOKUP(M60&amp;I60,biorisk,2,FALSE)</f>
        <v>-1</v>
      </c>
      <c r="O60" s="499">
        <v>-1</v>
      </c>
      <c r="P60" s="499">
        <v>-1</v>
      </c>
      <c r="Q60" s="181" t="str">
        <f t="shared" si="8"/>
        <v>-1-1</v>
      </c>
      <c r="R60" s="497" t="str">
        <f t="shared" si="65"/>
        <v>High Priority Data Gap</v>
      </c>
      <c r="S60" s="295" t="s">
        <v>158</v>
      </c>
      <c r="T60" s="303" t="s">
        <v>523</v>
      </c>
      <c r="U60" s="303" t="s">
        <v>523</v>
      </c>
      <c r="V60" s="303" t="s">
        <v>160</v>
      </c>
      <c r="W60" s="303" t="s">
        <v>160</v>
      </c>
      <c r="X60" s="303" t="s">
        <v>245</v>
      </c>
      <c r="Y60" s="304" t="s">
        <v>160</v>
      </c>
      <c r="Z60" s="263">
        <v>-1</v>
      </c>
      <c r="AA60" s="263">
        <v>-1</v>
      </c>
      <c r="AB60" s="263">
        <v>-1</v>
      </c>
      <c r="AC60" s="263"/>
      <c r="AD60" s="181" t="e">
        <f t="shared" si="15"/>
        <v>#N/A</v>
      </c>
      <c r="AE60" s="497" t="e">
        <f t="shared" si="64"/>
        <v>#N/A</v>
      </c>
      <c r="AF60" s="498" t="e">
        <f t="shared" si="57"/>
        <v>#N/A</v>
      </c>
      <c r="AG60" s="498" t="e">
        <f t="shared" si="58"/>
        <v>#N/A</v>
      </c>
      <c r="AH60" s="499">
        <v>-1</v>
      </c>
      <c r="AI60" s="499">
        <v>-1</v>
      </c>
      <c r="AJ60" s="181" t="e">
        <f t="shared" si="11"/>
        <v>#N/A</v>
      </c>
      <c r="AK60" s="497" t="e">
        <f t="shared" si="51"/>
        <v>#N/A</v>
      </c>
      <c r="AL60" s="295" t="s">
        <v>158</v>
      </c>
      <c r="AM60" s="303" t="s">
        <v>524</v>
      </c>
      <c r="AN60" s="303" t="s">
        <v>525</v>
      </c>
      <c r="AO60" s="303" t="s">
        <v>164</v>
      </c>
      <c r="AP60" s="303" t="s">
        <v>164</v>
      </c>
      <c r="AQ60" s="303" t="s">
        <v>526</v>
      </c>
      <c r="AR60" s="303" t="s">
        <v>164</v>
      </c>
      <c r="AS60" s="263">
        <v>-1</v>
      </c>
      <c r="AT60" s="263">
        <v>-1</v>
      </c>
      <c r="AU60" s="263">
        <v>-1</v>
      </c>
      <c r="AV60" s="263"/>
      <c r="AW60" s="181" t="e">
        <f t="shared" si="16"/>
        <v>#N/A</v>
      </c>
      <c r="AX60" s="497" t="e">
        <f t="shared" si="3"/>
        <v>#N/A</v>
      </c>
      <c r="AY60" s="498" t="e">
        <f t="shared" si="59"/>
        <v>#N/A</v>
      </c>
      <c r="AZ60" s="498" t="e">
        <f t="shared" si="60"/>
        <v>#N/A</v>
      </c>
      <c r="BA60" s="499">
        <v>-1</v>
      </c>
      <c r="BB60" s="499">
        <v>-1</v>
      </c>
      <c r="BC60" s="181" t="e">
        <f t="shared" si="12"/>
        <v>#N/A</v>
      </c>
      <c r="BD60" s="497" t="e">
        <f t="shared" si="48"/>
        <v>#N/A</v>
      </c>
      <c r="BE60" s="295" t="s">
        <v>174</v>
      </c>
      <c r="BF60" s="138" t="s">
        <v>527</v>
      </c>
      <c r="BG60" s="107"/>
      <c r="BH60" s="107"/>
      <c r="BI60" s="107"/>
      <c r="BJ60" s="107"/>
      <c r="BK60" s="108"/>
      <c r="BL60" s="411" t="s">
        <v>161</v>
      </c>
      <c r="BM60" s="411" t="s">
        <v>167</v>
      </c>
      <c r="BN60" s="411" t="s">
        <v>161</v>
      </c>
      <c r="BO60" s="411" t="s">
        <v>179</v>
      </c>
      <c r="BP60" s="181" t="str">
        <f t="shared" si="13"/>
        <v>43</v>
      </c>
      <c r="BQ60" s="403" t="str">
        <f>VLOOKUP(BR60&amp;BN60,biorisk,3,FALSE)</f>
        <v>High</v>
      </c>
      <c r="BR60" s="404">
        <f>VLOOKUP(BL60&amp;BM60,likelihood,2,FALSE)</f>
        <v>4</v>
      </c>
      <c r="BS60" s="404">
        <f>VLOOKUP(BR60&amp;BN60,biorisk,2,FALSE)</f>
        <v>4</v>
      </c>
      <c r="BT60" s="411" t="s">
        <v>162</v>
      </c>
      <c r="BU60" s="411">
        <v>4</v>
      </c>
      <c r="BV60" s="181" t="str">
        <f t="shared" si="14"/>
        <v>44</v>
      </c>
      <c r="BW60" s="497" t="str">
        <f t="shared" si="53"/>
        <v>Very High</v>
      </c>
      <c r="BX60" s="295"/>
      <c r="BY60" s="454" t="s">
        <v>528</v>
      </c>
      <c r="BZ60" s="303"/>
      <c r="CA60" s="303"/>
      <c r="CB60" s="303"/>
      <c r="CC60" s="303"/>
      <c r="CD60" s="304"/>
    </row>
    <row r="61" spans="1:82" ht="157.5" customHeight="1" thickBot="1">
      <c r="A61" s="99" t="s">
        <v>155</v>
      </c>
      <c r="B61" s="100" t="s">
        <v>96</v>
      </c>
      <c r="C61" s="100" t="s">
        <v>47</v>
      </c>
      <c r="D61" s="110" t="s">
        <v>107</v>
      </c>
      <c r="E61" s="492">
        <v>57</v>
      </c>
      <c r="F61" s="136" t="s">
        <v>522</v>
      </c>
      <c r="G61" s="263">
        <v>-1</v>
      </c>
      <c r="H61" s="263">
        <v>-1</v>
      </c>
      <c r="I61" s="263">
        <v>-1</v>
      </c>
      <c r="J61" s="263"/>
      <c r="K61" s="181" t="str">
        <f t="shared" si="7"/>
        <v>-1-1</v>
      </c>
      <c r="L61" s="260" t="str">
        <f>VLOOKUP(M61&amp;I61,biorisk,3,FALSE)</f>
        <v>High Priority Data Gap</v>
      </c>
      <c r="M61" s="261">
        <f>VLOOKUP(G61&amp;H61,likelihood,2,FALSE)</f>
        <v>-1</v>
      </c>
      <c r="N61" s="261">
        <f>VLOOKUP(M61&amp;I61,biorisk,2,FALSE)</f>
        <v>-1</v>
      </c>
      <c r="O61" s="499">
        <v>-1</v>
      </c>
      <c r="P61" s="499">
        <v>-1</v>
      </c>
      <c r="Q61" s="181" t="str">
        <f t="shared" si="8"/>
        <v>-1-1</v>
      </c>
      <c r="R61" s="497" t="str">
        <f t="shared" si="65"/>
        <v>High Priority Data Gap</v>
      </c>
      <c r="S61" s="295" t="s">
        <v>158</v>
      </c>
      <c r="T61" s="303" t="s">
        <v>523</v>
      </c>
      <c r="U61" s="303" t="s">
        <v>529</v>
      </c>
      <c r="V61" s="303" t="s">
        <v>160</v>
      </c>
      <c r="W61" s="303" t="s">
        <v>160</v>
      </c>
      <c r="X61" s="303" t="s">
        <v>160</v>
      </c>
      <c r="Y61" s="304" t="s">
        <v>160</v>
      </c>
      <c r="Z61" s="263">
        <v>-1</v>
      </c>
      <c r="AA61" s="263">
        <v>-1</v>
      </c>
      <c r="AB61" s="263">
        <v>-1</v>
      </c>
      <c r="AC61" s="263"/>
      <c r="AD61" s="181" t="e">
        <f t="shared" si="15"/>
        <v>#N/A</v>
      </c>
      <c r="AE61" s="497" t="e">
        <f t="shared" si="64"/>
        <v>#N/A</v>
      </c>
      <c r="AF61" s="498" t="e">
        <f t="shared" si="57"/>
        <v>#N/A</v>
      </c>
      <c r="AG61" s="498" t="e">
        <f t="shared" si="58"/>
        <v>#N/A</v>
      </c>
      <c r="AH61" s="499">
        <v>-1</v>
      </c>
      <c r="AI61" s="499">
        <v>-1</v>
      </c>
      <c r="AJ61" s="181" t="e">
        <f t="shared" si="11"/>
        <v>#N/A</v>
      </c>
      <c r="AK61" s="497" t="e">
        <f t="shared" si="51"/>
        <v>#N/A</v>
      </c>
      <c r="AL61" s="295" t="s">
        <v>158</v>
      </c>
      <c r="AM61" s="303" t="s">
        <v>524</v>
      </c>
      <c r="AN61" s="303" t="s">
        <v>530</v>
      </c>
      <c r="AO61" s="303" t="s">
        <v>164</v>
      </c>
      <c r="AP61" s="303" t="s">
        <v>164</v>
      </c>
      <c r="AQ61" s="303" t="s">
        <v>526</v>
      </c>
      <c r="AR61" s="310" t="s">
        <v>164</v>
      </c>
      <c r="AS61" s="290">
        <v>4</v>
      </c>
      <c r="AT61" s="272">
        <v>5</v>
      </c>
      <c r="AU61" s="272">
        <v>2</v>
      </c>
      <c r="AV61" s="272" t="s">
        <v>165</v>
      </c>
      <c r="AW61" s="181" t="e">
        <f t="shared" si="16"/>
        <v>#N/A</v>
      </c>
      <c r="AX61" s="287" t="e">
        <f t="shared" si="3"/>
        <v>#N/A</v>
      </c>
      <c r="AY61" s="273" t="e">
        <f t="shared" si="59"/>
        <v>#N/A</v>
      </c>
      <c r="AZ61" s="273" t="e">
        <f t="shared" si="60"/>
        <v>#N/A</v>
      </c>
      <c r="BA61" s="274">
        <v>3</v>
      </c>
      <c r="BB61" s="274">
        <v>4</v>
      </c>
      <c r="BC61" s="181" t="e">
        <f t="shared" si="12"/>
        <v>#N/A</v>
      </c>
      <c r="BD61" s="289" t="e">
        <f t="shared" si="48"/>
        <v>#N/A</v>
      </c>
      <c r="BE61" s="295"/>
      <c r="BF61" s="106" t="s">
        <v>531</v>
      </c>
      <c r="BG61" s="107" t="s">
        <v>532</v>
      </c>
      <c r="BH61" s="107"/>
      <c r="BI61" s="107"/>
      <c r="BJ61" s="107"/>
      <c r="BK61" s="108"/>
      <c r="BL61" s="411" t="s">
        <v>161</v>
      </c>
      <c r="BM61" s="411" t="s">
        <v>167</v>
      </c>
      <c r="BN61" s="411" t="s">
        <v>161</v>
      </c>
      <c r="BO61" s="411" t="s">
        <v>179</v>
      </c>
      <c r="BP61" s="181" t="str">
        <f t="shared" si="13"/>
        <v>43</v>
      </c>
      <c r="BQ61" s="403" t="str">
        <f>VLOOKUP(BR61&amp;BN61,biorisk,3,FALSE)</f>
        <v>High</v>
      </c>
      <c r="BR61" s="404">
        <f>VLOOKUP(BL61&amp;BM61,likelihood,2,FALSE)</f>
        <v>4</v>
      </c>
      <c r="BS61" s="404">
        <f>VLOOKUP(BR61&amp;BN61,biorisk,2,FALSE)</f>
        <v>4</v>
      </c>
      <c r="BT61" s="411" t="s">
        <v>162</v>
      </c>
      <c r="BU61" s="411">
        <v>4</v>
      </c>
      <c r="BV61" s="181" t="str">
        <f t="shared" si="14"/>
        <v>44</v>
      </c>
      <c r="BW61" s="497" t="str">
        <f t="shared" si="53"/>
        <v>Very High</v>
      </c>
      <c r="BX61" s="295"/>
      <c r="BY61" s="454" t="s">
        <v>533</v>
      </c>
      <c r="BZ61" s="303"/>
      <c r="CA61" s="303"/>
      <c r="CB61" s="303"/>
      <c r="CC61" s="303"/>
      <c r="CD61" s="304"/>
    </row>
    <row r="62" spans="1:82" ht="252.75" customHeight="1" thickBot="1">
      <c r="A62" s="99" t="s">
        <v>155</v>
      </c>
      <c r="B62" s="100" t="s">
        <v>96</v>
      </c>
      <c r="C62" s="100" t="s">
        <v>47</v>
      </c>
      <c r="D62" s="110" t="s">
        <v>108</v>
      </c>
      <c r="E62" s="492" t="s">
        <v>534</v>
      </c>
      <c r="F62" s="136" t="s">
        <v>535</v>
      </c>
      <c r="G62" s="263">
        <v>-1</v>
      </c>
      <c r="H62" s="263">
        <v>-1</v>
      </c>
      <c r="I62" s="263">
        <v>-1</v>
      </c>
      <c r="J62" s="263"/>
      <c r="K62" s="181" t="str">
        <f t="shared" si="7"/>
        <v>-1-1</v>
      </c>
      <c r="L62" s="260" t="str">
        <f>VLOOKUP(M62&amp;I62,biorisk,3,FALSE)</f>
        <v>High Priority Data Gap</v>
      </c>
      <c r="M62" s="261">
        <f>VLOOKUP(G62&amp;H62,likelihood,2,FALSE)</f>
        <v>-1</v>
      </c>
      <c r="N62" s="261">
        <f>VLOOKUP(M62&amp;I62,biorisk,2,FALSE)</f>
        <v>-1</v>
      </c>
      <c r="O62" s="499">
        <v>-1</v>
      </c>
      <c r="P62" s="499">
        <v>-1</v>
      </c>
      <c r="Q62" s="181" t="str">
        <f t="shared" si="8"/>
        <v>-1-1</v>
      </c>
      <c r="R62" s="497" t="str">
        <f t="shared" si="65"/>
        <v>High Priority Data Gap</v>
      </c>
      <c r="S62" s="295" t="s">
        <v>158</v>
      </c>
      <c r="T62" s="303" t="s">
        <v>454</v>
      </c>
      <c r="U62" s="303" t="s">
        <v>536</v>
      </c>
      <c r="V62" s="303" t="s">
        <v>160</v>
      </c>
      <c r="W62" s="303" t="s">
        <v>160</v>
      </c>
      <c r="X62" s="303" t="s">
        <v>160</v>
      </c>
      <c r="Y62" s="304" t="s">
        <v>160</v>
      </c>
      <c r="Z62" s="263">
        <v>-1</v>
      </c>
      <c r="AA62" s="263">
        <v>-1</v>
      </c>
      <c r="AB62" s="263">
        <v>-1</v>
      </c>
      <c r="AC62" s="263"/>
      <c r="AD62" s="181" t="e">
        <f t="shared" si="15"/>
        <v>#N/A</v>
      </c>
      <c r="AE62" s="497" t="e">
        <f t="shared" si="64"/>
        <v>#N/A</v>
      </c>
      <c r="AF62" s="498" t="e">
        <f t="shared" si="57"/>
        <v>#N/A</v>
      </c>
      <c r="AG62" s="498" t="e">
        <f t="shared" si="58"/>
        <v>#N/A</v>
      </c>
      <c r="AH62" s="499">
        <v>-1</v>
      </c>
      <c r="AI62" s="499">
        <v>-1</v>
      </c>
      <c r="AJ62" s="181" t="e">
        <f t="shared" si="11"/>
        <v>#N/A</v>
      </c>
      <c r="AK62" s="497" t="e">
        <f t="shared" si="51"/>
        <v>#N/A</v>
      </c>
      <c r="AL62" s="295" t="s">
        <v>158</v>
      </c>
      <c r="AM62" s="303" t="s">
        <v>537</v>
      </c>
      <c r="AN62" s="303" t="s">
        <v>537</v>
      </c>
      <c r="AO62" s="310" t="s">
        <v>164</v>
      </c>
      <c r="AP62" s="310" t="s">
        <v>164</v>
      </c>
      <c r="AQ62" s="310" t="s">
        <v>164</v>
      </c>
      <c r="AR62" s="310" t="s">
        <v>164</v>
      </c>
      <c r="AS62" s="263">
        <v>-1</v>
      </c>
      <c r="AT62" s="263">
        <v>-1</v>
      </c>
      <c r="AU62" s="263">
        <v>-1</v>
      </c>
      <c r="AV62" s="263"/>
      <c r="AW62" s="181" t="e">
        <f t="shared" si="16"/>
        <v>#N/A</v>
      </c>
      <c r="AX62" s="497" t="e">
        <f t="shared" ref="AX62" si="66">VLOOKUP(AY62*AU62,biorisk,3,FALSE)</f>
        <v>#N/A</v>
      </c>
      <c r="AY62" s="498" t="e">
        <f t="shared" ref="AY62" si="67">VLOOKUP(AS62*AT62,likelihood,2,FALSE)</f>
        <v>#N/A</v>
      </c>
      <c r="AZ62" s="498" t="e">
        <f t="shared" ref="AZ62" si="68">VLOOKUP(AY62*AU62,biorisk,2,FALSE)</f>
        <v>#N/A</v>
      </c>
      <c r="BA62" s="499">
        <v>-1</v>
      </c>
      <c r="BB62" s="499">
        <v>-1</v>
      </c>
      <c r="BC62" s="181" t="e">
        <f t="shared" si="12"/>
        <v>#N/A</v>
      </c>
      <c r="BD62" s="497" t="e">
        <f t="shared" ref="BD62" si="69">VLOOKUP(AZ62&amp;BB62,futurerisk,3,FALSE)</f>
        <v>#N/A</v>
      </c>
      <c r="BE62" s="295" t="s">
        <v>174</v>
      </c>
      <c r="BF62" s="106" t="s">
        <v>538</v>
      </c>
      <c r="BG62" s="107" t="s">
        <v>539</v>
      </c>
      <c r="BH62" s="107"/>
      <c r="BI62" s="107"/>
      <c r="BJ62" s="107"/>
      <c r="BK62" s="108" t="s">
        <v>540</v>
      </c>
      <c r="BL62" s="276" t="s">
        <v>168</v>
      </c>
      <c r="BM62" s="276" t="s">
        <v>167</v>
      </c>
      <c r="BN62" s="276" t="s">
        <v>161</v>
      </c>
      <c r="BO62" s="276" t="s">
        <v>165</v>
      </c>
      <c r="BP62" s="181" t="str">
        <f t="shared" si="13"/>
        <v>53</v>
      </c>
      <c r="BQ62" s="403" t="str">
        <f>VLOOKUP(BR62&amp;BN62,biorisk,3,FALSE)</f>
        <v>High</v>
      </c>
      <c r="BR62" s="404">
        <f>VLOOKUP(BL62&amp;BM62,likelihood,2,FALSE)</f>
        <v>5</v>
      </c>
      <c r="BS62" s="404">
        <f>VLOOKUP(BR62&amp;BN62,biorisk,2,FALSE)</f>
        <v>4</v>
      </c>
      <c r="BT62" s="276" t="s">
        <v>161</v>
      </c>
      <c r="BU62" s="276" t="s">
        <v>161</v>
      </c>
      <c r="BV62" s="181" t="str">
        <f t="shared" si="14"/>
        <v>43</v>
      </c>
      <c r="BW62" s="497" t="str">
        <f t="shared" si="53"/>
        <v>High</v>
      </c>
      <c r="BX62" s="295"/>
      <c r="BY62" s="454" t="s">
        <v>541</v>
      </c>
      <c r="BZ62" s="303"/>
      <c r="CA62" s="303"/>
      <c r="CB62" s="303"/>
      <c r="CC62" s="303"/>
      <c r="CD62" s="304"/>
    </row>
    <row r="63" spans="1:82" ht="263.25" customHeight="1" thickBot="1">
      <c r="A63" s="99" t="s">
        <v>155</v>
      </c>
      <c r="B63" s="100" t="s">
        <v>96</v>
      </c>
      <c r="C63" s="100" t="s">
        <v>47</v>
      </c>
      <c r="D63" s="110" t="s">
        <v>109</v>
      </c>
      <c r="E63" s="492">
        <v>59</v>
      </c>
      <c r="F63" s="136" t="s">
        <v>535</v>
      </c>
      <c r="G63" s="263">
        <v>-1</v>
      </c>
      <c r="H63" s="263">
        <v>-1</v>
      </c>
      <c r="I63" s="263">
        <v>-1</v>
      </c>
      <c r="J63" s="263"/>
      <c r="K63" s="181" t="str">
        <f t="shared" si="7"/>
        <v>-1-1</v>
      </c>
      <c r="L63" s="260" t="str">
        <f>VLOOKUP(M63&amp;I63,biorisk,3,FALSE)</f>
        <v>High Priority Data Gap</v>
      </c>
      <c r="M63" s="261">
        <f>VLOOKUP(G63&amp;H63,likelihood,2,FALSE)</f>
        <v>-1</v>
      </c>
      <c r="N63" s="261">
        <f>VLOOKUP(M63&amp;I63,biorisk,2,FALSE)</f>
        <v>-1</v>
      </c>
      <c r="O63" s="499">
        <v>-1</v>
      </c>
      <c r="P63" s="499">
        <v>-1</v>
      </c>
      <c r="Q63" s="181" t="str">
        <f t="shared" si="8"/>
        <v>-1-1</v>
      </c>
      <c r="R63" s="497" t="str">
        <f t="shared" si="65"/>
        <v>High Priority Data Gap</v>
      </c>
      <c r="S63" s="295" t="s">
        <v>158</v>
      </c>
      <c r="T63" s="303" t="s">
        <v>454</v>
      </c>
      <c r="U63" s="303" t="s">
        <v>454</v>
      </c>
      <c r="V63" s="303" t="s">
        <v>160</v>
      </c>
      <c r="W63" s="303" t="s">
        <v>160</v>
      </c>
      <c r="X63" s="303" t="s">
        <v>160</v>
      </c>
      <c r="Y63" s="304" t="s">
        <v>160</v>
      </c>
      <c r="Z63" s="263">
        <v>-1</v>
      </c>
      <c r="AA63" s="263">
        <v>-1</v>
      </c>
      <c r="AB63" s="263">
        <v>-1</v>
      </c>
      <c r="AC63" s="263"/>
      <c r="AD63" s="181" t="e">
        <f t="shared" si="15"/>
        <v>#N/A</v>
      </c>
      <c r="AE63" s="497" t="e">
        <f t="shared" si="64"/>
        <v>#N/A</v>
      </c>
      <c r="AF63" s="498" t="e">
        <f t="shared" si="57"/>
        <v>#N/A</v>
      </c>
      <c r="AG63" s="498" t="e">
        <f t="shared" si="58"/>
        <v>#N/A</v>
      </c>
      <c r="AH63" s="499">
        <v>-1</v>
      </c>
      <c r="AI63" s="499">
        <v>-1</v>
      </c>
      <c r="AJ63" s="181" t="e">
        <f t="shared" si="11"/>
        <v>#N/A</v>
      </c>
      <c r="AK63" s="497" t="e">
        <f t="shared" si="51"/>
        <v>#N/A</v>
      </c>
      <c r="AL63" s="295" t="s">
        <v>158</v>
      </c>
      <c r="AM63" s="303" t="s">
        <v>537</v>
      </c>
      <c r="AN63" s="303" t="s">
        <v>537</v>
      </c>
      <c r="AO63" s="310" t="s">
        <v>164</v>
      </c>
      <c r="AP63" s="310" t="s">
        <v>164</v>
      </c>
      <c r="AQ63" s="310" t="s">
        <v>164</v>
      </c>
      <c r="AR63" s="310" t="s">
        <v>164</v>
      </c>
      <c r="AS63" s="290">
        <v>4</v>
      </c>
      <c r="AT63" s="272">
        <v>5</v>
      </c>
      <c r="AU63" s="272">
        <v>4</v>
      </c>
      <c r="AV63" s="272" t="s">
        <v>165</v>
      </c>
      <c r="AW63" s="181" t="e">
        <f t="shared" si="16"/>
        <v>#N/A</v>
      </c>
      <c r="AX63" s="287" t="e">
        <f t="shared" si="3"/>
        <v>#N/A</v>
      </c>
      <c r="AY63" s="273" t="e">
        <f t="shared" si="59"/>
        <v>#N/A</v>
      </c>
      <c r="AZ63" s="273" t="e">
        <f t="shared" si="60"/>
        <v>#N/A</v>
      </c>
      <c r="BA63" s="274">
        <v>3</v>
      </c>
      <c r="BB63" s="274">
        <v>4</v>
      </c>
      <c r="BC63" s="181" t="e">
        <f t="shared" si="12"/>
        <v>#N/A</v>
      </c>
      <c r="BD63" s="289" t="e">
        <f t="shared" si="48"/>
        <v>#N/A</v>
      </c>
      <c r="BE63" s="295" t="s">
        <v>174</v>
      </c>
      <c r="BF63" s="106" t="s">
        <v>542</v>
      </c>
      <c r="BG63" s="107" t="s">
        <v>543</v>
      </c>
      <c r="BH63" s="107"/>
      <c r="BI63" s="107"/>
      <c r="BJ63" s="107"/>
      <c r="BK63" s="108" t="s">
        <v>540</v>
      </c>
      <c r="BL63" s="276" t="s">
        <v>168</v>
      </c>
      <c r="BM63" s="276" t="s">
        <v>167</v>
      </c>
      <c r="BN63" s="276" t="s">
        <v>161</v>
      </c>
      <c r="BO63" s="276" t="s">
        <v>165</v>
      </c>
      <c r="BP63" s="181" t="str">
        <f t="shared" si="13"/>
        <v>53</v>
      </c>
      <c r="BQ63" s="403" t="str">
        <f>VLOOKUP(BR63&amp;BN63,biorisk,3,FALSE)</f>
        <v>High</v>
      </c>
      <c r="BR63" s="404">
        <f>VLOOKUP(BL63&amp;BM63,likelihood,2,FALSE)</f>
        <v>5</v>
      </c>
      <c r="BS63" s="404">
        <f>VLOOKUP(BR63&amp;BN63,biorisk,2,FALSE)</f>
        <v>4</v>
      </c>
      <c r="BT63" s="276" t="s">
        <v>161</v>
      </c>
      <c r="BU63" s="276" t="s">
        <v>161</v>
      </c>
      <c r="BV63" s="181" t="str">
        <f t="shared" si="14"/>
        <v>43</v>
      </c>
      <c r="BW63" s="497" t="str">
        <f t="shared" si="53"/>
        <v>High</v>
      </c>
      <c r="BX63" s="295"/>
      <c r="BY63" s="303" t="s">
        <v>544</v>
      </c>
      <c r="BZ63" s="303"/>
      <c r="CA63" s="303"/>
      <c r="CB63" s="303"/>
      <c r="CC63" s="303"/>
      <c r="CD63" s="304"/>
    </row>
    <row r="64" spans="1:82" ht="131" thickBot="1">
      <c r="A64" s="112" t="s">
        <v>155</v>
      </c>
      <c r="B64" s="100" t="s">
        <v>96</v>
      </c>
      <c r="C64" s="145" t="s">
        <v>51</v>
      </c>
      <c r="D64" s="110" t="s">
        <v>110</v>
      </c>
      <c r="E64" s="492">
        <v>60</v>
      </c>
      <c r="F64" s="136" t="s">
        <v>436</v>
      </c>
      <c r="G64" s="263">
        <v>-1</v>
      </c>
      <c r="H64" s="263">
        <v>-1</v>
      </c>
      <c r="I64" s="263">
        <v>-1</v>
      </c>
      <c r="J64" s="263"/>
      <c r="K64" s="181" t="str">
        <f t="shared" si="7"/>
        <v>-1-1</v>
      </c>
      <c r="L64" s="260" t="str">
        <f>VLOOKUP(M64&amp;I64,biorisk,3,FALSE)</f>
        <v>High Priority Data Gap</v>
      </c>
      <c r="M64" s="261">
        <f>VLOOKUP(G64&amp;H64,likelihood,2,FALSE)</f>
        <v>-1</v>
      </c>
      <c r="N64" s="261">
        <f>VLOOKUP(M64&amp;I64,biorisk,2,FALSE)</f>
        <v>-1</v>
      </c>
      <c r="O64" s="499">
        <v>-1</v>
      </c>
      <c r="P64" s="499">
        <v>-1</v>
      </c>
      <c r="Q64" s="181" t="str">
        <f t="shared" si="8"/>
        <v>-1-1</v>
      </c>
      <c r="R64" s="497" t="str">
        <f t="shared" si="65"/>
        <v>High Priority Data Gap</v>
      </c>
      <c r="S64" s="295" t="s">
        <v>158</v>
      </c>
      <c r="T64" s="303"/>
      <c r="U64" s="303"/>
      <c r="V64" s="303"/>
      <c r="W64" s="303"/>
      <c r="X64" s="303"/>
      <c r="Y64" s="304"/>
      <c r="Z64" s="263">
        <v>-1</v>
      </c>
      <c r="AA64" s="263">
        <v>-1</v>
      </c>
      <c r="AB64" s="263">
        <v>-1</v>
      </c>
      <c r="AC64" s="263"/>
      <c r="AD64" s="181" t="e">
        <f t="shared" si="15"/>
        <v>#N/A</v>
      </c>
      <c r="AE64" s="497" t="e">
        <f t="shared" si="64"/>
        <v>#N/A</v>
      </c>
      <c r="AF64" s="498" t="e">
        <f t="shared" si="57"/>
        <v>#N/A</v>
      </c>
      <c r="AG64" s="498" t="e">
        <f t="shared" si="58"/>
        <v>#N/A</v>
      </c>
      <c r="AH64" s="499">
        <v>-1</v>
      </c>
      <c r="AI64" s="499">
        <v>-1</v>
      </c>
      <c r="AJ64" s="181" t="e">
        <f t="shared" si="11"/>
        <v>#N/A</v>
      </c>
      <c r="AK64" s="497" t="e">
        <f t="shared" si="51"/>
        <v>#N/A</v>
      </c>
      <c r="AL64" s="295" t="s">
        <v>158</v>
      </c>
      <c r="AM64" s="303"/>
      <c r="AN64" s="303"/>
      <c r="AO64" s="303"/>
      <c r="AP64" s="303"/>
      <c r="AQ64" s="303"/>
      <c r="AR64" s="303"/>
      <c r="AS64" s="263">
        <v>-1</v>
      </c>
      <c r="AT64" s="263">
        <v>-1</v>
      </c>
      <c r="AU64" s="263">
        <v>-1</v>
      </c>
      <c r="AV64" s="263"/>
      <c r="AW64" s="181" t="e">
        <f t="shared" si="16"/>
        <v>#N/A</v>
      </c>
      <c r="AX64" s="497" t="e">
        <f t="shared" ref="AX64" si="70">VLOOKUP(AY64*AU64,biorisk,3,FALSE)</f>
        <v>#N/A</v>
      </c>
      <c r="AY64" s="498" t="e">
        <f t="shared" ref="AY64" si="71">VLOOKUP(AS64*AT64,likelihood,2,FALSE)</f>
        <v>#N/A</v>
      </c>
      <c r="AZ64" s="498" t="e">
        <f t="shared" ref="AZ64" si="72">VLOOKUP(AY64*AU64,biorisk,2,FALSE)</f>
        <v>#N/A</v>
      </c>
      <c r="BA64" s="499">
        <v>-1</v>
      </c>
      <c r="BB64" s="499">
        <v>-1</v>
      </c>
      <c r="BC64" s="181" t="e">
        <f t="shared" si="12"/>
        <v>#N/A</v>
      </c>
      <c r="BD64" s="497" t="e">
        <f t="shared" ref="BD64" si="73">VLOOKUP(AZ64&amp;BB64,futurerisk,3,FALSE)</f>
        <v>#N/A</v>
      </c>
      <c r="BE64" s="295" t="s">
        <v>174</v>
      </c>
      <c r="BF64" s="106" t="s">
        <v>545</v>
      </c>
      <c r="BG64" s="107" t="s">
        <v>510</v>
      </c>
      <c r="BH64" s="107"/>
      <c r="BI64" s="107"/>
      <c r="BJ64" s="107"/>
      <c r="BK64" s="108" t="s">
        <v>546</v>
      </c>
      <c r="BL64" s="263">
        <v>-1</v>
      </c>
      <c r="BM64" s="263">
        <v>-1</v>
      </c>
      <c r="BN64" s="263">
        <v>-1</v>
      </c>
      <c r="BO64" s="263"/>
      <c r="BP64" s="181" t="str">
        <f t="shared" si="13"/>
        <v>-1-1</v>
      </c>
      <c r="BQ64" s="403" t="str">
        <f>VLOOKUP(BR64&amp;BN64,biorisk,3,FALSE)</f>
        <v>High Priority Data Gap</v>
      </c>
      <c r="BR64" s="404">
        <f>VLOOKUP(BL64&amp;BM64,likelihood,2,FALSE)</f>
        <v>-1</v>
      </c>
      <c r="BS64" s="404">
        <f>VLOOKUP(BR64&amp;BN64,biorisk,2,FALSE)</f>
        <v>-1</v>
      </c>
      <c r="BT64" s="499">
        <v>-1</v>
      </c>
      <c r="BU64" s="499">
        <v>-1</v>
      </c>
      <c r="BV64" s="181" t="str">
        <f t="shared" si="14"/>
        <v>-1-1</v>
      </c>
      <c r="BW64" s="497" t="str">
        <f t="shared" ref="BW64:BW68" si="74">VLOOKUP(BS64&amp;BU64,futurerisk,3,FALSE)</f>
        <v>High Priority Data Gap</v>
      </c>
      <c r="BX64" s="295"/>
      <c r="BY64" s="454" t="s">
        <v>547</v>
      </c>
      <c r="BZ64" s="303"/>
      <c r="CA64" s="303"/>
      <c r="CB64" s="303"/>
      <c r="CC64" s="303"/>
      <c r="CD64" s="304"/>
    </row>
    <row r="65" spans="1:82" ht="172.5" customHeight="1" thickBot="1">
      <c r="A65" s="112" t="s">
        <v>155</v>
      </c>
      <c r="B65" s="100" t="s">
        <v>96</v>
      </c>
      <c r="C65" s="100" t="s">
        <v>54</v>
      </c>
      <c r="D65" s="110" t="s">
        <v>111</v>
      </c>
      <c r="E65" s="492">
        <v>61</v>
      </c>
      <c r="F65" s="136" t="s">
        <v>548</v>
      </c>
      <c r="G65" s="263">
        <v>-1</v>
      </c>
      <c r="H65" s="263">
        <v>-1</v>
      </c>
      <c r="I65" s="263">
        <v>-1</v>
      </c>
      <c r="J65" s="263"/>
      <c r="K65" s="181" t="str">
        <f t="shared" si="7"/>
        <v>-1-1</v>
      </c>
      <c r="L65" s="260" t="str">
        <f>VLOOKUP(M65&amp;I65,biorisk,3,FALSE)</f>
        <v>High Priority Data Gap</v>
      </c>
      <c r="M65" s="261">
        <f>VLOOKUP(G65&amp;H65,likelihood,2,FALSE)</f>
        <v>-1</v>
      </c>
      <c r="N65" s="261">
        <f>VLOOKUP(M65&amp;I65,biorisk,2,FALSE)</f>
        <v>-1</v>
      </c>
      <c r="O65" s="499">
        <v>-1</v>
      </c>
      <c r="P65" s="499">
        <v>-1</v>
      </c>
      <c r="Q65" s="181" t="str">
        <f t="shared" si="8"/>
        <v>-1-1</v>
      </c>
      <c r="R65" s="497" t="str">
        <f t="shared" si="65"/>
        <v>High Priority Data Gap</v>
      </c>
      <c r="S65" s="295" t="s">
        <v>158</v>
      </c>
      <c r="T65" s="303" t="s">
        <v>454</v>
      </c>
      <c r="U65" s="303" t="s">
        <v>549</v>
      </c>
      <c r="V65" s="303" t="s">
        <v>160</v>
      </c>
      <c r="W65" s="303" t="s">
        <v>160</v>
      </c>
      <c r="X65" s="303" t="s">
        <v>160</v>
      </c>
      <c r="Y65" s="304" t="s">
        <v>550</v>
      </c>
      <c r="Z65" s="263">
        <v>-1</v>
      </c>
      <c r="AA65" s="263">
        <v>-1</v>
      </c>
      <c r="AB65" s="263">
        <v>-1</v>
      </c>
      <c r="AC65" s="263"/>
      <c r="AD65" s="181" t="e">
        <f t="shared" si="15"/>
        <v>#N/A</v>
      </c>
      <c r="AE65" s="497" t="e">
        <f t="shared" si="64"/>
        <v>#N/A</v>
      </c>
      <c r="AF65" s="498" t="e">
        <f t="shared" si="57"/>
        <v>#N/A</v>
      </c>
      <c r="AG65" s="498" t="e">
        <f t="shared" si="58"/>
        <v>#N/A</v>
      </c>
      <c r="AH65" s="499">
        <v>-1</v>
      </c>
      <c r="AI65" s="499">
        <v>-1</v>
      </c>
      <c r="AJ65" s="181" t="e">
        <f t="shared" si="11"/>
        <v>#N/A</v>
      </c>
      <c r="AK65" s="497" t="e">
        <f t="shared" si="51"/>
        <v>#N/A</v>
      </c>
      <c r="AL65" s="295" t="s">
        <v>174</v>
      </c>
      <c r="AM65" s="303" t="s">
        <v>551</v>
      </c>
      <c r="AN65" s="303" t="s">
        <v>552</v>
      </c>
      <c r="AO65" s="310" t="s">
        <v>164</v>
      </c>
      <c r="AP65" s="310" t="s">
        <v>164</v>
      </c>
      <c r="AQ65" s="310" t="s">
        <v>164</v>
      </c>
      <c r="AR65" s="303" t="s">
        <v>553</v>
      </c>
      <c r="AS65" s="290">
        <v>4</v>
      </c>
      <c r="AT65" s="272">
        <v>2</v>
      </c>
      <c r="AU65" s="272">
        <v>4</v>
      </c>
      <c r="AV65" s="272" t="s">
        <v>165</v>
      </c>
      <c r="AW65" s="181" t="e">
        <f t="shared" si="16"/>
        <v>#N/A</v>
      </c>
      <c r="AX65" s="287" t="e">
        <f t="shared" si="3"/>
        <v>#N/A</v>
      </c>
      <c r="AY65" s="273" t="e">
        <f t="shared" si="59"/>
        <v>#N/A</v>
      </c>
      <c r="AZ65" s="273" t="e">
        <f t="shared" si="60"/>
        <v>#N/A</v>
      </c>
      <c r="BA65" s="274">
        <v>4</v>
      </c>
      <c r="BB65" s="274">
        <v>5</v>
      </c>
      <c r="BC65" s="181" t="e">
        <f t="shared" si="12"/>
        <v>#N/A</v>
      </c>
      <c r="BD65" s="289" t="e">
        <f t="shared" si="48"/>
        <v>#N/A</v>
      </c>
      <c r="BE65" s="295" t="s">
        <v>158</v>
      </c>
      <c r="BF65" s="106" t="s">
        <v>554</v>
      </c>
      <c r="BG65" s="107"/>
      <c r="BH65" s="107"/>
      <c r="BI65" s="107"/>
      <c r="BJ65" s="107"/>
      <c r="BK65" s="108"/>
      <c r="BL65" s="263">
        <v>-1</v>
      </c>
      <c r="BM65" s="263">
        <v>-1</v>
      </c>
      <c r="BN65" s="263">
        <v>-1</v>
      </c>
      <c r="BO65" s="263"/>
      <c r="BP65" s="181" t="str">
        <f t="shared" si="13"/>
        <v>-1-1</v>
      </c>
      <c r="BQ65" s="403" t="str">
        <f>VLOOKUP(BR65&amp;BN65,biorisk,3,FALSE)</f>
        <v>High Priority Data Gap</v>
      </c>
      <c r="BR65" s="404">
        <f>VLOOKUP(BL65&amp;BM65,likelihood,2,FALSE)</f>
        <v>-1</v>
      </c>
      <c r="BS65" s="404">
        <f>VLOOKUP(BR65&amp;BN65,biorisk,2,FALSE)</f>
        <v>-1</v>
      </c>
      <c r="BT65" s="499">
        <v>-1</v>
      </c>
      <c r="BU65" s="499">
        <v>-1</v>
      </c>
      <c r="BV65" s="181" t="str">
        <f t="shared" si="14"/>
        <v>-1-1</v>
      </c>
      <c r="BW65" s="497" t="str">
        <f t="shared" si="74"/>
        <v>High Priority Data Gap</v>
      </c>
      <c r="BX65" s="295"/>
      <c r="BY65" s="454" t="s">
        <v>555</v>
      </c>
      <c r="BZ65" s="303"/>
      <c r="CA65" s="303"/>
      <c r="CB65" s="303"/>
      <c r="CC65" s="303"/>
      <c r="CD65" s="304"/>
    </row>
    <row r="66" spans="1:82" ht="150.75" customHeight="1" thickBot="1">
      <c r="A66" s="112" t="s">
        <v>155</v>
      </c>
      <c r="B66" s="100" t="s">
        <v>96</v>
      </c>
      <c r="C66" s="100" t="s">
        <v>54</v>
      </c>
      <c r="D66" s="110" t="s">
        <v>112</v>
      </c>
      <c r="E66" s="492">
        <v>62</v>
      </c>
      <c r="F66" s="136" t="s">
        <v>556</v>
      </c>
      <c r="G66" s="263">
        <v>-1</v>
      </c>
      <c r="H66" s="263">
        <v>-1</v>
      </c>
      <c r="I66" s="263">
        <v>-1</v>
      </c>
      <c r="J66" s="263"/>
      <c r="K66" s="181" t="str">
        <f t="shared" si="7"/>
        <v>-1-1</v>
      </c>
      <c r="L66" s="260" t="str">
        <f>VLOOKUP(M66&amp;I66,biorisk,3,FALSE)</f>
        <v>High Priority Data Gap</v>
      </c>
      <c r="M66" s="261">
        <f>VLOOKUP(G66&amp;H66,likelihood,2,FALSE)</f>
        <v>-1</v>
      </c>
      <c r="N66" s="261">
        <f>VLOOKUP(M66&amp;I66,biorisk,2,FALSE)</f>
        <v>-1</v>
      </c>
      <c r="O66" s="499">
        <v>-1</v>
      </c>
      <c r="P66" s="499">
        <v>-1</v>
      </c>
      <c r="Q66" s="181" t="str">
        <f t="shared" si="8"/>
        <v>-1-1</v>
      </c>
      <c r="R66" s="497" t="str">
        <f t="shared" si="65"/>
        <v>High Priority Data Gap</v>
      </c>
      <c r="S66" s="295" t="s">
        <v>158</v>
      </c>
      <c r="T66" s="303"/>
      <c r="U66" s="303"/>
      <c r="V66" s="303"/>
      <c r="W66" s="303"/>
      <c r="X66" s="303"/>
      <c r="Y66" s="304"/>
      <c r="Z66" s="263">
        <v>-1</v>
      </c>
      <c r="AA66" s="263">
        <v>-1</v>
      </c>
      <c r="AB66" s="263">
        <v>-1</v>
      </c>
      <c r="AC66" s="263"/>
      <c r="AD66" s="181" t="e">
        <f t="shared" si="15"/>
        <v>#N/A</v>
      </c>
      <c r="AE66" s="497" t="e">
        <f t="shared" si="64"/>
        <v>#N/A</v>
      </c>
      <c r="AF66" s="498" t="e">
        <f t="shared" si="57"/>
        <v>#N/A</v>
      </c>
      <c r="AG66" s="498" t="e">
        <f t="shared" si="58"/>
        <v>#N/A</v>
      </c>
      <c r="AH66" s="499">
        <v>-1</v>
      </c>
      <c r="AI66" s="499">
        <v>-1</v>
      </c>
      <c r="AJ66" s="181" t="e">
        <f t="shared" si="11"/>
        <v>#N/A</v>
      </c>
      <c r="AK66" s="497" t="e">
        <f t="shared" si="51"/>
        <v>#N/A</v>
      </c>
      <c r="AL66" s="295" t="s">
        <v>158</v>
      </c>
      <c r="AM66" s="303"/>
      <c r="AN66" s="303"/>
      <c r="AO66" s="303"/>
      <c r="AP66" s="303"/>
      <c r="AQ66" s="303"/>
      <c r="AR66" s="303"/>
      <c r="AS66" s="290">
        <v>4</v>
      </c>
      <c r="AT66" s="272">
        <v>2</v>
      </c>
      <c r="AU66" s="272">
        <v>3</v>
      </c>
      <c r="AV66" s="272" t="s">
        <v>165</v>
      </c>
      <c r="AW66" s="181" t="e">
        <f t="shared" si="16"/>
        <v>#N/A</v>
      </c>
      <c r="AX66" s="287" t="e">
        <f t="shared" si="3"/>
        <v>#N/A</v>
      </c>
      <c r="AY66" s="273" t="e">
        <f t="shared" si="59"/>
        <v>#N/A</v>
      </c>
      <c r="AZ66" s="273" t="e">
        <f t="shared" si="60"/>
        <v>#N/A</v>
      </c>
      <c r="BA66" s="274">
        <v>4</v>
      </c>
      <c r="BB66" s="274">
        <v>4</v>
      </c>
      <c r="BC66" s="181" t="e">
        <f t="shared" si="12"/>
        <v>#N/A</v>
      </c>
      <c r="BD66" s="289" t="e">
        <f t="shared" si="48"/>
        <v>#N/A</v>
      </c>
      <c r="BE66" s="295" t="s">
        <v>158</v>
      </c>
      <c r="BF66" s="106" t="s">
        <v>557</v>
      </c>
      <c r="BG66" s="107"/>
      <c r="BH66" s="107"/>
      <c r="BI66" s="107"/>
      <c r="BJ66" s="107"/>
      <c r="BK66" s="108"/>
      <c r="BL66" s="263">
        <v>-1</v>
      </c>
      <c r="BM66" s="263">
        <v>-1</v>
      </c>
      <c r="BN66" s="263">
        <v>-1</v>
      </c>
      <c r="BO66" s="263"/>
      <c r="BP66" s="181" t="str">
        <f t="shared" si="13"/>
        <v>-1-1</v>
      </c>
      <c r="BQ66" s="403" t="str">
        <f>VLOOKUP(BR66&amp;BN66,biorisk,3,FALSE)</f>
        <v>High Priority Data Gap</v>
      </c>
      <c r="BR66" s="404">
        <f>VLOOKUP(BL66&amp;BM66,likelihood,2,FALSE)</f>
        <v>-1</v>
      </c>
      <c r="BS66" s="404">
        <f>VLOOKUP(BR66&amp;BN66,biorisk,2,FALSE)</f>
        <v>-1</v>
      </c>
      <c r="BT66" s="499">
        <v>-1</v>
      </c>
      <c r="BU66" s="499">
        <v>-1</v>
      </c>
      <c r="BV66" s="181" t="str">
        <f t="shared" si="14"/>
        <v>-1-1</v>
      </c>
      <c r="BW66" s="497" t="str">
        <f t="shared" si="74"/>
        <v>High Priority Data Gap</v>
      </c>
      <c r="BX66" s="295"/>
      <c r="BY66" s="454" t="s">
        <v>558</v>
      </c>
      <c r="BZ66" s="303" t="s">
        <v>559</v>
      </c>
      <c r="CA66" s="303"/>
      <c r="CB66" s="303"/>
      <c r="CC66" s="303" t="s">
        <v>560</v>
      </c>
      <c r="CD66" s="304"/>
    </row>
    <row r="67" spans="1:82" ht="126" customHeight="1" thickBot="1">
      <c r="A67" s="97" t="s">
        <v>155</v>
      </c>
      <c r="B67" s="199" t="s">
        <v>96</v>
      </c>
      <c r="C67" s="199" t="s">
        <v>54</v>
      </c>
      <c r="D67" s="198" t="s">
        <v>113</v>
      </c>
      <c r="E67" s="490">
        <v>63</v>
      </c>
      <c r="F67" s="130" t="s">
        <v>561</v>
      </c>
      <c r="G67" s="263">
        <v>-1</v>
      </c>
      <c r="H67" s="263">
        <v>-1</v>
      </c>
      <c r="I67" s="263">
        <v>-1</v>
      </c>
      <c r="J67" s="263"/>
      <c r="K67" s="181" t="str">
        <f t="shared" si="7"/>
        <v>-1-1</v>
      </c>
      <c r="L67" s="260" t="str">
        <f>VLOOKUP(M67&amp;I67,biorisk,3,FALSE)</f>
        <v>High Priority Data Gap</v>
      </c>
      <c r="M67" s="261">
        <f>VLOOKUP(G67&amp;H67,likelihood,2,FALSE)</f>
        <v>-1</v>
      </c>
      <c r="N67" s="261">
        <f>VLOOKUP(M67&amp;I67,biorisk,2,FALSE)</f>
        <v>-1</v>
      </c>
      <c r="O67" s="499">
        <v>-1</v>
      </c>
      <c r="P67" s="499">
        <v>-1</v>
      </c>
      <c r="Q67" s="181" t="str">
        <f t="shared" si="8"/>
        <v>-1-1</v>
      </c>
      <c r="R67" s="497" t="str">
        <f t="shared" si="65"/>
        <v>High Priority Data Gap</v>
      </c>
      <c r="S67" s="296" t="s">
        <v>158</v>
      </c>
      <c r="T67" s="300"/>
      <c r="U67" s="300"/>
      <c r="V67" s="300"/>
      <c r="W67" s="300"/>
      <c r="X67" s="300"/>
      <c r="Y67" s="302"/>
      <c r="Z67" s="263">
        <v>-1</v>
      </c>
      <c r="AA67" s="263">
        <v>-1</v>
      </c>
      <c r="AB67" s="263">
        <v>-1</v>
      </c>
      <c r="AC67" s="263"/>
      <c r="AD67" s="181" t="e">
        <f t="shared" si="15"/>
        <v>#N/A</v>
      </c>
      <c r="AE67" s="497" t="e">
        <f t="shared" si="64"/>
        <v>#N/A</v>
      </c>
      <c r="AF67" s="498" t="e">
        <f t="shared" si="57"/>
        <v>#N/A</v>
      </c>
      <c r="AG67" s="498" t="e">
        <f t="shared" si="58"/>
        <v>#N/A</v>
      </c>
      <c r="AH67" s="499">
        <v>-1</v>
      </c>
      <c r="AI67" s="499">
        <v>-1</v>
      </c>
      <c r="AJ67" s="181" t="e">
        <f t="shared" si="11"/>
        <v>#N/A</v>
      </c>
      <c r="AK67" s="497" t="e">
        <f t="shared" si="51"/>
        <v>#N/A</v>
      </c>
      <c r="AL67" s="296" t="s">
        <v>158</v>
      </c>
      <c r="AM67" s="300"/>
      <c r="AN67" s="300"/>
      <c r="AO67" s="300"/>
      <c r="AP67" s="300"/>
      <c r="AQ67" s="300"/>
      <c r="AR67" s="300"/>
      <c r="AS67" s="263">
        <v>-1</v>
      </c>
      <c r="AT67" s="263">
        <v>-1</v>
      </c>
      <c r="AU67" s="263">
        <v>-1</v>
      </c>
      <c r="AV67" s="263"/>
      <c r="AW67" s="181" t="e">
        <f t="shared" si="16"/>
        <v>#N/A</v>
      </c>
      <c r="AX67" s="497" t="e">
        <f t="shared" ref="AX67:AX68" si="75">VLOOKUP(AY67*AU67,biorisk,3,FALSE)</f>
        <v>#N/A</v>
      </c>
      <c r="AY67" s="498" t="e">
        <f t="shared" ref="AY67:AY68" si="76">VLOOKUP(AS67*AT67,likelihood,2,FALSE)</f>
        <v>#N/A</v>
      </c>
      <c r="AZ67" s="498" t="e">
        <f t="shared" ref="AZ67:AZ68" si="77">VLOOKUP(AY67*AU67,biorisk,2,FALSE)</f>
        <v>#N/A</v>
      </c>
      <c r="BA67" s="499">
        <v>-1</v>
      </c>
      <c r="BB67" s="499">
        <v>-1</v>
      </c>
      <c r="BC67" s="181" t="e">
        <f t="shared" si="12"/>
        <v>#N/A</v>
      </c>
      <c r="BD67" s="497" t="e">
        <f t="shared" ref="BD67:BD68" si="78">VLOOKUP(AZ67&amp;BB67,futurerisk,3,FALSE)</f>
        <v>#N/A</v>
      </c>
      <c r="BE67" s="296" t="s">
        <v>158</v>
      </c>
      <c r="BF67" s="76"/>
      <c r="BK67" s="78"/>
      <c r="BL67" s="263">
        <v>-1</v>
      </c>
      <c r="BM67" s="263">
        <v>-1</v>
      </c>
      <c r="BN67" s="263">
        <v>-1</v>
      </c>
      <c r="BO67" s="263"/>
      <c r="BP67" s="181" t="str">
        <f t="shared" si="13"/>
        <v>-1-1</v>
      </c>
      <c r="BQ67" s="403" t="str">
        <f>VLOOKUP(BR67&amp;BN67,biorisk,3,FALSE)</f>
        <v>High Priority Data Gap</v>
      </c>
      <c r="BR67" s="404">
        <f>VLOOKUP(BL67&amp;BM67,likelihood,2,FALSE)</f>
        <v>-1</v>
      </c>
      <c r="BS67" s="404">
        <f>VLOOKUP(BR67&amp;BN67,biorisk,2,FALSE)</f>
        <v>-1</v>
      </c>
      <c r="BT67" s="499">
        <v>-1</v>
      </c>
      <c r="BU67" s="499">
        <v>-1</v>
      </c>
      <c r="BV67" s="181" t="str">
        <f t="shared" si="14"/>
        <v>-1-1</v>
      </c>
      <c r="BW67" s="497" t="str">
        <f t="shared" si="74"/>
        <v>High Priority Data Gap</v>
      </c>
      <c r="BX67" s="296"/>
      <c r="BY67" s="300" t="s">
        <v>264</v>
      </c>
      <c r="BZ67" s="300"/>
      <c r="CA67" s="300"/>
      <c r="CB67" s="300"/>
      <c r="CC67" s="300"/>
      <c r="CD67" s="302"/>
    </row>
    <row r="68" spans="1:82" ht="83.25" customHeight="1" thickBot="1">
      <c r="A68" s="111" t="s">
        <v>155</v>
      </c>
      <c r="B68" s="199" t="s">
        <v>96</v>
      </c>
      <c r="C68" s="199" t="s">
        <v>54</v>
      </c>
      <c r="D68" s="198" t="s">
        <v>114</v>
      </c>
      <c r="E68" s="490">
        <v>64</v>
      </c>
      <c r="F68" s="130" t="s">
        <v>562</v>
      </c>
      <c r="G68" s="263">
        <v>-1</v>
      </c>
      <c r="H68" s="263">
        <v>-1</v>
      </c>
      <c r="I68" s="263">
        <v>-1</v>
      </c>
      <c r="J68" s="263"/>
      <c r="K68" s="181" t="str">
        <f t="shared" si="7"/>
        <v>-1-1</v>
      </c>
      <c r="L68" s="260" t="str">
        <f>VLOOKUP(M68&amp;I68,biorisk,3,FALSE)</f>
        <v>High Priority Data Gap</v>
      </c>
      <c r="M68" s="261">
        <f>VLOOKUP(G68&amp;H68,likelihood,2,FALSE)</f>
        <v>-1</v>
      </c>
      <c r="N68" s="261">
        <f>VLOOKUP(M68&amp;I68,biorisk,2,FALSE)</f>
        <v>-1</v>
      </c>
      <c r="O68" s="499">
        <v>-1</v>
      </c>
      <c r="P68" s="499">
        <v>-1</v>
      </c>
      <c r="Q68" s="181" t="str">
        <f t="shared" si="8"/>
        <v>-1-1</v>
      </c>
      <c r="R68" s="497" t="str">
        <f t="shared" si="65"/>
        <v>High Priority Data Gap</v>
      </c>
      <c r="S68" s="296" t="s">
        <v>158</v>
      </c>
      <c r="T68" s="300"/>
      <c r="U68" s="300"/>
      <c r="V68" s="300"/>
      <c r="W68" s="300"/>
      <c r="X68" s="300"/>
      <c r="Y68" s="302"/>
      <c r="Z68" s="263">
        <v>-1</v>
      </c>
      <c r="AA68" s="263">
        <v>-1</v>
      </c>
      <c r="AB68" s="263">
        <v>-1</v>
      </c>
      <c r="AC68" s="263"/>
      <c r="AD68" s="181" t="e">
        <f t="shared" si="15"/>
        <v>#N/A</v>
      </c>
      <c r="AE68" s="497" t="e">
        <f t="shared" si="64"/>
        <v>#N/A</v>
      </c>
      <c r="AF68" s="498" t="e">
        <f t="shared" si="57"/>
        <v>#N/A</v>
      </c>
      <c r="AG68" s="498" t="e">
        <f t="shared" si="58"/>
        <v>#N/A</v>
      </c>
      <c r="AH68" s="499">
        <v>-1</v>
      </c>
      <c r="AI68" s="499">
        <v>-1</v>
      </c>
      <c r="AJ68" s="181" t="e">
        <f t="shared" si="11"/>
        <v>#N/A</v>
      </c>
      <c r="AK68" s="497" t="e">
        <f t="shared" si="51"/>
        <v>#N/A</v>
      </c>
      <c r="AL68" s="296" t="s">
        <v>158</v>
      </c>
      <c r="AM68" s="300"/>
      <c r="AN68" s="300"/>
      <c r="AO68" s="300"/>
      <c r="AP68" s="300"/>
      <c r="AQ68" s="300"/>
      <c r="AR68" s="300"/>
      <c r="AS68" s="263">
        <v>-1</v>
      </c>
      <c r="AT68" s="263">
        <v>-1</v>
      </c>
      <c r="AU68" s="263">
        <v>-1</v>
      </c>
      <c r="AV68" s="263"/>
      <c r="AW68" s="181" t="e">
        <f t="shared" si="16"/>
        <v>#N/A</v>
      </c>
      <c r="AX68" s="497" t="e">
        <f t="shared" si="75"/>
        <v>#N/A</v>
      </c>
      <c r="AY68" s="498" t="e">
        <f t="shared" si="76"/>
        <v>#N/A</v>
      </c>
      <c r="AZ68" s="498" t="e">
        <f t="shared" si="77"/>
        <v>#N/A</v>
      </c>
      <c r="BA68" s="499">
        <v>-1</v>
      </c>
      <c r="BB68" s="499">
        <v>-1</v>
      </c>
      <c r="BC68" s="181" t="e">
        <f t="shared" si="12"/>
        <v>#N/A</v>
      </c>
      <c r="BD68" s="497" t="e">
        <f t="shared" si="78"/>
        <v>#N/A</v>
      </c>
      <c r="BE68" s="296" t="s">
        <v>158</v>
      </c>
      <c r="BF68" s="76"/>
      <c r="BK68" s="78"/>
      <c r="BL68" s="263">
        <v>-1</v>
      </c>
      <c r="BM68" s="263">
        <v>-1</v>
      </c>
      <c r="BN68" s="263">
        <v>-1</v>
      </c>
      <c r="BO68" s="263"/>
      <c r="BP68" s="181" t="str">
        <f t="shared" si="13"/>
        <v>-1-1</v>
      </c>
      <c r="BQ68" s="403" t="str">
        <f>VLOOKUP(BR68&amp;BN68,biorisk,3,FALSE)</f>
        <v>High Priority Data Gap</v>
      </c>
      <c r="BR68" s="404">
        <f>VLOOKUP(BL68&amp;BM68,likelihood,2,FALSE)</f>
        <v>-1</v>
      </c>
      <c r="BS68" s="404">
        <f>VLOOKUP(BR68&amp;BN68,biorisk,2,FALSE)</f>
        <v>-1</v>
      </c>
      <c r="BT68" s="499">
        <v>-1</v>
      </c>
      <c r="BU68" s="499">
        <v>-1</v>
      </c>
      <c r="BV68" s="181" t="str">
        <f t="shared" si="14"/>
        <v>-1-1</v>
      </c>
      <c r="BW68" s="497" t="str">
        <f t="shared" si="74"/>
        <v>High Priority Data Gap</v>
      </c>
      <c r="BX68" s="296"/>
      <c r="BY68" s="300" t="s">
        <v>264</v>
      </c>
      <c r="BZ68" s="300"/>
      <c r="CA68" s="300"/>
      <c r="CB68" s="300"/>
      <c r="CC68" s="300"/>
      <c r="CD68" s="302"/>
    </row>
    <row r="69" spans="1:82" ht="363.75" customHeight="1" thickBot="1">
      <c r="A69" s="99" t="s">
        <v>155</v>
      </c>
      <c r="B69" s="100" t="s">
        <v>96</v>
      </c>
      <c r="C69" s="100" t="s">
        <v>54</v>
      </c>
      <c r="D69" s="110" t="s">
        <v>115</v>
      </c>
      <c r="E69" s="492">
        <v>65</v>
      </c>
      <c r="F69" s="136" t="s">
        <v>333</v>
      </c>
      <c r="G69" s="272"/>
      <c r="H69" s="272"/>
      <c r="I69" s="272"/>
      <c r="J69" s="272"/>
      <c r="K69" s="181" t="e">
        <f t="shared" si="7"/>
        <v>#N/A</v>
      </c>
      <c r="L69" s="260" t="e">
        <f>VLOOKUP(M69&amp;I69,biorisk,3,FALSE)</f>
        <v>#N/A</v>
      </c>
      <c r="M69" s="261" t="e">
        <f>VLOOKUP(G69&amp;H69,likelihood,2,FALSE)</f>
        <v>#N/A</v>
      </c>
      <c r="N69" s="261" t="e">
        <f>VLOOKUP(M69&amp;I69,biorisk,2,FALSE)</f>
        <v>#N/A</v>
      </c>
      <c r="O69" s="274"/>
      <c r="P69" s="274"/>
      <c r="Q69" s="181" t="e">
        <f t="shared" si="8"/>
        <v>#N/A</v>
      </c>
      <c r="R69" s="260" t="e">
        <f t="shared" ref="R69:R74" si="79">VLOOKUP(N69&amp;P69,futurerisk,3,FALSE)</f>
        <v>#N/A</v>
      </c>
      <c r="S69" s="295" t="s">
        <v>158</v>
      </c>
      <c r="T69" s="310" t="s">
        <v>563</v>
      </c>
      <c r="U69" s="310" t="s">
        <v>564</v>
      </c>
      <c r="V69" s="310" t="s">
        <v>565</v>
      </c>
      <c r="W69" s="303" t="s">
        <v>160</v>
      </c>
      <c r="X69" s="303" t="s">
        <v>160</v>
      </c>
      <c r="Y69" s="311" t="s">
        <v>566</v>
      </c>
      <c r="Z69" s="102"/>
      <c r="AA69" s="103"/>
      <c r="AB69" s="103"/>
      <c r="AC69" s="103"/>
      <c r="AD69" s="181" t="e">
        <f t="shared" si="15"/>
        <v>#N/A</v>
      </c>
      <c r="AE69" s="253" t="e">
        <f t="shared" ref="AE69:AE74" si="80">VLOOKUP(AF69*AB69,biorisk,3,FALSE)</f>
        <v>#N/A</v>
      </c>
      <c r="AF69" s="104" t="e">
        <f t="shared" si="57"/>
        <v>#N/A</v>
      </c>
      <c r="AG69" s="104" t="e">
        <f t="shared" si="58"/>
        <v>#N/A</v>
      </c>
      <c r="AH69" s="105"/>
      <c r="AI69" s="105"/>
      <c r="AJ69" s="181" t="e">
        <f t="shared" si="11"/>
        <v>#N/A</v>
      </c>
      <c r="AK69" s="251" t="e">
        <f t="shared" ref="AK69:AK74" si="81">VLOOKUP(AG69&amp;AI69,futurerisk,3,FALSE)</f>
        <v>#N/A</v>
      </c>
      <c r="AL69" s="295" t="s">
        <v>158</v>
      </c>
      <c r="AM69" s="310" t="s">
        <v>567</v>
      </c>
      <c r="AN69" s="310" t="s">
        <v>568</v>
      </c>
      <c r="AO69" s="310" t="s">
        <v>569</v>
      </c>
      <c r="AP69" s="310" t="s">
        <v>164</v>
      </c>
      <c r="AQ69" s="310" t="s">
        <v>164</v>
      </c>
      <c r="AR69" s="310" t="s">
        <v>570</v>
      </c>
      <c r="AS69" s="290">
        <v>4</v>
      </c>
      <c r="AT69" s="272">
        <v>3</v>
      </c>
      <c r="AU69" s="272">
        <v>2</v>
      </c>
      <c r="AV69" s="272" t="s">
        <v>165</v>
      </c>
      <c r="AW69" s="181" t="e">
        <f t="shared" si="16"/>
        <v>#N/A</v>
      </c>
      <c r="AX69" s="287" t="e">
        <f t="shared" ref="AX69:AX74" si="82">VLOOKUP(AY69*AU69,biorisk,3,FALSE)</f>
        <v>#N/A</v>
      </c>
      <c r="AY69" s="273" t="e">
        <f t="shared" si="59"/>
        <v>#N/A</v>
      </c>
      <c r="AZ69" s="273" t="e">
        <f t="shared" si="60"/>
        <v>#N/A</v>
      </c>
      <c r="BA69" s="274">
        <v>1</v>
      </c>
      <c r="BB69" s="274">
        <v>4</v>
      </c>
      <c r="BC69" s="181" t="e">
        <f t="shared" si="12"/>
        <v>#N/A</v>
      </c>
      <c r="BD69" s="289" t="e">
        <f t="shared" ref="BD69:BD74" si="83">VLOOKUP(AZ69&amp;BB69,futurerisk,3,FALSE)</f>
        <v>#N/A</v>
      </c>
      <c r="BE69" s="295" t="s">
        <v>174</v>
      </c>
      <c r="BF69" s="106" t="s">
        <v>571</v>
      </c>
      <c r="BG69" s="138" t="s">
        <v>572</v>
      </c>
      <c r="BH69" s="107"/>
      <c r="BI69" s="107"/>
      <c r="BJ69" s="107"/>
      <c r="BK69" s="108"/>
      <c r="BL69" s="409" t="s">
        <v>191</v>
      </c>
      <c r="BM69" s="409" t="s">
        <v>167</v>
      </c>
      <c r="BN69" s="409" t="s">
        <v>191</v>
      </c>
      <c r="BO69" s="409" t="s">
        <v>157</v>
      </c>
      <c r="BP69" s="181" t="str">
        <f t="shared" si="13"/>
        <v>31</v>
      </c>
      <c r="BQ69" s="403" t="str">
        <f>VLOOKUP(BR69&amp;BN69,biorisk,3,FALSE)</f>
        <v>Low</v>
      </c>
      <c r="BR69" s="404">
        <f>VLOOKUP(BL69&amp;BM69,likelihood,2,FALSE)</f>
        <v>3</v>
      </c>
      <c r="BS69" s="404">
        <f>VLOOKUP(BR69&amp;BN69,biorisk,2,FALSE)</f>
        <v>2</v>
      </c>
      <c r="BT69" s="409" t="s">
        <v>161</v>
      </c>
      <c r="BU69" s="409" t="s">
        <v>161</v>
      </c>
      <c r="BV69" s="181" t="str">
        <f t="shared" si="14"/>
        <v>23</v>
      </c>
      <c r="BW69" s="497" t="str">
        <f t="shared" si="53"/>
        <v>Low</v>
      </c>
      <c r="BX69" s="295"/>
      <c r="BY69" s="454" t="s">
        <v>573</v>
      </c>
      <c r="BZ69" s="310"/>
      <c r="CA69" s="310"/>
      <c r="CB69" s="303"/>
      <c r="CC69" s="303"/>
      <c r="CD69" s="311"/>
    </row>
    <row r="70" spans="1:82" ht="83.25" customHeight="1" thickBot="1">
      <c r="A70" s="111" t="s">
        <v>155</v>
      </c>
      <c r="B70" s="199" t="s">
        <v>96</v>
      </c>
      <c r="C70" s="199" t="s">
        <v>54</v>
      </c>
      <c r="D70" s="198" t="s">
        <v>116</v>
      </c>
      <c r="E70" s="490">
        <v>66</v>
      </c>
      <c r="F70" s="130" t="s">
        <v>574</v>
      </c>
      <c r="G70" s="263"/>
      <c r="H70" s="263"/>
      <c r="I70" s="263"/>
      <c r="J70" s="263"/>
      <c r="K70" s="181" t="e">
        <f t="shared" ref="K70:K74" si="84">(M70&amp;I70)</f>
        <v>#N/A</v>
      </c>
      <c r="L70" s="260" t="e">
        <f>VLOOKUP(M70&amp;I70,biorisk,3,FALSE)</f>
        <v>#N/A</v>
      </c>
      <c r="M70" s="261" t="e">
        <f>VLOOKUP(G70&amp;H70,likelihood,2,FALSE)</f>
        <v>#N/A</v>
      </c>
      <c r="N70" s="261" t="e">
        <f>VLOOKUP(M70&amp;I70,biorisk,2,FALSE)</f>
        <v>#N/A</v>
      </c>
      <c r="O70" s="269"/>
      <c r="P70" s="269"/>
      <c r="Q70" s="181" t="e">
        <f t="shared" ref="Q70:Q74" si="85">(N70&amp;P70)</f>
        <v>#N/A</v>
      </c>
      <c r="R70" s="260" t="e">
        <f t="shared" si="79"/>
        <v>#N/A</v>
      </c>
      <c r="S70" s="296" t="s">
        <v>174</v>
      </c>
      <c r="T70" s="300" t="s">
        <v>575</v>
      </c>
      <c r="U70" s="300"/>
      <c r="V70" s="300"/>
      <c r="W70" s="300"/>
      <c r="X70" s="300"/>
      <c r="Y70" s="302"/>
      <c r="Z70" s="81"/>
      <c r="AA70" s="82"/>
      <c r="AB70" s="82"/>
      <c r="AC70" s="82"/>
      <c r="AD70" s="181" t="e">
        <f t="shared" si="15"/>
        <v>#N/A</v>
      </c>
      <c r="AE70" s="253" t="e">
        <f t="shared" si="80"/>
        <v>#N/A</v>
      </c>
      <c r="AF70" s="62" t="e">
        <f t="shared" si="57"/>
        <v>#N/A</v>
      </c>
      <c r="AG70" s="62" t="e">
        <f t="shared" si="58"/>
        <v>#N/A</v>
      </c>
      <c r="AH70" s="63"/>
      <c r="AI70" s="63"/>
      <c r="AJ70" s="181" t="e">
        <f t="shared" ref="AJ70:AJ74" si="86">(AG70&amp;AI70)</f>
        <v>#N/A</v>
      </c>
      <c r="AK70" s="251" t="e">
        <f t="shared" si="81"/>
        <v>#N/A</v>
      </c>
      <c r="AL70" s="296" t="s">
        <v>174</v>
      </c>
      <c r="AM70" s="300" t="s">
        <v>575</v>
      </c>
      <c r="AN70" s="300"/>
      <c r="AO70" s="300"/>
      <c r="AP70" s="300"/>
      <c r="AQ70" s="300"/>
      <c r="AR70" s="300"/>
      <c r="AS70" s="288"/>
      <c r="AT70" s="263"/>
      <c r="AU70" s="263"/>
      <c r="AV70" s="263"/>
      <c r="AW70" s="181" t="e">
        <f t="shared" si="16"/>
        <v>#N/A</v>
      </c>
      <c r="AX70" s="287" t="e">
        <f t="shared" si="82"/>
        <v>#N/A</v>
      </c>
      <c r="AY70" s="268" t="e">
        <f t="shared" si="59"/>
        <v>#N/A</v>
      </c>
      <c r="AZ70" s="268" t="e">
        <f t="shared" si="60"/>
        <v>#N/A</v>
      </c>
      <c r="BA70" s="269"/>
      <c r="BB70" s="269"/>
      <c r="BC70" s="181" t="e">
        <f t="shared" ref="BC70:BC74" si="87">(AZ70&amp;BB70)</f>
        <v>#N/A</v>
      </c>
      <c r="BD70" s="289" t="e">
        <f t="shared" si="83"/>
        <v>#N/A</v>
      </c>
      <c r="BE70" s="296" t="s">
        <v>158</v>
      </c>
      <c r="BF70" s="76"/>
      <c r="BK70" s="78"/>
      <c r="BL70" s="269">
        <v>-1</v>
      </c>
      <c r="BM70" s="269">
        <v>-1</v>
      </c>
      <c r="BN70" s="269">
        <v>-1</v>
      </c>
      <c r="BO70" s="269"/>
      <c r="BP70" s="181" t="str">
        <f t="shared" ref="BP70:BP74" si="88">(BR70&amp;BN70)</f>
        <v>-1-1</v>
      </c>
      <c r="BQ70" s="403" t="str">
        <f>VLOOKUP(BR70&amp;BN70,biorisk,3,FALSE)</f>
        <v>High Priority Data Gap</v>
      </c>
      <c r="BR70" s="404">
        <f>VLOOKUP(BL70&amp;BM70,likelihood,2,FALSE)</f>
        <v>-1</v>
      </c>
      <c r="BS70" s="404">
        <f>VLOOKUP(BR70&amp;BN70,biorisk,2,FALSE)</f>
        <v>-1</v>
      </c>
      <c r="BT70" s="269">
        <v>-1</v>
      </c>
      <c r="BU70" s="269">
        <v>-1</v>
      </c>
      <c r="BV70" s="181" t="str">
        <f t="shared" ref="BV70:BV74" si="89">(BS70&amp;BU70)</f>
        <v>-1-1</v>
      </c>
      <c r="BW70" s="403" t="str">
        <f t="shared" ref="BW70:BW74" si="90">VLOOKUP(BS70&amp;BU70,futurerisk,3,FALSE)</f>
        <v>High Priority Data Gap</v>
      </c>
      <c r="BX70" s="296" t="s">
        <v>174</v>
      </c>
      <c r="BY70" s="300" t="s">
        <v>576</v>
      </c>
      <c r="BZ70" s="300"/>
      <c r="CA70" s="300"/>
      <c r="CB70" s="300"/>
      <c r="CC70" s="300"/>
      <c r="CD70" s="302"/>
    </row>
    <row r="71" spans="1:82" ht="313" customHeight="1" thickBot="1">
      <c r="A71" s="111" t="s">
        <v>577</v>
      </c>
      <c r="B71" s="199" t="s">
        <v>117</v>
      </c>
      <c r="C71" s="199" t="s">
        <v>51</v>
      </c>
      <c r="D71" s="198" t="s">
        <v>118</v>
      </c>
      <c r="E71" s="490">
        <v>67</v>
      </c>
      <c r="F71" s="130" t="s">
        <v>578</v>
      </c>
      <c r="G71" s="263">
        <v>4</v>
      </c>
      <c r="H71" s="263">
        <v>5</v>
      </c>
      <c r="I71" s="263">
        <v>5</v>
      </c>
      <c r="J71" s="263" t="s">
        <v>157</v>
      </c>
      <c r="K71" s="181" t="str">
        <f t="shared" si="84"/>
        <v>55</v>
      </c>
      <c r="L71" s="260" t="str">
        <f>VLOOKUP(M71&amp;I71,biorisk,3,FALSE)</f>
        <v>Very High</v>
      </c>
      <c r="M71" s="261">
        <f>VLOOKUP(G71&amp;H71,likelihood,2,FALSE)</f>
        <v>5</v>
      </c>
      <c r="N71" s="261">
        <f>VLOOKUP(M71&amp;I71,biorisk,2,FALSE)</f>
        <v>5</v>
      </c>
      <c r="O71" s="271">
        <v>5</v>
      </c>
      <c r="P71" s="271">
        <v>5</v>
      </c>
      <c r="Q71" s="181" t="str">
        <f t="shared" si="85"/>
        <v>55</v>
      </c>
      <c r="R71" s="260" t="str">
        <f t="shared" si="79"/>
        <v>Very High</v>
      </c>
      <c r="S71" s="296" t="s">
        <v>174</v>
      </c>
      <c r="T71" s="300" t="s">
        <v>579</v>
      </c>
      <c r="U71" s="300" t="s">
        <v>580</v>
      </c>
      <c r="V71" s="300" t="s">
        <v>581</v>
      </c>
      <c r="W71" s="300" t="s">
        <v>160</v>
      </c>
      <c r="X71" s="300" t="s">
        <v>160</v>
      </c>
      <c r="Y71" s="302" t="s">
        <v>160</v>
      </c>
      <c r="Z71" s="81"/>
      <c r="AA71" s="82"/>
      <c r="AB71" s="82"/>
      <c r="AC71" s="82"/>
      <c r="AD71" s="181" t="e">
        <f t="shared" ref="AD71:AD74" si="91">(AF71*AB71)</f>
        <v>#N/A</v>
      </c>
      <c r="AE71" s="253" t="e">
        <f t="shared" si="80"/>
        <v>#N/A</v>
      </c>
      <c r="AF71" s="90" t="e">
        <f t="shared" si="57"/>
        <v>#N/A</v>
      </c>
      <c r="AG71" s="90" t="e">
        <f t="shared" si="58"/>
        <v>#N/A</v>
      </c>
      <c r="AH71" s="91"/>
      <c r="AI71" s="91"/>
      <c r="AJ71" s="181" t="e">
        <f t="shared" si="86"/>
        <v>#N/A</v>
      </c>
      <c r="AK71" s="251" t="e">
        <f t="shared" si="81"/>
        <v>#N/A</v>
      </c>
      <c r="AL71" s="296" t="s">
        <v>174</v>
      </c>
      <c r="AM71" s="300" t="s">
        <v>582</v>
      </c>
      <c r="AN71" s="300" t="s">
        <v>583</v>
      </c>
      <c r="AO71" s="300" t="s">
        <v>584</v>
      </c>
      <c r="AP71" s="300" t="s">
        <v>164</v>
      </c>
      <c r="AQ71" s="300" t="s">
        <v>164</v>
      </c>
      <c r="AR71" s="300" t="s">
        <v>585</v>
      </c>
      <c r="AS71" s="288">
        <v>3</v>
      </c>
      <c r="AT71" s="263">
        <v>4</v>
      </c>
      <c r="AU71" s="263">
        <v>4</v>
      </c>
      <c r="AV71" s="263" t="s">
        <v>179</v>
      </c>
      <c r="AW71" s="181" t="e">
        <f t="shared" ref="AW71:AW74" si="92">(AY71*AU71)</f>
        <v>#N/A</v>
      </c>
      <c r="AX71" s="287" t="e">
        <f>VLOOKUP(AY71*AU71,biorisk,3,FALSE)</f>
        <v>#N/A</v>
      </c>
      <c r="AY71" s="270" t="e">
        <f t="shared" si="59"/>
        <v>#N/A</v>
      </c>
      <c r="AZ71" s="270" t="e">
        <f t="shared" si="60"/>
        <v>#N/A</v>
      </c>
      <c r="BA71" s="271">
        <v>4</v>
      </c>
      <c r="BB71" s="271">
        <v>4</v>
      </c>
      <c r="BC71" s="181" t="e">
        <f t="shared" si="87"/>
        <v>#N/A</v>
      </c>
      <c r="BD71" s="289" t="e">
        <f t="shared" si="83"/>
        <v>#N/A</v>
      </c>
      <c r="BE71" s="296" t="s">
        <v>174</v>
      </c>
      <c r="BF71" s="76" t="s">
        <v>586</v>
      </c>
      <c r="BG71" s="77" t="s">
        <v>587</v>
      </c>
      <c r="BH71" s="77" t="s">
        <v>588</v>
      </c>
      <c r="BK71" s="78" t="s">
        <v>589</v>
      </c>
      <c r="BL71" s="409">
        <v>-1</v>
      </c>
      <c r="BM71" s="409">
        <v>-1</v>
      </c>
      <c r="BN71" s="409">
        <v>-1</v>
      </c>
      <c r="BO71" s="409"/>
      <c r="BP71" s="181" t="str">
        <f t="shared" si="88"/>
        <v>-1-1</v>
      </c>
      <c r="BQ71" s="403" t="str">
        <f>VLOOKUP(BR71&amp;BN71,biorisk,3,FALSE)</f>
        <v>High Priority Data Gap</v>
      </c>
      <c r="BR71" s="404">
        <f>VLOOKUP(BL71&amp;BM71,likelihood,2,FALSE)</f>
        <v>-1</v>
      </c>
      <c r="BS71" s="404">
        <f>VLOOKUP(BR71&amp;BN71,biorisk,2,FALSE)</f>
        <v>-1</v>
      </c>
      <c r="BT71" s="409">
        <v>-1</v>
      </c>
      <c r="BU71" s="409">
        <v>-1</v>
      </c>
      <c r="BV71" s="181" t="str">
        <f t="shared" si="89"/>
        <v>-1-1</v>
      </c>
      <c r="BW71" s="410" t="str">
        <f t="shared" si="90"/>
        <v>High Priority Data Gap</v>
      </c>
      <c r="BX71" s="296"/>
      <c r="BY71" s="455" t="s">
        <v>590</v>
      </c>
      <c r="BZ71" s="455" t="s">
        <v>591</v>
      </c>
      <c r="CA71" s="300"/>
      <c r="CB71" s="300" t="s">
        <v>592</v>
      </c>
      <c r="CC71" s="455" t="s">
        <v>593</v>
      </c>
      <c r="CD71" s="458"/>
    </row>
    <row r="72" spans="1:82" ht="253" thickBot="1">
      <c r="A72" s="112" t="s">
        <v>577</v>
      </c>
      <c r="B72" s="100" t="s">
        <v>117</v>
      </c>
      <c r="C72" s="100" t="s">
        <v>51</v>
      </c>
      <c r="D72" s="110" t="s">
        <v>119</v>
      </c>
      <c r="E72" s="492">
        <v>68</v>
      </c>
      <c r="F72" s="136" t="s">
        <v>594</v>
      </c>
      <c r="G72" s="272">
        <v>4</v>
      </c>
      <c r="H72" s="272">
        <v>5</v>
      </c>
      <c r="I72" s="272">
        <v>4</v>
      </c>
      <c r="J72" s="272" t="s">
        <v>179</v>
      </c>
      <c r="K72" s="181" t="str">
        <f t="shared" si="84"/>
        <v>54</v>
      </c>
      <c r="L72" s="260" t="str">
        <f>VLOOKUP(M72&amp;I72,biorisk,3,FALSE)</f>
        <v>Very High</v>
      </c>
      <c r="M72" s="261">
        <f>VLOOKUP(G72&amp;H72,likelihood,2,FALSE)</f>
        <v>5</v>
      </c>
      <c r="N72" s="261">
        <f>VLOOKUP(M72&amp;I72,biorisk,2,FALSE)</f>
        <v>5</v>
      </c>
      <c r="O72" s="274">
        <v>5</v>
      </c>
      <c r="P72" s="274">
        <v>5</v>
      </c>
      <c r="Q72" s="181" t="str">
        <f t="shared" si="85"/>
        <v>55</v>
      </c>
      <c r="R72" s="260" t="str">
        <f t="shared" si="79"/>
        <v>Very High</v>
      </c>
      <c r="S72" s="295" t="s">
        <v>174</v>
      </c>
      <c r="T72" s="303" t="s">
        <v>595</v>
      </c>
      <c r="U72" s="303" t="s">
        <v>596</v>
      </c>
      <c r="V72" s="303" t="s">
        <v>160</v>
      </c>
      <c r="W72" s="303" t="s">
        <v>160</v>
      </c>
      <c r="X72" s="303" t="s">
        <v>160</v>
      </c>
      <c r="Y72" s="304" t="s">
        <v>597</v>
      </c>
      <c r="Z72" s="102">
        <v>4</v>
      </c>
      <c r="AA72" s="103">
        <v>5</v>
      </c>
      <c r="AB72" s="103">
        <v>4</v>
      </c>
      <c r="AC72" s="103" t="s">
        <v>165</v>
      </c>
      <c r="AD72" s="181" t="e">
        <f t="shared" si="91"/>
        <v>#N/A</v>
      </c>
      <c r="AE72" s="253" t="e">
        <f t="shared" si="80"/>
        <v>#N/A</v>
      </c>
      <c r="AF72" s="104" t="e">
        <f t="shared" si="57"/>
        <v>#N/A</v>
      </c>
      <c r="AG72" s="104" t="e">
        <f t="shared" si="58"/>
        <v>#N/A</v>
      </c>
      <c r="AH72" s="105">
        <v>2</v>
      </c>
      <c r="AI72" s="105">
        <v>3</v>
      </c>
      <c r="AJ72" s="181" t="e">
        <f t="shared" si="86"/>
        <v>#N/A</v>
      </c>
      <c r="AK72" s="251" t="e">
        <f t="shared" si="81"/>
        <v>#N/A</v>
      </c>
      <c r="AL72" s="295" t="s">
        <v>174</v>
      </c>
      <c r="AM72" s="303" t="s">
        <v>598</v>
      </c>
      <c r="AN72" s="303" t="s">
        <v>599</v>
      </c>
      <c r="AO72" s="303" t="s">
        <v>164</v>
      </c>
      <c r="AP72" s="310" t="s">
        <v>164</v>
      </c>
      <c r="AQ72" s="310" t="s">
        <v>164</v>
      </c>
      <c r="AR72" s="310" t="s">
        <v>164</v>
      </c>
      <c r="AS72" s="286">
        <v>1</v>
      </c>
      <c r="AT72" s="259">
        <v>1</v>
      </c>
      <c r="AU72" s="259">
        <v>1</v>
      </c>
      <c r="AV72" s="259" t="s">
        <v>600</v>
      </c>
      <c r="AW72" s="181" t="e">
        <f t="shared" si="92"/>
        <v>#N/A</v>
      </c>
      <c r="AX72" s="287" t="e">
        <f>VLOOKUP(AY72*AU72,biorisk,3,FALSE)</f>
        <v>#N/A</v>
      </c>
      <c r="AY72" s="266" t="e">
        <f>VLOOKUP(AS72*AT72,likelihood,2,FALSE)</f>
        <v>#N/A</v>
      </c>
      <c r="AZ72" s="266" t="e">
        <f>VLOOKUP(AY72*AU72,biorisk,2,FALSE)</f>
        <v>#N/A</v>
      </c>
      <c r="BA72" s="267">
        <v>3</v>
      </c>
      <c r="BB72" s="267">
        <v>3</v>
      </c>
      <c r="BC72" s="181" t="e">
        <f t="shared" si="87"/>
        <v>#N/A</v>
      </c>
      <c r="BD72" s="289" t="e">
        <f>VLOOKUP(AZ72&amp;BB72,futurerisk,3,FALSE)</f>
        <v>#N/A</v>
      </c>
      <c r="BE72" s="295" t="s">
        <v>158</v>
      </c>
      <c r="BF72" s="106" t="s">
        <v>601</v>
      </c>
      <c r="BG72" s="107"/>
      <c r="BH72" s="107"/>
      <c r="BI72" s="107"/>
      <c r="BJ72" s="107"/>
      <c r="BK72" s="108"/>
      <c r="BL72" s="411" t="s">
        <v>161</v>
      </c>
      <c r="BM72" s="411" t="s">
        <v>161</v>
      </c>
      <c r="BN72" s="411" t="s">
        <v>161</v>
      </c>
      <c r="BO72" s="411" t="s">
        <v>157</v>
      </c>
      <c r="BP72" s="181" t="str">
        <f t="shared" si="88"/>
        <v>33</v>
      </c>
      <c r="BQ72" s="403" t="str">
        <f>VLOOKUP(BR72&amp;BN72,biorisk,3,FALSE)</f>
        <v>Moderate</v>
      </c>
      <c r="BR72" s="404">
        <f>VLOOKUP(BL72&amp;BM72,likelihood,2,FALSE)</f>
        <v>3</v>
      </c>
      <c r="BS72" s="404">
        <f>VLOOKUP(BR72&amp;BN72,biorisk,2,FALSE)</f>
        <v>3</v>
      </c>
      <c r="BT72" s="411" t="s">
        <v>161</v>
      </c>
      <c r="BU72" s="411">
        <v>2</v>
      </c>
      <c r="BV72" s="181" t="str">
        <f t="shared" si="89"/>
        <v>32</v>
      </c>
      <c r="BW72" s="410" t="str">
        <f>VLOOKUP(BS72&amp;BU72,futurerisk,3,FALSE)</f>
        <v>Low</v>
      </c>
      <c r="BX72" s="295" t="s">
        <v>174</v>
      </c>
      <c r="BY72" s="454" t="s">
        <v>602</v>
      </c>
      <c r="BZ72" s="303" t="s">
        <v>603</v>
      </c>
      <c r="CA72" s="303"/>
      <c r="CB72" s="303"/>
      <c r="CC72" s="303"/>
      <c r="CD72" s="304"/>
    </row>
    <row r="73" spans="1:82" ht="282" customHeight="1" thickBot="1">
      <c r="A73" s="99" t="s">
        <v>577</v>
      </c>
      <c r="B73" s="100" t="s">
        <v>117</v>
      </c>
      <c r="C73" s="100" t="s">
        <v>51</v>
      </c>
      <c r="D73" s="110" t="s">
        <v>120</v>
      </c>
      <c r="E73" s="492">
        <v>69</v>
      </c>
      <c r="F73" s="136" t="s">
        <v>604</v>
      </c>
      <c r="G73" s="272">
        <v>4</v>
      </c>
      <c r="H73" s="272">
        <v>5</v>
      </c>
      <c r="I73" s="272">
        <v>4</v>
      </c>
      <c r="J73" s="272" t="s">
        <v>157</v>
      </c>
      <c r="K73" s="181" t="str">
        <f t="shared" si="84"/>
        <v>54</v>
      </c>
      <c r="L73" s="260" t="str">
        <f>VLOOKUP(M73&amp;I73,biorisk,3,FALSE)</f>
        <v>Very High</v>
      </c>
      <c r="M73" s="261">
        <f>VLOOKUP(G73&amp;H73,likelihood,2,FALSE)</f>
        <v>5</v>
      </c>
      <c r="N73" s="261">
        <f>VLOOKUP(M73&amp;I73,biorisk,2,FALSE)</f>
        <v>5</v>
      </c>
      <c r="O73" s="274">
        <v>5</v>
      </c>
      <c r="P73" s="274">
        <v>5</v>
      </c>
      <c r="Q73" s="181" t="str">
        <f t="shared" si="85"/>
        <v>55</v>
      </c>
      <c r="R73" s="260" t="str">
        <f t="shared" si="79"/>
        <v>Very High</v>
      </c>
      <c r="S73" s="295" t="s">
        <v>174</v>
      </c>
      <c r="T73" s="303" t="s">
        <v>605</v>
      </c>
      <c r="U73" s="303" t="s">
        <v>606</v>
      </c>
      <c r="V73" s="303" t="s">
        <v>160</v>
      </c>
      <c r="W73" s="303" t="s">
        <v>160</v>
      </c>
      <c r="X73" s="303" t="s">
        <v>160</v>
      </c>
      <c r="Y73" s="304" t="s">
        <v>160</v>
      </c>
      <c r="Z73" s="102">
        <v>4</v>
      </c>
      <c r="AA73" s="103">
        <v>5</v>
      </c>
      <c r="AB73" s="103">
        <v>4</v>
      </c>
      <c r="AC73" s="103" t="s">
        <v>165</v>
      </c>
      <c r="AD73" s="181" t="e">
        <f t="shared" si="91"/>
        <v>#N/A</v>
      </c>
      <c r="AE73" s="253" t="e">
        <f t="shared" si="80"/>
        <v>#N/A</v>
      </c>
      <c r="AF73" s="104" t="e">
        <f t="shared" si="57"/>
        <v>#N/A</v>
      </c>
      <c r="AG73" s="104" t="e">
        <f t="shared" si="58"/>
        <v>#N/A</v>
      </c>
      <c r="AH73" s="105">
        <v>3</v>
      </c>
      <c r="AI73" s="105">
        <v>3</v>
      </c>
      <c r="AJ73" s="181" t="e">
        <f t="shared" si="86"/>
        <v>#N/A</v>
      </c>
      <c r="AK73" s="251" t="e">
        <f t="shared" si="81"/>
        <v>#N/A</v>
      </c>
      <c r="AL73" s="295" t="s">
        <v>174</v>
      </c>
      <c r="AM73" s="303" t="s">
        <v>607</v>
      </c>
      <c r="AN73" s="303" t="s">
        <v>608</v>
      </c>
      <c r="AO73" s="310" t="s">
        <v>164</v>
      </c>
      <c r="AP73" s="310" t="s">
        <v>164</v>
      </c>
      <c r="AQ73" s="310" t="s">
        <v>164</v>
      </c>
      <c r="AR73" s="310" t="s">
        <v>164</v>
      </c>
      <c r="AS73" s="290">
        <v>5</v>
      </c>
      <c r="AT73" s="272">
        <v>5</v>
      </c>
      <c r="AU73" s="272">
        <v>5</v>
      </c>
      <c r="AV73" s="272" t="s">
        <v>179</v>
      </c>
      <c r="AW73" s="181" t="e">
        <f t="shared" si="92"/>
        <v>#N/A</v>
      </c>
      <c r="AX73" s="287" t="e">
        <f>VLOOKUP(AY73*AU73,biorisk,3,FALSE)</f>
        <v>#N/A</v>
      </c>
      <c r="AY73" s="273" t="e">
        <f t="shared" si="59"/>
        <v>#N/A</v>
      </c>
      <c r="AZ73" s="273" t="e">
        <f t="shared" si="60"/>
        <v>#N/A</v>
      </c>
      <c r="BA73" s="274">
        <v>2</v>
      </c>
      <c r="BB73" s="274">
        <v>3</v>
      </c>
      <c r="BC73" s="181" t="e">
        <f t="shared" si="87"/>
        <v>#N/A</v>
      </c>
      <c r="BD73" s="289" t="e">
        <f t="shared" si="83"/>
        <v>#N/A</v>
      </c>
      <c r="BE73" s="295" t="s">
        <v>158</v>
      </c>
      <c r="BF73" s="106" t="s">
        <v>609</v>
      </c>
      <c r="BG73" s="107" t="s">
        <v>610</v>
      </c>
      <c r="BH73" s="107"/>
      <c r="BI73" s="107"/>
      <c r="BJ73" s="117" t="s">
        <v>611</v>
      </c>
      <c r="BK73" s="108"/>
      <c r="BL73" s="411" t="s">
        <v>167</v>
      </c>
      <c r="BM73" s="411" t="s">
        <v>167</v>
      </c>
      <c r="BN73" s="411" t="s">
        <v>161</v>
      </c>
      <c r="BO73" s="411" t="s">
        <v>179</v>
      </c>
      <c r="BP73" s="181" t="str">
        <f t="shared" si="88"/>
        <v>53</v>
      </c>
      <c r="BQ73" s="403" t="str">
        <f>VLOOKUP(BR73&amp;BN73,biorisk,3,FALSE)</f>
        <v>High</v>
      </c>
      <c r="BR73" s="404">
        <f>VLOOKUP(BL73&amp;BM73,likelihood,2,FALSE)</f>
        <v>5</v>
      </c>
      <c r="BS73" s="404">
        <f>VLOOKUP(BR73&amp;BN73,biorisk,2,FALSE)</f>
        <v>4</v>
      </c>
      <c r="BT73" s="411" t="s">
        <v>161</v>
      </c>
      <c r="BU73" s="411" t="s">
        <v>162</v>
      </c>
      <c r="BV73" s="181" t="str">
        <f t="shared" si="89"/>
        <v>42</v>
      </c>
      <c r="BW73" s="412" t="str">
        <f>VLOOKUP(BS73&amp;BU73,futurerisk,3,FALSE)</f>
        <v>Moderate</v>
      </c>
      <c r="BX73" s="295" t="s">
        <v>174</v>
      </c>
      <c r="BY73" s="454" t="s">
        <v>612</v>
      </c>
      <c r="BZ73" s="303"/>
      <c r="CA73" s="303"/>
      <c r="CB73" s="303"/>
      <c r="CC73" s="303"/>
      <c r="CD73" s="304"/>
    </row>
    <row r="74" spans="1:82" ht="261" thickBot="1">
      <c r="A74" s="112" t="s">
        <v>577</v>
      </c>
      <c r="B74" s="100" t="s">
        <v>117</v>
      </c>
      <c r="C74" s="100" t="s">
        <v>51</v>
      </c>
      <c r="D74" s="110" t="s">
        <v>121</v>
      </c>
      <c r="E74" s="492">
        <v>70</v>
      </c>
      <c r="F74" s="136" t="s">
        <v>613</v>
      </c>
      <c r="G74" s="272">
        <v>2</v>
      </c>
      <c r="H74" s="272">
        <v>2</v>
      </c>
      <c r="I74" s="272">
        <v>2</v>
      </c>
      <c r="J74" s="272" t="s">
        <v>179</v>
      </c>
      <c r="K74" s="181" t="str">
        <f t="shared" si="84"/>
        <v>22</v>
      </c>
      <c r="L74" s="260" t="str">
        <f>VLOOKUP(M74&amp;I74,biorisk,3,FALSE)</f>
        <v>Low</v>
      </c>
      <c r="M74" s="261">
        <f>VLOOKUP(G74&amp;H74,likelihood,2,FALSE)</f>
        <v>2</v>
      </c>
      <c r="N74" s="261">
        <f>VLOOKUP(M74&amp;I74,biorisk,2,FALSE)</f>
        <v>2</v>
      </c>
      <c r="O74" s="274">
        <v>2</v>
      </c>
      <c r="P74" s="274">
        <v>4</v>
      </c>
      <c r="Q74" s="181" t="str">
        <f t="shared" si="85"/>
        <v>24</v>
      </c>
      <c r="R74" s="260" t="str">
        <f t="shared" si="79"/>
        <v>Moderate</v>
      </c>
      <c r="S74" s="295" t="s">
        <v>174</v>
      </c>
      <c r="T74" s="303" t="s">
        <v>614</v>
      </c>
      <c r="U74" s="303" t="s">
        <v>615</v>
      </c>
      <c r="V74" s="303" t="s">
        <v>160</v>
      </c>
      <c r="W74" s="303" t="s">
        <v>160</v>
      </c>
      <c r="X74" s="303" t="s">
        <v>616</v>
      </c>
      <c r="Y74" s="304" t="s">
        <v>160</v>
      </c>
      <c r="Z74" s="102">
        <v>2</v>
      </c>
      <c r="AA74" s="103">
        <v>2</v>
      </c>
      <c r="AB74" s="103">
        <v>2</v>
      </c>
      <c r="AC74" s="103" t="s">
        <v>165</v>
      </c>
      <c r="AD74" s="181" t="e">
        <f t="shared" si="91"/>
        <v>#N/A</v>
      </c>
      <c r="AE74" s="253" t="e">
        <f t="shared" si="80"/>
        <v>#N/A</v>
      </c>
      <c r="AF74" s="104" t="e">
        <f t="shared" si="57"/>
        <v>#N/A</v>
      </c>
      <c r="AG74" s="104" t="e">
        <f t="shared" si="58"/>
        <v>#N/A</v>
      </c>
      <c r="AH74" s="105">
        <v>3</v>
      </c>
      <c r="AI74" s="105">
        <v>4</v>
      </c>
      <c r="AJ74" s="181" t="e">
        <f t="shared" si="86"/>
        <v>#N/A</v>
      </c>
      <c r="AK74" s="251" t="e">
        <f t="shared" si="81"/>
        <v>#N/A</v>
      </c>
      <c r="AL74" s="295" t="s">
        <v>174</v>
      </c>
      <c r="AM74" s="303" t="s">
        <v>617</v>
      </c>
      <c r="AN74" s="303" t="s">
        <v>164</v>
      </c>
      <c r="AO74" s="310" t="s">
        <v>164</v>
      </c>
      <c r="AP74" s="310" t="s">
        <v>164</v>
      </c>
      <c r="AQ74" s="303" t="s">
        <v>164</v>
      </c>
      <c r="AR74" s="303" t="s">
        <v>164</v>
      </c>
      <c r="AS74" s="290">
        <v>2</v>
      </c>
      <c r="AT74" s="272">
        <v>2</v>
      </c>
      <c r="AU74" s="272">
        <v>2</v>
      </c>
      <c r="AV74" s="272" t="s">
        <v>165</v>
      </c>
      <c r="AW74" s="181" t="e">
        <f t="shared" si="92"/>
        <v>#N/A</v>
      </c>
      <c r="AX74" s="287" t="e">
        <f t="shared" si="82"/>
        <v>#N/A</v>
      </c>
      <c r="AY74" s="273" t="e">
        <f t="shared" si="59"/>
        <v>#N/A</v>
      </c>
      <c r="AZ74" s="273" t="e">
        <f t="shared" si="60"/>
        <v>#N/A</v>
      </c>
      <c r="BA74" s="274">
        <v>2</v>
      </c>
      <c r="BB74" s="274">
        <v>3</v>
      </c>
      <c r="BC74" s="181" t="e">
        <f t="shared" si="87"/>
        <v>#N/A</v>
      </c>
      <c r="BD74" s="289" t="e">
        <f t="shared" si="83"/>
        <v>#N/A</v>
      </c>
      <c r="BE74" s="295" t="s">
        <v>158</v>
      </c>
      <c r="BF74" s="106" t="s">
        <v>618</v>
      </c>
      <c r="BG74" s="107"/>
      <c r="BH74" s="107"/>
      <c r="BI74" s="107"/>
      <c r="BJ74" s="107"/>
      <c r="BK74" s="108"/>
      <c r="BL74" s="411" t="s">
        <v>191</v>
      </c>
      <c r="BM74" s="411" t="s">
        <v>167</v>
      </c>
      <c r="BN74" s="411" t="s">
        <v>191</v>
      </c>
      <c r="BO74" s="411" t="s">
        <v>157</v>
      </c>
      <c r="BP74" s="181" t="str">
        <f t="shared" si="88"/>
        <v>31</v>
      </c>
      <c r="BQ74" s="403" t="str">
        <f>VLOOKUP(BR74&amp;BN74,biorisk,3,FALSE)</f>
        <v>Low</v>
      </c>
      <c r="BR74" s="404">
        <f>VLOOKUP(BL74&amp;BM74,likelihood,2,FALSE)</f>
        <v>3</v>
      </c>
      <c r="BS74" s="404">
        <f>VLOOKUP(BR74&amp;BN74,biorisk,2,FALSE)</f>
        <v>2</v>
      </c>
      <c r="BT74" s="411" t="s">
        <v>161</v>
      </c>
      <c r="BU74" s="411" t="s">
        <v>161</v>
      </c>
      <c r="BV74" s="181" t="str">
        <f t="shared" si="89"/>
        <v>23</v>
      </c>
      <c r="BW74" s="412" t="str">
        <f t="shared" si="90"/>
        <v>Low</v>
      </c>
      <c r="BX74" s="295" t="s">
        <v>174</v>
      </c>
      <c r="BY74" s="303" t="s">
        <v>619</v>
      </c>
      <c r="BZ74" s="303" t="s">
        <v>620</v>
      </c>
      <c r="CA74" s="303"/>
      <c r="CB74" s="303"/>
      <c r="CC74" s="303"/>
      <c r="CD74" s="304"/>
    </row>
  </sheetData>
  <sheetProtection formatCells="0" formatColumns="0" formatRows="0" insertColumns="0" insertRows="0" insertHyperlinks="0" deleteColumns="0" deleteRows="0" selectLockedCells="1"/>
  <mergeCells count="49">
    <mergeCell ref="BL3:BO3"/>
    <mergeCell ref="BQ3:BS3"/>
    <mergeCell ref="BT3:BW3"/>
    <mergeCell ref="BY3:BY4"/>
    <mergeCell ref="BL1:CD1"/>
    <mergeCell ref="BL2:BO2"/>
    <mergeCell ref="BQ2:BW2"/>
    <mergeCell ref="BZ3:BZ4"/>
    <mergeCell ref="CA3:CA4"/>
    <mergeCell ref="CB3:CB4"/>
    <mergeCell ref="CC3:CC4"/>
    <mergeCell ref="CD3:CD4"/>
    <mergeCell ref="BK3:BK4"/>
    <mergeCell ref="BF3:BF4"/>
    <mergeCell ref="BG3:BG4"/>
    <mergeCell ref="BH3:BH4"/>
    <mergeCell ref="BI3:BI4"/>
    <mergeCell ref="BJ3:BJ4"/>
    <mergeCell ref="A3:E3"/>
    <mergeCell ref="T3:T4"/>
    <mergeCell ref="U3:U4"/>
    <mergeCell ref="Z3:AC3"/>
    <mergeCell ref="AE3:AG3"/>
    <mergeCell ref="O3:R3"/>
    <mergeCell ref="V3:V4"/>
    <mergeCell ref="W3:W4"/>
    <mergeCell ref="X3:X4"/>
    <mergeCell ref="Y3:Y4"/>
    <mergeCell ref="G3:J3"/>
    <mergeCell ref="K3:N3"/>
    <mergeCell ref="AS3:AV3"/>
    <mergeCell ref="AX3:AZ3"/>
    <mergeCell ref="BA3:BD3"/>
    <mergeCell ref="AS2:AV2"/>
    <mergeCell ref="AX2:BD2"/>
    <mergeCell ref="AH3:AK3"/>
    <mergeCell ref="AO3:AO4"/>
    <mergeCell ref="AP3:AP4"/>
    <mergeCell ref="AQ3:AQ4"/>
    <mergeCell ref="AR3:AR4"/>
    <mergeCell ref="AM3:AM4"/>
    <mergeCell ref="AN3:AN4"/>
    <mergeCell ref="G1:Y1"/>
    <mergeCell ref="Z1:AR1"/>
    <mergeCell ref="AS1:BK1"/>
    <mergeCell ref="Z2:AC2"/>
    <mergeCell ref="AE2:AK2"/>
    <mergeCell ref="L2:R2"/>
    <mergeCell ref="G2:J2"/>
  </mergeCells>
  <conditionalFormatting sqref="A5:A74">
    <cfRule type="expression" dxfId="3412" priority="1844">
      <formula>#REF!="Water Quality"</formula>
    </cfRule>
    <cfRule type="expression" dxfId="3411" priority="1845">
      <formula>#REF!="Hatcheries, Fisheries, and Genetics"</formula>
    </cfRule>
    <cfRule type="expression" dxfId="3410" priority="1846">
      <formula>#REF!="Habitat"</formula>
    </cfRule>
    <cfRule type="expression" dxfId="3409" priority="1847">
      <formula>#REF!="Ecology"</formula>
    </cfRule>
  </conditionalFormatting>
  <conditionalFormatting sqref="G3:J13 G15:J22 G24:J25 G27:J28 G33:J36 G38:J38 G40:J44 G50:J52 G54:J54 G69:J74 G1:Y2 G75:Y1048576 K3 L4:P5 O15:P22 O24:P25 O27:P28 O33:P36 O38:P38 O40:P44 O50:P52 O54:P54 O69:P74 O3:Y3 R4:Y13 R15:Y22 R24:Y25 R27:Y28 R33:Y36 R38:Y38 R40:Y44 R50:Y52 R54:Y54 R69:Y74 S14:Y14 S23:Y23 S26:Y26 S29:Y32 S37:Y37 S39:Y39 S45:Y49 S53:Y53 S55:Y68 O6:P13 L6:N74">
    <cfRule type="cellIs" dxfId="3408" priority="1061" stopIfTrue="1" operator="equal">
      <formula>"Y"</formula>
    </cfRule>
  </conditionalFormatting>
  <conditionalFormatting sqref="K5:K74">
    <cfRule type="cellIs" dxfId="3407" priority="125" stopIfTrue="1" operator="equal">
      <formula>"Very High"</formula>
    </cfRule>
    <cfRule type="cellIs" dxfId="3406" priority="126" stopIfTrue="1" operator="equal">
      <formula>"High"</formula>
    </cfRule>
    <cfRule type="cellIs" dxfId="3405" priority="127" stopIfTrue="1" operator="equal">
      <formula>"Moderate"</formula>
    </cfRule>
  </conditionalFormatting>
  <conditionalFormatting sqref="BW24 BW50 L5:L74 BW5:BW13 BW15:BW22 BW27:BW28 BW33 BW35 BW42:BW44 BQ5:BQ74">
    <cfRule type="cellIs" dxfId="3404" priority="1857" stopIfTrue="1" operator="equal">
      <formula>"Very High"</formula>
    </cfRule>
    <cfRule type="cellIs" dxfId="3403" priority="1858" stopIfTrue="1" operator="equal">
      <formula>"High"</formula>
    </cfRule>
    <cfRule type="cellIs" dxfId="3402" priority="1859" stopIfTrue="1" operator="equal">
      <formula>"Moderate"</formula>
    </cfRule>
  </conditionalFormatting>
  <conditionalFormatting sqref="O55:AK56">
    <cfRule type="cellIs" dxfId="3374" priority="196" stopIfTrue="1" operator="equal">
      <formula>"Moderate"</formula>
    </cfRule>
  </conditionalFormatting>
  <conditionalFormatting sqref="Q5:Q74">
    <cfRule type="cellIs" dxfId="3373" priority="122" stopIfTrue="1" operator="equal">
      <formula>"Very High"</formula>
    </cfRule>
    <cfRule type="cellIs" dxfId="3372" priority="123" stopIfTrue="1" operator="equal">
      <formula>"High"</formula>
    </cfRule>
    <cfRule type="cellIs" dxfId="3371" priority="124" stopIfTrue="1" operator="equal">
      <formula>"Moderate"</formula>
    </cfRule>
  </conditionalFormatting>
  <conditionalFormatting sqref="R14:R49">
    <cfRule type="cellIs" dxfId="3370" priority="338" stopIfTrue="1" operator="equal">
      <formula>"Very High"</formula>
    </cfRule>
    <cfRule type="cellIs" dxfId="3369" priority="339" stopIfTrue="1" operator="equal">
      <formula>"High"</formula>
    </cfRule>
    <cfRule type="cellIs" dxfId="3368" priority="340" stopIfTrue="1" operator="equal">
      <formula>"Moderate"</formula>
    </cfRule>
  </conditionalFormatting>
  <conditionalFormatting sqref="R26">
    <cfRule type="cellIs" dxfId="3367" priority="25" stopIfTrue="1" operator="equal">
      <formula>"Very High"</formula>
    </cfRule>
    <cfRule type="cellIs" dxfId="3366" priority="26" stopIfTrue="1" operator="equal">
      <formula>"High"</formula>
    </cfRule>
    <cfRule type="cellIs" dxfId="3365" priority="27" stopIfTrue="1" operator="equal">
      <formula>"Moderate"</formula>
    </cfRule>
  </conditionalFormatting>
  <conditionalFormatting sqref="R53">
    <cfRule type="cellIs" dxfId="3364" priority="242" stopIfTrue="1" operator="equal">
      <formula>"Very High"</formula>
    </cfRule>
    <cfRule type="cellIs" dxfId="3363" priority="243" stopIfTrue="1" operator="equal">
      <formula>"High"</formula>
    </cfRule>
    <cfRule type="cellIs" dxfId="3362" priority="244" stopIfTrue="1" operator="equal">
      <formula>"Moderate"</formula>
    </cfRule>
  </conditionalFormatting>
  <conditionalFormatting sqref="R55:R68">
    <cfRule type="cellIs" dxfId="3361" priority="182" stopIfTrue="1" operator="equal">
      <formula>"Very High"</formula>
    </cfRule>
    <cfRule type="cellIs" dxfId="3360" priority="183" stopIfTrue="1" operator="equal">
      <formula>"High"</formula>
    </cfRule>
    <cfRule type="cellIs" dxfId="3359" priority="184" stopIfTrue="1" operator="equal">
      <formula>"Moderate"</formula>
    </cfRule>
  </conditionalFormatting>
  <conditionalFormatting sqref="R5:S13 R15:S22 R24:S25 R27:S28 R33:S36 R38:S38 R40:S44 R50:S52 R54:S54 R69:S74 S14 S23 S26 S29:S32 S37 S39 S45:S49 S53 S55:S68">
    <cfRule type="cellIs" dxfId="3358" priority="1854" stopIfTrue="1" operator="equal">
      <formula>"Very High"</formula>
    </cfRule>
    <cfRule type="cellIs" dxfId="3357" priority="1855" stopIfTrue="1" operator="equal">
      <formula>"High"</formula>
    </cfRule>
    <cfRule type="cellIs" dxfId="3356" priority="1856" stopIfTrue="1" operator="equal">
      <formula>"Moderate"</formula>
    </cfRule>
  </conditionalFormatting>
  <conditionalFormatting sqref="Z26:AC26 AE26:AI26 AK26">
    <cfRule type="cellIs" dxfId="3355" priority="37" stopIfTrue="1" operator="equal">
      <formula>"Y"</formula>
    </cfRule>
  </conditionalFormatting>
  <conditionalFormatting sqref="AD1:AD3 AD75:AD1048576">
    <cfRule type="cellIs" dxfId="3354" priority="121" stopIfTrue="1" operator="equal">
      <formula>"Y"</formula>
    </cfRule>
  </conditionalFormatting>
  <conditionalFormatting sqref="AD5:AD74">
    <cfRule type="cellIs" dxfId="3353" priority="34" stopIfTrue="1" operator="equal">
      <formula>"Very High"</formula>
    </cfRule>
    <cfRule type="cellIs" dxfId="3352" priority="35" stopIfTrue="1" operator="equal">
      <formula>"High"</formula>
    </cfRule>
    <cfRule type="cellIs" dxfId="3351" priority="36" stopIfTrue="1" operator="equal">
      <formula>"Moderate"</formula>
    </cfRule>
  </conditionalFormatting>
  <conditionalFormatting sqref="AE5:AE13 AE16:AE22 AE24:AE25 AE27:AE29 AE31:AE36 AE38 AE40:AE44 AE50:AE52 AE54 AE69:AE74">
    <cfRule type="cellIs" dxfId="3350" priority="1838" stopIfTrue="1" operator="equal">
      <formula>"Very High"</formula>
    </cfRule>
    <cfRule type="cellIs" dxfId="3349" priority="1839" stopIfTrue="1" operator="equal">
      <formula>"High"</formula>
    </cfRule>
    <cfRule type="cellIs" dxfId="3348" priority="1840" stopIfTrue="1" operator="equal">
      <formula>"Moderate"</formula>
    </cfRule>
  </conditionalFormatting>
  <conditionalFormatting sqref="AE14:AE15">
    <cfRule type="cellIs" dxfId="3347" priority="491" stopIfTrue="1" operator="equal">
      <formula>"Very High"</formula>
    </cfRule>
    <cfRule type="cellIs" dxfId="3346" priority="492" stopIfTrue="1" operator="equal">
      <formula>"High"</formula>
    </cfRule>
    <cfRule type="cellIs" dxfId="3345" priority="493" stopIfTrue="1" operator="equal">
      <formula>"Moderate"</formula>
    </cfRule>
  </conditionalFormatting>
  <conditionalFormatting sqref="AE23">
    <cfRule type="cellIs" dxfId="3344" priority="473" stopIfTrue="1" operator="equal">
      <formula>"Very High"</formula>
    </cfRule>
    <cfRule type="cellIs" dxfId="3343" priority="474" stopIfTrue="1" operator="equal">
      <formula>"High"</formula>
    </cfRule>
    <cfRule type="cellIs" dxfId="3342" priority="475" stopIfTrue="1" operator="equal">
      <formula>"Moderate"</formula>
    </cfRule>
  </conditionalFormatting>
  <conditionalFormatting sqref="AE26">
    <cfRule type="cellIs" dxfId="3341" priority="41" stopIfTrue="1" operator="equal">
      <formula>"Very High"</formula>
    </cfRule>
    <cfRule type="cellIs" dxfId="3340" priority="42" stopIfTrue="1" operator="equal">
      <formula>"High"</formula>
    </cfRule>
    <cfRule type="cellIs" dxfId="3339" priority="43" stopIfTrue="1" operator="equal">
      <formula>"Moderate"</formula>
    </cfRule>
  </conditionalFormatting>
  <conditionalFormatting sqref="AE30">
    <cfRule type="cellIs" dxfId="3338" priority="449" stopIfTrue="1" operator="equal">
      <formula>"Very High"</formula>
    </cfRule>
    <cfRule type="cellIs" dxfId="3337" priority="450" stopIfTrue="1" operator="equal">
      <formula>"High"</formula>
    </cfRule>
    <cfRule type="cellIs" dxfId="3336" priority="451" stopIfTrue="1" operator="equal">
      <formula>"Moderate"</formula>
    </cfRule>
  </conditionalFormatting>
  <conditionalFormatting sqref="AE37">
    <cfRule type="cellIs" dxfId="3335" priority="407" stopIfTrue="1" operator="equal">
      <formula>"Very High"</formula>
    </cfRule>
    <cfRule type="cellIs" dxfId="3334" priority="408" stopIfTrue="1" operator="equal">
      <formula>"High"</formula>
    </cfRule>
    <cfRule type="cellIs" dxfId="3333" priority="409" stopIfTrue="1" operator="equal">
      <formula>"Moderate"</formula>
    </cfRule>
  </conditionalFormatting>
  <conditionalFormatting sqref="AE39">
    <cfRule type="cellIs" dxfId="3332" priority="383" stopIfTrue="1" operator="equal">
      <formula>"Very High"</formula>
    </cfRule>
    <cfRule type="cellIs" dxfId="3331" priority="384" stopIfTrue="1" operator="equal">
      <formula>"High"</formula>
    </cfRule>
    <cfRule type="cellIs" dxfId="3330" priority="385" stopIfTrue="1" operator="equal">
      <formula>"Moderate"</formula>
    </cfRule>
  </conditionalFormatting>
  <conditionalFormatting sqref="AE53">
    <cfRule type="cellIs" dxfId="3329" priority="239" stopIfTrue="1" operator="equal">
      <formula>"Very High"</formula>
    </cfRule>
    <cfRule type="cellIs" dxfId="3328" priority="240" stopIfTrue="1" operator="equal">
      <formula>"High"</formula>
    </cfRule>
    <cfRule type="cellIs" dxfId="3327" priority="241" stopIfTrue="1" operator="equal">
      <formula>"Moderate"</formula>
    </cfRule>
  </conditionalFormatting>
  <conditionalFormatting sqref="AE55:AE56">
    <cfRule type="cellIs" dxfId="3326" priority="197" stopIfTrue="1" operator="equal">
      <formula>"Very High"</formula>
    </cfRule>
    <cfRule type="cellIs" dxfId="3325" priority="198" stopIfTrue="1" operator="equal">
      <formula>"High"</formula>
    </cfRule>
    <cfRule type="cellIs" dxfId="3324" priority="199" stopIfTrue="1" operator="equal">
      <formula>"Moderate"</formula>
    </cfRule>
  </conditionalFormatting>
  <conditionalFormatting sqref="AE57:AE68">
    <cfRule type="cellIs" dxfId="3323" priority="179" stopIfTrue="1" operator="equal">
      <formula>"Very High"</formula>
    </cfRule>
    <cfRule type="cellIs" dxfId="3322" priority="180" stopIfTrue="1" operator="equal">
      <formula>"High"</formula>
    </cfRule>
    <cfRule type="cellIs" dxfId="3321" priority="181" stopIfTrue="1" operator="equal">
      <formula>"Moderate"</formula>
    </cfRule>
  </conditionalFormatting>
  <conditionalFormatting sqref="AE45:BO49">
    <cfRule type="cellIs" dxfId="3320" priority="251" stopIfTrue="1" operator="equal">
      <formula>"Very High"</formula>
    </cfRule>
    <cfRule type="cellIs" dxfId="3319" priority="252" stopIfTrue="1" operator="equal">
      <formula>"High"</formula>
    </cfRule>
    <cfRule type="cellIs" dxfId="3318" priority="253" stopIfTrue="1" operator="equal">
      <formula>"Moderate"</formula>
    </cfRule>
  </conditionalFormatting>
  <conditionalFormatting sqref="AJ1:AJ3 AJ75:AJ1048576">
    <cfRule type="cellIs" dxfId="3317" priority="117" stopIfTrue="1" operator="equal">
      <formula>"Y"</formula>
    </cfRule>
  </conditionalFormatting>
  <conditionalFormatting sqref="AJ5:AJ74">
    <cfRule type="cellIs" dxfId="3316" priority="7" stopIfTrue="1" operator="equal">
      <formula>"Very High"</formula>
    </cfRule>
    <cfRule type="cellIs" dxfId="3315" priority="8" stopIfTrue="1" operator="equal">
      <formula>"High"</formula>
    </cfRule>
    <cfRule type="cellIs" dxfId="3314" priority="9" stopIfTrue="1" operator="equal">
      <formula>"Moderate"</formula>
    </cfRule>
  </conditionalFormatting>
  <conditionalFormatting sqref="AK5:AK13 AK15:AK22 AK24:AK25 AK27:AK29 AK31:AK36 AK38 AK40:AK44 AK50:AK52 AK54 AK69:AK74">
    <cfRule type="cellIs" dxfId="3313" priority="1835" stopIfTrue="1" operator="equal">
      <formula>"Very High"</formula>
    </cfRule>
    <cfRule type="cellIs" dxfId="3312" priority="1836" stopIfTrue="1" operator="equal">
      <formula>"High"</formula>
    </cfRule>
    <cfRule type="cellIs" dxfId="3311" priority="1837" stopIfTrue="1" operator="equal">
      <formula>"Moderate"</formula>
    </cfRule>
  </conditionalFormatting>
  <conditionalFormatting sqref="AK14">
    <cfRule type="cellIs" dxfId="3310" priority="488" stopIfTrue="1" operator="equal">
      <formula>"Very High"</formula>
    </cfRule>
    <cfRule type="cellIs" dxfId="3309" priority="489" stopIfTrue="1" operator="equal">
      <formula>"High"</formula>
    </cfRule>
    <cfRule type="cellIs" dxfId="3308" priority="490" stopIfTrue="1" operator="equal">
      <formula>"Moderate"</formula>
    </cfRule>
  </conditionalFormatting>
  <conditionalFormatting sqref="AK23">
    <cfRule type="cellIs" dxfId="3307" priority="470" stopIfTrue="1" operator="equal">
      <formula>"Very High"</formula>
    </cfRule>
    <cfRule type="cellIs" dxfId="3306" priority="471" stopIfTrue="1" operator="equal">
      <formula>"High"</formula>
    </cfRule>
    <cfRule type="cellIs" dxfId="3305" priority="472" stopIfTrue="1" operator="equal">
      <formula>"Moderate"</formula>
    </cfRule>
  </conditionalFormatting>
  <conditionalFormatting sqref="AK26">
    <cfRule type="cellIs" dxfId="3304" priority="38" stopIfTrue="1" operator="equal">
      <formula>"Very High"</formula>
    </cfRule>
    <cfRule type="cellIs" dxfId="3303" priority="39" stopIfTrue="1" operator="equal">
      <formula>"High"</formula>
    </cfRule>
    <cfRule type="cellIs" dxfId="3302" priority="40" stopIfTrue="1" operator="equal">
      <formula>"Moderate"</formula>
    </cfRule>
  </conditionalFormatting>
  <conditionalFormatting sqref="AK30">
    <cfRule type="cellIs" dxfId="3301" priority="446" stopIfTrue="1" operator="equal">
      <formula>"Very High"</formula>
    </cfRule>
    <cfRule type="cellIs" dxfId="3300" priority="447" stopIfTrue="1" operator="equal">
      <formula>"High"</formula>
    </cfRule>
    <cfRule type="cellIs" dxfId="3299" priority="448" stopIfTrue="1" operator="equal">
      <formula>"Moderate"</formula>
    </cfRule>
  </conditionalFormatting>
  <conditionalFormatting sqref="AK37">
    <cfRule type="cellIs" dxfId="3298" priority="404" stopIfTrue="1" operator="equal">
      <formula>"Very High"</formula>
    </cfRule>
    <cfRule type="cellIs" dxfId="3297" priority="405" stopIfTrue="1" operator="equal">
      <formula>"High"</formula>
    </cfRule>
    <cfRule type="cellIs" dxfId="3296" priority="406" stopIfTrue="1" operator="equal">
      <formula>"Moderate"</formula>
    </cfRule>
  </conditionalFormatting>
  <conditionalFormatting sqref="AK39">
    <cfRule type="cellIs" dxfId="3295" priority="380" stopIfTrue="1" operator="equal">
      <formula>"Very High"</formula>
    </cfRule>
    <cfRule type="cellIs" dxfId="3294" priority="381" stopIfTrue="1" operator="equal">
      <formula>"High"</formula>
    </cfRule>
    <cfRule type="cellIs" dxfId="3293" priority="382" stopIfTrue="1" operator="equal">
      <formula>"Moderate"</formula>
    </cfRule>
  </conditionalFormatting>
  <conditionalFormatting sqref="AK53">
    <cfRule type="cellIs" dxfId="3292" priority="236" stopIfTrue="1" operator="equal">
      <formula>"Very High"</formula>
    </cfRule>
    <cfRule type="cellIs" dxfId="3291" priority="237" stopIfTrue="1" operator="equal">
      <formula>"High"</formula>
    </cfRule>
    <cfRule type="cellIs" dxfId="3290" priority="238" stopIfTrue="1" operator="equal">
      <formula>"Moderate"</formula>
    </cfRule>
  </conditionalFormatting>
  <conditionalFormatting sqref="AK55:AK68">
    <cfRule type="cellIs" dxfId="3289" priority="176" stopIfTrue="1" operator="equal">
      <formula>"Very High"</formula>
    </cfRule>
    <cfRule type="cellIs" dxfId="3288" priority="177" stopIfTrue="1" operator="equal">
      <formula>"High"</formula>
    </cfRule>
  </conditionalFormatting>
  <conditionalFormatting sqref="AK57:AK68">
    <cfRule type="cellIs" dxfId="3287" priority="178" stopIfTrue="1" operator="equal">
      <formula>"Moderate"</formula>
    </cfRule>
  </conditionalFormatting>
  <conditionalFormatting sqref="AL1:AL1048576">
    <cfRule type="cellIs" dxfId="3286" priority="1057" stopIfTrue="1" operator="equal">
      <formula>"Y"</formula>
    </cfRule>
  </conditionalFormatting>
  <conditionalFormatting sqref="AL5:AL74">
    <cfRule type="cellIs" dxfId="3285" priority="1058" stopIfTrue="1" operator="equal">
      <formula>"Very High"</formula>
    </cfRule>
    <cfRule type="cellIs" dxfId="3284" priority="1059" stopIfTrue="1" operator="equal">
      <formula>"High"</formula>
    </cfRule>
    <cfRule type="cellIs" dxfId="3283" priority="1060" stopIfTrue="1" operator="equal">
      <formula>"Moderate"</formula>
    </cfRule>
  </conditionalFormatting>
  <conditionalFormatting sqref="AM6">
    <cfRule type="cellIs" dxfId="3282" priority="501" stopIfTrue="1" operator="equal">
      <formula>"Y"</formula>
    </cfRule>
  </conditionalFormatting>
  <conditionalFormatting sqref="AM8:AM9">
    <cfRule type="cellIs" dxfId="3281" priority="510" stopIfTrue="1" operator="equal">
      <formula>"Y"</formula>
    </cfRule>
  </conditionalFormatting>
  <conditionalFormatting sqref="AM20">
    <cfRule type="cellIs" dxfId="3280" priority="507" stopIfTrue="1" operator="equal">
      <formula>"Y"</formula>
    </cfRule>
  </conditionalFormatting>
  <conditionalFormatting sqref="AM22">
    <cfRule type="cellIs" dxfId="3279" priority="505" stopIfTrue="1" operator="equal">
      <formula>"Y"</formula>
    </cfRule>
  </conditionalFormatting>
  <conditionalFormatting sqref="AM70">
    <cfRule type="cellIs" dxfId="3278" priority="502" stopIfTrue="1" operator="equal">
      <formula>"Y"</formula>
    </cfRule>
  </conditionalFormatting>
  <conditionalFormatting sqref="AW1:AW3 AW75:AW1048576">
    <cfRule type="cellIs" dxfId="3277" priority="113" stopIfTrue="1" operator="equal">
      <formula>"Y"</formula>
    </cfRule>
  </conditionalFormatting>
  <conditionalFormatting sqref="AW5:AW74">
    <cfRule type="cellIs" dxfId="3276" priority="110" stopIfTrue="1" operator="equal">
      <formula>"Very High"</formula>
    </cfRule>
    <cfRule type="cellIs" dxfId="3275" priority="111" stopIfTrue="1" operator="equal">
      <formula>"High"</formula>
    </cfRule>
    <cfRule type="cellIs" dxfId="3274" priority="112" stopIfTrue="1" operator="equal">
      <formula>"Moderate"</formula>
    </cfRule>
  </conditionalFormatting>
  <conditionalFormatting sqref="AX5:AX23 AX25 AX27:AX29 AX33:AX38 AX40:AX44 AX50:AX52 AX54:AX55 AX61 AX63 AX65:AX66 AX69:AX71 AX74">
    <cfRule type="cellIs" dxfId="3273" priority="1629" stopIfTrue="1" operator="equal">
      <formula>"Very High"</formula>
    </cfRule>
    <cfRule type="cellIs" dxfId="3272" priority="1630" stopIfTrue="1" operator="equal">
      <formula>"High"</formula>
    </cfRule>
    <cfRule type="cellIs" dxfId="3271" priority="1631" stopIfTrue="1" operator="equal">
      <formula>"Moderate"</formula>
    </cfRule>
  </conditionalFormatting>
  <conditionalFormatting sqref="AX24">
    <cfRule type="cellIs" dxfId="3270" priority="461" stopIfTrue="1" operator="equal">
      <formula>"Very High"</formula>
    </cfRule>
    <cfRule type="cellIs" dxfId="3269" priority="462" stopIfTrue="1" operator="equal">
      <formula>"High"</formula>
    </cfRule>
    <cfRule type="cellIs" dxfId="3268" priority="463" stopIfTrue="1" operator="equal">
      <formula>"Moderate"</formula>
    </cfRule>
  </conditionalFormatting>
  <conditionalFormatting sqref="AX26">
    <cfRule type="cellIs" dxfId="3267" priority="10" stopIfTrue="1" operator="equal">
      <formula>"Very High"</formula>
    </cfRule>
    <cfRule type="cellIs" dxfId="3266" priority="11" stopIfTrue="1" operator="equal">
      <formula>"High"</formula>
    </cfRule>
    <cfRule type="cellIs" dxfId="3265" priority="12" stopIfTrue="1" operator="equal">
      <formula>"Moderate"</formula>
    </cfRule>
  </conditionalFormatting>
  <conditionalFormatting sqref="AX39">
    <cfRule type="cellIs" dxfId="3264" priority="377" stopIfTrue="1" operator="equal">
      <formula>"Very High"</formula>
    </cfRule>
    <cfRule type="cellIs" dxfId="3263" priority="378" stopIfTrue="1" operator="equal">
      <formula>"High"</formula>
    </cfRule>
    <cfRule type="cellIs" dxfId="3262" priority="379" stopIfTrue="1" operator="equal">
      <formula>"Moderate"</formula>
    </cfRule>
  </conditionalFormatting>
  <conditionalFormatting sqref="AX53">
    <cfRule type="cellIs" dxfId="3261" priority="233" stopIfTrue="1" operator="equal">
      <formula>"Very High"</formula>
    </cfRule>
    <cfRule type="cellIs" dxfId="3260" priority="234" stopIfTrue="1" operator="equal">
      <formula>"High"</formula>
    </cfRule>
    <cfRule type="cellIs" dxfId="3259" priority="235" stopIfTrue="1" operator="equal">
      <formula>"Moderate"</formula>
    </cfRule>
  </conditionalFormatting>
  <conditionalFormatting sqref="AX56:AX60">
    <cfRule type="cellIs" dxfId="3258" priority="173" stopIfTrue="1" operator="equal">
      <formula>"Very High"</formula>
    </cfRule>
    <cfRule type="cellIs" dxfId="3257" priority="174" stopIfTrue="1" operator="equal">
      <formula>"High"</formula>
    </cfRule>
    <cfRule type="cellIs" dxfId="3256" priority="175" stopIfTrue="1" operator="equal">
      <formula>"Moderate"</formula>
    </cfRule>
  </conditionalFormatting>
  <conditionalFormatting sqref="AX62">
    <cfRule type="cellIs" dxfId="3255" priority="167" stopIfTrue="1" operator="equal">
      <formula>"Very High"</formula>
    </cfRule>
    <cfRule type="cellIs" dxfId="3254" priority="168" stopIfTrue="1" operator="equal">
      <formula>"High"</formula>
    </cfRule>
    <cfRule type="cellIs" dxfId="3253" priority="169" stopIfTrue="1" operator="equal">
      <formula>"Moderate"</formula>
    </cfRule>
  </conditionalFormatting>
  <conditionalFormatting sqref="AX64">
    <cfRule type="cellIs" dxfId="3252" priority="161" stopIfTrue="1" operator="equal">
      <formula>"Very High"</formula>
    </cfRule>
    <cfRule type="cellIs" dxfId="3251" priority="162" stopIfTrue="1" operator="equal">
      <formula>"High"</formula>
    </cfRule>
    <cfRule type="cellIs" dxfId="3250" priority="163" stopIfTrue="1" operator="equal">
      <formula>"Moderate"</formula>
    </cfRule>
  </conditionalFormatting>
  <conditionalFormatting sqref="AX67:AX68">
    <cfRule type="cellIs" dxfId="3249" priority="149" stopIfTrue="1" operator="equal">
      <formula>"Very High"</formula>
    </cfRule>
    <cfRule type="cellIs" dxfId="3248" priority="150" stopIfTrue="1" operator="equal">
      <formula>"High"</formula>
    </cfRule>
    <cfRule type="cellIs" dxfId="3247" priority="151" stopIfTrue="1" operator="equal">
      <formula>"Moderate"</formula>
    </cfRule>
  </conditionalFormatting>
  <conditionalFormatting sqref="AX72:AX73">
    <cfRule type="cellIs" dxfId="3246" priority="517" stopIfTrue="1" operator="equal">
      <formula>"Very High"</formula>
    </cfRule>
    <cfRule type="cellIs" dxfId="3245" priority="518" stopIfTrue="1" operator="equal">
      <formula>"High"</formula>
    </cfRule>
    <cfRule type="cellIs" dxfId="3244" priority="519" stopIfTrue="1" operator="equal">
      <formula>"Moderate"</formula>
    </cfRule>
  </conditionalFormatting>
  <conditionalFormatting sqref="AX30:BO32">
    <cfRule type="cellIs" dxfId="3243" priority="413" stopIfTrue="1" operator="equal">
      <formula>"Very High"</formula>
    </cfRule>
    <cfRule type="cellIs" dxfId="3242" priority="414" stopIfTrue="1" operator="equal">
      <formula>"High"</formula>
    </cfRule>
    <cfRule type="cellIs" dxfId="3241" priority="415" stopIfTrue="1" operator="equal">
      <formula>"Moderate"</formula>
    </cfRule>
  </conditionalFormatting>
  <conditionalFormatting sqref="BC1:BC3 BC75:BC1048576">
    <cfRule type="cellIs" dxfId="3240" priority="109" stopIfTrue="1" operator="equal">
      <formula>"Y"</formula>
    </cfRule>
  </conditionalFormatting>
  <conditionalFormatting sqref="BC5:BC74">
    <cfRule type="cellIs" dxfId="3239" priority="4" stopIfTrue="1" operator="equal">
      <formula>"Very High"</formula>
    </cfRule>
    <cfRule type="cellIs" dxfId="3238" priority="5" stopIfTrue="1" operator="equal">
      <formula>"High"</formula>
    </cfRule>
    <cfRule type="cellIs" dxfId="3237" priority="6" stopIfTrue="1" operator="equal">
      <formula>"Moderate"</formula>
    </cfRule>
  </conditionalFormatting>
  <conditionalFormatting sqref="BD5:BD23 BD25 BD27:BD29 BD33:BD38 BD40:BD44 BD50:BD52 BD54:BD55 BD61 BD63 BD65:BD66 BD69:BD71 BD73:BD74">
    <cfRule type="cellIs" dxfId="3236" priority="1620" stopIfTrue="1" operator="equal">
      <formula>"Very High"</formula>
    </cfRule>
    <cfRule type="cellIs" dxfId="3235" priority="1621" stopIfTrue="1" operator="equal">
      <formula>"High"</formula>
    </cfRule>
    <cfRule type="cellIs" dxfId="3234" priority="1622" stopIfTrue="1" operator="equal">
      <formula>"Moderate"</formula>
    </cfRule>
  </conditionalFormatting>
  <conditionalFormatting sqref="BD24">
    <cfRule type="cellIs" dxfId="3233" priority="458" stopIfTrue="1" operator="equal">
      <formula>"Very High"</formula>
    </cfRule>
    <cfRule type="cellIs" dxfId="3232" priority="459" stopIfTrue="1" operator="equal">
      <formula>"High"</formula>
    </cfRule>
    <cfRule type="cellIs" dxfId="3231" priority="460" stopIfTrue="1" operator="equal">
      <formula>"Moderate"</formula>
    </cfRule>
  </conditionalFormatting>
  <conditionalFormatting sqref="BD26">
    <cfRule type="cellIs" dxfId="3230" priority="13" stopIfTrue="1" operator="equal">
      <formula>"Very High"</formula>
    </cfRule>
    <cfRule type="cellIs" dxfId="3229" priority="14" stopIfTrue="1" operator="equal">
      <formula>"High"</formula>
    </cfRule>
    <cfRule type="cellIs" dxfId="3228" priority="15" stopIfTrue="1" operator="equal">
      <formula>"Moderate"</formula>
    </cfRule>
  </conditionalFormatting>
  <conditionalFormatting sqref="BD30:BD32">
    <cfRule type="cellIs" dxfId="3227" priority="428" stopIfTrue="1" operator="equal">
      <formula>"Very High"</formula>
    </cfRule>
    <cfRule type="cellIs" dxfId="3226" priority="429" stopIfTrue="1" operator="equal">
      <formula>"High"</formula>
    </cfRule>
    <cfRule type="cellIs" dxfId="3225" priority="430" stopIfTrue="1" operator="equal">
      <formula>"Moderate"</formula>
    </cfRule>
  </conditionalFormatting>
  <conditionalFormatting sqref="BD39">
    <cfRule type="cellIs" dxfId="3224" priority="374" stopIfTrue="1" operator="equal">
      <formula>"Very High"</formula>
    </cfRule>
    <cfRule type="cellIs" dxfId="3223" priority="375" stopIfTrue="1" operator="equal">
      <formula>"High"</formula>
    </cfRule>
    <cfRule type="cellIs" dxfId="3222" priority="376" stopIfTrue="1" operator="equal">
      <formula>"Moderate"</formula>
    </cfRule>
  </conditionalFormatting>
  <conditionalFormatting sqref="BD53">
    <cfRule type="cellIs" dxfId="3221" priority="230" stopIfTrue="1" operator="equal">
      <formula>"Very High"</formula>
    </cfRule>
    <cfRule type="cellIs" dxfId="3220" priority="231" stopIfTrue="1" operator="equal">
      <formula>"High"</formula>
    </cfRule>
    <cfRule type="cellIs" dxfId="3219" priority="232" stopIfTrue="1" operator="equal">
      <formula>"Moderate"</formula>
    </cfRule>
  </conditionalFormatting>
  <conditionalFormatting sqref="BD56:BD62">
    <cfRule type="cellIs" dxfId="3218" priority="164" stopIfTrue="1" operator="equal">
      <formula>"Very High"</formula>
    </cfRule>
    <cfRule type="cellIs" dxfId="3217" priority="165" stopIfTrue="1" operator="equal">
      <formula>"High"</formula>
    </cfRule>
    <cfRule type="cellIs" dxfId="3216" priority="166" stopIfTrue="1" operator="equal">
      <formula>"Moderate"</formula>
    </cfRule>
  </conditionalFormatting>
  <conditionalFormatting sqref="BD64">
    <cfRule type="cellIs" dxfId="3215" priority="158" stopIfTrue="1" operator="equal">
      <formula>"Very High"</formula>
    </cfRule>
    <cfRule type="cellIs" dxfId="3214" priority="159" stopIfTrue="1" operator="equal">
      <formula>"High"</formula>
    </cfRule>
    <cfRule type="cellIs" dxfId="3213" priority="160" stopIfTrue="1" operator="equal">
      <formula>"Moderate"</formula>
    </cfRule>
  </conditionalFormatting>
  <conditionalFormatting sqref="BD67:BD68">
    <cfRule type="cellIs" dxfId="3212" priority="146" stopIfTrue="1" operator="equal">
      <formula>"Very High"</formula>
    </cfRule>
    <cfRule type="cellIs" dxfId="3211" priority="147" stopIfTrue="1" operator="equal">
      <formula>"High"</formula>
    </cfRule>
    <cfRule type="cellIs" dxfId="3210" priority="148" stopIfTrue="1" operator="equal">
      <formula>"Moderate"</formula>
    </cfRule>
  </conditionalFormatting>
  <conditionalFormatting sqref="BD72">
    <cfRule type="cellIs" dxfId="3209" priority="514" stopIfTrue="1" operator="equal">
      <formula>"Very High"</formula>
    </cfRule>
    <cfRule type="cellIs" dxfId="3208" priority="515" stopIfTrue="1" operator="equal">
      <formula>"High"</formula>
    </cfRule>
    <cfRule type="cellIs" dxfId="3207" priority="516" stopIfTrue="1" operator="equal">
      <formula>"Moderate"</formula>
    </cfRule>
  </conditionalFormatting>
  <conditionalFormatting sqref="BE1:BE1048576">
    <cfRule type="cellIs" dxfId="3206" priority="1053" stopIfTrue="1" operator="equal">
      <formula>"Y"</formula>
    </cfRule>
  </conditionalFormatting>
  <conditionalFormatting sqref="BE5:BE74">
    <cfRule type="cellIs" dxfId="3205" priority="1054" stopIfTrue="1" operator="equal">
      <formula>"Very High"</formula>
    </cfRule>
    <cfRule type="cellIs" dxfId="3204" priority="1055" stopIfTrue="1" operator="equal">
      <formula>"High"</formula>
    </cfRule>
    <cfRule type="cellIs" dxfId="3203" priority="1056" stopIfTrue="1" operator="equal">
      <formula>"Moderate"</formula>
    </cfRule>
  </conditionalFormatting>
  <conditionalFormatting sqref="BF6">
    <cfRule type="cellIs" dxfId="3202" priority="500" stopIfTrue="1" operator="equal">
      <formula>"Y"</formula>
    </cfRule>
  </conditionalFormatting>
  <conditionalFormatting sqref="BF8:BF9">
    <cfRule type="cellIs" dxfId="3201" priority="509" stopIfTrue="1" operator="equal">
      <formula>"Y"</formula>
    </cfRule>
  </conditionalFormatting>
  <conditionalFormatting sqref="BF20">
    <cfRule type="cellIs" dxfId="3200" priority="506" stopIfTrue="1" operator="equal">
      <formula>"Y"</formula>
    </cfRule>
  </conditionalFormatting>
  <conditionalFormatting sqref="BF22">
    <cfRule type="cellIs" dxfId="3199" priority="504" stopIfTrue="1" operator="equal">
      <formula>"Y"</formula>
    </cfRule>
  </conditionalFormatting>
  <conditionalFormatting sqref="BP1:BP3 BP75:BP1048576">
    <cfRule type="cellIs" dxfId="3198" priority="105" stopIfTrue="1" operator="equal">
      <formula>"Y"</formula>
    </cfRule>
  </conditionalFormatting>
  <conditionalFormatting sqref="BP5:BP74">
    <cfRule type="cellIs" dxfId="3197" priority="102" stopIfTrue="1" operator="equal">
      <formula>"Very High"</formula>
    </cfRule>
    <cfRule type="cellIs" dxfId="3196" priority="103" stopIfTrue="1" operator="equal">
      <formula>"High"</formula>
    </cfRule>
    <cfRule type="cellIs" dxfId="3195" priority="104" stopIfTrue="1" operator="equal">
      <formula>"Moderate"</formula>
    </cfRule>
  </conditionalFormatting>
  <conditionalFormatting sqref="BV1:BV3 BV75:BV1048576">
    <cfRule type="cellIs" dxfId="3149" priority="101" stopIfTrue="1" operator="equal">
      <formula>"Y"</formula>
    </cfRule>
  </conditionalFormatting>
  <conditionalFormatting sqref="BV5:BV74">
    <cfRule type="cellIs" dxfId="3148" priority="1" stopIfTrue="1" operator="equal">
      <formula>"Very High"</formula>
    </cfRule>
    <cfRule type="cellIs" dxfId="3147" priority="2" stopIfTrue="1" operator="equal">
      <formula>"High"</formula>
    </cfRule>
    <cfRule type="cellIs" dxfId="3146" priority="3" stopIfTrue="1" operator="equal">
      <formula>"Moderate"</formula>
    </cfRule>
  </conditionalFormatting>
  <conditionalFormatting sqref="BW14">
    <cfRule type="cellIs" dxfId="3145" priority="494" stopIfTrue="1" operator="equal">
      <formula>"Very High"</formula>
    </cfRule>
    <cfRule type="cellIs" dxfId="3144" priority="495" stopIfTrue="1" operator="equal">
      <formula>"High"</formula>
    </cfRule>
    <cfRule type="cellIs" dxfId="3143" priority="496" stopIfTrue="1" operator="equal">
      <formula>"Moderate"</formula>
    </cfRule>
  </conditionalFormatting>
  <conditionalFormatting sqref="BW23">
    <cfRule type="cellIs" dxfId="3142" priority="464" stopIfTrue="1" operator="equal">
      <formula>"Very High"</formula>
    </cfRule>
    <cfRule type="cellIs" dxfId="3141" priority="465" stopIfTrue="1" operator="equal">
      <formula>"High"</formula>
    </cfRule>
    <cfRule type="cellIs" dxfId="3140" priority="466" stopIfTrue="1" operator="equal">
      <formula>"Moderate"</formula>
    </cfRule>
  </conditionalFormatting>
  <conditionalFormatting sqref="BW25:BW26 BW29">
    <cfRule type="cellIs" dxfId="3139" priority="581" stopIfTrue="1" operator="equal">
      <formula>"Very High"</formula>
    </cfRule>
    <cfRule type="cellIs" dxfId="3138" priority="582" stopIfTrue="1" operator="equal">
      <formula>"High"</formula>
    </cfRule>
    <cfRule type="cellIs" dxfId="3137" priority="583" stopIfTrue="1" operator="equal">
      <formula>"Moderate"</formula>
    </cfRule>
  </conditionalFormatting>
  <conditionalFormatting sqref="BW30:BW32 BW34 BW36:BW39">
    <cfRule type="cellIs" dxfId="3136" priority="368" stopIfTrue="1" operator="equal">
      <formula>"Very High"</formula>
    </cfRule>
    <cfRule type="cellIs" dxfId="3135" priority="369" stopIfTrue="1" operator="equal">
      <formula>"High"</formula>
    </cfRule>
    <cfRule type="cellIs" dxfId="3134" priority="370" stopIfTrue="1" operator="equal">
      <formula>"Moderate"</formula>
    </cfRule>
  </conditionalFormatting>
  <conditionalFormatting sqref="BW34 BW36:BW38">
    <cfRule type="cellIs" dxfId="3133" priority="563" stopIfTrue="1" operator="equal">
      <formula>"Very High"</formula>
    </cfRule>
    <cfRule type="cellIs" dxfId="3132" priority="564" stopIfTrue="1" operator="equal">
      <formula>"High"</formula>
    </cfRule>
    <cfRule type="cellIs" dxfId="3131" priority="565" stopIfTrue="1" operator="equal">
      <formula>"Moderate"</formula>
    </cfRule>
  </conditionalFormatting>
  <conditionalFormatting sqref="BW40:BW43 BW45:BW52">
    <cfRule type="cellIs" dxfId="3130" priority="545" stopIfTrue="1" operator="equal">
      <formula>"Very High"</formula>
    </cfRule>
    <cfRule type="cellIs" dxfId="3129" priority="546" stopIfTrue="1" operator="equal">
      <formula>"High"</formula>
    </cfRule>
    <cfRule type="cellIs" dxfId="3128" priority="547" stopIfTrue="1" operator="equal">
      <formula>"Moderate"</formula>
    </cfRule>
  </conditionalFormatting>
  <conditionalFormatting sqref="BW45:BW53">
    <cfRule type="cellIs" dxfId="3127" priority="224" stopIfTrue="1" operator="equal">
      <formula>"Very High"</formula>
    </cfRule>
    <cfRule type="cellIs" dxfId="3126" priority="225" stopIfTrue="1" operator="equal">
      <formula>"High"</formula>
    </cfRule>
    <cfRule type="cellIs" dxfId="3125" priority="226" stopIfTrue="1" operator="equal">
      <formula>"Moderate"</formula>
    </cfRule>
  </conditionalFormatting>
  <conditionalFormatting sqref="BW54 BW56 BW70:BW74">
    <cfRule type="cellIs" dxfId="3124" priority="1045" stopIfTrue="1" operator="equal">
      <formula>"Very High"</formula>
    </cfRule>
    <cfRule type="cellIs" dxfId="3123" priority="1046" stopIfTrue="1" operator="equal">
      <formula>"High"</formula>
    </cfRule>
    <cfRule type="cellIs" dxfId="3122" priority="1047" stopIfTrue="1" operator="equal">
      <formula>"Moderate"</formula>
    </cfRule>
  </conditionalFormatting>
  <conditionalFormatting sqref="BW55">
    <cfRule type="cellIs" dxfId="3121" priority="206" stopIfTrue="1" operator="equal">
      <formula>"Very High"</formula>
    </cfRule>
    <cfRule type="cellIs" dxfId="3120" priority="207" stopIfTrue="1" operator="equal">
      <formula>"High"</formula>
    </cfRule>
    <cfRule type="cellIs" dxfId="3119" priority="208" stopIfTrue="1" operator="equal">
      <formula>"Moderate"</formula>
    </cfRule>
  </conditionalFormatting>
  <conditionalFormatting sqref="BW57:BW69">
    <cfRule type="cellIs" dxfId="3118" priority="44" stopIfTrue="1" operator="equal">
      <formula>"Very High"</formula>
    </cfRule>
    <cfRule type="cellIs" dxfId="3117" priority="45" stopIfTrue="1" operator="equal">
      <formula>"High"</formula>
    </cfRule>
    <cfRule type="cellIs" dxfId="3116" priority="46" stopIfTrue="1" operator="equal">
      <formula>"Moderate"</formula>
    </cfRule>
  </conditionalFormatting>
  <conditionalFormatting sqref="BX1:BX1048576">
    <cfRule type="cellIs" dxfId="3115" priority="520" stopIfTrue="1" operator="equal">
      <formula>"Y"</formula>
    </cfRule>
  </conditionalFormatting>
  <conditionalFormatting sqref="BX5:BX74">
    <cfRule type="cellIs" dxfId="3114" priority="521" stopIfTrue="1" operator="equal">
      <formula>"Very High"</formula>
    </cfRule>
    <cfRule type="cellIs" dxfId="3113" priority="522" stopIfTrue="1" operator="equal">
      <formula>"High"</formula>
    </cfRule>
    <cfRule type="cellIs" dxfId="3112" priority="523" stopIfTrue="1" operator="equal">
      <formula>"Moderate"</formula>
    </cfRule>
  </conditionalFormatting>
  <conditionalFormatting sqref="BY8:BY9">
    <cfRule type="cellIs" dxfId="3111" priority="508" stopIfTrue="1" operator="equal">
      <formula>"Y"</formula>
    </cfRule>
  </conditionalFormatting>
  <conditionalFormatting sqref="BY22">
    <cfRule type="cellIs" dxfId="3110" priority="503" stopIfTrue="1" operator="equal">
      <formula>"Y"</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3EEA-EED3-0E48-ADD4-334FE70B7806}">
  <sheetPr>
    <tabColor indexed="17"/>
    <pageSetUpPr fitToPage="1"/>
  </sheetPr>
  <dimension ref="A1:HF74"/>
  <sheetViews>
    <sheetView topLeftCell="C1" zoomScale="65" zoomScaleNormal="79" zoomScaleSheetLayoutView="75" workbookViewId="0">
      <pane xSplit="3" ySplit="2" topLeftCell="BN3" activePane="bottomRight" state="frozen"/>
      <selection activeCell="F14" sqref="F14"/>
      <selection pane="topRight" activeCell="F14" sqref="F14"/>
      <selection pane="bottomLeft" activeCell="F14" sqref="F14"/>
      <selection pane="bottomRight" activeCell="BT76" sqref="BT76"/>
    </sheetView>
  </sheetViews>
  <sheetFormatPr baseColWidth="10" defaultColWidth="9.5" defaultRowHeight="107"/>
  <cols>
    <col min="1" max="1" width="25.5" style="9" bestFit="1" customWidth="1"/>
    <col min="2" max="2" width="32" style="9" bestFit="1" customWidth="1"/>
    <col min="3" max="3" width="25" style="9" bestFit="1" customWidth="1"/>
    <col min="4" max="4" width="22" style="4" customWidth="1"/>
    <col min="5" max="5" width="27.83203125" style="467" customWidth="1"/>
    <col min="6" max="6" width="62.5" style="12" bestFit="1" customWidth="1"/>
    <col min="7" max="7" width="25.5" style="4" bestFit="1" customWidth="1"/>
    <col min="8" max="8" width="25.83203125" style="4" customWidth="1"/>
    <col min="9" max="9" width="25.5" style="4" bestFit="1" customWidth="1"/>
    <col min="10" max="10" width="24.1640625" style="4" bestFit="1" customWidth="1"/>
    <col min="11" max="11" width="17.5" style="282" customWidth="1"/>
    <col min="12" max="12" width="23.83203125" style="4" bestFit="1" customWidth="1"/>
    <col min="13" max="13" width="24.5" style="5" customWidth="1"/>
    <col min="14" max="14" width="25.5" style="40" customWidth="1"/>
    <col min="15" max="15" width="22.1640625" style="282" bestFit="1" customWidth="1"/>
    <col min="16" max="16" width="25.5" style="282" bestFit="1" customWidth="1"/>
    <col min="17" max="17" width="20.5" style="282" customWidth="1"/>
    <col min="18" max="18" width="22.5" style="4" bestFit="1" customWidth="1"/>
    <col min="19" max="19" width="20.1640625" style="297" customWidth="1"/>
    <col min="20" max="20" width="21" style="6" bestFit="1" customWidth="1"/>
    <col min="21" max="21" width="24.5" style="6" bestFit="1" customWidth="1"/>
    <col min="22" max="22" width="14.83203125" style="6" bestFit="1" customWidth="1"/>
    <col min="23" max="23" width="23.5" style="6" bestFit="1" customWidth="1"/>
    <col min="24" max="24" width="16" style="6" bestFit="1" customWidth="1"/>
    <col min="25" max="26" width="25.83203125" style="6" customWidth="1"/>
    <col min="27" max="27" width="25.5" style="4" bestFit="1" customWidth="1"/>
    <col min="28" max="28" width="25.83203125" style="4" customWidth="1"/>
    <col min="29" max="29" width="25.5" style="4" bestFit="1" customWidth="1"/>
    <col min="30" max="30" width="24.1640625" style="4" bestFit="1" customWidth="1"/>
    <col min="31" max="31" width="17.5" style="282" customWidth="1"/>
    <col min="32" max="32" width="23.83203125" style="4" bestFit="1" customWidth="1"/>
    <col min="33" max="33" width="24.5" style="5" customWidth="1"/>
    <col min="34" max="34" width="25.5" style="40" customWidth="1"/>
    <col min="35" max="35" width="22.1640625" style="4" bestFit="1" customWidth="1"/>
    <col min="36" max="36" width="25.5" style="4" bestFit="1" customWidth="1"/>
    <col min="37" max="37" width="20.5" style="282" customWidth="1"/>
    <col min="38" max="38" width="22.5" style="4" bestFit="1" customWidth="1"/>
    <col min="39" max="39" width="20.1640625" style="297" customWidth="1"/>
    <col min="40" max="40" width="21" style="6" bestFit="1" customWidth="1"/>
    <col min="41" max="41" width="24.5" style="6" bestFit="1" customWidth="1"/>
    <col min="42" max="42" width="14.83203125" style="6" bestFit="1" customWidth="1"/>
    <col min="43" max="43" width="23.5" style="6" bestFit="1" customWidth="1"/>
    <col min="44" max="44" width="16" style="6" bestFit="1" customWidth="1"/>
    <col min="45" max="46" width="25.83203125" style="6" customWidth="1"/>
    <col min="47" max="47" width="25.5" style="282" bestFit="1" customWidth="1"/>
    <col min="48" max="48" width="25.83203125" style="282" customWidth="1"/>
    <col min="49" max="49" width="25.5" style="282" bestFit="1" customWidth="1"/>
    <col min="50" max="50" width="24.1640625" style="282" bestFit="1" customWidth="1"/>
    <col min="51" max="51" width="17.5" style="282" customWidth="1"/>
    <col min="52" max="52" width="23.83203125" style="282" bestFit="1" customWidth="1"/>
    <col min="53" max="53" width="24.5" style="283" customWidth="1"/>
    <col min="54" max="54" width="25.5" style="284" customWidth="1"/>
    <col min="55" max="55" width="22.1640625" style="282" bestFit="1" customWidth="1"/>
    <col min="56" max="56" width="25.5" style="282" bestFit="1" customWidth="1"/>
    <col min="57" max="57" width="20.5" style="282" customWidth="1"/>
    <col min="58" max="58" width="22.5" style="282" bestFit="1" customWidth="1"/>
    <col min="59" max="59" width="20.1640625" style="297" customWidth="1"/>
    <col min="60" max="60" width="21" style="6" bestFit="1" customWidth="1"/>
    <col min="61" max="61" width="24.5" style="6" bestFit="1" customWidth="1"/>
    <col min="62" max="62" width="14.83203125" style="6" bestFit="1" customWidth="1"/>
    <col min="63" max="63" width="23.5" style="6" bestFit="1" customWidth="1"/>
    <col min="64" max="64" width="16" style="6" bestFit="1" customWidth="1"/>
    <col min="65" max="66" width="25.83203125" style="6" customWidth="1"/>
    <col min="67" max="67" width="26.5" style="4" bestFit="1" customWidth="1"/>
    <col min="68" max="68" width="25.83203125" style="4" customWidth="1"/>
    <col min="69" max="69" width="25.5" style="4" bestFit="1" customWidth="1"/>
    <col min="70" max="70" width="24.1640625" style="4" bestFit="1" customWidth="1"/>
    <col min="71" max="71" width="17.5" style="282" customWidth="1"/>
    <col min="72" max="72" width="23.83203125" style="4" bestFit="1" customWidth="1"/>
    <col min="73" max="73" width="24.5" style="5" customWidth="1"/>
    <col min="74" max="74" width="25.5" style="40" customWidth="1"/>
    <col min="75" max="75" width="22.1640625" style="4" bestFit="1" customWidth="1"/>
    <col min="76" max="76" width="36" style="4" customWidth="1"/>
    <col min="77" max="77" width="20.5" style="4" customWidth="1"/>
    <col min="78" max="78" width="22.5" style="4" bestFit="1" customWidth="1"/>
    <col min="79" max="79" width="20.1640625" style="297" customWidth="1"/>
    <col min="80" max="80" width="21" style="6" bestFit="1" customWidth="1"/>
    <col min="81" max="81" width="24.5" style="6" bestFit="1" customWidth="1"/>
    <col min="82" max="82" width="14.83203125" style="6" bestFit="1" customWidth="1"/>
    <col min="83" max="83" width="23.5" style="6" bestFit="1" customWidth="1"/>
    <col min="84" max="84" width="16" style="6" bestFit="1" customWidth="1"/>
    <col min="85" max="86" width="25.83203125" style="6" customWidth="1"/>
    <col min="87" max="87" width="62.5" style="12" bestFit="1" customWidth="1"/>
    <col min="88" max="88" width="25.5" style="4" bestFit="1" customWidth="1"/>
    <col min="89" max="89" width="25.83203125" style="4" customWidth="1"/>
    <col min="90" max="90" width="25.5" style="4" bestFit="1" customWidth="1"/>
    <col min="91" max="91" width="24.1640625" style="4" bestFit="1" customWidth="1"/>
    <col min="92" max="92" width="17.5" style="282" customWidth="1"/>
    <col min="93" max="93" width="23.83203125" style="4" bestFit="1" customWidth="1"/>
    <col min="94" max="94" width="24.5" style="5" customWidth="1"/>
    <col min="95" max="95" width="25.5" style="40" customWidth="1"/>
    <col min="96" max="96" width="22.1640625" style="4" bestFit="1" customWidth="1"/>
    <col min="97" max="97" width="25.5" style="4" bestFit="1" customWidth="1"/>
    <col min="98" max="98" width="20.5" style="282" customWidth="1"/>
    <col min="99" max="99" width="22.5" style="4" bestFit="1" customWidth="1"/>
    <col min="100" max="100" width="20.1640625" style="297" customWidth="1"/>
    <col min="101" max="101" width="136" style="188" bestFit="1" customWidth="1"/>
    <col min="102" max="102" width="52.83203125" style="188" bestFit="1" customWidth="1"/>
    <col min="103" max="103" width="31.5" style="188" bestFit="1" customWidth="1"/>
    <col min="104" max="104" width="24.5" style="188" bestFit="1" customWidth="1"/>
    <col min="105" max="105" width="18.5" style="188" bestFit="1" customWidth="1"/>
    <col min="106" max="106" width="32.5" style="188" bestFit="1" customWidth="1"/>
    <col min="107" max="107" width="30.1640625" style="188" bestFit="1" customWidth="1"/>
    <col min="108" max="109" width="25.83203125" style="6" customWidth="1"/>
    <col min="110" max="110" width="25.5" style="4" bestFit="1" customWidth="1"/>
    <col min="111" max="111" width="25.83203125" style="4" customWidth="1"/>
    <col min="112" max="112" width="25.5" style="4" bestFit="1" customWidth="1"/>
    <col min="113" max="113" width="24.1640625" style="4" bestFit="1" customWidth="1"/>
    <col min="114" max="114" width="17.5" style="282" customWidth="1"/>
    <col min="115" max="115" width="24.83203125" style="4" bestFit="1" customWidth="1"/>
    <col min="116" max="116" width="24.5" style="5" customWidth="1"/>
    <col min="117" max="117" width="25.5" style="40" customWidth="1"/>
    <col min="118" max="118" width="22.1640625" style="4" bestFit="1" customWidth="1"/>
    <col min="119" max="119" width="25.5" style="4" bestFit="1" customWidth="1"/>
    <col min="120" max="120" width="20.5" style="282" customWidth="1"/>
    <col min="121" max="121" width="22.5" style="4" bestFit="1" customWidth="1"/>
    <col min="122" max="122" width="20.1640625" style="297" customWidth="1"/>
    <col min="123" max="123" width="25.5" style="4" bestFit="1" customWidth="1"/>
    <col min="124" max="124" width="21" style="6" bestFit="1" customWidth="1"/>
    <col min="125" max="125" width="24.5" style="6" bestFit="1" customWidth="1"/>
    <col min="126" max="126" width="14.83203125" style="6" bestFit="1" customWidth="1"/>
    <col min="127" max="127" width="23.5" style="6" bestFit="1" customWidth="1"/>
    <col min="128" max="128" width="16" style="4" bestFit="1" customWidth="1"/>
    <col min="129" max="130" width="25.83203125" style="6" customWidth="1"/>
    <col min="131" max="131" width="15.5" style="4" customWidth="1"/>
    <col min="132" max="132" width="14.1640625" style="4" customWidth="1"/>
    <col min="133" max="133" width="15.5" style="4" customWidth="1"/>
    <col min="134" max="134" width="17.5" style="4" customWidth="1"/>
    <col min="135" max="135" width="17.5" style="282" customWidth="1"/>
    <col min="136" max="136" width="19" style="4" customWidth="1"/>
    <col min="137" max="137" width="22.5" style="5" customWidth="1"/>
    <col min="138" max="138" width="19.5" style="40" customWidth="1"/>
    <col min="139" max="139" width="17.83203125" style="4" customWidth="1"/>
    <col min="140" max="140" width="20.5" style="4" customWidth="1"/>
    <col min="141" max="141" width="20.5" style="282" customWidth="1"/>
    <col min="142" max="142" width="20.1640625" style="4" customWidth="1"/>
    <col min="143" max="143" width="20.1640625" style="297" customWidth="1"/>
    <col min="144" max="144" width="20.1640625" style="4" customWidth="1"/>
    <col min="145" max="145" width="34.5" style="6" customWidth="1"/>
    <col min="146" max="146" width="35.5" style="6" customWidth="1"/>
    <col min="147" max="147" width="19.5" style="6" customWidth="1"/>
    <col min="148" max="148" width="34.5" style="6" customWidth="1"/>
    <col min="149" max="149" width="43.5" style="6" customWidth="1"/>
    <col min="150" max="150" width="27.1640625" style="6" customWidth="1"/>
    <col min="151" max="151" width="40.5" style="6" customWidth="1"/>
    <col min="152" max="152" width="15.5" style="4" customWidth="1"/>
    <col min="153" max="153" width="14.1640625" style="4" customWidth="1"/>
    <col min="154" max="154" width="15.5" style="4" customWidth="1"/>
    <col min="155" max="155" width="17.5" style="4" customWidth="1"/>
    <col min="156" max="156" width="17.5" style="282" customWidth="1"/>
    <col min="157" max="157" width="19" style="4" customWidth="1"/>
    <col min="158" max="158" width="22.5" style="5" customWidth="1"/>
    <col min="159" max="159" width="19.5" style="40" customWidth="1"/>
    <col min="160" max="160" width="17.83203125" style="4" customWidth="1"/>
    <col min="161" max="161" width="20.5" style="4" customWidth="1"/>
    <col min="162" max="162" width="20.5" style="282" customWidth="1"/>
    <col min="163" max="163" width="20.1640625" style="4" customWidth="1"/>
    <col min="164" max="164" width="20.1640625" style="297" customWidth="1"/>
    <col min="165" max="165" width="20.1640625" style="4" customWidth="1"/>
    <col min="166" max="166" width="34.5" style="6" customWidth="1"/>
    <col min="167" max="167" width="35.5" style="6" customWidth="1"/>
    <col min="168" max="168" width="19.5" style="6" customWidth="1"/>
    <col min="169" max="169" width="34.5" style="6" customWidth="1"/>
    <col min="170" max="170" width="43.5" style="6" customWidth="1"/>
    <col min="171" max="171" width="27.1640625" style="6" customWidth="1"/>
    <col min="172" max="172" width="40.5" style="6" customWidth="1"/>
    <col min="173" max="173" width="15.5" style="4" customWidth="1"/>
    <col min="174" max="174" width="14.1640625" style="4" customWidth="1"/>
    <col min="175" max="175" width="15.5" style="4" customWidth="1"/>
    <col min="176" max="176" width="17.5" style="4" customWidth="1"/>
    <col min="177" max="177" width="17.5" style="282" customWidth="1"/>
    <col min="178" max="178" width="19" style="4" customWidth="1"/>
    <col min="179" max="179" width="17.5" style="5" customWidth="1"/>
    <col min="180" max="180" width="25.1640625" style="40" customWidth="1"/>
    <col min="181" max="181" width="17.83203125" style="4" customWidth="1"/>
    <col min="182" max="182" width="20.5" style="4" customWidth="1"/>
    <col min="183" max="183" width="20.5" style="282" customWidth="1"/>
    <col min="184" max="184" width="20.1640625" style="4" customWidth="1"/>
    <col min="185" max="185" width="20.1640625" style="297" customWidth="1"/>
    <col min="186" max="186" width="20.1640625" style="4" customWidth="1"/>
    <col min="187" max="187" width="34.5" style="6" customWidth="1"/>
    <col min="188" max="188" width="35.5" style="6" customWidth="1"/>
    <col min="189" max="189" width="19.5" style="6" customWidth="1"/>
    <col min="190" max="190" width="34.5" style="6" customWidth="1"/>
    <col min="191" max="191" width="43.5" style="6" customWidth="1"/>
    <col min="192" max="192" width="27.1640625" style="6" customWidth="1"/>
    <col min="193" max="193" width="40.5" style="6" customWidth="1"/>
    <col min="194" max="194" width="15.5" style="4" customWidth="1"/>
    <col min="195" max="195" width="14.1640625" style="4" customWidth="1"/>
    <col min="196" max="196" width="15.5" style="4" customWidth="1"/>
    <col min="197" max="198" width="17.5" style="4" customWidth="1"/>
    <col min="199" max="199" width="19" style="4" customWidth="1"/>
    <col min="200" max="200" width="22.5" style="5" customWidth="1"/>
    <col min="201" max="201" width="19.5" style="40" customWidth="1"/>
    <col min="202" max="202" width="17.83203125" style="4" customWidth="1"/>
    <col min="203" max="203" width="20.5" style="4" customWidth="1"/>
    <col min="204" max="204" width="20.5" style="282" customWidth="1"/>
    <col min="205" max="205" width="20.1640625" style="4" customWidth="1"/>
    <col min="206" max="206" width="20.1640625" style="297" customWidth="1"/>
    <col min="207" max="207" width="20.1640625" style="4" customWidth="1"/>
    <col min="208" max="208" width="34.5" style="6" customWidth="1"/>
    <col min="209" max="209" width="35.5" style="6" customWidth="1"/>
    <col min="210" max="210" width="19.5" style="6" customWidth="1"/>
    <col min="211" max="211" width="34.5" style="6" customWidth="1"/>
    <col min="212" max="212" width="43.5" style="6" customWidth="1"/>
    <col min="213" max="213" width="27.1640625" style="6" customWidth="1"/>
    <col min="214" max="214" width="40.5" style="6" customWidth="1"/>
    <col min="215" max="16384" width="9.5" style="6"/>
  </cols>
  <sheetData>
    <row r="1" spans="1:214" s="517" customFormat="1" ht="100" customHeight="1">
      <c r="A1" s="515"/>
      <c r="B1" s="516"/>
      <c r="C1" s="583"/>
      <c r="D1" s="583"/>
      <c r="E1" s="583"/>
      <c r="F1" s="584"/>
      <c r="G1" s="555" t="s">
        <v>621</v>
      </c>
      <c r="H1" s="556"/>
      <c r="I1" s="556"/>
      <c r="J1" s="556"/>
      <c r="K1" s="556"/>
      <c r="L1" s="556"/>
      <c r="M1" s="556"/>
      <c r="N1" s="556"/>
      <c r="O1" s="556"/>
      <c r="P1" s="556"/>
      <c r="Q1" s="556"/>
      <c r="R1" s="556"/>
      <c r="S1" s="556"/>
      <c r="T1" s="556"/>
      <c r="U1" s="556"/>
      <c r="V1" s="556"/>
      <c r="W1" s="556"/>
      <c r="X1" s="556"/>
      <c r="Y1" s="556"/>
      <c r="Z1" s="557"/>
      <c r="AA1" s="555" t="s">
        <v>622</v>
      </c>
      <c r="AB1" s="556"/>
      <c r="AC1" s="556"/>
      <c r="AD1" s="556"/>
      <c r="AE1" s="556"/>
      <c r="AF1" s="556"/>
      <c r="AG1" s="556"/>
      <c r="AH1" s="556"/>
      <c r="AI1" s="556"/>
      <c r="AJ1" s="556"/>
      <c r="AK1" s="556"/>
      <c r="AL1" s="556"/>
      <c r="AM1" s="556"/>
      <c r="AN1" s="556"/>
      <c r="AO1" s="556"/>
      <c r="AP1" s="556"/>
      <c r="AQ1" s="556"/>
      <c r="AR1" s="556"/>
      <c r="AS1" s="556"/>
      <c r="AT1" s="557"/>
      <c r="AU1" s="555" t="s">
        <v>623</v>
      </c>
      <c r="AV1" s="556"/>
      <c r="AW1" s="556"/>
      <c r="AX1" s="556"/>
      <c r="AY1" s="556"/>
      <c r="AZ1" s="556"/>
      <c r="BA1" s="556"/>
      <c r="BB1" s="556"/>
      <c r="BC1" s="556"/>
      <c r="BD1" s="556"/>
      <c r="BE1" s="556"/>
      <c r="BF1" s="556"/>
      <c r="BG1" s="556"/>
      <c r="BH1" s="556"/>
      <c r="BI1" s="556"/>
      <c r="BJ1" s="556"/>
      <c r="BK1" s="556"/>
      <c r="BL1" s="556"/>
      <c r="BM1" s="556"/>
      <c r="BN1" s="557"/>
      <c r="BO1" s="555" t="s">
        <v>1123</v>
      </c>
      <c r="BP1" s="556"/>
      <c r="BQ1" s="556"/>
      <c r="BR1" s="556"/>
      <c r="BS1" s="556"/>
      <c r="BT1" s="556"/>
      <c r="BU1" s="556"/>
      <c r="BV1" s="556"/>
      <c r="BW1" s="556"/>
      <c r="BX1" s="556"/>
      <c r="BY1" s="556"/>
      <c r="BZ1" s="556"/>
      <c r="CA1" s="556"/>
      <c r="CB1" s="556"/>
      <c r="CC1" s="556"/>
      <c r="CD1" s="556"/>
      <c r="CE1" s="556"/>
      <c r="CF1" s="556"/>
      <c r="CG1" s="556"/>
      <c r="CH1" s="557"/>
      <c r="CI1" s="585" t="s">
        <v>1124</v>
      </c>
      <c r="CJ1" s="586"/>
      <c r="CK1" s="586"/>
      <c r="CL1" s="586"/>
      <c r="CM1" s="586"/>
      <c r="CN1" s="586"/>
      <c r="CO1" s="586"/>
      <c r="CP1" s="586"/>
      <c r="CQ1" s="586"/>
      <c r="CR1" s="586"/>
      <c r="CS1" s="586"/>
      <c r="CT1" s="586"/>
      <c r="CU1" s="586"/>
      <c r="CV1" s="586"/>
      <c r="CW1" s="586"/>
      <c r="CX1" s="586"/>
      <c r="CY1" s="586"/>
      <c r="CZ1" s="586"/>
      <c r="DA1" s="586"/>
      <c r="DB1" s="586"/>
      <c r="DC1" s="586"/>
      <c r="DD1" s="586"/>
      <c r="DE1" s="587"/>
      <c r="DF1" s="588" t="s">
        <v>1125</v>
      </c>
      <c r="DG1" s="589"/>
      <c r="DH1" s="589"/>
      <c r="DI1" s="589"/>
      <c r="DJ1" s="589"/>
      <c r="DK1" s="589"/>
      <c r="DL1" s="589"/>
      <c r="DM1" s="589"/>
      <c r="DN1" s="589"/>
      <c r="DO1" s="589"/>
      <c r="DP1" s="589"/>
      <c r="DQ1" s="589"/>
      <c r="DR1" s="589"/>
      <c r="DS1" s="589"/>
      <c r="DT1" s="589"/>
      <c r="DU1" s="589"/>
      <c r="DV1" s="589"/>
      <c r="DW1" s="589"/>
      <c r="DX1" s="589"/>
      <c r="DY1" s="589"/>
      <c r="DZ1" s="590"/>
      <c r="EA1" s="555" t="s">
        <v>624</v>
      </c>
      <c r="EB1" s="556"/>
      <c r="EC1" s="556"/>
      <c r="ED1" s="556"/>
      <c r="EE1" s="556"/>
      <c r="EF1" s="556"/>
      <c r="EG1" s="556"/>
      <c r="EH1" s="556"/>
      <c r="EI1" s="556"/>
      <c r="EJ1" s="556"/>
      <c r="EK1" s="556"/>
      <c r="EL1" s="556"/>
      <c r="EM1" s="556"/>
      <c r="EN1" s="556"/>
      <c r="EO1" s="556"/>
      <c r="EP1" s="556"/>
      <c r="EQ1" s="556"/>
      <c r="ER1" s="556"/>
      <c r="ES1" s="556"/>
      <c r="ET1" s="556"/>
      <c r="EU1" s="557"/>
      <c r="EV1" s="555" t="s">
        <v>625</v>
      </c>
      <c r="EW1" s="556"/>
      <c r="EX1" s="556"/>
      <c r="EY1" s="556"/>
      <c r="EZ1" s="556"/>
      <c r="FA1" s="556"/>
      <c r="FB1" s="556"/>
      <c r="FC1" s="556"/>
      <c r="FD1" s="556"/>
      <c r="FE1" s="556"/>
      <c r="FF1" s="556"/>
      <c r="FG1" s="556"/>
      <c r="FH1" s="556"/>
      <c r="FI1" s="556"/>
      <c r="FJ1" s="556"/>
      <c r="FK1" s="556"/>
      <c r="FL1" s="556"/>
      <c r="FM1" s="556"/>
      <c r="FN1" s="556"/>
      <c r="FO1" s="556"/>
      <c r="FP1" s="557"/>
      <c r="FQ1" s="555" t="s">
        <v>626</v>
      </c>
      <c r="FR1" s="556"/>
      <c r="FS1" s="556"/>
      <c r="FT1" s="556"/>
      <c r="FU1" s="556"/>
      <c r="FV1" s="556"/>
      <c r="FW1" s="556"/>
      <c r="FX1" s="556"/>
      <c r="FY1" s="556"/>
      <c r="FZ1" s="556"/>
      <c r="GA1" s="556"/>
      <c r="GB1" s="556"/>
      <c r="GC1" s="556"/>
      <c r="GD1" s="556"/>
      <c r="GE1" s="556"/>
      <c r="GF1" s="556"/>
      <c r="GG1" s="556"/>
      <c r="GH1" s="556"/>
      <c r="GI1" s="556"/>
      <c r="GJ1" s="556"/>
      <c r="GK1" s="557"/>
      <c r="GL1" s="555" t="s">
        <v>627</v>
      </c>
      <c r="GM1" s="556"/>
      <c r="GN1" s="556"/>
      <c r="GO1" s="556"/>
      <c r="GP1" s="556"/>
      <c r="GQ1" s="556"/>
      <c r="GR1" s="556"/>
      <c r="GS1" s="556"/>
      <c r="GT1" s="556"/>
      <c r="GU1" s="556"/>
      <c r="GV1" s="556"/>
      <c r="GW1" s="556"/>
      <c r="GX1" s="556"/>
      <c r="GY1" s="556"/>
      <c r="GZ1" s="556"/>
      <c r="HA1" s="556"/>
      <c r="HB1" s="556"/>
      <c r="HC1" s="556"/>
      <c r="HD1" s="556"/>
      <c r="HE1" s="556"/>
      <c r="HF1" s="557"/>
    </row>
    <row r="2" spans="1:214" s="206" customFormat="1" ht="49" customHeight="1">
      <c r="A2" s="317"/>
      <c r="B2" s="318"/>
      <c r="C2" s="318"/>
      <c r="D2" s="319"/>
      <c r="E2" s="462"/>
      <c r="F2" s="315" t="s">
        <v>628</v>
      </c>
      <c r="G2" s="323"/>
      <c r="H2" s="187"/>
      <c r="I2" s="187"/>
      <c r="J2" s="187"/>
      <c r="K2" s="512"/>
      <c r="L2" s="558" t="s">
        <v>126</v>
      </c>
      <c r="M2" s="558"/>
      <c r="N2" s="558"/>
      <c r="O2" s="558"/>
      <c r="P2" s="558"/>
      <c r="Q2" s="558"/>
      <c r="R2" s="558"/>
      <c r="S2" s="387"/>
      <c r="T2" s="324"/>
      <c r="U2" s="324"/>
      <c r="V2" s="324"/>
      <c r="W2" s="324"/>
      <c r="X2" s="324"/>
      <c r="Z2" s="325"/>
      <c r="AA2" s="568"/>
      <c r="AB2" s="558"/>
      <c r="AC2" s="558"/>
      <c r="AD2" s="558"/>
      <c r="AE2" s="512"/>
      <c r="AF2" s="558" t="s">
        <v>126</v>
      </c>
      <c r="AG2" s="558"/>
      <c r="AH2" s="558"/>
      <c r="AI2" s="558"/>
      <c r="AJ2" s="558"/>
      <c r="AK2" s="558"/>
      <c r="AL2" s="558"/>
      <c r="AM2" s="387"/>
      <c r="AN2" s="324"/>
      <c r="AO2" s="324"/>
      <c r="AP2" s="324"/>
      <c r="AQ2" s="324"/>
      <c r="AT2" s="325"/>
      <c r="AU2" s="431"/>
      <c r="AV2" s="432"/>
      <c r="AW2" s="432"/>
      <c r="AX2" s="432"/>
      <c r="AY2" s="512"/>
      <c r="AZ2" s="571" t="s">
        <v>126</v>
      </c>
      <c r="BA2" s="571"/>
      <c r="BB2" s="571"/>
      <c r="BC2" s="571"/>
      <c r="BD2" s="571"/>
      <c r="BE2" s="571"/>
      <c r="BF2" s="571"/>
      <c r="BG2" s="387"/>
      <c r="BH2" s="324"/>
      <c r="BI2" s="324"/>
      <c r="BJ2" s="324"/>
      <c r="BK2" s="324"/>
      <c r="BN2" s="325"/>
      <c r="BO2" s="581"/>
      <c r="BP2" s="582"/>
      <c r="BQ2" s="582"/>
      <c r="BR2" s="582"/>
      <c r="BS2" s="582"/>
      <c r="BT2" s="582"/>
      <c r="BU2" s="582"/>
      <c r="BV2" s="582"/>
      <c r="BW2" s="582"/>
      <c r="BX2" s="582"/>
      <c r="BY2" s="582"/>
      <c r="BZ2" s="582"/>
      <c r="CA2" s="387"/>
      <c r="CB2" s="324"/>
      <c r="CC2" s="324"/>
      <c r="CD2" s="324"/>
      <c r="CE2" s="324"/>
      <c r="CH2" s="325"/>
      <c r="CI2" s="568" t="s">
        <v>125</v>
      </c>
      <c r="CJ2" s="558"/>
      <c r="CK2" s="558"/>
      <c r="CL2" s="558"/>
      <c r="CM2" s="558"/>
      <c r="CN2" s="387"/>
      <c r="CO2" s="558" t="s">
        <v>126</v>
      </c>
      <c r="CP2" s="558"/>
      <c r="CQ2" s="558"/>
      <c r="CR2" s="558"/>
      <c r="CS2" s="558"/>
      <c r="CT2" s="558"/>
      <c r="CU2" s="558"/>
      <c r="CV2" s="387"/>
      <c r="CW2" s="352"/>
      <c r="CX2" s="352"/>
      <c r="CY2" s="352"/>
      <c r="CZ2" s="353"/>
      <c r="DA2" s="353"/>
      <c r="DB2" s="353"/>
      <c r="DC2" s="353"/>
      <c r="DE2" s="325"/>
      <c r="DF2" s="369"/>
      <c r="DG2" s="189"/>
      <c r="DH2" s="189"/>
      <c r="DI2" s="189"/>
      <c r="DJ2" s="387"/>
      <c r="DK2" s="189"/>
      <c r="DL2" s="189"/>
      <c r="DM2" s="189"/>
      <c r="DN2" s="189"/>
      <c r="DO2" s="189"/>
      <c r="DP2" s="189"/>
      <c r="DQ2" s="189"/>
      <c r="DR2" s="387"/>
      <c r="DS2" s="189"/>
      <c r="DT2" s="189"/>
      <c r="DU2" s="189"/>
      <c r="DV2" s="189"/>
      <c r="DW2" s="189"/>
      <c r="DZ2" s="325"/>
      <c r="EA2" s="351"/>
      <c r="EE2" s="387"/>
      <c r="EF2" s="558" t="s">
        <v>126</v>
      </c>
      <c r="EG2" s="558"/>
      <c r="EH2" s="558"/>
      <c r="EI2" s="558"/>
      <c r="EJ2" s="558"/>
      <c r="EK2" s="558"/>
      <c r="EL2" s="558"/>
      <c r="EM2" s="387"/>
      <c r="EN2" s="187"/>
      <c r="EO2" s="187"/>
      <c r="EP2" s="187"/>
      <c r="EQ2" s="187"/>
      <c r="ER2" s="187"/>
      <c r="ES2" s="187"/>
      <c r="EU2" s="325"/>
      <c r="EV2" s="323"/>
      <c r="EW2" s="187"/>
      <c r="EX2" s="187"/>
      <c r="EY2" s="187"/>
      <c r="EZ2" s="387"/>
      <c r="FA2" s="558" t="s">
        <v>126</v>
      </c>
      <c r="FB2" s="558"/>
      <c r="FC2" s="558"/>
      <c r="FD2" s="558"/>
      <c r="FE2" s="558"/>
      <c r="FF2" s="558"/>
      <c r="FG2" s="558"/>
      <c r="FH2" s="387"/>
      <c r="FI2" s="187"/>
      <c r="FJ2" s="187"/>
      <c r="FK2" s="187"/>
      <c r="FL2" s="187"/>
      <c r="FM2" s="187"/>
      <c r="FN2" s="187"/>
      <c r="FP2" s="325"/>
      <c r="FQ2" s="568"/>
      <c r="FR2" s="558"/>
      <c r="FS2" s="558"/>
      <c r="FT2" s="558"/>
      <c r="FU2" s="387"/>
      <c r="FV2" s="558" t="s">
        <v>126</v>
      </c>
      <c r="FW2" s="558"/>
      <c r="FX2" s="558"/>
      <c r="FY2" s="558"/>
      <c r="FZ2" s="558"/>
      <c r="GA2" s="558"/>
      <c r="GB2" s="558"/>
      <c r="GC2" s="387"/>
      <c r="GD2" s="187"/>
      <c r="GE2" s="187"/>
      <c r="GF2" s="187"/>
      <c r="GG2" s="187"/>
      <c r="GH2" s="187"/>
      <c r="GI2" s="187"/>
      <c r="GK2" s="325"/>
      <c r="GL2" s="568"/>
      <c r="GM2" s="558"/>
      <c r="GN2" s="558"/>
      <c r="GO2" s="558"/>
      <c r="GP2" s="387"/>
      <c r="GQ2" s="558" t="s">
        <v>126</v>
      </c>
      <c r="GR2" s="558"/>
      <c r="GS2" s="558"/>
      <c r="GT2" s="558"/>
      <c r="GU2" s="558"/>
      <c r="GV2" s="558"/>
      <c r="GW2" s="558"/>
      <c r="GX2" s="387"/>
      <c r="GY2" s="187"/>
      <c r="GZ2" s="187"/>
      <c r="HA2" s="187"/>
      <c r="HB2" s="187"/>
      <c r="HC2" s="187"/>
      <c r="HD2" s="187"/>
      <c r="HF2" s="325"/>
    </row>
    <row r="3" spans="1:214" ht="100" customHeight="1">
      <c r="A3" s="23"/>
      <c r="B3" s="23"/>
      <c r="C3" s="23"/>
      <c r="D3" s="35" t="s">
        <v>127</v>
      </c>
      <c r="E3" s="463"/>
      <c r="F3" s="320" t="s">
        <v>128</v>
      </c>
      <c r="G3" s="559" t="s">
        <v>129</v>
      </c>
      <c r="H3" s="560"/>
      <c r="I3" s="560"/>
      <c r="J3" s="561"/>
      <c r="K3" s="514"/>
      <c r="L3" s="565" t="s">
        <v>130</v>
      </c>
      <c r="M3" s="566"/>
      <c r="N3" s="567"/>
      <c r="O3" s="562" t="s">
        <v>131</v>
      </c>
      <c r="P3" s="563"/>
      <c r="Q3" s="563"/>
      <c r="R3" s="564"/>
      <c r="S3" s="391"/>
      <c r="T3" s="326"/>
      <c r="U3" s="326"/>
      <c r="V3" s="326"/>
      <c r="W3" s="326"/>
      <c r="X3" s="326"/>
      <c r="Z3" s="322"/>
      <c r="AA3" s="559" t="s">
        <v>129</v>
      </c>
      <c r="AB3" s="560"/>
      <c r="AC3" s="560"/>
      <c r="AD3" s="561"/>
      <c r="AE3" s="514"/>
      <c r="AF3" s="565" t="s">
        <v>130</v>
      </c>
      <c r="AG3" s="566"/>
      <c r="AH3" s="567"/>
      <c r="AI3" s="562" t="s">
        <v>131</v>
      </c>
      <c r="AJ3" s="563"/>
      <c r="AK3" s="563"/>
      <c r="AL3" s="564"/>
      <c r="AM3" s="391"/>
      <c r="AN3" s="326"/>
      <c r="AO3" s="326"/>
      <c r="AP3" s="326"/>
      <c r="AQ3" s="326"/>
      <c r="AT3" s="322"/>
      <c r="AU3" s="572" t="s">
        <v>129</v>
      </c>
      <c r="AV3" s="573"/>
      <c r="AW3" s="573"/>
      <c r="AX3" s="574"/>
      <c r="AY3" s="514"/>
      <c r="AZ3" s="575" t="s">
        <v>130</v>
      </c>
      <c r="BA3" s="576"/>
      <c r="BB3" s="577"/>
      <c r="BC3" s="578" t="s">
        <v>131</v>
      </c>
      <c r="BD3" s="579"/>
      <c r="BE3" s="579"/>
      <c r="BF3" s="580"/>
      <c r="BG3" s="391"/>
      <c r="BH3" s="326"/>
      <c r="BI3" s="326"/>
      <c r="BJ3" s="326"/>
      <c r="BK3" s="326"/>
      <c r="BN3" s="322"/>
      <c r="BO3" s="559" t="s">
        <v>129</v>
      </c>
      <c r="BP3" s="560"/>
      <c r="BQ3" s="560"/>
      <c r="BR3" s="561"/>
      <c r="BS3" s="514"/>
      <c r="BT3" s="565" t="s">
        <v>130</v>
      </c>
      <c r="BU3" s="566"/>
      <c r="BV3" s="567"/>
      <c r="BW3" s="562" t="s">
        <v>131</v>
      </c>
      <c r="BX3" s="563"/>
      <c r="BY3" s="563"/>
      <c r="BZ3" s="564"/>
      <c r="CA3" s="391"/>
      <c r="CB3" s="326"/>
      <c r="CC3" s="326"/>
      <c r="CD3" s="326"/>
      <c r="CE3" s="326"/>
      <c r="CH3" s="322"/>
      <c r="CI3" s="354" t="s">
        <v>128</v>
      </c>
      <c r="CJ3" s="562" t="s">
        <v>129</v>
      </c>
      <c r="CK3" s="560"/>
      <c r="CL3" s="560"/>
      <c r="CM3" s="561"/>
      <c r="CN3" s="514"/>
      <c r="CO3" s="565" t="s">
        <v>130</v>
      </c>
      <c r="CP3" s="566"/>
      <c r="CQ3" s="567"/>
      <c r="CR3" s="562" t="s">
        <v>131</v>
      </c>
      <c r="CS3" s="569"/>
      <c r="CT3" s="569"/>
      <c r="CU3" s="570"/>
      <c r="CV3" s="391"/>
      <c r="CW3" s="355"/>
      <c r="CX3" s="355"/>
      <c r="CY3" s="355"/>
      <c r="DE3" s="322"/>
      <c r="DF3" s="559" t="s">
        <v>129</v>
      </c>
      <c r="DG3" s="560"/>
      <c r="DH3" s="560"/>
      <c r="DI3" s="561"/>
      <c r="DJ3" s="514"/>
      <c r="DK3" s="565" t="s">
        <v>130</v>
      </c>
      <c r="DL3" s="566"/>
      <c r="DM3" s="567"/>
      <c r="DN3" s="562" t="s">
        <v>131</v>
      </c>
      <c r="DO3" s="563"/>
      <c r="DP3" s="563"/>
      <c r="DQ3" s="564"/>
      <c r="DR3" s="391"/>
      <c r="DS3" s="314"/>
      <c r="DT3" s="326"/>
      <c r="DU3" s="326"/>
      <c r="DV3" s="326"/>
      <c r="DW3" s="326"/>
      <c r="DX3" s="6"/>
      <c r="DZ3" s="322"/>
      <c r="EA3" s="559" t="s">
        <v>129</v>
      </c>
      <c r="EB3" s="560"/>
      <c r="EC3" s="560"/>
      <c r="ED3" s="561"/>
      <c r="EE3" s="514"/>
      <c r="EF3" s="565" t="s">
        <v>130</v>
      </c>
      <c r="EG3" s="566"/>
      <c r="EH3" s="567"/>
      <c r="EI3" s="562" t="s">
        <v>131</v>
      </c>
      <c r="EJ3" s="563"/>
      <c r="EK3" s="563"/>
      <c r="EL3" s="564"/>
      <c r="EM3" s="391"/>
      <c r="EN3" s="314"/>
      <c r="EO3" s="326"/>
      <c r="EP3" s="326"/>
      <c r="EQ3" s="326"/>
      <c r="ER3" s="326"/>
      <c r="ES3" s="326"/>
      <c r="EU3" s="322"/>
      <c r="EV3" s="559" t="s">
        <v>129</v>
      </c>
      <c r="EW3" s="560"/>
      <c r="EX3" s="560"/>
      <c r="EY3" s="561"/>
      <c r="EZ3" s="514"/>
      <c r="FA3" s="565" t="s">
        <v>130</v>
      </c>
      <c r="FB3" s="566"/>
      <c r="FC3" s="567"/>
      <c r="FD3" s="562" t="s">
        <v>131</v>
      </c>
      <c r="FE3" s="563"/>
      <c r="FF3" s="563"/>
      <c r="FG3" s="564"/>
      <c r="FH3" s="391"/>
      <c r="FI3" s="314"/>
      <c r="FJ3" s="326"/>
      <c r="FK3" s="326"/>
      <c r="FL3" s="326"/>
      <c r="FM3" s="326"/>
      <c r="FN3" s="326"/>
      <c r="FP3" s="322"/>
      <c r="FQ3" s="559" t="s">
        <v>129</v>
      </c>
      <c r="FR3" s="560"/>
      <c r="FS3" s="560"/>
      <c r="FT3" s="561"/>
      <c r="FU3" s="514"/>
      <c r="FV3" s="566"/>
      <c r="FW3" s="566"/>
      <c r="FX3" s="567"/>
      <c r="FY3" s="562" t="s">
        <v>131</v>
      </c>
      <c r="FZ3" s="563"/>
      <c r="GA3" s="563"/>
      <c r="GB3" s="564"/>
      <c r="GC3" s="391"/>
      <c r="GD3" s="314"/>
      <c r="GE3" s="326"/>
      <c r="GF3" s="326"/>
      <c r="GG3" s="326"/>
      <c r="GH3" s="326"/>
      <c r="GI3" s="326"/>
      <c r="GK3" s="322"/>
      <c r="GL3" s="559" t="s">
        <v>129</v>
      </c>
      <c r="GM3" s="560"/>
      <c r="GN3" s="560"/>
      <c r="GO3" s="561"/>
      <c r="GP3" s="565" t="s">
        <v>130</v>
      </c>
      <c r="GQ3" s="566"/>
      <c r="GR3" s="566"/>
      <c r="GS3" s="567"/>
      <c r="GT3" s="562" t="s">
        <v>131</v>
      </c>
      <c r="GU3" s="563"/>
      <c r="GV3" s="563"/>
      <c r="GW3" s="564"/>
      <c r="GX3" s="391"/>
      <c r="GY3" s="314"/>
      <c r="GZ3" s="326"/>
      <c r="HA3" s="326"/>
      <c r="HB3" s="326"/>
      <c r="HC3" s="326"/>
      <c r="HD3" s="326"/>
      <c r="HF3" s="322"/>
    </row>
    <row r="4" spans="1:214" s="11" customFormat="1" ht="100" customHeight="1" thickBot="1">
      <c r="A4" s="26" t="s">
        <v>138</v>
      </c>
      <c r="B4" s="26" t="s">
        <v>26</v>
      </c>
      <c r="C4" s="27" t="s">
        <v>27</v>
      </c>
      <c r="D4" s="28" t="s">
        <v>28</v>
      </c>
      <c r="E4" s="464" t="s">
        <v>29</v>
      </c>
      <c r="F4" s="321" t="s">
        <v>139</v>
      </c>
      <c r="G4" s="327" t="s">
        <v>140</v>
      </c>
      <c r="H4" s="2" t="s">
        <v>141</v>
      </c>
      <c r="I4" s="2" t="s">
        <v>629</v>
      </c>
      <c r="J4" s="3" t="s">
        <v>143</v>
      </c>
      <c r="K4" s="513" t="s">
        <v>144</v>
      </c>
      <c r="L4" s="41" t="s">
        <v>145</v>
      </c>
      <c r="M4" s="50" t="s">
        <v>146</v>
      </c>
      <c r="N4" s="50" t="s">
        <v>147</v>
      </c>
      <c r="O4" s="439" t="s">
        <v>148</v>
      </c>
      <c r="P4" s="439" t="s">
        <v>149</v>
      </c>
      <c r="Q4" s="513" t="s">
        <v>150</v>
      </c>
      <c r="R4" s="41" t="s">
        <v>151</v>
      </c>
      <c r="S4" s="392" t="s">
        <v>152</v>
      </c>
      <c r="T4" s="328" t="s">
        <v>133</v>
      </c>
      <c r="U4" s="328" t="s">
        <v>134</v>
      </c>
      <c r="V4" s="328" t="s">
        <v>135</v>
      </c>
      <c r="W4" s="328" t="s">
        <v>136</v>
      </c>
      <c r="X4" s="328" t="s">
        <v>137</v>
      </c>
      <c r="Y4" s="226" t="s">
        <v>630</v>
      </c>
      <c r="Z4" s="329" t="s">
        <v>631</v>
      </c>
      <c r="AA4" s="327" t="s">
        <v>140</v>
      </c>
      <c r="AB4" s="2" t="s">
        <v>141</v>
      </c>
      <c r="AC4" s="2" t="s">
        <v>629</v>
      </c>
      <c r="AD4" s="3" t="s">
        <v>143</v>
      </c>
      <c r="AE4" s="513" t="s">
        <v>144</v>
      </c>
      <c r="AF4" s="41" t="s">
        <v>145</v>
      </c>
      <c r="AG4" s="50" t="s">
        <v>146</v>
      </c>
      <c r="AH4" s="50" t="s">
        <v>147</v>
      </c>
      <c r="AI4" s="49" t="s">
        <v>148</v>
      </c>
      <c r="AJ4" s="49" t="s">
        <v>149</v>
      </c>
      <c r="AK4" s="513" t="s">
        <v>150</v>
      </c>
      <c r="AL4" s="41" t="s">
        <v>151</v>
      </c>
      <c r="AM4" s="392" t="s">
        <v>152</v>
      </c>
      <c r="AN4" s="328" t="s">
        <v>133</v>
      </c>
      <c r="AO4" s="328" t="s">
        <v>134</v>
      </c>
      <c r="AP4" s="328" t="s">
        <v>135</v>
      </c>
      <c r="AQ4" s="328" t="s">
        <v>136</v>
      </c>
      <c r="AR4" s="328" t="s">
        <v>137</v>
      </c>
      <c r="AS4" s="226" t="s">
        <v>630</v>
      </c>
      <c r="AT4" s="329" t="s">
        <v>631</v>
      </c>
      <c r="AU4" s="433" t="s">
        <v>140</v>
      </c>
      <c r="AV4" s="434" t="s">
        <v>141</v>
      </c>
      <c r="AW4" s="434" t="s">
        <v>629</v>
      </c>
      <c r="AX4" s="435" t="s">
        <v>143</v>
      </c>
      <c r="AY4" s="513" t="s">
        <v>144</v>
      </c>
      <c r="AZ4" s="436" t="s">
        <v>145</v>
      </c>
      <c r="BA4" s="437" t="s">
        <v>146</v>
      </c>
      <c r="BB4" s="438" t="s">
        <v>147</v>
      </c>
      <c r="BC4" s="439" t="s">
        <v>148</v>
      </c>
      <c r="BD4" s="439" t="s">
        <v>149</v>
      </c>
      <c r="BE4" s="513" t="s">
        <v>150</v>
      </c>
      <c r="BF4" s="436" t="s">
        <v>151</v>
      </c>
      <c r="BG4" s="392" t="s">
        <v>152</v>
      </c>
      <c r="BH4" s="328" t="s">
        <v>133</v>
      </c>
      <c r="BI4" s="328" t="s">
        <v>134</v>
      </c>
      <c r="BJ4" s="328" t="s">
        <v>135</v>
      </c>
      <c r="BK4" s="328" t="s">
        <v>136</v>
      </c>
      <c r="BL4" s="328" t="s">
        <v>137</v>
      </c>
      <c r="BM4" s="226" t="s">
        <v>630</v>
      </c>
      <c r="BN4" s="329" t="s">
        <v>631</v>
      </c>
      <c r="BO4" s="327" t="s">
        <v>140</v>
      </c>
      <c r="BP4" s="2" t="s">
        <v>141</v>
      </c>
      <c r="BQ4" s="2" t="s">
        <v>629</v>
      </c>
      <c r="BR4" s="3" t="s">
        <v>143</v>
      </c>
      <c r="BS4" s="513" t="s">
        <v>144</v>
      </c>
      <c r="BT4" s="41" t="s">
        <v>145</v>
      </c>
      <c r="BU4" s="374" t="s">
        <v>146</v>
      </c>
      <c r="BV4" s="374" t="s">
        <v>147</v>
      </c>
      <c r="BW4" s="49" t="s">
        <v>148</v>
      </c>
      <c r="BX4" s="49" t="s">
        <v>149</v>
      </c>
      <c r="BY4" s="513" t="s">
        <v>150</v>
      </c>
      <c r="BZ4" s="41" t="s">
        <v>151</v>
      </c>
      <c r="CA4" s="392" t="s">
        <v>152</v>
      </c>
      <c r="CB4" s="328" t="s">
        <v>133</v>
      </c>
      <c r="CC4" s="328" t="s">
        <v>134</v>
      </c>
      <c r="CD4" s="328" t="s">
        <v>135</v>
      </c>
      <c r="CE4" s="328" t="s">
        <v>136</v>
      </c>
      <c r="CF4" s="328" t="s">
        <v>137</v>
      </c>
      <c r="CG4" s="226" t="s">
        <v>630</v>
      </c>
      <c r="CH4" s="329" t="s">
        <v>631</v>
      </c>
      <c r="CI4" s="356" t="s">
        <v>139</v>
      </c>
      <c r="CJ4" s="1" t="s">
        <v>140</v>
      </c>
      <c r="CK4" s="2" t="s">
        <v>141</v>
      </c>
      <c r="CL4" s="2" t="s">
        <v>629</v>
      </c>
      <c r="CM4" s="3" t="s">
        <v>143</v>
      </c>
      <c r="CN4" s="513" t="s">
        <v>144</v>
      </c>
      <c r="CO4" s="41" t="s">
        <v>145</v>
      </c>
      <c r="CP4" s="50" t="s">
        <v>146</v>
      </c>
      <c r="CQ4" s="50" t="s">
        <v>147</v>
      </c>
      <c r="CR4" s="49" t="s">
        <v>148</v>
      </c>
      <c r="CS4" s="49" t="s">
        <v>149</v>
      </c>
      <c r="CT4" s="513" t="s">
        <v>150</v>
      </c>
      <c r="CU4" s="41" t="s">
        <v>151</v>
      </c>
      <c r="CV4" s="392" t="s">
        <v>152</v>
      </c>
      <c r="CW4" s="357" t="s">
        <v>632</v>
      </c>
      <c r="CX4" s="357" t="s">
        <v>31</v>
      </c>
      <c r="CY4" s="358" t="s">
        <v>133</v>
      </c>
      <c r="CZ4" s="358" t="s">
        <v>134</v>
      </c>
      <c r="DA4" s="358" t="s">
        <v>135</v>
      </c>
      <c r="DB4" s="358" t="s">
        <v>136</v>
      </c>
      <c r="DC4" s="358" t="s">
        <v>137</v>
      </c>
      <c r="DD4" s="226" t="s">
        <v>630</v>
      </c>
      <c r="DE4" s="329" t="s">
        <v>631</v>
      </c>
      <c r="DF4" s="327" t="s">
        <v>140</v>
      </c>
      <c r="DG4" s="2" t="s">
        <v>141</v>
      </c>
      <c r="DH4" s="2" t="s">
        <v>629</v>
      </c>
      <c r="DI4" s="3" t="s">
        <v>143</v>
      </c>
      <c r="DJ4" s="513" t="s">
        <v>144</v>
      </c>
      <c r="DK4" s="41" t="s">
        <v>145</v>
      </c>
      <c r="DL4" s="374" t="s">
        <v>146</v>
      </c>
      <c r="DM4" s="374" t="s">
        <v>147</v>
      </c>
      <c r="DN4" s="49" t="s">
        <v>148</v>
      </c>
      <c r="DO4" s="49" t="s">
        <v>149</v>
      </c>
      <c r="DP4" s="513" t="s">
        <v>150</v>
      </c>
      <c r="DQ4" s="41" t="s">
        <v>151</v>
      </c>
      <c r="DR4" s="392" t="s">
        <v>152</v>
      </c>
      <c r="DS4" s="370" t="s">
        <v>633</v>
      </c>
      <c r="DT4" s="328" t="s">
        <v>133</v>
      </c>
      <c r="DU4" s="328" t="s">
        <v>134</v>
      </c>
      <c r="DV4" s="328" t="s">
        <v>135</v>
      </c>
      <c r="DW4" s="328" t="s">
        <v>136</v>
      </c>
      <c r="DX4" s="328" t="s">
        <v>137</v>
      </c>
      <c r="DY4" s="226" t="s">
        <v>630</v>
      </c>
      <c r="DZ4" s="329" t="s">
        <v>631</v>
      </c>
      <c r="EA4" s="327" t="s">
        <v>140</v>
      </c>
      <c r="EB4" s="2" t="s">
        <v>141</v>
      </c>
      <c r="EC4" s="2" t="s">
        <v>629</v>
      </c>
      <c r="ED4" s="3" t="s">
        <v>143</v>
      </c>
      <c r="EE4" s="513" t="s">
        <v>144</v>
      </c>
      <c r="EF4" s="41" t="s">
        <v>145</v>
      </c>
      <c r="EG4" s="374" t="s">
        <v>146</v>
      </c>
      <c r="EH4" s="374" t="s">
        <v>147</v>
      </c>
      <c r="EI4" s="49" t="s">
        <v>148</v>
      </c>
      <c r="EJ4" s="49" t="s">
        <v>149</v>
      </c>
      <c r="EK4" s="513" t="s">
        <v>150</v>
      </c>
      <c r="EL4" s="41" t="s">
        <v>151</v>
      </c>
      <c r="EM4" s="392" t="s">
        <v>152</v>
      </c>
      <c r="EN4" s="370" t="s">
        <v>633</v>
      </c>
      <c r="EO4" s="328" t="s">
        <v>133</v>
      </c>
      <c r="EP4" s="328" t="s">
        <v>134</v>
      </c>
      <c r="EQ4" s="328" t="s">
        <v>135</v>
      </c>
      <c r="ER4" s="328" t="s">
        <v>136</v>
      </c>
      <c r="ES4" s="328" t="s">
        <v>137</v>
      </c>
      <c r="ET4" s="226" t="s">
        <v>630</v>
      </c>
      <c r="EU4" s="329" t="s">
        <v>631</v>
      </c>
      <c r="EV4" s="327" t="s">
        <v>140</v>
      </c>
      <c r="EW4" s="2" t="s">
        <v>141</v>
      </c>
      <c r="EX4" s="2" t="s">
        <v>629</v>
      </c>
      <c r="EY4" s="3" t="s">
        <v>143</v>
      </c>
      <c r="EZ4" s="513" t="s">
        <v>144</v>
      </c>
      <c r="FA4" s="41" t="s">
        <v>145</v>
      </c>
      <c r="FB4" s="50" t="s">
        <v>146</v>
      </c>
      <c r="FC4" s="50" t="s">
        <v>147</v>
      </c>
      <c r="FD4" s="49" t="s">
        <v>148</v>
      </c>
      <c r="FE4" s="49" t="s">
        <v>149</v>
      </c>
      <c r="FF4" s="513" t="s">
        <v>150</v>
      </c>
      <c r="FG4" s="41" t="s">
        <v>151</v>
      </c>
      <c r="FH4" s="392" t="s">
        <v>152</v>
      </c>
      <c r="FI4" s="370" t="s">
        <v>633</v>
      </c>
      <c r="FJ4" s="328" t="s">
        <v>133</v>
      </c>
      <c r="FK4" s="328" t="s">
        <v>134</v>
      </c>
      <c r="FL4" s="328" t="s">
        <v>135</v>
      </c>
      <c r="FM4" s="328" t="s">
        <v>136</v>
      </c>
      <c r="FN4" s="328" t="s">
        <v>137</v>
      </c>
      <c r="FO4" s="226" t="s">
        <v>630</v>
      </c>
      <c r="FP4" s="329" t="s">
        <v>631</v>
      </c>
      <c r="FQ4" s="327" t="s">
        <v>140</v>
      </c>
      <c r="FR4" s="2" t="s">
        <v>141</v>
      </c>
      <c r="FS4" s="2" t="s">
        <v>629</v>
      </c>
      <c r="FT4" s="3" t="s">
        <v>143</v>
      </c>
      <c r="FU4" s="513" t="s">
        <v>144</v>
      </c>
      <c r="FV4" s="41" t="s">
        <v>145</v>
      </c>
      <c r="FW4" s="50" t="s">
        <v>146</v>
      </c>
      <c r="FX4" s="50" t="s">
        <v>147</v>
      </c>
      <c r="FY4" s="49" t="s">
        <v>148</v>
      </c>
      <c r="FZ4" s="49" t="s">
        <v>149</v>
      </c>
      <c r="GA4" s="513" t="s">
        <v>150</v>
      </c>
      <c r="GB4" s="41" t="s">
        <v>151</v>
      </c>
      <c r="GC4" s="392" t="s">
        <v>152</v>
      </c>
      <c r="GD4" s="370" t="s">
        <v>633</v>
      </c>
      <c r="GE4" s="328" t="s">
        <v>133</v>
      </c>
      <c r="GF4" s="328" t="s">
        <v>134</v>
      </c>
      <c r="GG4" s="328" t="s">
        <v>135</v>
      </c>
      <c r="GH4" s="328" t="s">
        <v>136</v>
      </c>
      <c r="GI4" s="328" t="s">
        <v>137</v>
      </c>
      <c r="GJ4" s="226" t="s">
        <v>630</v>
      </c>
      <c r="GK4" s="329" t="s">
        <v>631</v>
      </c>
      <c r="GL4" s="327" t="s">
        <v>140</v>
      </c>
      <c r="GM4" s="2" t="s">
        <v>141</v>
      </c>
      <c r="GN4" s="2" t="s">
        <v>629</v>
      </c>
      <c r="GO4" s="3" t="s">
        <v>143</v>
      </c>
      <c r="GP4" s="513" t="s">
        <v>144</v>
      </c>
      <c r="GQ4" s="41" t="s">
        <v>145</v>
      </c>
      <c r="GR4" s="50" t="s">
        <v>146</v>
      </c>
      <c r="GS4" s="50" t="s">
        <v>147</v>
      </c>
      <c r="GT4" s="49" t="s">
        <v>148</v>
      </c>
      <c r="GU4" s="49" t="s">
        <v>149</v>
      </c>
      <c r="GV4" s="513" t="s">
        <v>150</v>
      </c>
      <c r="GW4" s="41" t="s">
        <v>151</v>
      </c>
      <c r="GX4" s="392" t="s">
        <v>152</v>
      </c>
      <c r="GY4" s="370" t="s">
        <v>633</v>
      </c>
      <c r="GZ4" s="328" t="s">
        <v>133</v>
      </c>
      <c r="HA4" s="328" t="s">
        <v>134</v>
      </c>
      <c r="HB4" s="328" t="s">
        <v>135</v>
      </c>
      <c r="HC4" s="328" t="s">
        <v>136</v>
      </c>
      <c r="HD4" s="328" t="s">
        <v>137</v>
      </c>
      <c r="HE4" s="226" t="s">
        <v>630</v>
      </c>
      <c r="HF4" s="329" t="s">
        <v>631</v>
      </c>
    </row>
    <row r="5" spans="1:214" ht="100" customHeight="1" thickTop="1" thickBot="1">
      <c r="A5" s="178" t="s">
        <v>155</v>
      </c>
      <c r="B5" s="175" t="s">
        <v>38</v>
      </c>
      <c r="C5" s="175" t="s">
        <v>39</v>
      </c>
      <c r="D5" s="13" t="s">
        <v>40</v>
      </c>
      <c r="E5" s="465">
        <v>1</v>
      </c>
      <c r="F5" s="37" t="s">
        <v>156</v>
      </c>
      <c r="G5" s="330">
        <v>1</v>
      </c>
      <c r="H5" s="186">
        <v>5</v>
      </c>
      <c r="I5" s="186">
        <v>1</v>
      </c>
      <c r="J5" s="331" t="s">
        <v>179</v>
      </c>
      <c r="K5" s="181" t="e">
        <f>(M5*I5)</f>
        <v>#N/A</v>
      </c>
      <c r="L5" s="185" t="e">
        <f t="shared" ref="L5:L36" si="0">VLOOKUP(M5*I5,biorisk,3,FALSE)</f>
        <v>#N/A</v>
      </c>
      <c r="M5" s="184" t="e">
        <f t="shared" ref="M5:M36" si="1">VLOOKUP(G5*H5,likelihood,2,FALSE)</f>
        <v>#N/A</v>
      </c>
      <c r="N5" s="183" t="e">
        <f>VLOOKUP(M5*I5,biorisk,2,FALSE)</f>
        <v>#N/A</v>
      </c>
      <c r="O5" s="182">
        <v>3</v>
      </c>
      <c r="P5" s="182">
        <v>3</v>
      </c>
      <c r="Q5" s="518" t="e">
        <f>(N5&amp;P5)</f>
        <v>#N/A</v>
      </c>
      <c r="R5" s="172" t="e">
        <f>VLOOKUP(N5&amp;P5,futurerisk,3,FALSE)</f>
        <v>#N/A</v>
      </c>
      <c r="S5" s="296"/>
      <c r="T5" s="332"/>
      <c r="U5" s="332"/>
      <c r="V5" s="332"/>
      <c r="W5" s="332"/>
      <c r="X5" s="332"/>
      <c r="Y5" s="333" t="s">
        <v>634</v>
      </c>
      <c r="Z5" s="334" t="s">
        <v>635</v>
      </c>
      <c r="AA5" s="330">
        <v>1</v>
      </c>
      <c r="AB5" s="186">
        <v>5</v>
      </c>
      <c r="AC5" s="186">
        <v>1</v>
      </c>
      <c r="AD5" s="331" t="s">
        <v>179</v>
      </c>
      <c r="AE5" s="181" t="e">
        <f>(AG5*AC5)</f>
        <v>#N/A</v>
      </c>
      <c r="AF5" s="185" t="e">
        <f t="shared" ref="AF5:AF36" si="2">VLOOKUP(AG5*AC5,biorisk,3,FALSE)</f>
        <v>#N/A</v>
      </c>
      <c r="AG5" s="184" t="e">
        <f t="shared" ref="AG5:AG37" si="3">VLOOKUP(AA5*AB5,likelihood,2,FALSE)</f>
        <v>#N/A</v>
      </c>
      <c r="AH5" s="183" t="e">
        <f t="shared" ref="AH5:AH35" si="4">VLOOKUP(AG5*AC5,biorisk,2,FALSE)</f>
        <v>#N/A</v>
      </c>
      <c r="AI5" s="182">
        <v>3</v>
      </c>
      <c r="AJ5" s="182">
        <v>3</v>
      </c>
      <c r="AK5" s="181" t="e">
        <f>(AH5&amp;AJ5)</f>
        <v>#N/A</v>
      </c>
      <c r="AL5" s="172" t="e">
        <f t="shared" ref="AL5:AL37" si="5">VLOOKUP(AH5&amp;AJ5,futurerisk,3,FALSE)</f>
        <v>#N/A</v>
      </c>
      <c r="AM5" s="296"/>
      <c r="AN5" s="347"/>
      <c r="AO5" s="347"/>
      <c r="AP5" s="347"/>
      <c r="AQ5" s="347"/>
      <c r="AR5" s="347"/>
      <c r="AS5" s="333" t="s">
        <v>634</v>
      </c>
      <c r="AT5" s="334" t="s">
        <v>635</v>
      </c>
      <c r="AU5" s="440">
        <v>2</v>
      </c>
      <c r="AV5" s="441">
        <v>5</v>
      </c>
      <c r="AW5" s="441">
        <v>2</v>
      </c>
      <c r="AX5" s="442" t="s">
        <v>179</v>
      </c>
      <c r="AY5" s="181">
        <f>(BA5*AW5)</f>
        <v>0</v>
      </c>
      <c r="AZ5" s="185" t="e">
        <f>VLOOKUP(BA5*AW5,biorisk,3,FALSE)</f>
        <v>#N/A</v>
      </c>
      <c r="BA5" s="425">
        <f t="shared" ref="BA5:BA35" si="6">VLOOKUP(AU5*AV5,likelihood,2,FALSE)</f>
        <v>0</v>
      </c>
      <c r="BB5" s="443" t="e">
        <f>VLOOKUP(BA5*AW5,biorisk,2,FALSE)</f>
        <v>#N/A</v>
      </c>
      <c r="BC5" s="428">
        <v>3</v>
      </c>
      <c r="BD5" s="182">
        <v>4</v>
      </c>
      <c r="BE5" s="181" t="e">
        <f>(BB5&amp;BD5)</f>
        <v>#N/A</v>
      </c>
      <c r="BF5" s="172" t="e">
        <f>VLOOKUP(BB5&amp;BD5,futurerisk,3,FALSE)</f>
        <v>#N/A</v>
      </c>
      <c r="BG5" s="296"/>
      <c r="BH5" s="347"/>
      <c r="BI5" s="347"/>
      <c r="BJ5" s="347"/>
      <c r="BK5" s="347"/>
      <c r="BL5" s="347"/>
      <c r="BM5" s="333" t="s">
        <v>634</v>
      </c>
      <c r="BN5" s="334" t="s">
        <v>635</v>
      </c>
      <c r="BO5" s="330">
        <v>1</v>
      </c>
      <c r="BP5" s="186">
        <v>5</v>
      </c>
      <c r="BQ5" s="186">
        <v>1</v>
      </c>
      <c r="BR5" s="331" t="s">
        <v>179</v>
      </c>
      <c r="BS5" s="181" t="e">
        <f>(BU5*BQ5)</f>
        <v>#N/A</v>
      </c>
      <c r="BT5" s="172" t="e">
        <f t="shared" ref="BT5:BT68" si="7">VLOOKUP(BU5*BQ5,biorisk,3,FALSE)</f>
        <v>#N/A</v>
      </c>
      <c r="BU5" s="174" t="e">
        <f t="shared" ref="BU5" si="8">VLOOKUP(BO5*BP5,likelihood,2,FALSE)</f>
        <v>#N/A</v>
      </c>
      <c r="BV5" s="375" t="e">
        <f t="shared" ref="BV5:BV68" si="9">VLOOKUP(BU5*BQ5,biorisk,2,FALSE)</f>
        <v>#N/A</v>
      </c>
      <c r="BW5" s="182">
        <v>3</v>
      </c>
      <c r="BX5" s="182">
        <v>3</v>
      </c>
      <c r="BY5" s="181" t="e">
        <f>(BV5&amp;BX5)</f>
        <v>#N/A</v>
      </c>
      <c r="BZ5" s="172" t="e">
        <f t="shared" ref="BZ5:BZ36" si="10">VLOOKUP(BV5&amp;BX5,futurerisk,3,FALSE)</f>
        <v>#N/A</v>
      </c>
      <c r="CA5" s="296"/>
      <c r="CB5" s="347"/>
      <c r="CC5" s="347"/>
      <c r="CD5" s="347"/>
      <c r="CE5" s="347"/>
      <c r="CF5" s="347"/>
      <c r="CG5" s="333" t="s">
        <v>634</v>
      </c>
      <c r="CH5" s="334" t="s">
        <v>635</v>
      </c>
      <c r="CI5" s="359" t="s">
        <v>156</v>
      </c>
      <c r="CJ5" s="186">
        <v>2</v>
      </c>
      <c r="CK5" s="186">
        <v>5</v>
      </c>
      <c r="CL5" s="186">
        <v>3</v>
      </c>
      <c r="CM5" s="331" t="s">
        <v>179</v>
      </c>
      <c r="CN5" s="181">
        <f>(CP5*CL5)</f>
        <v>0</v>
      </c>
      <c r="CO5" s="185" t="e">
        <f t="shared" ref="CO5:CO36" si="11">VLOOKUP(CP5*CL5,biorisk,3,FALSE)</f>
        <v>#N/A</v>
      </c>
      <c r="CP5" s="184">
        <f>VLOOKUP(CJ5*CK5,likelihood,2,FALSE)</f>
        <v>0</v>
      </c>
      <c r="CQ5" s="183" t="e">
        <f t="shared" ref="CQ5:CQ37" si="12">VLOOKUP(CP5*CL5,biorisk,2,FALSE)</f>
        <v>#N/A</v>
      </c>
      <c r="CR5" s="182">
        <v>3</v>
      </c>
      <c r="CS5" s="182">
        <v>3</v>
      </c>
      <c r="CT5" s="181" t="e">
        <f>(CQ5&amp;CS5)</f>
        <v>#N/A</v>
      </c>
      <c r="CU5" s="172" t="e">
        <f>VLOOKUP(CQ5&amp;CS5,futurerisk,3,FALSE)</f>
        <v>#N/A</v>
      </c>
      <c r="CV5" s="296" t="s">
        <v>174</v>
      </c>
      <c r="CW5" s="360" t="s">
        <v>636</v>
      </c>
      <c r="CX5" s="360" t="s">
        <v>637</v>
      </c>
      <c r="CY5" s="361"/>
      <c r="CZ5" s="361"/>
      <c r="DA5" s="361" t="s">
        <v>638</v>
      </c>
      <c r="DB5" s="361"/>
      <c r="DC5" s="361" t="s">
        <v>639</v>
      </c>
      <c r="DD5" s="333" t="s">
        <v>634</v>
      </c>
      <c r="DE5" s="334" t="s">
        <v>635</v>
      </c>
      <c r="DF5" s="330">
        <v>2</v>
      </c>
      <c r="DG5" s="186">
        <v>2</v>
      </c>
      <c r="DH5" s="186">
        <v>2</v>
      </c>
      <c r="DI5" s="331" t="s">
        <v>157</v>
      </c>
      <c r="DJ5" s="181" t="e">
        <f>(DL5*DH5)</f>
        <v>#N/A</v>
      </c>
      <c r="DK5" s="172" t="e">
        <f t="shared" ref="DK5:DK35" si="13">VLOOKUP(DL5*DH5,biorisk,3,FALSE)</f>
        <v>#N/A</v>
      </c>
      <c r="DL5" s="174" t="e">
        <f t="shared" ref="DL5:DL35" si="14">VLOOKUP(DF5*DG5,likelihood,2,FALSE)</f>
        <v>#N/A</v>
      </c>
      <c r="DM5" s="375" t="e">
        <f t="shared" ref="DM5:DM35" si="15">VLOOKUP(DL5*DH5,biorisk,2,FALSE)</f>
        <v>#N/A</v>
      </c>
      <c r="DN5" s="182">
        <v>3</v>
      </c>
      <c r="DO5" s="182">
        <v>4</v>
      </c>
      <c r="DP5" s="181" t="e">
        <f>(DM5&amp;DO5)</f>
        <v>#N/A</v>
      </c>
      <c r="DQ5" s="172" t="e">
        <f t="shared" ref="DQ5:DQ35" si="16">VLOOKUP(DM5&amp;DO5,futurerisk,3,FALSE)</f>
        <v>#N/A</v>
      </c>
      <c r="DR5" s="296"/>
      <c r="DS5" s="371" t="s">
        <v>640</v>
      </c>
      <c r="DT5" s="347"/>
      <c r="DU5" s="347"/>
      <c r="DV5" s="347"/>
      <c r="DW5" s="347"/>
      <c r="DX5" s="347"/>
      <c r="DY5" s="333" t="s">
        <v>634</v>
      </c>
      <c r="DZ5" s="334" t="s">
        <v>635</v>
      </c>
      <c r="EA5" s="330">
        <v>2</v>
      </c>
      <c r="EB5" s="186">
        <v>2</v>
      </c>
      <c r="EC5" s="186">
        <v>3</v>
      </c>
      <c r="ED5" s="331" t="s">
        <v>179</v>
      </c>
      <c r="EE5" s="181" t="e">
        <f>(EG5*EC5)</f>
        <v>#N/A</v>
      </c>
      <c r="EF5" s="172" t="e">
        <f t="shared" ref="EF5:EF35" si="17">VLOOKUP(EG5*EC5,biorisk,3,FALSE)</f>
        <v>#N/A</v>
      </c>
      <c r="EG5" s="376" t="e">
        <f t="shared" ref="EG5:EG35" si="18">VLOOKUP(EA5*EB5,likelihood,2,FALSE)</f>
        <v>#N/A</v>
      </c>
      <c r="EH5" s="375" t="e">
        <f t="shared" ref="EH5:EH35" si="19">VLOOKUP(EG5*EC5,biorisk,2,FALSE)</f>
        <v>#N/A</v>
      </c>
      <c r="EI5" s="182">
        <v>1</v>
      </c>
      <c r="EJ5" s="182">
        <v>4</v>
      </c>
      <c r="EK5" s="181" t="e">
        <f>(EH5&amp;EJ5)</f>
        <v>#N/A</v>
      </c>
      <c r="EL5" s="172" t="e">
        <f t="shared" ref="EL5:EL35" si="20">VLOOKUP(EH5&amp;EJ5,futurerisk,3,FALSE)</f>
        <v>#N/A</v>
      </c>
      <c r="EM5" s="296"/>
      <c r="EN5" s="371" t="s">
        <v>641</v>
      </c>
      <c r="EO5" s="332"/>
      <c r="EP5" s="332"/>
      <c r="EQ5" s="332"/>
      <c r="ER5" s="332"/>
      <c r="ES5" s="332"/>
      <c r="ET5" s="333" t="s">
        <v>634</v>
      </c>
      <c r="EU5" s="334" t="s">
        <v>635</v>
      </c>
      <c r="EV5" s="330">
        <v>1</v>
      </c>
      <c r="EW5" s="186">
        <v>1</v>
      </c>
      <c r="EX5" s="186">
        <v>3</v>
      </c>
      <c r="EY5" s="331" t="s">
        <v>157</v>
      </c>
      <c r="EZ5" s="181" t="e">
        <f t="shared" ref="EZ5:EZ36" si="21">(FB5*EX5)</f>
        <v>#N/A</v>
      </c>
      <c r="FA5" s="172" t="e">
        <f t="shared" ref="FA5:FA50" si="22">VLOOKUP(FB5*EX5,biorisk,3,FALSE)</f>
        <v>#N/A</v>
      </c>
      <c r="FB5" s="376" t="e">
        <f t="shared" ref="FB5:FB50" si="23">VLOOKUP(EV5*EW5,likelihood,2,FALSE)</f>
        <v>#N/A</v>
      </c>
      <c r="FC5" s="375" t="e">
        <f t="shared" ref="FC5:FC50" si="24">VLOOKUP(FB5*EX5,biorisk,2,FALSE)</f>
        <v>#N/A</v>
      </c>
      <c r="FD5" s="182">
        <v>3</v>
      </c>
      <c r="FE5" s="182">
        <v>3</v>
      </c>
      <c r="FF5" s="181" t="e">
        <f>(FC5&amp;FE5)</f>
        <v>#N/A</v>
      </c>
      <c r="FG5" s="172" t="e">
        <f t="shared" ref="FG5:FG35" si="25">VLOOKUP(FC5&amp;FE5,futurerisk,3,FALSE)</f>
        <v>#N/A</v>
      </c>
      <c r="FH5" s="296"/>
      <c r="FI5" s="371" t="s">
        <v>642</v>
      </c>
      <c r="FJ5" s="332"/>
      <c r="FK5" s="332"/>
      <c r="FL5" s="332"/>
      <c r="FM5" s="332"/>
      <c r="FN5" s="332"/>
      <c r="FO5" s="333" t="s">
        <v>634</v>
      </c>
      <c r="FP5" s="334" t="s">
        <v>635</v>
      </c>
      <c r="FQ5" s="330">
        <v>2</v>
      </c>
      <c r="FR5" s="186">
        <v>2</v>
      </c>
      <c r="FS5" s="186">
        <v>3</v>
      </c>
      <c r="FT5" s="331" t="s">
        <v>179</v>
      </c>
      <c r="FU5" s="181" t="e">
        <f t="shared" ref="FU5:FU36" si="26">(FW5*FS5)</f>
        <v>#N/A</v>
      </c>
      <c r="FV5" s="172" t="e">
        <f t="shared" ref="FV5:FV36" si="27">VLOOKUP(FW5*FS5,biorisk,3,FALSE)</f>
        <v>#N/A</v>
      </c>
      <c r="FW5" s="376" t="e">
        <f t="shared" ref="FW5:FW36" si="28">VLOOKUP(FQ5*FR5,likelihood,2,FALSE)</f>
        <v>#N/A</v>
      </c>
      <c r="FX5" s="375" t="e">
        <f t="shared" ref="FX5:FX36" si="29">VLOOKUP(FW5*FS5,biorisk,2,FALSE)</f>
        <v>#N/A</v>
      </c>
      <c r="FY5" s="182">
        <v>3</v>
      </c>
      <c r="FZ5" s="182">
        <v>4</v>
      </c>
      <c r="GA5" s="181" t="e">
        <f>(FX5&amp;FZ5)</f>
        <v>#N/A</v>
      </c>
      <c r="GB5" s="172" t="e">
        <f t="shared" ref="GB5:GB36" si="30">VLOOKUP(FX5&amp;FZ5,futurerisk,3,FALSE)</f>
        <v>#N/A</v>
      </c>
      <c r="GC5" s="296"/>
      <c r="GD5" s="371" t="s">
        <v>643</v>
      </c>
      <c r="GE5" s="332"/>
      <c r="GF5" s="332"/>
      <c r="GG5" s="332"/>
      <c r="GH5" s="332"/>
      <c r="GI5" s="332"/>
      <c r="GJ5" s="333" t="s">
        <v>634</v>
      </c>
      <c r="GK5" s="334" t="s">
        <v>635</v>
      </c>
      <c r="GL5" s="330">
        <v>2</v>
      </c>
      <c r="GM5" s="186">
        <v>2</v>
      </c>
      <c r="GN5" s="186">
        <v>4</v>
      </c>
      <c r="GO5" s="331" t="s">
        <v>157</v>
      </c>
      <c r="GP5" s="181" t="e">
        <f>(GR5*GN5)</f>
        <v>#N/A</v>
      </c>
      <c r="GQ5" s="172" t="e">
        <f t="shared" ref="GQ5:GQ57" si="31">VLOOKUP(GR5*GN5,biorisk,3,FALSE)</f>
        <v>#N/A</v>
      </c>
      <c r="GR5" s="376" t="e">
        <f t="shared" ref="GR5:GR68" si="32">VLOOKUP(GL5*GM5,likelihood,2,FALSE)</f>
        <v>#N/A</v>
      </c>
      <c r="GS5" s="375" t="e">
        <f t="shared" ref="GS5:GS35" si="33">VLOOKUP(GR5*GN5,biorisk,2,FALSE)</f>
        <v>#N/A</v>
      </c>
      <c r="GT5" s="182">
        <v>3</v>
      </c>
      <c r="GU5" s="182">
        <v>4</v>
      </c>
      <c r="GV5" s="181" t="e">
        <f>(GS5&amp;GU5)</f>
        <v>#N/A</v>
      </c>
      <c r="GW5" s="172" t="e">
        <f>VLOOKUP(GS5&amp;GU5,futurerisk,3,FALSE)</f>
        <v>#N/A</v>
      </c>
      <c r="GX5" s="296"/>
      <c r="GY5" s="371" t="s">
        <v>644</v>
      </c>
      <c r="GZ5" s="332"/>
      <c r="HA5" s="332"/>
      <c r="HB5" s="332"/>
      <c r="HC5" s="332"/>
      <c r="HD5" s="332"/>
      <c r="HE5" s="333" t="s">
        <v>634</v>
      </c>
      <c r="HF5" s="334" t="s">
        <v>635</v>
      </c>
    </row>
    <row r="6" spans="1:214" ht="100" customHeight="1" thickBot="1">
      <c r="A6" s="178" t="s">
        <v>172</v>
      </c>
      <c r="B6" s="175" t="s">
        <v>38</v>
      </c>
      <c r="C6" s="175" t="s">
        <v>39</v>
      </c>
      <c r="D6" s="13" t="s">
        <v>41</v>
      </c>
      <c r="E6" s="465">
        <v>2</v>
      </c>
      <c r="F6" s="37" t="s">
        <v>173</v>
      </c>
      <c r="G6" s="263">
        <v>1</v>
      </c>
      <c r="H6" s="263">
        <v>1</v>
      </c>
      <c r="I6" s="263">
        <v>1</v>
      </c>
      <c r="J6" s="263">
        <v>1</v>
      </c>
      <c r="K6" s="181" t="e">
        <f>(M6*I6)</f>
        <v>#N/A</v>
      </c>
      <c r="L6" s="260" t="e">
        <f t="shared" si="0"/>
        <v>#N/A</v>
      </c>
      <c r="M6" s="264" t="e">
        <f t="shared" si="1"/>
        <v>#N/A</v>
      </c>
      <c r="N6" s="264">
        <v>2</v>
      </c>
      <c r="O6" s="265">
        <v>1</v>
      </c>
      <c r="P6" s="265">
        <v>1</v>
      </c>
      <c r="Q6" s="181" t="str">
        <f t="shared" ref="Q6:Q69" si="34">(N6&amp;P6)</f>
        <v>21</v>
      </c>
      <c r="R6" s="260" t="str">
        <f t="shared" ref="R6:R37" si="35">VLOOKUP(N6&amp;P6,futurerisk,3,FALSE)</f>
        <v>Very Low</v>
      </c>
      <c r="S6" s="296" t="s">
        <v>174</v>
      </c>
      <c r="T6" s="332"/>
      <c r="U6" s="332"/>
      <c r="V6" s="332"/>
      <c r="W6" s="336"/>
      <c r="X6" s="332"/>
      <c r="Y6" s="333" t="s">
        <v>645</v>
      </c>
      <c r="Z6" s="334" t="s">
        <v>646</v>
      </c>
      <c r="AA6" s="263">
        <v>1</v>
      </c>
      <c r="AB6" s="263">
        <v>1</v>
      </c>
      <c r="AC6" s="263">
        <v>1</v>
      </c>
      <c r="AD6" s="263">
        <v>1</v>
      </c>
      <c r="AE6" s="181" t="e">
        <f>(AG6*AC6)</f>
        <v>#N/A</v>
      </c>
      <c r="AF6" s="260" t="e">
        <f t="shared" si="2"/>
        <v>#N/A</v>
      </c>
      <c r="AG6" s="264" t="e">
        <f t="shared" si="3"/>
        <v>#N/A</v>
      </c>
      <c r="AH6" s="264">
        <v>2</v>
      </c>
      <c r="AI6" s="265">
        <v>1</v>
      </c>
      <c r="AJ6" s="265">
        <v>1</v>
      </c>
      <c r="AK6" s="181" t="str">
        <f t="shared" ref="AK6:AK69" si="36">(AH6&amp;AJ6)</f>
        <v>21</v>
      </c>
      <c r="AL6" s="260" t="str">
        <f t="shared" si="5"/>
        <v>Very Low</v>
      </c>
      <c r="AM6" s="296" t="s">
        <v>174</v>
      </c>
      <c r="AN6" s="347"/>
      <c r="AO6" s="347"/>
      <c r="AP6" s="347"/>
      <c r="AQ6" s="348"/>
      <c r="AR6" s="347"/>
      <c r="AS6" s="333" t="s">
        <v>645</v>
      </c>
      <c r="AT6" s="334" t="s">
        <v>646</v>
      </c>
      <c r="AU6" s="444">
        <v>1</v>
      </c>
      <c r="AV6" s="442">
        <v>1</v>
      </c>
      <c r="AW6" s="442">
        <v>1</v>
      </c>
      <c r="AX6" s="442"/>
      <c r="AY6" s="181" t="e">
        <f>(BA6*AW6)</f>
        <v>#N/A</v>
      </c>
      <c r="AZ6" s="172" t="e">
        <f t="shared" ref="AZ6:AZ35" si="37">VLOOKUP(BA6*AW6,biorisk,3,FALSE)</f>
        <v>#N/A</v>
      </c>
      <c r="BA6" s="426" t="e">
        <f t="shared" si="6"/>
        <v>#N/A</v>
      </c>
      <c r="BB6" s="443" t="e">
        <f>VLOOKUP(BA6*AW6,biorisk,2,FALSE)</f>
        <v>#N/A</v>
      </c>
      <c r="BC6" s="429">
        <v>1</v>
      </c>
      <c r="BD6" s="173">
        <v>1</v>
      </c>
      <c r="BE6" s="181" t="e">
        <f t="shared" ref="BE6:BE69" si="38">(BB6&amp;BD6)</f>
        <v>#N/A</v>
      </c>
      <c r="BF6" s="172" t="e">
        <f>VLOOKUP(BB6&amp;BD6,futurerisk,3,FALSE)</f>
        <v>#N/A</v>
      </c>
      <c r="BG6" s="296" t="s">
        <v>174</v>
      </c>
      <c r="BH6" s="347"/>
      <c r="BI6" s="347"/>
      <c r="BJ6" s="347"/>
      <c r="BK6" s="348"/>
      <c r="BL6" s="347"/>
      <c r="BM6" s="333" t="s">
        <v>645</v>
      </c>
      <c r="BN6" s="334" t="s">
        <v>646</v>
      </c>
      <c r="BO6" s="21">
        <v>1</v>
      </c>
      <c r="BP6" s="21">
        <v>1</v>
      </c>
      <c r="BQ6" s="21">
        <v>1</v>
      </c>
      <c r="BR6" s="21"/>
      <c r="BS6" s="181" t="e">
        <f t="shared" ref="BS6:BS69" si="39">(BU6*BQ6)</f>
        <v>#N/A</v>
      </c>
      <c r="BT6" s="172" t="e">
        <f t="shared" si="7"/>
        <v>#N/A</v>
      </c>
      <c r="BU6" s="174" t="e">
        <f t="shared" ref="BU6:BU69" si="40">VLOOKUP(BO6*BP6,likelihood,2,FALSE)</f>
        <v>#N/A</v>
      </c>
      <c r="BV6" s="375" t="e">
        <f t="shared" si="9"/>
        <v>#N/A</v>
      </c>
      <c r="BW6" s="44">
        <v>3</v>
      </c>
      <c r="BX6" s="44">
        <v>3</v>
      </c>
      <c r="BY6" s="181" t="e">
        <f t="shared" ref="BY6:BY69" si="41">(BV6&amp;BX6)</f>
        <v>#N/A</v>
      </c>
      <c r="BZ6" s="172" t="e">
        <f t="shared" si="10"/>
        <v>#N/A</v>
      </c>
      <c r="CA6" s="296" t="s">
        <v>174</v>
      </c>
      <c r="CB6" s="347"/>
      <c r="CC6" s="347"/>
      <c r="CD6" s="347"/>
      <c r="CE6" s="348"/>
      <c r="CF6" s="347"/>
      <c r="CG6" s="333" t="s">
        <v>645</v>
      </c>
      <c r="CH6" s="334" t="s">
        <v>646</v>
      </c>
      <c r="CI6" s="359" t="s">
        <v>173</v>
      </c>
      <c r="CJ6" s="331">
        <v>1</v>
      </c>
      <c r="CK6" s="331">
        <v>1</v>
      </c>
      <c r="CL6" s="331">
        <v>1</v>
      </c>
      <c r="CM6" s="331" t="s">
        <v>165</v>
      </c>
      <c r="CN6" s="181" t="e">
        <f>(CP6*CL6)</f>
        <v>#N/A</v>
      </c>
      <c r="CO6" s="172" t="e">
        <f t="shared" si="11"/>
        <v>#N/A</v>
      </c>
      <c r="CP6" s="174" t="e">
        <f t="shared" ref="CP6:CP37" si="42">VLOOKUP(CJ6*CK6,likelihood,2,FALSE)</f>
        <v>#N/A</v>
      </c>
      <c r="CQ6" s="174" t="e">
        <f t="shared" si="12"/>
        <v>#N/A</v>
      </c>
      <c r="CR6" s="173">
        <v>3</v>
      </c>
      <c r="CS6" s="173">
        <v>3</v>
      </c>
      <c r="CT6" s="181" t="e">
        <f t="shared" ref="CT6:CT69" si="43">(CQ6&amp;CS6)</f>
        <v>#N/A</v>
      </c>
      <c r="CU6" s="172" t="e">
        <f t="shared" ref="CU6:CU69" si="44">VLOOKUP(CQ6&amp;CS6,futurerisk,3,FALSE)</f>
        <v>#N/A</v>
      </c>
      <c r="CV6" s="296" t="s">
        <v>174</v>
      </c>
      <c r="DD6" s="333" t="s">
        <v>645</v>
      </c>
      <c r="DE6" s="334" t="s">
        <v>646</v>
      </c>
      <c r="DF6" s="21">
        <v>1</v>
      </c>
      <c r="DG6" s="21">
        <v>1</v>
      </c>
      <c r="DH6" s="21">
        <v>1</v>
      </c>
      <c r="DI6" s="21"/>
      <c r="DJ6" s="181" t="e">
        <f>(DL6*DH6)</f>
        <v>#N/A</v>
      </c>
      <c r="DK6" s="42" t="e">
        <f t="shared" si="13"/>
        <v>#N/A</v>
      </c>
      <c r="DL6" s="43" t="e">
        <f t="shared" si="14"/>
        <v>#N/A</v>
      </c>
      <c r="DM6" s="43" t="e">
        <f t="shared" si="15"/>
        <v>#N/A</v>
      </c>
      <c r="DN6" s="44">
        <v>3</v>
      </c>
      <c r="DO6" s="44">
        <v>3</v>
      </c>
      <c r="DP6" s="181" t="e">
        <f t="shared" ref="DP6:DP69" si="45">(DM6&amp;DO6)</f>
        <v>#N/A</v>
      </c>
      <c r="DQ6" s="42" t="e">
        <f t="shared" si="16"/>
        <v>#N/A</v>
      </c>
      <c r="DR6" s="296" t="s">
        <v>174</v>
      </c>
      <c r="DS6" s="14"/>
      <c r="DT6" s="347"/>
      <c r="DU6" s="347"/>
      <c r="DV6" s="347"/>
      <c r="DW6" s="348"/>
      <c r="DX6" s="347"/>
      <c r="DY6" s="333" t="s">
        <v>645</v>
      </c>
      <c r="DZ6" s="334" t="s">
        <v>646</v>
      </c>
      <c r="EA6" s="21">
        <v>1</v>
      </c>
      <c r="EB6" s="21">
        <v>1</v>
      </c>
      <c r="EC6" s="21">
        <v>1</v>
      </c>
      <c r="ED6" s="21"/>
      <c r="EE6" s="181" t="e">
        <f>(EG6*EC6)</f>
        <v>#N/A</v>
      </c>
      <c r="EF6" s="42" t="e">
        <f t="shared" ref="EF6" si="46">VLOOKUP(EG6*EC6,biorisk,3,FALSE)</f>
        <v>#N/A</v>
      </c>
      <c r="EG6" s="43" t="e">
        <f t="shared" ref="EG6" si="47">VLOOKUP(EA6*EB6,likelihood,2,FALSE)</f>
        <v>#N/A</v>
      </c>
      <c r="EH6" s="43" t="e">
        <f t="shared" ref="EH6" si="48">VLOOKUP(EG6*EC6,biorisk,2,FALSE)</f>
        <v>#N/A</v>
      </c>
      <c r="EI6" s="44">
        <v>3</v>
      </c>
      <c r="EJ6" s="44">
        <v>3</v>
      </c>
      <c r="EK6" s="181" t="e">
        <f t="shared" ref="EK6:EK69" si="49">(EH6&amp;EJ6)</f>
        <v>#N/A</v>
      </c>
      <c r="EL6" s="42" t="e">
        <f t="shared" ref="EL6" si="50">VLOOKUP(EH6&amp;EJ6,futurerisk,3,FALSE)</f>
        <v>#N/A</v>
      </c>
      <c r="EM6" s="296" t="s">
        <v>174</v>
      </c>
      <c r="EN6" s="14"/>
      <c r="EO6" s="332"/>
      <c r="EP6" s="332"/>
      <c r="EQ6" s="332"/>
      <c r="ER6" s="336"/>
      <c r="ES6" s="332"/>
      <c r="ET6" s="333" t="s">
        <v>645</v>
      </c>
      <c r="EU6" s="334" t="s">
        <v>646</v>
      </c>
      <c r="EV6" s="21">
        <v>1</v>
      </c>
      <c r="EW6" s="21">
        <v>1</v>
      </c>
      <c r="EX6" s="21">
        <v>1</v>
      </c>
      <c r="EY6" s="21"/>
      <c r="EZ6" s="181" t="e">
        <f t="shared" si="21"/>
        <v>#N/A</v>
      </c>
      <c r="FA6" s="42" t="e">
        <f t="shared" si="22"/>
        <v>#N/A</v>
      </c>
      <c r="FB6" s="43" t="e">
        <f t="shared" si="23"/>
        <v>#N/A</v>
      </c>
      <c r="FC6" s="43" t="e">
        <f t="shared" si="24"/>
        <v>#N/A</v>
      </c>
      <c r="FD6" s="44">
        <v>3</v>
      </c>
      <c r="FE6" s="44">
        <v>3</v>
      </c>
      <c r="FF6" s="181" t="e">
        <f t="shared" ref="FF6:FF69" si="51">(FC6&amp;FE6)</f>
        <v>#N/A</v>
      </c>
      <c r="FG6" s="42" t="e">
        <f t="shared" si="25"/>
        <v>#N/A</v>
      </c>
      <c r="FH6" s="296" t="s">
        <v>174</v>
      </c>
      <c r="FI6" s="14"/>
      <c r="FJ6" s="332"/>
      <c r="FK6" s="332"/>
      <c r="FL6" s="332"/>
      <c r="FM6" s="336"/>
      <c r="FN6" s="332"/>
      <c r="FO6" s="333" t="s">
        <v>645</v>
      </c>
      <c r="FP6" s="334" t="s">
        <v>646</v>
      </c>
      <c r="FQ6" s="21">
        <v>1</v>
      </c>
      <c r="FR6" s="21">
        <v>1</v>
      </c>
      <c r="FS6" s="21">
        <v>1</v>
      </c>
      <c r="FT6" s="21"/>
      <c r="FU6" s="181" t="e">
        <f t="shared" si="26"/>
        <v>#N/A</v>
      </c>
      <c r="FV6" s="42" t="e">
        <f t="shared" si="27"/>
        <v>#N/A</v>
      </c>
      <c r="FW6" s="43" t="e">
        <f t="shared" si="28"/>
        <v>#N/A</v>
      </c>
      <c r="FX6" s="43" t="e">
        <f t="shared" si="29"/>
        <v>#N/A</v>
      </c>
      <c r="FY6" s="44">
        <v>1</v>
      </c>
      <c r="FZ6" s="44">
        <v>1</v>
      </c>
      <c r="GA6" s="181" t="e">
        <f t="shared" ref="GA6:GA69" si="52">(FX6&amp;FZ6)</f>
        <v>#N/A</v>
      </c>
      <c r="GB6" s="42" t="e">
        <f t="shared" si="30"/>
        <v>#N/A</v>
      </c>
      <c r="GC6" s="296" t="s">
        <v>174</v>
      </c>
      <c r="GD6" s="14"/>
      <c r="GE6" s="332"/>
      <c r="GF6" s="332"/>
      <c r="GG6" s="332"/>
      <c r="GH6" s="336"/>
      <c r="GI6" s="332"/>
      <c r="GJ6" s="333" t="s">
        <v>645</v>
      </c>
      <c r="GK6" s="334" t="s">
        <v>646</v>
      </c>
      <c r="GL6" s="21">
        <v>1</v>
      </c>
      <c r="GM6" s="21">
        <v>1</v>
      </c>
      <c r="GN6" s="21">
        <v>1</v>
      </c>
      <c r="GO6" s="21"/>
      <c r="GP6" s="181" t="e">
        <f>(GR6*GN6)</f>
        <v>#N/A</v>
      </c>
      <c r="GQ6" s="172" t="e">
        <f t="shared" si="31"/>
        <v>#N/A</v>
      </c>
      <c r="GR6" s="376" t="e">
        <f t="shared" si="32"/>
        <v>#N/A</v>
      </c>
      <c r="GS6" s="394">
        <v>2</v>
      </c>
      <c r="GT6" s="395">
        <v>3</v>
      </c>
      <c r="GU6" s="395">
        <v>3</v>
      </c>
      <c r="GV6" s="181" t="str">
        <f t="shared" ref="GV6:GV69" si="53">(GS6&amp;GU6)</f>
        <v>23</v>
      </c>
      <c r="GW6" s="172" t="str">
        <f t="shared" ref="GW6:GW61" si="54">VLOOKUP(GS6&amp;GU6,futurerisk,3,FALSE)</f>
        <v>Low</v>
      </c>
      <c r="GX6" s="296" t="s">
        <v>174</v>
      </c>
      <c r="GY6" s="14"/>
      <c r="GZ6" s="332"/>
      <c r="HA6" s="332"/>
      <c r="HB6" s="332"/>
      <c r="HC6" s="336"/>
      <c r="HD6" s="332"/>
      <c r="HE6" s="333" t="s">
        <v>645</v>
      </c>
      <c r="HF6" s="334" t="s">
        <v>646</v>
      </c>
    </row>
    <row r="7" spans="1:214" ht="100" customHeight="1">
      <c r="A7" s="178" t="s">
        <v>172</v>
      </c>
      <c r="B7" s="175" t="s">
        <v>38</v>
      </c>
      <c r="C7" s="175" t="s">
        <v>39</v>
      </c>
      <c r="D7" s="13" t="s">
        <v>44</v>
      </c>
      <c r="E7" s="465">
        <v>3</v>
      </c>
      <c r="F7" s="37" t="s">
        <v>178</v>
      </c>
      <c r="G7" s="263">
        <v>1</v>
      </c>
      <c r="H7" s="263">
        <v>1</v>
      </c>
      <c r="I7" s="263">
        <v>1</v>
      </c>
      <c r="J7" s="263">
        <v>1</v>
      </c>
      <c r="K7" s="181" t="e">
        <f t="shared" ref="K7:K70" si="55">(M7*I7)</f>
        <v>#N/A</v>
      </c>
      <c r="L7" s="260" t="e">
        <f t="shared" si="0"/>
        <v>#N/A</v>
      </c>
      <c r="M7" s="264" t="e">
        <f t="shared" si="1"/>
        <v>#N/A</v>
      </c>
      <c r="N7" s="264">
        <v>2</v>
      </c>
      <c r="O7" s="265">
        <v>3</v>
      </c>
      <c r="P7" s="265">
        <v>3</v>
      </c>
      <c r="Q7" s="181" t="str">
        <f t="shared" si="34"/>
        <v>23</v>
      </c>
      <c r="R7" s="260" t="str">
        <f t="shared" si="35"/>
        <v>Low</v>
      </c>
      <c r="S7" s="296" t="s">
        <v>174</v>
      </c>
      <c r="T7" s="332"/>
      <c r="U7" s="336"/>
      <c r="V7" s="332"/>
      <c r="W7" s="336"/>
      <c r="X7" s="332"/>
      <c r="Y7" s="333" t="s">
        <v>647</v>
      </c>
      <c r="Z7" s="334" t="s">
        <v>646</v>
      </c>
      <c r="AA7" s="263">
        <v>1</v>
      </c>
      <c r="AB7" s="263">
        <v>1</v>
      </c>
      <c r="AC7" s="263">
        <v>1</v>
      </c>
      <c r="AD7" s="263">
        <v>1</v>
      </c>
      <c r="AE7" s="181" t="e">
        <f t="shared" ref="AE7:AE70" si="56">(AG7*AC7)</f>
        <v>#N/A</v>
      </c>
      <c r="AF7" s="260" t="e">
        <f t="shared" si="2"/>
        <v>#N/A</v>
      </c>
      <c r="AG7" s="264" t="e">
        <f t="shared" si="3"/>
        <v>#N/A</v>
      </c>
      <c r="AH7" s="264">
        <v>2</v>
      </c>
      <c r="AI7" s="265">
        <v>3</v>
      </c>
      <c r="AJ7" s="265">
        <v>3</v>
      </c>
      <c r="AK7" s="181" t="str">
        <f t="shared" si="36"/>
        <v>23</v>
      </c>
      <c r="AL7" s="260" t="str">
        <f t="shared" si="5"/>
        <v>Low</v>
      </c>
      <c r="AM7" s="296" t="s">
        <v>174</v>
      </c>
      <c r="AN7" s="347"/>
      <c r="AO7" s="348"/>
      <c r="AP7" s="347"/>
      <c r="AQ7" s="348"/>
      <c r="AR7" s="347"/>
      <c r="AS7" s="333" t="s">
        <v>647</v>
      </c>
      <c r="AT7" s="334" t="s">
        <v>646</v>
      </c>
      <c r="AU7" s="444">
        <v>1</v>
      </c>
      <c r="AV7" s="442">
        <v>1</v>
      </c>
      <c r="AW7" s="442">
        <v>1</v>
      </c>
      <c r="AX7" s="442"/>
      <c r="AY7" s="181" t="e">
        <f t="shared" ref="AY7:AY70" si="57">(BA7*AW7)</f>
        <v>#N/A</v>
      </c>
      <c r="AZ7" s="172" t="e">
        <f t="shared" si="37"/>
        <v>#N/A</v>
      </c>
      <c r="BA7" s="426" t="e">
        <f t="shared" si="6"/>
        <v>#N/A</v>
      </c>
      <c r="BB7" s="443" t="e">
        <f>VLOOKUP(BA7*AW7,biorisk,2,FALSE)</f>
        <v>#N/A</v>
      </c>
      <c r="BC7" s="429">
        <v>1</v>
      </c>
      <c r="BD7" s="173">
        <v>1</v>
      </c>
      <c r="BE7" s="181" t="e">
        <f t="shared" si="38"/>
        <v>#N/A</v>
      </c>
      <c r="BF7" s="172" t="e">
        <f>VLOOKUP(BB7&amp;BD7,futurerisk,3,FALSE)</f>
        <v>#N/A</v>
      </c>
      <c r="BG7" s="296" t="s">
        <v>174</v>
      </c>
      <c r="BH7" s="347"/>
      <c r="BI7" s="348"/>
      <c r="BJ7" s="347"/>
      <c r="BK7" s="348"/>
      <c r="BL7" s="347"/>
      <c r="BM7" s="333" t="s">
        <v>647</v>
      </c>
      <c r="BN7" s="334" t="s">
        <v>646</v>
      </c>
      <c r="BO7" s="21">
        <v>1</v>
      </c>
      <c r="BP7" s="21">
        <v>1</v>
      </c>
      <c r="BQ7" s="21">
        <v>1</v>
      </c>
      <c r="BR7" s="21"/>
      <c r="BS7" s="181" t="e">
        <f t="shared" si="39"/>
        <v>#N/A</v>
      </c>
      <c r="BT7" s="172" t="e">
        <f t="shared" si="7"/>
        <v>#N/A</v>
      </c>
      <c r="BU7" s="174" t="e">
        <f t="shared" si="40"/>
        <v>#N/A</v>
      </c>
      <c r="BV7" s="375" t="e">
        <f t="shared" si="9"/>
        <v>#N/A</v>
      </c>
      <c r="BW7" s="44">
        <v>3</v>
      </c>
      <c r="BX7" s="44">
        <v>3</v>
      </c>
      <c r="BY7" s="181" t="e">
        <f t="shared" si="41"/>
        <v>#N/A</v>
      </c>
      <c r="BZ7" s="172" t="e">
        <f t="shared" si="10"/>
        <v>#N/A</v>
      </c>
      <c r="CA7" s="296" t="s">
        <v>174</v>
      </c>
      <c r="CB7" s="347"/>
      <c r="CC7" s="348"/>
      <c r="CD7" s="347"/>
      <c r="CE7" s="348"/>
      <c r="CF7" s="347"/>
      <c r="CG7" s="333" t="s">
        <v>647</v>
      </c>
      <c r="CH7" s="334" t="s">
        <v>646</v>
      </c>
      <c r="CI7" s="359" t="s">
        <v>178</v>
      </c>
      <c r="CJ7" s="21">
        <v>1</v>
      </c>
      <c r="CK7" s="21">
        <v>1</v>
      </c>
      <c r="CL7" s="21">
        <v>1</v>
      </c>
      <c r="CM7" s="21"/>
      <c r="CN7" s="181" t="e">
        <f t="shared" ref="CN7:CN70" si="58">(CP7*CL7)</f>
        <v>#N/A</v>
      </c>
      <c r="CO7" s="42" t="e">
        <f t="shared" si="11"/>
        <v>#N/A</v>
      </c>
      <c r="CP7" s="43" t="e">
        <f t="shared" si="42"/>
        <v>#N/A</v>
      </c>
      <c r="CQ7" s="43" t="e">
        <f t="shared" si="12"/>
        <v>#N/A</v>
      </c>
      <c r="CR7" s="44">
        <v>3</v>
      </c>
      <c r="CS7" s="44">
        <v>3</v>
      </c>
      <c r="CT7" s="181" t="e">
        <f t="shared" si="43"/>
        <v>#N/A</v>
      </c>
      <c r="CU7" s="42" t="e">
        <f t="shared" si="44"/>
        <v>#N/A</v>
      </c>
      <c r="CV7" s="296" t="s">
        <v>174</v>
      </c>
      <c r="DD7" s="333" t="s">
        <v>647</v>
      </c>
      <c r="DE7" s="334" t="s">
        <v>646</v>
      </c>
      <c r="DF7" s="21">
        <v>1</v>
      </c>
      <c r="DG7" s="21">
        <v>1</v>
      </c>
      <c r="DH7" s="21">
        <v>1</v>
      </c>
      <c r="DI7" s="21"/>
      <c r="DJ7" s="181" t="e">
        <f t="shared" ref="DJ7:DJ70" si="59">(DL7*DH7)</f>
        <v>#N/A</v>
      </c>
      <c r="DK7" s="42" t="e">
        <f>VLOOKUP(DL7*DH7,biorisk,3,FALSE)</f>
        <v>#N/A</v>
      </c>
      <c r="DL7" s="43" t="e">
        <f>VLOOKUP(DF7*DG7,likelihood,2,FALSE)</f>
        <v>#N/A</v>
      </c>
      <c r="DM7" s="43" t="e">
        <f>VLOOKUP(DL7*DH7,biorisk,2,FALSE)</f>
        <v>#N/A</v>
      </c>
      <c r="DN7" s="44">
        <v>3</v>
      </c>
      <c r="DO7" s="44">
        <v>3</v>
      </c>
      <c r="DP7" s="181" t="e">
        <f t="shared" si="45"/>
        <v>#N/A</v>
      </c>
      <c r="DQ7" s="42" t="e">
        <f>VLOOKUP(DM7&amp;DO7,futurerisk,3,FALSE)</f>
        <v>#N/A</v>
      </c>
      <c r="DR7" s="296" t="s">
        <v>174</v>
      </c>
      <c r="DS7" s="14"/>
      <c r="DT7" s="347"/>
      <c r="DU7" s="348"/>
      <c r="DV7" s="347"/>
      <c r="DW7" s="348"/>
      <c r="DX7" s="347"/>
      <c r="DY7" s="333" t="s">
        <v>647</v>
      </c>
      <c r="DZ7" s="334" t="s">
        <v>646</v>
      </c>
      <c r="EA7" s="21">
        <v>1</v>
      </c>
      <c r="EB7" s="21">
        <v>1</v>
      </c>
      <c r="EC7" s="21">
        <v>1</v>
      </c>
      <c r="ED7" s="21"/>
      <c r="EE7" s="181" t="e">
        <f t="shared" ref="EE7:EE70" si="60">(EG7*EC7)</f>
        <v>#N/A</v>
      </c>
      <c r="EF7" s="42" t="e">
        <f>VLOOKUP(EG7*EC7,biorisk,3,FALSE)</f>
        <v>#N/A</v>
      </c>
      <c r="EG7" s="43" t="e">
        <f>VLOOKUP(EA7*EB7,likelihood,2,FALSE)</f>
        <v>#N/A</v>
      </c>
      <c r="EH7" s="43" t="e">
        <f>VLOOKUP(EG7*EC7,biorisk,2,FALSE)</f>
        <v>#N/A</v>
      </c>
      <c r="EI7" s="44">
        <v>3</v>
      </c>
      <c r="EJ7" s="44">
        <v>3</v>
      </c>
      <c r="EK7" s="181" t="e">
        <f t="shared" si="49"/>
        <v>#N/A</v>
      </c>
      <c r="EL7" s="42" t="e">
        <f>VLOOKUP(EH7&amp;EJ7,futurerisk,3,FALSE)</f>
        <v>#N/A</v>
      </c>
      <c r="EM7" s="296" t="s">
        <v>174</v>
      </c>
      <c r="EN7" s="14"/>
      <c r="EO7" s="332"/>
      <c r="EP7" s="336"/>
      <c r="EQ7" s="332"/>
      <c r="ER7" s="336"/>
      <c r="ES7" s="332"/>
      <c r="ET7" s="333" t="s">
        <v>647</v>
      </c>
      <c r="EU7" s="334" t="s">
        <v>646</v>
      </c>
      <c r="EV7" s="21">
        <v>1</v>
      </c>
      <c r="EW7" s="21">
        <v>1</v>
      </c>
      <c r="EX7" s="21">
        <v>1</v>
      </c>
      <c r="EY7" s="21"/>
      <c r="EZ7" s="181" t="e">
        <f t="shared" si="21"/>
        <v>#N/A</v>
      </c>
      <c r="FA7" s="42" t="e">
        <f t="shared" si="22"/>
        <v>#N/A</v>
      </c>
      <c r="FB7" s="43" t="e">
        <f t="shared" si="23"/>
        <v>#N/A</v>
      </c>
      <c r="FC7" s="43" t="e">
        <f t="shared" si="24"/>
        <v>#N/A</v>
      </c>
      <c r="FD7" s="44">
        <v>3</v>
      </c>
      <c r="FE7" s="44">
        <v>3</v>
      </c>
      <c r="FF7" s="181" t="e">
        <f t="shared" si="51"/>
        <v>#N/A</v>
      </c>
      <c r="FG7" s="42" t="e">
        <f>VLOOKUP(FC7&amp;FE7,futurerisk,3,FALSE)</f>
        <v>#N/A</v>
      </c>
      <c r="FH7" s="296" t="s">
        <v>174</v>
      </c>
      <c r="FI7" s="14"/>
      <c r="FJ7" s="332"/>
      <c r="FK7" s="336"/>
      <c r="FL7" s="332"/>
      <c r="FM7" s="336"/>
      <c r="FN7" s="332"/>
      <c r="FO7" s="333" t="s">
        <v>647</v>
      </c>
      <c r="FP7" s="334" t="s">
        <v>646</v>
      </c>
      <c r="FQ7" s="21">
        <v>1</v>
      </c>
      <c r="FR7" s="21">
        <v>1</v>
      </c>
      <c r="FS7" s="21">
        <v>1</v>
      </c>
      <c r="FT7" s="21"/>
      <c r="FU7" s="181" t="e">
        <f t="shared" si="26"/>
        <v>#N/A</v>
      </c>
      <c r="FV7" s="42" t="e">
        <f t="shared" si="27"/>
        <v>#N/A</v>
      </c>
      <c r="FW7" s="43" t="e">
        <f t="shared" si="28"/>
        <v>#N/A</v>
      </c>
      <c r="FX7" s="43" t="e">
        <f t="shared" si="29"/>
        <v>#N/A</v>
      </c>
      <c r="FY7" s="44">
        <v>3</v>
      </c>
      <c r="FZ7" s="44">
        <v>3</v>
      </c>
      <c r="GA7" s="181" t="e">
        <f t="shared" si="52"/>
        <v>#N/A</v>
      </c>
      <c r="GB7" s="42" t="e">
        <f t="shared" si="30"/>
        <v>#N/A</v>
      </c>
      <c r="GC7" s="296" t="s">
        <v>174</v>
      </c>
      <c r="GD7" s="14"/>
      <c r="GE7" s="332"/>
      <c r="GF7" s="336"/>
      <c r="GG7" s="332"/>
      <c r="GH7" s="336"/>
      <c r="GI7" s="332"/>
      <c r="GJ7" s="333" t="s">
        <v>647</v>
      </c>
      <c r="GK7" s="334" t="s">
        <v>646</v>
      </c>
      <c r="GL7" s="21">
        <v>1</v>
      </c>
      <c r="GM7" s="21">
        <v>1</v>
      </c>
      <c r="GN7" s="21">
        <v>1</v>
      </c>
      <c r="GO7" s="21"/>
      <c r="GP7" s="181" t="e">
        <f t="shared" ref="GP7:GP70" si="61">(GR7*GN7)</f>
        <v>#N/A</v>
      </c>
      <c r="GQ7" s="172" t="e">
        <f t="shared" si="31"/>
        <v>#N/A</v>
      </c>
      <c r="GR7" s="376" t="e">
        <f t="shared" si="32"/>
        <v>#N/A</v>
      </c>
      <c r="GS7" s="394">
        <v>2</v>
      </c>
      <c r="GT7" s="395">
        <v>3</v>
      </c>
      <c r="GU7" s="395">
        <v>3</v>
      </c>
      <c r="GV7" s="181" t="str">
        <f t="shared" si="53"/>
        <v>23</v>
      </c>
      <c r="GW7" s="172" t="str">
        <f t="shared" si="54"/>
        <v>Low</v>
      </c>
      <c r="GX7" s="296" t="s">
        <v>174</v>
      </c>
      <c r="GY7" s="14"/>
      <c r="GZ7" s="332"/>
      <c r="HA7" s="336"/>
      <c r="HB7" s="332"/>
      <c r="HC7" s="336"/>
      <c r="HD7" s="332"/>
      <c r="HE7" s="333" t="s">
        <v>647</v>
      </c>
      <c r="HF7" s="334" t="s">
        <v>646</v>
      </c>
    </row>
    <row r="8" spans="1:214" ht="100" customHeight="1" thickBot="1">
      <c r="A8" s="178" t="s">
        <v>172</v>
      </c>
      <c r="B8" s="175" t="s">
        <v>38</v>
      </c>
      <c r="C8" s="175" t="s">
        <v>39</v>
      </c>
      <c r="D8" s="13" t="s">
        <v>45</v>
      </c>
      <c r="E8" s="465">
        <v>4</v>
      </c>
      <c r="F8" s="37" t="s">
        <v>193</v>
      </c>
      <c r="G8" s="335">
        <v>-1</v>
      </c>
      <c r="H8" s="331">
        <v>-1</v>
      </c>
      <c r="I8" s="331">
        <v>-1</v>
      </c>
      <c r="J8" s="331"/>
      <c r="K8" s="181" t="e">
        <f t="shared" si="55"/>
        <v>#N/A</v>
      </c>
      <c r="L8" s="172" t="e">
        <f t="shared" si="0"/>
        <v>#N/A</v>
      </c>
      <c r="M8" s="174" t="e">
        <f t="shared" si="1"/>
        <v>#N/A</v>
      </c>
      <c r="N8" s="174" t="e">
        <f>VLOOKUP(M8*I8,biorisk,2,FALSE)</f>
        <v>#N/A</v>
      </c>
      <c r="O8" s="173">
        <v>-1</v>
      </c>
      <c r="P8" s="173">
        <v>-1</v>
      </c>
      <c r="Q8" s="181" t="e">
        <f t="shared" si="34"/>
        <v>#N/A</v>
      </c>
      <c r="R8" s="172" t="e">
        <f t="shared" si="35"/>
        <v>#N/A</v>
      </c>
      <c r="S8" s="296"/>
      <c r="T8" s="332"/>
      <c r="U8" s="336"/>
      <c r="V8" s="332"/>
      <c r="W8" s="336"/>
      <c r="X8" s="332"/>
      <c r="Y8" s="333" t="s">
        <v>647</v>
      </c>
      <c r="Z8" s="334" t="s">
        <v>646</v>
      </c>
      <c r="AA8" s="335">
        <v>-1</v>
      </c>
      <c r="AB8" s="331">
        <v>-1</v>
      </c>
      <c r="AC8" s="331">
        <v>-1</v>
      </c>
      <c r="AD8" s="331"/>
      <c r="AE8" s="181" t="e">
        <f t="shared" si="56"/>
        <v>#N/A</v>
      </c>
      <c r="AF8" s="172" t="e">
        <f>VLOOKUP(AG8*AC8,biorisk,3,FALSE)</f>
        <v>#N/A</v>
      </c>
      <c r="AG8" s="174" t="e">
        <f t="shared" si="3"/>
        <v>#N/A</v>
      </c>
      <c r="AH8" s="174" t="e">
        <f t="shared" ref="AH8" si="62">VLOOKUP(AG8*AC8,biorisk,2,FALSE)</f>
        <v>#N/A</v>
      </c>
      <c r="AI8" s="173">
        <v>-1</v>
      </c>
      <c r="AJ8" s="173">
        <v>-1</v>
      </c>
      <c r="AK8" s="181" t="e">
        <f t="shared" si="36"/>
        <v>#N/A</v>
      </c>
      <c r="AL8" s="172" t="e">
        <f t="shared" si="5"/>
        <v>#N/A</v>
      </c>
      <c r="AM8" s="296"/>
      <c r="AN8" s="347"/>
      <c r="AO8" s="348"/>
      <c r="AP8" s="347"/>
      <c r="AQ8" s="348"/>
      <c r="AR8" s="347"/>
      <c r="AS8" s="333" t="s">
        <v>647</v>
      </c>
      <c r="AT8" s="334" t="s">
        <v>646</v>
      </c>
      <c r="AU8" s="335">
        <v>-1</v>
      </c>
      <c r="AV8" s="331">
        <v>-1</v>
      </c>
      <c r="AW8" s="331">
        <v>-1</v>
      </c>
      <c r="AX8" s="331"/>
      <c r="AY8" s="181" t="e">
        <f t="shared" si="57"/>
        <v>#N/A</v>
      </c>
      <c r="AZ8" s="172" t="e">
        <f>VLOOKUP(BA8*AW8,biorisk,3,FALSE)</f>
        <v>#N/A</v>
      </c>
      <c r="BA8" s="174" t="e">
        <f t="shared" si="6"/>
        <v>#N/A</v>
      </c>
      <c r="BB8" s="174" t="e">
        <f t="shared" ref="BB8" si="63">VLOOKUP(BA8*AW8,biorisk,2,FALSE)</f>
        <v>#N/A</v>
      </c>
      <c r="BC8" s="173">
        <v>-1</v>
      </c>
      <c r="BD8" s="173">
        <v>-1</v>
      </c>
      <c r="BE8" s="181" t="e">
        <f t="shared" si="38"/>
        <v>#N/A</v>
      </c>
      <c r="BF8" s="172" t="e">
        <f t="shared" ref="BF8" si="64">VLOOKUP(BB8&amp;BD8,futurerisk,3,FALSE)</f>
        <v>#N/A</v>
      </c>
      <c r="BG8" s="296"/>
      <c r="BH8" s="347"/>
      <c r="BI8" s="348"/>
      <c r="BJ8" s="347"/>
      <c r="BK8" s="348"/>
      <c r="BL8" s="347"/>
      <c r="BM8" s="333" t="s">
        <v>647</v>
      </c>
      <c r="BN8" s="334" t="s">
        <v>646</v>
      </c>
      <c r="BO8" s="335">
        <v>-1</v>
      </c>
      <c r="BP8" s="331">
        <v>-1</v>
      </c>
      <c r="BQ8" s="331">
        <v>-1</v>
      </c>
      <c r="BR8" s="331"/>
      <c r="BS8" s="181" t="e">
        <f t="shared" si="39"/>
        <v>#N/A</v>
      </c>
      <c r="BT8" s="172" t="e">
        <f t="shared" si="7"/>
        <v>#N/A</v>
      </c>
      <c r="BU8" s="174" t="e">
        <f t="shared" si="40"/>
        <v>#N/A</v>
      </c>
      <c r="BV8" s="375" t="e">
        <f t="shared" si="9"/>
        <v>#N/A</v>
      </c>
      <c r="BW8" s="173">
        <v>-1</v>
      </c>
      <c r="BX8" s="173">
        <v>-1</v>
      </c>
      <c r="BY8" s="181" t="e">
        <f t="shared" si="41"/>
        <v>#N/A</v>
      </c>
      <c r="BZ8" s="172" t="e">
        <f t="shared" si="10"/>
        <v>#N/A</v>
      </c>
      <c r="CA8" s="296"/>
      <c r="CB8" s="347"/>
      <c r="CC8" s="348"/>
      <c r="CD8" s="347"/>
      <c r="CE8" s="348"/>
      <c r="CF8" s="347"/>
      <c r="CG8" s="333" t="s">
        <v>647</v>
      </c>
      <c r="CH8" s="334" t="s">
        <v>646</v>
      </c>
      <c r="CI8" s="359" t="s">
        <v>193</v>
      </c>
      <c r="CJ8" s="335">
        <v>-1</v>
      </c>
      <c r="CK8" s="331">
        <v>-1</v>
      </c>
      <c r="CL8" s="331">
        <v>-1</v>
      </c>
      <c r="CM8" s="331"/>
      <c r="CN8" s="181" t="e">
        <f t="shared" si="58"/>
        <v>#N/A</v>
      </c>
      <c r="CO8" s="172" t="e">
        <f>VLOOKUP(CP8*CL8,biorisk,3,FALSE)</f>
        <v>#N/A</v>
      </c>
      <c r="CP8" s="174" t="e">
        <f t="shared" si="42"/>
        <v>#N/A</v>
      </c>
      <c r="CQ8" s="174" t="e">
        <f t="shared" si="12"/>
        <v>#N/A</v>
      </c>
      <c r="CR8" s="173">
        <v>-1</v>
      </c>
      <c r="CS8" s="173">
        <v>-1</v>
      </c>
      <c r="CT8" s="181" t="e">
        <f t="shared" si="43"/>
        <v>#N/A</v>
      </c>
      <c r="CU8" s="172" t="e">
        <f t="shared" si="44"/>
        <v>#N/A</v>
      </c>
      <c r="CV8" s="296"/>
      <c r="DD8" s="333" t="s">
        <v>647</v>
      </c>
      <c r="DE8" s="334" t="s">
        <v>646</v>
      </c>
      <c r="DF8" s="335">
        <v>-1</v>
      </c>
      <c r="DG8" s="331">
        <v>-1</v>
      </c>
      <c r="DH8" s="331">
        <v>-1</v>
      </c>
      <c r="DI8" s="331"/>
      <c r="DJ8" s="181" t="e">
        <f t="shared" si="59"/>
        <v>#N/A</v>
      </c>
      <c r="DK8" s="172" t="e">
        <f>VLOOKUP(DL8*DH8,biorisk,3,FALSE)</f>
        <v>#N/A</v>
      </c>
      <c r="DL8" s="174" t="e">
        <f t="shared" si="14"/>
        <v>#N/A</v>
      </c>
      <c r="DM8" s="174" t="e">
        <f t="shared" si="15"/>
        <v>#N/A</v>
      </c>
      <c r="DN8" s="173">
        <v>-1</v>
      </c>
      <c r="DO8" s="173">
        <v>-1</v>
      </c>
      <c r="DP8" s="181" t="e">
        <f t="shared" si="45"/>
        <v>#N/A</v>
      </c>
      <c r="DQ8" s="172" t="e">
        <f t="shared" si="16"/>
        <v>#N/A</v>
      </c>
      <c r="DR8" s="296"/>
      <c r="DS8" s="14"/>
      <c r="DT8" s="347"/>
      <c r="DU8" s="348"/>
      <c r="DV8" s="347"/>
      <c r="DW8" s="348"/>
      <c r="DX8" s="347"/>
      <c r="DY8" s="333" t="s">
        <v>647</v>
      </c>
      <c r="DZ8" s="334" t="s">
        <v>646</v>
      </c>
      <c r="EA8" s="335">
        <v>-1</v>
      </c>
      <c r="EB8" s="331">
        <v>-1</v>
      </c>
      <c r="EC8" s="331">
        <v>-1</v>
      </c>
      <c r="ED8" s="331"/>
      <c r="EE8" s="181" t="e">
        <f t="shared" si="60"/>
        <v>#N/A</v>
      </c>
      <c r="EF8" s="172" t="e">
        <f>VLOOKUP(EG8*EC8,biorisk,3,FALSE)</f>
        <v>#N/A</v>
      </c>
      <c r="EG8" s="174" t="e">
        <f t="shared" ref="EG8" si="65">VLOOKUP(EA8*EB8,likelihood,2,FALSE)</f>
        <v>#N/A</v>
      </c>
      <c r="EH8" s="174" t="e">
        <f t="shared" ref="EH8" si="66">VLOOKUP(EG8*EC8,biorisk,2,FALSE)</f>
        <v>#N/A</v>
      </c>
      <c r="EI8" s="173">
        <v>-1</v>
      </c>
      <c r="EJ8" s="173">
        <v>-1</v>
      </c>
      <c r="EK8" s="181" t="e">
        <f t="shared" si="49"/>
        <v>#N/A</v>
      </c>
      <c r="EL8" s="172" t="e">
        <f t="shared" ref="EL8" si="67">VLOOKUP(EH8&amp;EJ8,futurerisk,3,FALSE)</f>
        <v>#N/A</v>
      </c>
      <c r="EM8" s="296"/>
      <c r="EN8" s="14"/>
      <c r="EO8" s="332"/>
      <c r="EP8" s="336"/>
      <c r="EQ8" s="332"/>
      <c r="ER8" s="336"/>
      <c r="ES8" s="332"/>
      <c r="ET8" s="333" t="s">
        <v>647</v>
      </c>
      <c r="EU8" s="334" t="s">
        <v>646</v>
      </c>
      <c r="EV8" s="335">
        <v>-1</v>
      </c>
      <c r="EW8" s="331">
        <v>-1</v>
      </c>
      <c r="EX8" s="331">
        <v>-1</v>
      </c>
      <c r="EY8" s="331"/>
      <c r="EZ8" s="181" t="e">
        <f t="shared" si="21"/>
        <v>#N/A</v>
      </c>
      <c r="FA8" s="172" t="e">
        <f t="shared" si="22"/>
        <v>#N/A</v>
      </c>
      <c r="FB8" s="174" t="e">
        <f t="shared" si="23"/>
        <v>#N/A</v>
      </c>
      <c r="FC8" s="174" t="e">
        <f t="shared" si="24"/>
        <v>#N/A</v>
      </c>
      <c r="FD8" s="173">
        <v>-1</v>
      </c>
      <c r="FE8" s="173">
        <v>-1</v>
      </c>
      <c r="FF8" s="181" t="e">
        <f t="shared" si="51"/>
        <v>#N/A</v>
      </c>
      <c r="FG8" s="172" t="e">
        <f t="shared" si="25"/>
        <v>#N/A</v>
      </c>
      <c r="FH8" s="296"/>
      <c r="FI8" s="14"/>
      <c r="FJ8" s="332"/>
      <c r="FK8" s="336"/>
      <c r="FL8" s="332"/>
      <c r="FM8" s="336"/>
      <c r="FN8" s="332"/>
      <c r="FO8" s="333" t="s">
        <v>647</v>
      </c>
      <c r="FP8" s="334" t="s">
        <v>646</v>
      </c>
      <c r="FQ8" s="335">
        <v>-1</v>
      </c>
      <c r="FR8" s="331">
        <v>-1</v>
      </c>
      <c r="FS8" s="331">
        <v>-1</v>
      </c>
      <c r="FT8" s="331"/>
      <c r="FU8" s="181" t="e">
        <f t="shared" si="26"/>
        <v>#N/A</v>
      </c>
      <c r="FV8" s="172" t="e">
        <f t="shared" si="27"/>
        <v>#N/A</v>
      </c>
      <c r="FW8" s="376" t="e">
        <f t="shared" si="28"/>
        <v>#N/A</v>
      </c>
      <c r="FX8" s="375" t="e">
        <f t="shared" si="29"/>
        <v>#N/A</v>
      </c>
      <c r="FY8" s="173">
        <v>-1</v>
      </c>
      <c r="FZ8" s="173">
        <v>-1</v>
      </c>
      <c r="GA8" s="181" t="e">
        <f t="shared" si="52"/>
        <v>#N/A</v>
      </c>
      <c r="GB8" s="172" t="e">
        <f t="shared" si="30"/>
        <v>#N/A</v>
      </c>
      <c r="GC8" s="296"/>
      <c r="GD8" s="14"/>
      <c r="GE8" s="332"/>
      <c r="GF8" s="336"/>
      <c r="GG8" s="332"/>
      <c r="GH8" s="336"/>
      <c r="GI8" s="332"/>
      <c r="GJ8" s="333" t="s">
        <v>647</v>
      </c>
      <c r="GK8" s="334" t="s">
        <v>646</v>
      </c>
      <c r="GL8" s="335">
        <v>-1</v>
      </c>
      <c r="GM8" s="331">
        <v>-1</v>
      </c>
      <c r="GN8" s="331">
        <v>-1</v>
      </c>
      <c r="GO8" s="331"/>
      <c r="GP8" s="181" t="e">
        <f t="shared" si="61"/>
        <v>#N/A</v>
      </c>
      <c r="GQ8" s="172" t="e">
        <f t="shared" si="31"/>
        <v>#N/A</v>
      </c>
      <c r="GR8" s="376" t="e">
        <f t="shared" si="32"/>
        <v>#N/A</v>
      </c>
      <c r="GS8" s="375" t="e">
        <f t="shared" si="33"/>
        <v>#N/A</v>
      </c>
      <c r="GT8" s="173">
        <v>-1</v>
      </c>
      <c r="GU8" s="173">
        <v>-1</v>
      </c>
      <c r="GV8" s="181" t="e">
        <f t="shared" si="53"/>
        <v>#N/A</v>
      </c>
      <c r="GW8" s="172" t="e">
        <f t="shared" si="54"/>
        <v>#N/A</v>
      </c>
      <c r="GX8" s="296"/>
      <c r="GY8" s="14"/>
      <c r="GZ8" s="332"/>
      <c r="HA8" s="336"/>
      <c r="HB8" s="332"/>
      <c r="HC8" s="336"/>
      <c r="HD8" s="332"/>
      <c r="HE8" s="333" t="s">
        <v>647</v>
      </c>
      <c r="HF8" s="334" t="s">
        <v>646</v>
      </c>
    </row>
    <row r="9" spans="1:214" ht="100" customHeight="1">
      <c r="A9" s="178" t="s">
        <v>172</v>
      </c>
      <c r="B9" s="175" t="s">
        <v>38</v>
      </c>
      <c r="C9" s="175" t="s">
        <v>39</v>
      </c>
      <c r="D9" s="19" t="s">
        <v>46</v>
      </c>
      <c r="E9" s="465">
        <v>5</v>
      </c>
      <c r="F9" s="37" t="s">
        <v>195</v>
      </c>
      <c r="G9" s="263">
        <v>1</v>
      </c>
      <c r="H9" s="263">
        <v>1</v>
      </c>
      <c r="I9" s="263">
        <v>1</v>
      </c>
      <c r="J9" s="263">
        <v>1</v>
      </c>
      <c r="K9" s="181" t="e">
        <f t="shared" si="55"/>
        <v>#N/A</v>
      </c>
      <c r="L9" s="260" t="e">
        <f t="shared" si="0"/>
        <v>#N/A</v>
      </c>
      <c r="M9" s="264" t="e">
        <f t="shared" si="1"/>
        <v>#N/A</v>
      </c>
      <c r="N9" s="264">
        <v>2</v>
      </c>
      <c r="O9" s="265">
        <v>1</v>
      </c>
      <c r="P9" s="265">
        <v>1</v>
      </c>
      <c r="Q9" s="181" t="str">
        <f t="shared" si="34"/>
        <v>21</v>
      </c>
      <c r="R9" s="172" t="str">
        <f t="shared" si="35"/>
        <v>Very Low</v>
      </c>
      <c r="S9" s="296" t="s">
        <v>174</v>
      </c>
      <c r="T9" s="336"/>
      <c r="U9" s="336"/>
      <c r="V9" s="332"/>
      <c r="W9" s="336"/>
      <c r="X9" s="332"/>
      <c r="Y9" s="333" t="s">
        <v>647</v>
      </c>
      <c r="Z9" s="334" t="s">
        <v>646</v>
      </c>
      <c r="AA9" s="335">
        <v>1</v>
      </c>
      <c r="AB9" s="331">
        <v>1</v>
      </c>
      <c r="AC9" s="331">
        <v>1</v>
      </c>
      <c r="AD9" s="331" t="s">
        <v>179</v>
      </c>
      <c r="AE9" s="181" t="e">
        <f t="shared" si="56"/>
        <v>#N/A</v>
      </c>
      <c r="AF9" s="172" t="e">
        <f t="shared" si="2"/>
        <v>#N/A</v>
      </c>
      <c r="AG9" s="174" t="e">
        <f t="shared" si="3"/>
        <v>#N/A</v>
      </c>
      <c r="AH9" s="174" t="e">
        <f t="shared" si="4"/>
        <v>#N/A</v>
      </c>
      <c r="AI9" s="173">
        <v>3</v>
      </c>
      <c r="AJ9" s="173">
        <v>3</v>
      </c>
      <c r="AK9" s="181" t="e">
        <f t="shared" si="36"/>
        <v>#N/A</v>
      </c>
      <c r="AL9" s="172" t="e">
        <f t="shared" si="5"/>
        <v>#N/A</v>
      </c>
      <c r="AM9" s="296" t="s">
        <v>174</v>
      </c>
      <c r="AN9" s="348"/>
      <c r="AO9" s="348"/>
      <c r="AP9" s="347"/>
      <c r="AQ9" s="348"/>
      <c r="AR9" s="347"/>
      <c r="AS9" s="333" t="s">
        <v>647</v>
      </c>
      <c r="AT9" s="334" t="s">
        <v>646</v>
      </c>
      <c r="AU9" s="444">
        <v>1</v>
      </c>
      <c r="AV9" s="442">
        <v>1</v>
      </c>
      <c r="AW9" s="442">
        <v>1</v>
      </c>
      <c r="AX9" s="442"/>
      <c r="AY9" s="181" t="e">
        <f t="shared" si="57"/>
        <v>#N/A</v>
      </c>
      <c r="AZ9" s="172" t="e">
        <f t="shared" si="37"/>
        <v>#N/A</v>
      </c>
      <c r="BA9" s="426" t="e">
        <f t="shared" si="6"/>
        <v>#N/A</v>
      </c>
      <c r="BB9" s="443" t="e">
        <f>VLOOKUP(BA9*AW9,biorisk,2,FALSE)</f>
        <v>#N/A</v>
      </c>
      <c r="BC9" s="429">
        <v>3</v>
      </c>
      <c r="BD9" s="173">
        <v>3</v>
      </c>
      <c r="BE9" s="181" t="e">
        <f t="shared" si="38"/>
        <v>#N/A</v>
      </c>
      <c r="BF9" s="172" t="e">
        <f t="shared" ref="BF9:BF13" si="68">VLOOKUP(BB9&amp;BD9,futurerisk,3,FALSE)</f>
        <v>#N/A</v>
      </c>
      <c r="BG9" s="296" t="s">
        <v>174</v>
      </c>
      <c r="BH9" s="348"/>
      <c r="BI9" s="348"/>
      <c r="BJ9" s="347"/>
      <c r="BK9" s="348"/>
      <c r="BL9" s="347"/>
      <c r="BM9" s="333" t="s">
        <v>647</v>
      </c>
      <c r="BN9" s="334" t="s">
        <v>646</v>
      </c>
      <c r="BO9" s="21">
        <v>1</v>
      </c>
      <c r="BP9" s="21">
        <v>1</v>
      </c>
      <c r="BQ9" s="21">
        <v>1</v>
      </c>
      <c r="BR9" s="21"/>
      <c r="BS9" s="181" t="e">
        <f t="shared" si="39"/>
        <v>#N/A</v>
      </c>
      <c r="BT9" s="172" t="e">
        <f t="shared" si="7"/>
        <v>#N/A</v>
      </c>
      <c r="BU9" s="174" t="e">
        <f t="shared" si="40"/>
        <v>#N/A</v>
      </c>
      <c r="BV9" s="375" t="e">
        <f t="shared" si="9"/>
        <v>#N/A</v>
      </c>
      <c r="BW9" s="44">
        <v>3</v>
      </c>
      <c r="BX9" s="44">
        <v>3</v>
      </c>
      <c r="BY9" s="181" t="e">
        <f t="shared" si="41"/>
        <v>#N/A</v>
      </c>
      <c r="BZ9" s="172" t="e">
        <f t="shared" si="10"/>
        <v>#N/A</v>
      </c>
      <c r="CA9" s="296" t="s">
        <v>174</v>
      </c>
      <c r="CB9" s="348"/>
      <c r="CC9" s="348"/>
      <c r="CD9" s="347"/>
      <c r="CE9" s="348"/>
      <c r="CF9" s="347"/>
      <c r="CG9" s="333" t="s">
        <v>647</v>
      </c>
      <c r="CH9" s="334" t="s">
        <v>646</v>
      </c>
      <c r="CI9" s="359" t="s">
        <v>195</v>
      </c>
      <c r="CJ9" s="21">
        <v>1</v>
      </c>
      <c r="CK9" s="21">
        <v>1</v>
      </c>
      <c r="CL9" s="21">
        <v>1</v>
      </c>
      <c r="CM9" s="21"/>
      <c r="CN9" s="181" t="e">
        <f t="shared" si="58"/>
        <v>#N/A</v>
      </c>
      <c r="CO9" s="42" t="e">
        <f>VLOOKUP(CP9*CL9,biorisk,3,FALSE)</f>
        <v>#N/A</v>
      </c>
      <c r="CP9" s="43" t="e">
        <f>VLOOKUP(CJ9*CK9,likelihood,2,FALSE)</f>
        <v>#N/A</v>
      </c>
      <c r="CQ9" s="43" t="e">
        <f>VLOOKUP(CP9*CL9,biorisk,2,FALSE)</f>
        <v>#N/A</v>
      </c>
      <c r="CR9" s="44">
        <v>3</v>
      </c>
      <c r="CS9" s="44">
        <v>3</v>
      </c>
      <c r="CT9" s="181" t="e">
        <f t="shared" si="43"/>
        <v>#N/A</v>
      </c>
      <c r="CU9" s="42" t="e">
        <f>VLOOKUP(CQ9&amp;CS9,futurerisk,3,FALSE)</f>
        <v>#N/A</v>
      </c>
      <c r="CV9" s="296" t="s">
        <v>174</v>
      </c>
      <c r="DD9" s="333" t="s">
        <v>647</v>
      </c>
      <c r="DE9" s="334" t="s">
        <v>646</v>
      </c>
      <c r="DF9" s="21">
        <v>1</v>
      </c>
      <c r="DG9" s="21">
        <v>1</v>
      </c>
      <c r="DH9" s="21">
        <v>1</v>
      </c>
      <c r="DI9" s="21"/>
      <c r="DJ9" s="181" t="e">
        <f t="shared" si="59"/>
        <v>#N/A</v>
      </c>
      <c r="DK9" s="42" t="e">
        <f>VLOOKUP(DL9*DH9,biorisk,3,FALSE)</f>
        <v>#N/A</v>
      </c>
      <c r="DL9" s="43" t="e">
        <f>VLOOKUP(DF9*DG9,likelihood,2,FALSE)</f>
        <v>#N/A</v>
      </c>
      <c r="DM9" s="43" t="e">
        <f>VLOOKUP(DL9*DH9,biorisk,2,FALSE)</f>
        <v>#N/A</v>
      </c>
      <c r="DN9" s="44">
        <v>3</v>
      </c>
      <c r="DO9" s="44">
        <v>3</v>
      </c>
      <c r="DP9" s="181" t="e">
        <f t="shared" si="45"/>
        <v>#N/A</v>
      </c>
      <c r="DQ9" s="42" t="e">
        <f>VLOOKUP(DM9&amp;DO9,futurerisk,3,FALSE)</f>
        <v>#N/A</v>
      </c>
      <c r="DR9" s="296" t="s">
        <v>174</v>
      </c>
      <c r="DS9" s="14"/>
      <c r="DT9" s="348"/>
      <c r="DU9" s="348"/>
      <c r="DV9" s="347"/>
      <c r="DW9" s="348"/>
      <c r="DX9" s="347"/>
      <c r="DY9" s="333" t="s">
        <v>647</v>
      </c>
      <c r="DZ9" s="334" t="s">
        <v>646</v>
      </c>
      <c r="EA9" s="21">
        <v>1</v>
      </c>
      <c r="EB9" s="21">
        <v>1</v>
      </c>
      <c r="EC9" s="21">
        <v>1</v>
      </c>
      <c r="ED9" s="21"/>
      <c r="EE9" s="181" t="e">
        <f t="shared" si="60"/>
        <v>#N/A</v>
      </c>
      <c r="EF9" s="42" t="e">
        <f>VLOOKUP(EG9*EC9,biorisk,3,FALSE)</f>
        <v>#N/A</v>
      </c>
      <c r="EG9" s="43" t="e">
        <f>VLOOKUP(EA9*EB9,likelihood,2,FALSE)</f>
        <v>#N/A</v>
      </c>
      <c r="EH9" s="43" t="e">
        <f>VLOOKUP(EG9*EC9,biorisk,2,FALSE)</f>
        <v>#N/A</v>
      </c>
      <c r="EI9" s="44">
        <v>3</v>
      </c>
      <c r="EJ9" s="44">
        <v>3</v>
      </c>
      <c r="EK9" s="181" t="e">
        <f t="shared" si="49"/>
        <v>#N/A</v>
      </c>
      <c r="EL9" s="42" t="e">
        <f>VLOOKUP(EH9&amp;EJ9,futurerisk,3,FALSE)</f>
        <v>#N/A</v>
      </c>
      <c r="EM9" s="296" t="s">
        <v>174</v>
      </c>
      <c r="EN9" s="14"/>
      <c r="EO9" s="336"/>
      <c r="EP9" s="336"/>
      <c r="EQ9" s="332"/>
      <c r="ER9" s="336"/>
      <c r="ES9" s="332"/>
      <c r="ET9" s="333" t="s">
        <v>647</v>
      </c>
      <c r="EU9" s="334" t="s">
        <v>646</v>
      </c>
      <c r="EV9" s="21">
        <v>1</v>
      </c>
      <c r="EW9" s="21">
        <v>1</v>
      </c>
      <c r="EX9" s="21">
        <v>1</v>
      </c>
      <c r="EY9" s="21"/>
      <c r="EZ9" s="181" t="e">
        <f t="shared" si="21"/>
        <v>#N/A</v>
      </c>
      <c r="FA9" s="42" t="e">
        <f t="shared" si="22"/>
        <v>#N/A</v>
      </c>
      <c r="FB9" s="43" t="e">
        <f t="shared" si="23"/>
        <v>#N/A</v>
      </c>
      <c r="FC9" s="43" t="e">
        <f t="shared" si="24"/>
        <v>#N/A</v>
      </c>
      <c r="FD9" s="44">
        <v>3</v>
      </c>
      <c r="FE9" s="44">
        <v>3</v>
      </c>
      <c r="FF9" s="181" t="e">
        <f t="shared" si="51"/>
        <v>#N/A</v>
      </c>
      <c r="FG9" s="42" t="e">
        <f>VLOOKUP(FC9&amp;FE9,futurerisk,3,FALSE)</f>
        <v>#N/A</v>
      </c>
      <c r="FH9" s="296" t="s">
        <v>174</v>
      </c>
      <c r="FI9" s="14"/>
      <c r="FJ9" s="336"/>
      <c r="FK9" s="336"/>
      <c r="FL9" s="332"/>
      <c r="FM9" s="336"/>
      <c r="FN9" s="332"/>
      <c r="FO9" s="333" t="s">
        <v>647</v>
      </c>
      <c r="FP9" s="334" t="s">
        <v>646</v>
      </c>
      <c r="FQ9" s="21">
        <v>1</v>
      </c>
      <c r="FR9" s="21">
        <v>2</v>
      </c>
      <c r="FS9" s="21">
        <v>2</v>
      </c>
      <c r="FT9" s="21"/>
      <c r="FU9" s="181" t="e">
        <f t="shared" si="26"/>
        <v>#N/A</v>
      </c>
      <c r="FV9" s="42" t="e">
        <f t="shared" si="27"/>
        <v>#N/A</v>
      </c>
      <c r="FW9" s="43" t="e">
        <f t="shared" si="28"/>
        <v>#N/A</v>
      </c>
      <c r="FX9" s="43" t="e">
        <f t="shared" si="29"/>
        <v>#N/A</v>
      </c>
      <c r="FY9" s="44">
        <v>2</v>
      </c>
      <c r="FZ9" s="44">
        <v>3</v>
      </c>
      <c r="GA9" s="181" t="e">
        <f t="shared" si="52"/>
        <v>#N/A</v>
      </c>
      <c r="GB9" s="42" t="e">
        <f t="shared" si="30"/>
        <v>#N/A</v>
      </c>
      <c r="GC9" s="296" t="s">
        <v>174</v>
      </c>
      <c r="GD9" s="14"/>
      <c r="GE9" s="336"/>
      <c r="GF9" s="336"/>
      <c r="GG9" s="332"/>
      <c r="GH9" s="336"/>
      <c r="GI9" s="332"/>
      <c r="GJ9" s="333" t="s">
        <v>647</v>
      </c>
      <c r="GK9" s="334" t="s">
        <v>646</v>
      </c>
      <c r="GL9" s="21">
        <v>1</v>
      </c>
      <c r="GM9" s="21">
        <v>1</v>
      </c>
      <c r="GN9" s="21">
        <v>1</v>
      </c>
      <c r="GO9" s="21"/>
      <c r="GP9" s="181" t="e">
        <f t="shared" si="61"/>
        <v>#N/A</v>
      </c>
      <c r="GQ9" s="172" t="e">
        <f t="shared" si="31"/>
        <v>#N/A</v>
      </c>
      <c r="GR9" s="376" t="e">
        <f t="shared" si="32"/>
        <v>#N/A</v>
      </c>
      <c r="GS9" s="394">
        <v>2</v>
      </c>
      <c r="GT9" s="395">
        <v>1</v>
      </c>
      <c r="GU9" s="395">
        <v>1</v>
      </c>
      <c r="GV9" s="181" t="str">
        <f t="shared" si="53"/>
        <v>21</v>
      </c>
      <c r="GW9" s="172" t="str">
        <f t="shared" si="54"/>
        <v>Very Low</v>
      </c>
      <c r="GX9" s="296" t="s">
        <v>174</v>
      </c>
      <c r="GY9" s="14"/>
      <c r="GZ9" s="336"/>
      <c r="HA9" s="336"/>
      <c r="HB9" s="332"/>
      <c r="HC9" s="336"/>
      <c r="HD9" s="332"/>
      <c r="HE9" s="333" t="s">
        <v>647</v>
      </c>
      <c r="HF9" s="334" t="s">
        <v>646</v>
      </c>
    </row>
    <row r="10" spans="1:214" ht="100" customHeight="1">
      <c r="A10" s="177" t="s">
        <v>196</v>
      </c>
      <c r="B10" s="175" t="s">
        <v>38</v>
      </c>
      <c r="C10" s="175" t="s">
        <v>47</v>
      </c>
      <c r="D10" s="16" t="s">
        <v>48</v>
      </c>
      <c r="E10" s="465">
        <v>6</v>
      </c>
      <c r="F10" s="37" t="s">
        <v>197</v>
      </c>
      <c r="G10" s="335">
        <v>1</v>
      </c>
      <c r="H10" s="331">
        <v>1</v>
      </c>
      <c r="I10" s="331">
        <v>1</v>
      </c>
      <c r="J10" s="331" t="s">
        <v>157</v>
      </c>
      <c r="K10" s="181" t="e">
        <f t="shared" si="55"/>
        <v>#N/A</v>
      </c>
      <c r="L10" s="172" t="e">
        <f t="shared" si="0"/>
        <v>#N/A</v>
      </c>
      <c r="M10" s="174" t="e">
        <f t="shared" si="1"/>
        <v>#N/A</v>
      </c>
      <c r="N10" s="174" t="e">
        <f t="shared" ref="N10:N19" si="69">VLOOKUP(M10*I10,biorisk,2,FALSE)</f>
        <v>#N/A</v>
      </c>
      <c r="O10" s="173">
        <v>3</v>
      </c>
      <c r="P10" s="173">
        <v>4</v>
      </c>
      <c r="Q10" s="181" t="e">
        <f t="shared" si="34"/>
        <v>#N/A</v>
      </c>
      <c r="R10" s="172" t="e">
        <f t="shared" si="35"/>
        <v>#N/A</v>
      </c>
      <c r="S10" s="296" t="s">
        <v>174</v>
      </c>
      <c r="T10" s="336" t="s">
        <v>648</v>
      </c>
      <c r="U10" s="336"/>
      <c r="V10" s="332"/>
      <c r="W10" s="332"/>
      <c r="X10" s="332"/>
      <c r="Y10" s="333" t="s">
        <v>649</v>
      </c>
      <c r="Z10" s="334" t="s">
        <v>650</v>
      </c>
      <c r="AA10" s="335">
        <v>1</v>
      </c>
      <c r="AB10" s="331">
        <v>1</v>
      </c>
      <c r="AC10" s="331">
        <v>1</v>
      </c>
      <c r="AD10" s="331" t="s">
        <v>157</v>
      </c>
      <c r="AE10" s="181" t="e">
        <f t="shared" si="56"/>
        <v>#N/A</v>
      </c>
      <c r="AF10" s="172" t="e">
        <f t="shared" si="2"/>
        <v>#N/A</v>
      </c>
      <c r="AG10" s="174" t="e">
        <f t="shared" si="3"/>
        <v>#N/A</v>
      </c>
      <c r="AH10" s="174" t="e">
        <f t="shared" si="4"/>
        <v>#N/A</v>
      </c>
      <c r="AI10" s="173">
        <v>3</v>
      </c>
      <c r="AJ10" s="173">
        <v>4</v>
      </c>
      <c r="AK10" s="181" t="e">
        <f t="shared" si="36"/>
        <v>#N/A</v>
      </c>
      <c r="AL10" s="172" t="e">
        <f t="shared" si="5"/>
        <v>#N/A</v>
      </c>
      <c r="AM10" s="296" t="s">
        <v>174</v>
      </c>
      <c r="AN10" s="336" t="s">
        <v>648</v>
      </c>
      <c r="AO10" s="348"/>
      <c r="AP10" s="347"/>
      <c r="AQ10" s="347"/>
      <c r="AR10" s="347"/>
      <c r="AS10" s="333" t="s">
        <v>649</v>
      </c>
      <c r="AT10" s="334" t="s">
        <v>650</v>
      </c>
      <c r="AU10" s="444">
        <v>5</v>
      </c>
      <c r="AV10" s="442">
        <v>4</v>
      </c>
      <c r="AW10" s="442">
        <v>2</v>
      </c>
      <c r="AX10" s="442" t="s">
        <v>179</v>
      </c>
      <c r="AY10" s="181" t="e">
        <f t="shared" si="57"/>
        <v>#N/A</v>
      </c>
      <c r="AZ10" s="172" t="e">
        <f t="shared" si="37"/>
        <v>#N/A</v>
      </c>
      <c r="BA10" s="426" t="e">
        <f t="shared" si="6"/>
        <v>#N/A</v>
      </c>
      <c r="BB10" s="443" t="e">
        <f>VLOOKUP(BA10*AW10,biorisk,2,FALSE)</f>
        <v>#N/A</v>
      </c>
      <c r="BC10" s="429">
        <v>4</v>
      </c>
      <c r="BD10" s="173">
        <v>4</v>
      </c>
      <c r="BE10" s="181" t="e">
        <f t="shared" si="38"/>
        <v>#N/A</v>
      </c>
      <c r="BF10" s="172" t="e">
        <f t="shared" si="68"/>
        <v>#N/A</v>
      </c>
      <c r="BG10" s="296" t="s">
        <v>174</v>
      </c>
      <c r="BH10" s="336" t="s">
        <v>648</v>
      </c>
      <c r="BI10" s="348"/>
      <c r="BJ10" s="347"/>
      <c r="BK10" s="347"/>
      <c r="BL10" s="347"/>
      <c r="BM10" s="333" t="s">
        <v>649</v>
      </c>
      <c r="BN10" s="334" t="s">
        <v>650</v>
      </c>
      <c r="BO10" s="335">
        <v>3</v>
      </c>
      <c r="BP10" s="331">
        <v>3</v>
      </c>
      <c r="BQ10" s="331">
        <v>3</v>
      </c>
      <c r="BR10" s="331" t="s">
        <v>157</v>
      </c>
      <c r="BS10" s="181" t="e">
        <f t="shared" si="39"/>
        <v>#N/A</v>
      </c>
      <c r="BT10" s="172" t="e">
        <f t="shared" si="7"/>
        <v>#N/A</v>
      </c>
      <c r="BU10" s="174" t="e">
        <f t="shared" si="40"/>
        <v>#N/A</v>
      </c>
      <c r="BV10" s="375" t="e">
        <f t="shared" si="9"/>
        <v>#N/A</v>
      </c>
      <c r="BW10" s="173">
        <v>3</v>
      </c>
      <c r="BX10" s="173">
        <v>4</v>
      </c>
      <c r="BY10" s="181" t="e">
        <f t="shared" si="41"/>
        <v>#N/A</v>
      </c>
      <c r="BZ10" s="172" t="e">
        <f t="shared" si="10"/>
        <v>#N/A</v>
      </c>
      <c r="CA10" s="296" t="s">
        <v>174</v>
      </c>
      <c r="CB10" s="336" t="s">
        <v>648</v>
      </c>
      <c r="CC10" s="348"/>
      <c r="CD10" s="347"/>
      <c r="CE10" s="347"/>
      <c r="CF10" s="347"/>
      <c r="CG10" s="333" t="s">
        <v>649</v>
      </c>
      <c r="CH10" s="334" t="s">
        <v>650</v>
      </c>
      <c r="CI10" s="359" t="s">
        <v>197</v>
      </c>
      <c r="CJ10" s="331">
        <v>5</v>
      </c>
      <c r="CK10" s="331">
        <v>3</v>
      </c>
      <c r="CL10" s="331">
        <v>4</v>
      </c>
      <c r="CM10" s="331" t="s">
        <v>179</v>
      </c>
      <c r="CN10" s="181" t="e">
        <f t="shared" si="58"/>
        <v>#N/A</v>
      </c>
      <c r="CO10" s="172" t="e">
        <f t="shared" si="11"/>
        <v>#N/A</v>
      </c>
      <c r="CP10" s="174" t="e">
        <f t="shared" si="42"/>
        <v>#N/A</v>
      </c>
      <c r="CQ10" s="174" t="e">
        <f t="shared" si="12"/>
        <v>#N/A</v>
      </c>
      <c r="CR10" s="173">
        <v>4</v>
      </c>
      <c r="CS10" s="173">
        <v>4</v>
      </c>
      <c r="CT10" s="181" t="e">
        <f t="shared" si="43"/>
        <v>#N/A</v>
      </c>
      <c r="CU10" s="172" t="e">
        <f t="shared" si="44"/>
        <v>#N/A</v>
      </c>
      <c r="CV10" s="296" t="s">
        <v>174</v>
      </c>
      <c r="CW10" s="360" t="s">
        <v>651</v>
      </c>
      <c r="CX10" s="360" t="s">
        <v>652</v>
      </c>
      <c r="CY10" s="361"/>
      <c r="CZ10" s="361"/>
      <c r="DA10" s="361" t="s">
        <v>638</v>
      </c>
      <c r="DB10" s="362"/>
      <c r="DC10" s="361" t="s">
        <v>639</v>
      </c>
      <c r="DD10" s="333" t="s">
        <v>649</v>
      </c>
      <c r="DE10" s="334" t="s">
        <v>650</v>
      </c>
      <c r="DF10" s="335">
        <v>1</v>
      </c>
      <c r="DG10" s="331">
        <v>1</v>
      </c>
      <c r="DH10" s="331">
        <v>1</v>
      </c>
      <c r="DI10" s="331" t="s">
        <v>157</v>
      </c>
      <c r="DJ10" s="181" t="e">
        <f t="shared" si="59"/>
        <v>#N/A</v>
      </c>
      <c r="DK10" s="172" t="e">
        <f t="shared" si="13"/>
        <v>#N/A</v>
      </c>
      <c r="DL10" s="174" t="e">
        <f t="shared" si="14"/>
        <v>#N/A</v>
      </c>
      <c r="DM10" s="375" t="e">
        <f t="shared" si="15"/>
        <v>#N/A</v>
      </c>
      <c r="DN10" s="173">
        <v>3</v>
      </c>
      <c r="DO10" s="173">
        <v>3</v>
      </c>
      <c r="DP10" s="181" t="e">
        <f t="shared" si="45"/>
        <v>#N/A</v>
      </c>
      <c r="DQ10" s="172" t="e">
        <f t="shared" si="16"/>
        <v>#N/A</v>
      </c>
      <c r="DR10" s="296" t="s">
        <v>174</v>
      </c>
      <c r="DS10" s="371" t="s">
        <v>653</v>
      </c>
      <c r="DT10" s="348" t="s">
        <v>648</v>
      </c>
      <c r="DU10" s="348"/>
      <c r="DV10" s="347"/>
      <c r="DW10" s="347"/>
      <c r="DX10" s="347"/>
      <c r="DY10" s="333" t="s">
        <v>649</v>
      </c>
      <c r="DZ10" s="334" t="s">
        <v>650</v>
      </c>
      <c r="EA10" s="335">
        <v>4</v>
      </c>
      <c r="EB10" s="331">
        <v>4</v>
      </c>
      <c r="EC10" s="331">
        <v>4</v>
      </c>
      <c r="ED10" s="331" t="s">
        <v>157</v>
      </c>
      <c r="EE10" s="181" t="e">
        <f t="shared" si="60"/>
        <v>#N/A</v>
      </c>
      <c r="EF10" s="172" t="e">
        <f t="shared" si="17"/>
        <v>#N/A</v>
      </c>
      <c r="EG10" s="376" t="e">
        <f t="shared" si="18"/>
        <v>#N/A</v>
      </c>
      <c r="EH10" s="375" t="e">
        <f t="shared" si="19"/>
        <v>#N/A</v>
      </c>
      <c r="EI10" s="173">
        <v>4</v>
      </c>
      <c r="EJ10" s="173">
        <v>5</v>
      </c>
      <c r="EK10" s="181" t="e">
        <f t="shared" si="49"/>
        <v>#N/A</v>
      </c>
      <c r="EL10" s="172" t="e">
        <f t="shared" si="20"/>
        <v>#N/A</v>
      </c>
      <c r="EM10" s="296" t="s">
        <v>174</v>
      </c>
      <c r="EN10" s="371" t="s">
        <v>654</v>
      </c>
      <c r="EO10" s="348" t="s">
        <v>648</v>
      </c>
      <c r="EP10" s="336"/>
      <c r="EQ10" s="332"/>
      <c r="ER10" s="332"/>
      <c r="ES10" s="332"/>
      <c r="ET10" s="333" t="s">
        <v>649</v>
      </c>
      <c r="EU10" s="334" t="s">
        <v>650</v>
      </c>
      <c r="EV10" s="335">
        <v>5</v>
      </c>
      <c r="EW10" s="331">
        <v>4</v>
      </c>
      <c r="EX10" s="331">
        <v>5</v>
      </c>
      <c r="EY10" s="331" t="s">
        <v>157</v>
      </c>
      <c r="EZ10" s="181" t="e">
        <f t="shared" si="21"/>
        <v>#N/A</v>
      </c>
      <c r="FA10" s="172" t="e">
        <f t="shared" si="22"/>
        <v>#N/A</v>
      </c>
      <c r="FB10" s="376" t="e">
        <f t="shared" si="23"/>
        <v>#N/A</v>
      </c>
      <c r="FC10" s="375" t="e">
        <f t="shared" si="24"/>
        <v>#N/A</v>
      </c>
      <c r="FD10" s="173">
        <v>4</v>
      </c>
      <c r="FE10" s="173">
        <v>5</v>
      </c>
      <c r="FF10" s="181" t="e">
        <f t="shared" si="51"/>
        <v>#N/A</v>
      </c>
      <c r="FG10" s="172" t="e">
        <f t="shared" si="25"/>
        <v>#N/A</v>
      </c>
      <c r="FH10" s="296" t="s">
        <v>174</v>
      </c>
      <c r="FI10" s="371" t="s">
        <v>655</v>
      </c>
      <c r="FJ10" s="448" t="s">
        <v>648</v>
      </c>
      <c r="FK10" s="336"/>
      <c r="FL10" s="332"/>
      <c r="FM10" s="332"/>
      <c r="FN10" s="332"/>
      <c r="FO10" s="333" t="s">
        <v>649</v>
      </c>
      <c r="FP10" s="334" t="s">
        <v>650</v>
      </c>
      <c r="FQ10" s="335">
        <v>4</v>
      </c>
      <c r="FR10" s="331">
        <v>4</v>
      </c>
      <c r="FS10" s="331">
        <v>4</v>
      </c>
      <c r="FT10" s="331" t="s">
        <v>157</v>
      </c>
      <c r="FU10" s="181" t="e">
        <f t="shared" si="26"/>
        <v>#N/A</v>
      </c>
      <c r="FV10" s="172" t="e">
        <f t="shared" si="27"/>
        <v>#N/A</v>
      </c>
      <c r="FW10" s="376" t="e">
        <f t="shared" si="28"/>
        <v>#N/A</v>
      </c>
      <c r="FX10" s="375" t="e">
        <f t="shared" si="29"/>
        <v>#N/A</v>
      </c>
      <c r="FY10" s="173">
        <v>4</v>
      </c>
      <c r="FZ10" s="173">
        <v>5</v>
      </c>
      <c r="GA10" s="181" t="e">
        <f t="shared" si="52"/>
        <v>#N/A</v>
      </c>
      <c r="GB10" s="172" t="e">
        <f t="shared" si="30"/>
        <v>#N/A</v>
      </c>
      <c r="GC10" s="296" t="s">
        <v>174</v>
      </c>
      <c r="GD10" s="371" t="s">
        <v>656</v>
      </c>
      <c r="GE10" s="448" t="s">
        <v>648</v>
      </c>
      <c r="GF10" s="336"/>
      <c r="GG10" s="332"/>
      <c r="GH10" s="332"/>
      <c r="GI10" s="332"/>
      <c r="GJ10" s="333" t="s">
        <v>649</v>
      </c>
      <c r="GK10" s="334" t="s">
        <v>650</v>
      </c>
      <c r="GL10" s="335">
        <v>5</v>
      </c>
      <c r="GM10" s="331">
        <v>5</v>
      </c>
      <c r="GN10" s="331">
        <v>5</v>
      </c>
      <c r="GO10" s="331" t="s">
        <v>157</v>
      </c>
      <c r="GP10" s="181" t="e">
        <f t="shared" si="61"/>
        <v>#N/A</v>
      </c>
      <c r="GQ10" s="172" t="e">
        <f t="shared" si="31"/>
        <v>#N/A</v>
      </c>
      <c r="GR10" s="376" t="e">
        <f t="shared" si="32"/>
        <v>#N/A</v>
      </c>
      <c r="GS10" s="375" t="e">
        <f t="shared" si="33"/>
        <v>#N/A</v>
      </c>
      <c r="GT10" s="173">
        <v>4</v>
      </c>
      <c r="GU10" s="173">
        <v>5</v>
      </c>
      <c r="GV10" s="181" t="e">
        <f t="shared" si="53"/>
        <v>#N/A</v>
      </c>
      <c r="GW10" s="172" t="e">
        <f t="shared" si="54"/>
        <v>#N/A</v>
      </c>
      <c r="GX10" s="296" t="s">
        <v>174</v>
      </c>
      <c r="GY10" s="371" t="s">
        <v>657</v>
      </c>
      <c r="GZ10" s="448" t="s">
        <v>648</v>
      </c>
      <c r="HA10" s="336"/>
      <c r="HB10" s="332"/>
      <c r="HC10" s="332"/>
      <c r="HD10" s="332"/>
      <c r="HE10" s="333" t="s">
        <v>649</v>
      </c>
      <c r="HF10" s="334" t="s">
        <v>650</v>
      </c>
    </row>
    <row r="11" spans="1:214" ht="100" customHeight="1">
      <c r="A11" s="177" t="s">
        <v>205</v>
      </c>
      <c r="B11" s="175" t="s">
        <v>38</v>
      </c>
      <c r="C11" s="175" t="s">
        <v>47</v>
      </c>
      <c r="D11" s="16" t="s">
        <v>49</v>
      </c>
      <c r="E11" s="465">
        <v>7</v>
      </c>
      <c r="F11" s="38" t="s">
        <v>206</v>
      </c>
      <c r="G11" s="335">
        <v>1</v>
      </c>
      <c r="H11" s="331">
        <v>1</v>
      </c>
      <c r="I11" s="331">
        <v>1</v>
      </c>
      <c r="J11" s="331" t="s">
        <v>157</v>
      </c>
      <c r="K11" s="181" t="e">
        <f t="shared" si="55"/>
        <v>#N/A</v>
      </c>
      <c r="L11" s="172" t="e">
        <f t="shared" si="0"/>
        <v>#N/A</v>
      </c>
      <c r="M11" s="174" t="e">
        <f t="shared" si="1"/>
        <v>#N/A</v>
      </c>
      <c r="N11" s="174" t="e">
        <f t="shared" si="69"/>
        <v>#N/A</v>
      </c>
      <c r="O11" s="173">
        <v>3</v>
      </c>
      <c r="P11" s="173">
        <v>3</v>
      </c>
      <c r="Q11" s="181" t="e">
        <f t="shared" si="34"/>
        <v>#N/A</v>
      </c>
      <c r="R11" s="172" t="e">
        <f t="shared" si="35"/>
        <v>#N/A</v>
      </c>
      <c r="S11" s="296"/>
      <c r="T11" s="332"/>
      <c r="U11" s="332"/>
      <c r="V11" s="332"/>
      <c r="W11" s="332"/>
      <c r="X11" s="332"/>
      <c r="Y11" s="333" t="s">
        <v>658</v>
      </c>
      <c r="Z11" s="334" t="s">
        <v>659</v>
      </c>
      <c r="AA11" s="335">
        <v>1</v>
      </c>
      <c r="AB11" s="331">
        <v>1</v>
      </c>
      <c r="AC11" s="331">
        <v>1</v>
      </c>
      <c r="AD11" s="331" t="s">
        <v>157</v>
      </c>
      <c r="AE11" s="181" t="e">
        <f t="shared" si="56"/>
        <v>#N/A</v>
      </c>
      <c r="AF11" s="172" t="e">
        <f t="shared" si="2"/>
        <v>#N/A</v>
      </c>
      <c r="AG11" s="174" t="e">
        <f t="shared" si="3"/>
        <v>#N/A</v>
      </c>
      <c r="AH11" s="174" t="e">
        <f t="shared" si="4"/>
        <v>#N/A</v>
      </c>
      <c r="AI11" s="173">
        <v>3</v>
      </c>
      <c r="AJ11" s="173">
        <v>3</v>
      </c>
      <c r="AK11" s="181" t="e">
        <f t="shared" si="36"/>
        <v>#N/A</v>
      </c>
      <c r="AL11" s="172" t="e">
        <f t="shared" si="5"/>
        <v>#N/A</v>
      </c>
      <c r="AM11" s="296"/>
      <c r="AN11" s="347"/>
      <c r="AO11" s="347"/>
      <c r="AP11" s="347"/>
      <c r="AQ11" s="347"/>
      <c r="AR11" s="347"/>
      <c r="AS11" s="333" t="s">
        <v>658</v>
      </c>
      <c r="AT11" s="334" t="s">
        <v>659</v>
      </c>
      <c r="AU11" s="444">
        <v>4</v>
      </c>
      <c r="AV11" s="442">
        <v>5</v>
      </c>
      <c r="AW11" s="442">
        <v>2</v>
      </c>
      <c r="AX11" s="442" t="s">
        <v>165</v>
      </c>
      <c r="AY11" s="181" t="e">
        <f t="shared" si="57"/>
        <v>#N/A</v>
      </c>
      <c r="AZ11" s="172" t="e">
        <f t="shared" si="37"/>
        <v>#N/A</v>
      </c>
      <c r="BA11" s="426" t="e">
        <f t="shared" si="6"/>
        <v>#N/A</v>
      </c>
      <c r="BB11" s="443" t="e">
        <f>VLOOKUP(BA11*AW11,biorisk,2,FALSE)</f>
        <v>#N/A</v>
      </c>
      <c r="BC11" s="429">
        <v>4</v>
      </c>
      <c r="BD11" s="173">
        <v>4</v>
      </c>
      <c r="BE11" s="181" t="e">
        <f t="shared" si="38"/>
        <v>#N/A</v>
      </c>
      <c r="BF11" s="172" t="e">
        <f t="shared" si="68"/>
        <v>#N/A</v>
      </c>
      <c r="BG11" s="296"/>
      <c r="BH11" s="347"/>
      <c r="BI11" s="347"/>
      <c r="BJ11" s="347"/>
      <c r="BK11" s="347"/>
      <c r="BL11" s="347"/>
      <c r="BM11" s="333" t="s">
        <v>658</v>
      </c>
      <c r="BN11" s="334" t="s">
        <v>659</v>
      </c>
      <c r="BO11" s="335">
        <v>3</v>
      </c>
      <c r="BP11" s="331">
        <v>5</v>
      </c>
      <c r="BQ11" s="331">
        <v>2</v>
      </c>
      <c r="BR11" s="331" t="s">
        <v>165</v>
      </c>
      <c r="BS11" s="181" t="e">
        <f t="shared" si="39"/>
        <v>#N/A</v>
      </c>
      <c r="BT11" s="172" t="e">
        <f t="shared" si="7"/>
        <v>#N/A</v>
      </c>
      <c r="BU11" s="174" t="e">
        <f t="shared" si="40"/>
        <v>#N/A</v>
      </c>
      <c r="BV11" s="375" t="e">
        <f t="shared" si="9"/>
        <v>#N/A</v>
      </c>
      <c r="BW11" s="173">
        <v>4</v>
      </c>
      <c r="BX11" s="173">
        <v>4</v>
      </c>
      <c r="BY11" s="181" t="e">
        <f t="shared" si="41"/>
        <v>#N/A</v>
      </c>
      <c r="BZ11" s="172" t="e">
        <f t="shared" si="10"/>
        <v>#N/A</v>
      </c>
      <c r="CA11" s="296"/>
      <c r="CB11" s="347"/>
      <c r="CC11" s="347"/>
      <c r="CD11" s="347"/>
      <c r="CE11" s="347"/>
      <c r="CF11" s="347"/>
      <c r="CG11" s="333" t="s">
        <v>658</v>
      </c>
      <c r="CH11" s="334" t="s">
        <v>659</v>
      </c>
      <c r="CI11" s="363" t="s">
        <v>206</v>
      </c>
      <c r="CJ11" s="331">
        <v>3</v>
      </c>
      <c r="CK11" s="331">
        <v>5</v>
      </c>
      <c r="CL11" s="331">
        <v>3</v>
      </c>
      <c r="CM11" s="331" t="s">
        <v>157</v>
      </c>
      <c r="CN11" s="181" t="e">
        <f t="shared" si="58"/>
        <v>#N/A</v>
      </c>
      <c r="CO11" s="172" t="e">
        <f t="shared" si="11"/>
        <v>#N/A</v>
      </c>
      <c r="CP11" s="174" t="e">
        <f t="shared" si="42"/>
        <v>#N/A</v>
      </c>
      <c r="CQ11" s="174" t="e">
        <f t="shared" si="12"/>
        <v>#N/A</v>
      </c>
      <c r="CR11" s="173">
        <v>2</v>
      </c>
      <c r="CS11" s="173">
        <v>4</v>
      </c>
      <c r="CT11" s="181" t="e">
        <f t="shared" si="43"/>
        <v>#N/A</v>
      </c>
      <c r="CU11" s="172" t="e">
        <f t="shared" si="44"/>
        <v>#N/A</v>
      </c>
      <c r="CV11" s="296"/>
      <c r="CW11" s="360" t="s">
        <v>660</v>
      </c>
      <c r="CX11" s="360" t="s">
        <v>661</v>
      </c>
      <c r="CY11" s="361"/>
      <c r="CZ11" s="362"/>
      <c r="DA11" s="361" t="s">
        <v>638</v>
      </c>
      <c r="DB11" s="362"/>
      <c r="DC11" s="361"/>
      <c r="DD11" s="333" t="s">
        <v>658</v>
      </c>
      <c r="DE11" s="334" t="s">
        <v>659</v>
      </c>
      <c r="DF11" s="335">
        <v>1</v>
      </c>
      <c r="DG11" s="331">
        <v>1</v>
      </c>
      <c r="DH11" s="331">
        <v>1</v>
      </c>
      <c r="DI11" s="331" t="s">
        <v>157</v>
      </c>
      <c r="DJ11" s="181" t="e">
        <f t="shared" si="59"/>
        <v>#N/A</v>
      </c>
      <c r="DK11" s="172" t="e">
        <f t="shared" si="13"/>
        <v>#N/A</v>
      </c>
      <c r="DL11" s="174" t="e">
        <f t="shared" si="14"/>
        <v>#N/A</v>
      </c>
      <c r="DM11" s="375" t="e">
        <f t="shared" si="15"/>
        <v>#N/A</v>
      </c>
      <c r="DN11" s="173">
        <v>3</v>
      </c>
      <c r="DO11" s="173">
        <v>3</v>
      </c>
      <c r="DP11" s="181" t="e">
        <f t="shared" si="45"/>
        <v>#N/A</v>
      </c>
      <c r="DQ11" s="172" t="e">
        <f t="shared" si="16"/>
        <v>#N/A</v>
      </c>
      <c r="DR11" s="296"/>
      <c r="DS11" s="372" t="s">
        <v>662</v>
      </c>
      <c r="DT11" s="347"/>
      <c r="DU11" s="347"/>
      <c r="DV11" s="347"/>
      <c r="DW11" s="347"/>
      <c r="DX11" s="347"/>
      <c r="DY11" s="333" t="s">
        <v>658</v>
      </c>
      <c r="DZ11" s="334" t="s">
        <v>659</v>
      </c>
      <c r="EA11" s="335">
        <v>4</v>
      </c>
      <c r="EB11" s="331">
        <v>5</v>
      </c>
      <c r="EC11" s="331">
        <v>3</v>
      </c>
      <c r="ED11" s="331" t="s">
        <v>165</v>
      </c>
      <c r="EE11" s="181" t="e">
        <f t="shared" si="60"/>
        <v>#N/A</v>
      </c>
      <c r="EF11" s="172" t="e">
        <f t="shared" si="17"/>
        <v>#N/A</v>
      </c>
      <c r="EG11" s="376" t="e">
        <f t="shared" si="18"/>
        <v>#N/A</v>
      </c>
      <c r="EH11" s="375" t="e">
        <f t="shared" si="19"/>
        <v>#N/A</v>
      </c>
      <c r="EI11" s="173">
        <v>4</v>
      </c>
      <c r="EJ11" s="173">
        <v>5</v>
      </c>
      <c r="EK11" s="181" t="e">
        <f t="shared" si="49"/>
        <v>#N/A</v>
      </c>
      <c r="EL11" s="172" t="e">
        <f t="shared" si="20"/>
        <v>#N/A</v>
      </c>
      <c r="EM11" s="296"/>
      <c r="EN11" s="14"/>
      <c r="EO11" s="332"/>
      <c r="EP11" s="332"/>
      <c r="EQ11" s="332"/>
      <c r="ER11" s="332"/>
      <c r="ES11" s="332"/>
      <c r="ET11" s="333" t="s">
        <v>658</v>
      </c>
      <c r="EU11" s="334" t="s">
        <v>659</v>
      </c>
      <c r="EV11" s="335">
        <v>5</v>
      </c>
      <c r="EW11" s="331">
        <v>5</v>
      </c>
      <c r="EX11" s="331">
        <v>5</v>
      </c>
      <c r="EY11" s="331" t="s">
        <v>157</v>
      </c>
      <c r="EZ11" s="181" t="e">
        <f t="shared" si="21"/>
        <v>#N/A</v>
      </c>
      <c r="FA11" s="172" t="e">
        <f t="shared" si="22"/>
        <v>#N/A</v>
      </c>
      <c r="FB11" s="376" t="e">
        <f t="shared" si="23"/>
        <v>#N/A</v>
      </c>
      <c r="FC11" s="375" t="e">
        <f t="shared" si="24"/>
        <v>#N/A</v>
      </c>
      <c r="FD11" s="173">
        <v>4</v>
      </c>
      <c r="FE11" s="173">
        <v>5</v>
      </c>
      <c r="FF11" s="181" t="e">
        <f t="shared" si="51"/>
        <v>#N/A</v>
      </c>
      <c r="FG11" s="172" t="e">
        <f t="shared" si="25"/>
        <v>#N/A</v>
      </c>
      <c r="FH11" s="296"/>
      <c r="FI11" s="14"/>
      <c r="FJ11" s="332"/>
      <c r="FK11" s="332"/>
      <c r="FL11" s="332"/>
      <c r="FM11" s="332"/>
      <c r="FN11" s="332"/>
      <c r="FO11" s="333" t="s">
        <v>658</v>
      </c>
      <c r="FP11" s="334" t="s">
        <v>659</v>
      </c>
      <c r="FQ11" s="335"/>
      <c r="FR11" s="331"/>
      <c r="FS11" s="331"/>
      <c r="FT11" s="331"/>
      <c r="FU11" s="181" t="e">
        <f t="shared" si="26"/>
        <v>#N/A</v>
      </c>
      <c r="FV11" s="172" t="e">
        <f t="shared" si="27"/>
        <v>#N/A</v>
      </c>
      <c r="FW11" s="376" t="e">
        <f t="shared" si="28"/>
        <v>#N/A</v>
      </c>
      <c r="FX11" s="375" t="e">
        <f t="shared" si="29"/>
        <v>#N/A</v>
      </c>
      <c r="FY11" s="173"/>
      <c r="FZ11" s="173"/>
      <c r="GA11" s="181" t="e">
        <f t="shared" si="52"/>
        <v>#N/A</v>
      </c>
      <c r="GB11" s="172" t="e">
        <f t="shared" si="30"/>
        <v>#N/A</v>
      </c>
      <c r="GC11" s="296"/>
      <c r="GD11" s="14"/>
      <c r="GE11" s="332"/>
      <c r="GF11" s="332"/>
      <c r="GG11" s="332"/>
      <c r="GH11" s="332"/>
      <c r="GI11" s="332"/>
      <c r="GJ11" s="333" t="s">
        <v>658</v>
      </c>
      <c r="GK11" s="334" t="s">
        <v>659</v>
      </c>
      <c r="GL11" s="335">
        <v>2</v>
      </c>
      <c r="GM11" s="331">
        <v>2</v>
      </c>
      <c r="GN11" s="331">
        <v>2</v>
      </c>
      <c r="GO11" s="331" t="s">
        <v>165</v>
      </c>
      <c r="GP11" s="181" t="e">
        <f t="shared" si="61"/>
        <v>#N/A</v>
      </c>
      <c r="GQ11" s="172" t="e">
        <f t="shared" si="31"/>
        <v>#N/A</v>
      </c>
      <c r="GR11" s="376" t="e">
        <f t="shared" si="32"/>
        <v>#N/A</v>
      </c>
      <c r="GS11" s="375" t="e">
        <f t="shared" si="33"/>
        <v>#N/A</v>
      </c>
      <c r="GT11" s="173">
        <v>3</v>
      </c>
      <c r="GU11" s="173">
        <v>3</v>
      </c>
      <c r="GV11" s="181" t="e">
        <f t="shared" si="53"/>
        <v>#N/A</v>
      </c>
      <c r="GW11" s="172" t="e">
        <f t="shared" si="54"/>
        <v>#N/A</v>
      </c>
      <c r="GX11" s="296"/>
      <c r="GY11" s="14"/>
      <c r="GZ11" s="332"/>
      <c r="HA11" s="332"/>
      <c r="HB11" s="332"/>
      <c r="HC11" s="332"/>
      <c r="HD11" s="332"/>
      <c r="HE11" s="333" t="s">
        <v>658</v>
      </c>
      <c r="HF11" s="334" t="s">
        <v>659</v>
      </c>
    </row>
    <row r="12" spans="1:214" ht="100" customHeight="1">
      <c r="A12" s="177" t="s">
        <v>215</v>
      </c>
      <c r="B12" s="175" t="s">
        <v>38</v>
      </c>
      <c r="C12" s="175" t="s">
        <v>47</v>
      </c>
      <c r="D12" s="16" t="s">
        <v>50</v>
      </c>
      <c r="E12" s="465">
        <v>8</v>
      </c>
      <c r="F12" s="38" t="s">
        <v>216</v>
      </c>
      <c r="G12" s="335">
        <v>1</v>
      </c>
      <c r="H12" s="331">
        <v>1</v>
      </c>
      <c r="I12" s="331">
        <v>1</v>
      </c>
      <c r="J12" s="331" t="s">
        <v>157</v>
      </c>
      <c r="K12" s="181" t="e">
        <f t="shared" si="55"/>
        <v>#N/A</v>
      </c>
      <c r="L12" s="172" t="e">
        <f t="shared" si="0"/>
        <v>#N/A</v>
      </c>
      <c r="M12" s="174" t="e">
        <f t="shared" si="1"/>
        <v>#N/A</v>
      </c>
      <c r="N12" s="174" t="e">
        <f t="shared" si="69"/>
        <v>#N/A</v>
      </c>
      <c r="O12" s="173">
        <v>3</v>
      </c>
      <c r="P12" s="173">
        <v>3</v>
      </c>
      <c r="Q12" s="181" t="e">
        <f t="shared" si="34"/>
        <v>#N/A</v>
      </c>
      <c r="R12" s="172" t="e">
        <f t="shared" si="35"/>
        <v>#N/A</v>
      </c>
      <c r="S12" s="296"/>
      <c r="T12" s="332"/>
      <c r="U12" s="332"/>
      <c r="V12" s="332"/>
      <c r="W12" s="332"/>
      <c r="X12" s="332"/>
      <c r="Y12" s="333" t="s">
        <v>663</v>
      </c>
      <c r="Z12" s="334" t="s">
        <v>664</v>
      </c>
      <c r="AA12" s="335">
        <v>1</v>
      </c>
      <c r="AB12" s="331">
        <v>1</v>
      </c>
      <c r="AC12" s="331">
        <v>1</v>
      </c>
      <c r="AD12" s="331" t="s">
        <v>157</v>
      </c>
      <c r="AE12" s="181" t="e">
        <f t="shared" si="56"/>
        <v>#N/A</v>
      </c>
      <c r="AF12" s="172" t="e">
        <f t="shared" si="2"/>
        <v>#N/A</v>
      </c>
      <c r="AG12" s="174" t="e">
        <f t="shared" si="3"/>
        <v>#N/A</v>
      </c>
      <c r="AH12" s="174" t="e">
        <f t="shared" si="4"/>
        <v>#N/A</v>
      </c>
      <c r="AI12" s="173">
        <v>3</v>
      </c>
      <c r="AJ12" s="173">
        <v>3</v>
      </c>
      <c r="AK12" s="181" t="e">
        <f t="shared" si="36"/>
        <v>#N/A</v>
      </c>
      <c r="AL12" s="172" t="e">
        <f t="shared" si="5"/>
        <v>#N/A</v>
      </c>
      <c r="AM12" s="296"/>
      <c r="AN12" s="347"/>
      <c r="AO12" s="347"/>
      <c r="AP12" s="347"/>
      <c r="AQ12" s="347"/>
      <c r="AR12" s="347"/>
      <c r="AS12" s="333" t="s">
        <v>663</v>
      </c>
      <c r="AT12" s="334" t="s">
        <v>664</v>
      </c>
      <c r="AU12" s="444">
        <v>4</v>
      </c>
      <c r="AV12" s="442">
        <v>5</v>
      </c>
      <c r="AW12" s="442">
        <v>2</v>
      </c>
      <c r="AX12" s="442" t="s">
        <v>165</v>
      </c>
      <c r="AY12" s="181" t="e">
        <f t="shared" si="57"/>
        <v>#N/A</v>
      </c>
      <c r="AZ12" s="172" t="e">
        <f t="shared" si="37"/>
        <v>#N/A</v>
      </c>
      <c r="BA12" s="426" t="e">
        <f t="shared" si="6"/>
        <v>#N/A</v>
      </c>
      <c r="BB12" s="443" t="e">
        <f>VLOOKUP(BA12*AW12,biorisk,2,FALSE)</f>
        <v>#N/A</v>
      </c>
      <c r="BC12" s="429">
        <v>4</v>
      </c>
      <c r="BD12" s="173">
        <v>4</v>
      </c>
      <c r="BE12" s="181" t="e">
        <f t="shared" si="38"/>
        <v>#N/A</v>
      </c>
      <c r="BF12" s="172" t="e">
        <f>VLOOKUP(BB12&amp;BD12,futurerisk,3,FALSE)</f>
        <v>#N/A</v>
      </c>
      <c r="BG12" s="296"/>
      <c r="BH12" s="347"/>
      <c r="BI12" s="347"/>
      <c r="BJ12" s="347"/>
      <c r="BK12" s="347"/>
      <c r="BL12" s="347"/>
      <c r="BM12" s="333" t="s">
        <v>663</v>
      </c>
      <c r="BN12" s="334" t="s">
        <v>664</v>
      </c>
      <c r="BO12" s="335">
        <v>3</v>
      </c>
      <c r="BP12" s="331">
        <v>5</v>
      </c>
      <c r="BQ12" s="331">
        <v>2</v>
      </c>
      <c r="BR12" s="331" t="s">
        <v>165</v>
      </c>
      <c r="BS12" s="181" t="e">
        <f t="shared" si="39"/>
        <v>#N/A</v>
      </c>
      <c r="BT12" s="172" t="e">
        <f t="shared" si="7"/>
        <v>#N/A</v>
      </c>
      <c r="BU12" s="174" t="e">
        <f t="shared" si="40"/>
        <v>#N/A</v>
      </c>
      <c r="BV12" s="375" t="e">
        <f t="shared" si="9"/>
        <v>#N/A</v>
      </c>
      <c r="BW12" s="173">
        <v>4</v>
      </c>
      <c r="BX12" s="173">
        <v>4</v>
      </c>
      <c r="BY12" s="181" t="e">
        <f t="shared" si="41"/>
        <v>#N/A</v>
      </c>
      <c r="BZ12" s="172" t="e">
        <f t="shared" si="10"/>
        <v>#N/A</v>
      </c>
      <c r="CA12" s="296"/>
      <c r="CB12" s="347"/>
      <c r="CC12" s="347"/>
      <c r="CD12" s="347"/>
      <c r="CE12" s="347"/>
      <c r="CF12" s="347"/>
      <c r="CG12" s="333" t="s">
        <v>663</v>
      </c>
      <c r="CH12" s="334" t="s">
        <v>664</v>
      </c>
      <c r="CI12" s="363" t="s">
        <v>216</v>
      </c>
      <c r="CJ12" s="331">
        <v>1</v>
      </c>
      <c r="CK12" s="331">
        <v>1</v>
      </c>
      <c r="CL12" s="331">
        <v>1</v>
      </c>
      <c r="CM12" s="331" t="s">
        <v>157</v>
      </c>
      <c r="CN12" s="181" t="e">
        <f t="shared" si="58"/>
        <v>#N/A</v>
      </c>
      <c r="CO12" s="172" t="e">
        <f t="shared" si="11"/>
        <v>#N/A</v>
      </c>
      <c r="CP12" s="174" t="e">
        <f t="shared" si="42"/>
        <v>#N/A</v>
      </c>
      <c r="CQ12" s="174" t="e">
        <f t="shared" si="12"/>
        <v>#N/A</v>
      </c>
      <c r="CR12" s="173">
        <v>2</v>
      </c>
      <c r="CS12" s="173">
        <v>3</v>
      </c>
      <c r="CT12" s="181" t="e">
        <f t="shared" si="43"/>
        <v>#N/A</v>
      </c>
      <c r="CU12" s="172" t="e">
        <f t="shared" si="44"/>
        <v>#N/A</v>
      </c>
      <c r="CV12" s="296"/>
      <c r="CW12" s="360" t="s">
        <v>665</v>
      </c>
      <c r="CX12" s="360" t="s">
        <v>666</v>
      </c>
      <c r="CY12" s="361"/>
      <c r="CZ12" s="362"/>
      <c r="DA12" s="361" t="s">
        <v>638</v>
      </c>
      <c r="DB12" s="362"/>
      <c r="DC12" s="360"/>
      <c r="DD12" s="333" t="s">
        <v>663</v>
      </c>
      <c r="DE12" s="334" t="s">
        <v>664</v>
      </c>
      <c r="DF12" s="335">
        <v>1</v>
      </c>
      <c r="DG12" s="331">
        <v>1</v>
      </c>
      <c r="DH12" s="331">
        <v>1</v>
      </c>
      <c r="DI12" s="331" t="s">
        <v>157</v>
      </c>
      <c r="DJ12" s="181" t="e">
        <f t="shared" si="59"/>
        <v>#N/A</v>
      </c>
      <c r="DK12" s="172" t="e">
        <f t="shared" si="13"/>
        <v>#N/A</v>
      </c>
      <c r="DL12" s="174" t="e">
        <f t="shared" si="14"/>
        <v>#N/A</v>
      </c>
      <c r="DM12" s="375" t="e">
        <f t="shared" si="15"/>
        <v>#N/A</v>
      </c>
      <c r="DN12" s="173">
        <v>3</v>
      </c>
      <c r="DO12" s="173">
        <v>3</v>
      </c>
      <c r="DP12" s="181" t="e">
        <f t="shared" si="45"/>
        <v>#N/A</v>
      </c>
      <c r="DQ12" s="172" t="e">
        <f t="shared" si="16"/>
        <v>#N/A</v>
      </c>
      <c r="DR12" s="296"/>
      <c r="DS12" s="14"/>
      <c r="DT12" s="347"/>
      <c r="DU12" s="347"/>
      <c r="DV12" s="347"/>
      <c r="DW12" s="347"/>
      <c r="DX12" s="347"/>
      <c r="DY12" s="333" t="s">
        <v>663</v>
      </c>
      <c r="DZ12" s="334" t="s">
        <v>664</v>
      </c>
      <c r="EA12" s="335">
        <v>2</v>
      </c>
      <c r="EB12" s="331">
        <v>1</v>
      </c>
      <c r="EC12" s="331">
        <v>1</v>
      </c>
      <c r="ED12" s="331" t="s">
        <v>165</v>
      </c>
      <c r="EE12" s="181" t="e">
        <f t="shared" si="60"/>
        <v>#N/A</v>
      </c>
      <c r="EF12" s="172" t="e">
        <f t="shared" si="17"/>
        <v>#N/A</v>
      </c>
      <c r="EG12" s="376" t="e">
        <f t="shared" si="18"/>
        <v>#N/A</v>
      </c>
      <c r="EH12" s="375" t="e">
        <f t="shared" si="19"/>
        <v>#N/A</v>
      </c>
      <c r="EI12" s="173">
        <v>3</v>
      </c>
      <c r="EJ12" s="173">
        <v>3</v>
      </c>
      <c r="EK12" s="181" t="e">
        <f t="shared" si="49"/>
        <v>#N/A</v>
      </c>
      <c r="EL12" s="172" t="e">
        <f t="shared" si="20"/>
        <v>#N/A</v>
      </c>
      <c r="EM12" s="296"/>
      <c r="EN12" s="14"/>
      <c r="EO12" s="332"/>
      <c r="EP12" s="332"/>
      <c r="EQ12" s="332"/>
      <c r="ER12" s="332"/>
      <c r="ES12" s="332"/>
      <c r="ET12" s="333" t="s">
        <v>663</v>
      </c>
      <c r="EU12" s="334" t="s">
        <v>664</v>
      </c>
      <c r="EV12" s="335">
        <v>5</v>
      </c>
      <c r="EW12" s="331">
        <v>5</v>
      </c>
      <c r="EX12" s="331">
        <v>5</v>
      </c>
      <c r="EY12" s="331" t="s">
        <v>157</v>
      </c>
      <c r="EZ12" s="181" t="e">
        <f t="shared" si="21"/>
        <v>#N/A</v>
      </c>
      <c r="FA12" s="172" t="e">
        <f t="shared" si="22"/>
        <v>#N/A</v>
      </c>
      <c r="FB12" s="376" t="e">
        <f t="shared" si="23"/>
        <v>#N/A</v>
      </c>
      <c r="FC12" s="375" t="e">
        <f t="shared" si="24"/>
        <v>#N/A</v>
      </c>
      <c r="FD12" s="173">
        <v>4</v>
      </c>
      <c r="FE12" s="173">
        <v>5</v>
      </c>
      <c r="FF12" s="181" t="e">
        <f t="shared" si="51"/>
        <v>#N/A</v>
      </c>
      <c r="FG12" s="172" t="e">
        <f t="shared" si="25"/>
        <v>#N/A</v>
      </c>
      <c r="FH12" s="296"/>
      <c r="FI12" s="14"/>
      <c r="FJ12" s="332"/>
      <c r="FK12" s="332"/>
      <c r="FL12" s="332"/>
      <c r="FM12" s="332"/>
      <c r="FN12" s="332"/>
      <c r="FO12" s="333" t="s">
        <v>663</v>
      </c>
      <c r="FP12" s="334" t="s">
        <v>664</v>
      </c>
      <c r="FQ12" s="335"/>
      <c r="FR12" s="331"/>
      <c r="FS12" s="331"/>
      <c r="FT12" s="331"/>
      <c r="FU12" s="181" t="e">
        <f t="shared" si="26"/>
        <v>#N/A</v>
      </c>
      <c r="FV12" s="172" t="e">
        <f t="shared" si="27"/>
        <v>#N/A</v>
      </c>
      <c r="FW12" s="376" t="e">
        <f t="shared" si="28"/>
        <v>#N/A</v>
      </c>
      <c r="FX12" s="375" t="e">
        <f t="shared" si="29"/>
        <v>#N/A</v>
      </c>
      <c r="FY12" s="173"/>
      <c r="FZ12" s="173"/>
      <c r="GA12" s="181" t="e">
        <f t="shared" si="52"/>
        <v>#N/A</v>
      </c>
      <c r="GB12" s="172" t="e">
        <f t="shared" si="30"/>
        <v>#N/A</v>
      </c>
      <c r="GC12" s="296"/>
      <c r="GD12" s="14"/>
      <c r="GE12" s="332"/>
      <c r="GF12" s="332"/>
      <c r="GG12" s="332"/>
      <c r="GH12" s="332"/>
      <c r="GI12" s="332"/>
      <c r="GJ12" s="333" t="s">
        <v>663</v>
      </c>
      <c r="GK12" s="334" t="s">
        <v>664</v>
      </c>
      <c r="GL12" s="335">
        <v>2</v>
      </c>
      <c r="GM12" s="331">
        <v>2</v>
      </c>
      <c r="GN12" s="331">
        <v>2</v>
      </c>
      <c r="GO12" s="331" t="s">
        <v>165</v>
      </c>
      <c r="GP12" s="181" t="e">
        <f t="shared" si="61"/>
        <v>#N/A</v>
      </c>
      <c r="GQ12" s="172" t="e">
        <f t="shared" si="31"/>
        <v>#N/A</v>
      </c>
      <c r="GR12" s="376" t="e">
        <f t="shared" si="32"/>
        <v>#N/A</v>
      </c>
      <c r="GS12" s="375" t="e">
        <f t="shared" si="33"/>
        <v>#N/A</v>
      </c>
      <c r="GT12" s="173">
        <v>3</v>
      </c>
      <c r="GU12" s="173">
        <v>3</v>
      </c>
      <c r="GV12" s="181" t="e">
        <f t="shared" si="53"/>
        <v>#N/A</v>
      </c>
      <c r="GW12" s="172" t="e">
        <f t="shared" si="54"/>
        <v>#N/A</v>
      </c>
      <c r="GX12" s="296"/>
      <c r="GY12" s="14"/>
      <c r="GZ12" s="332"/>
      <c r="HA12" s="332"/>
      <c r="HB12" s="332"/>
      <c r="HC12" s="332"/>
      <c r="HD12" s="332"/>
      <c r="HE12" s="333" t="s">
        <v>663</v>
      </c>
      <c r="HF12" s="334" t="s">
        <v>664</v>
      </c>
    </row>
    <row r="13" spans="1:214" ht="100" customHeight="1">
      <c r="A13" s="177" t="s">
        <v>196</v>
      </c>
      <c r="B13" s="175" t="s">
        <v>38</v>
      </c>
      <c r="C13" s="175" t="s">
        <v>51</v>
      </c>
      <c r="D13" s="16" t="s">
        <v>52</v>
      </c>
      <c r="E13" s="465">
        <v>9</v>
      </c>
      <c r="F13" s="38" t="s">
        <v>223</v>
      </c>
      <c r="G13" s="335">
        <v>1</v>
      </c>
      <c r="H13" s="331">
        <v>5</v>
      </c>
      <c r="I13" s="331">
        <v>1</v>
      </c>
      <c r="J13" s="331" t="s">
        <v>157</v>
      </c>
      <c r="K13" s="181" t="e">
        <f t="shared" si="55"/>
        <v>#N/A</v>
      </c>
      <c r="L13" s="172" t="e">
        <f t="shared" si="0"/>
        <v>#N/A</v>
      </c>
      <c r="M13" s="174" t="e">
        <f t="shared" si="1"/>
        <v>#N/A</v>
      </c>
      <c r="N13" s="174" t="e">
        <f t="shared" si="69"/>
        <v>#N/A</v>
      </c>
      <c r="O13" s="173">
        <v>3</v>
      </c>
      <c r="P13" s="173">
        <v>2</v>
      </c>
      <c r="Q13" s="181" t="e">
        <f t="shared" si="34"/>
        <v>#N/A</v>
      </c>
      <c r="R13" s="172" t="e">
        <f t="shared" si="35"/>
        <v>#N/A</v>
      </c>
      <c r="S13" s="296"/>
      <c r="T13" s="332"/>
      <c r="U13" s="332"/>
      <c r="V13" s="332"/>
      <c r="W13" s="332"/>
      <c r="X13" s="332"/>
      <c r="Y13" s="333" t="s">
        <v>667</v>
      </c>
      <c r="Z13" s="334" t="s">
        <v>668</v>
      </c>
      <c r="AA13" s="335">
        <v>1</v>
      </c>
      <c r="AB13" s="331">
        <v>5</v>
      </c>
      <c r="AC13" s="331">
        <v>1</v>
      </c>
      <c r="AD13" s="331" t="s">
        <v>157</v>
      </c>
      <c r="AE13" s="181" t="e">
        <f t="shared" si="56"/>
        <v>#N/A</v>
      </c>
      <c r="AF13" s="172" t="e">
        <f t="shared" si="2"/>
        <v>#N/A</v>
      </c>
      <c r="AG13" s="174" t="e">
        <f t="shared" si="3"/>
        <v>#N/A</v>
      </c>
      <c r="AH13" s="174" t="e">
        <f t="shared" si="4"/>
        <v>#N/A</v>
      </c>
      <c r="AI13" s="173">
        <v>3</v>
      </c>
      <c r="AJ13" s="173">
        <v>2</v>
      </c>
      <c r="AK13" s="181" t="e">
        <f t="shared" si="36"/>
        <v>#N/A</v>
      </c>
      <c r="AL13" s="172" t="e">
        <f t="shared" si="5"/>
        <v>#N/A</v>
      </c>
      <c r="AM13" s="296"/>
      <c r="AN13" s="347"/>
      <c r="AO13" s="347"/>
      <c r="AP13" s="347"/>
      <c r="AQ13" s="347"/>
      <c r="AR13" s="347"/>
      <c r="AS13" s="333" t="s">
        <v>667</v>
      </c>
      <c r="AT13" s="334" t="s">
        <v>668</v>
      </c>
      <c r="AU13" s="444">
        <v>1</v>
      </c>
      <c r="AV13" s="442">
        <v>2</v>
      </c>
      <c r="AW13" s="442">
        <v>1</v>
      </c>
      <c r="AX13" s="442" t="s">
        <v>179</v>
      </c>
      <c r="AY13" s="181" t="e">
        <f t="shared" si="57"/>
        <v>#N/A</v>
      </c>
      <c r="AZ13" s="172" t="e">
        <f t="shared" si="37"/>
        <v>#N/A</v>
      </c>
      <c r="BA13" s="426" t="e">
        <f t="shared" si="6"/>
        <v>#N/A</v>
      </c>
      <c r="BB13" s="443" t="e">
        <f>VLOOKUP(BA13*AW13,biorisk,2,FALSE)</f>
        <v>#N/A</v>
      </c>
      <c r="BC13" s="429">
        <v>2</v>
      </c>
      <c r="BD13" s="173">
        <v>2</v>
      </c>
      <c r="BE13" s="181" t="e">
        <f t="shared" si="38"/>
        <v>#N/A</v>
      </c>
      <c r="BF13" s="172" t="e">
        <f t="shared" si="68"/>
        <v>#N/A</v>
      </c>
      <c r="BG13" s="296"/>
      <c r="BH13" s="347"/>
      <c r="BI13" s="347"/>
      <c r="BJ13" s="347"/>
      <c r="BK13" s="347"/>
      <c r="BL13" s="347"/>
      <c r="BM13" s="333" t="s">
        <v>667</v>
      </c>
      <c r="BN13" s="334" t="s">
        <v>668</v>
      </c>
      <c r="BO13" s="335">
        <v>1</v>
      </c>
      <c r="BP13" s="331">
        <v>5</v>
      </c>
      <c r="BQ13" s="331">
        <v>1</v>
      </c>
      <c r="BR13" s="331" t="s">
        <v>157</v>
      </c>
      <c r="BS13" s="181" t="e">
        <f t="shared" si="39"/>
        <v>#N/A</v>
      </c>
      <c r="BT13" s="172" t="e">
        <f t="shared" si="7"/>
        <v>#N/A</v>
      </c>
      <c r="BU13" s="174" t="e">
        <f t="shared" si="40"/>
        <v>#N/A</v>
      </c>
      <c r="BV13" s="375" t="e">
        <f t="shared" si="9"/>
        <v>#N/A</v>
      </c>
      <c r="BW13" s="173">
        <v>3</v>
      </c>
      <c r="BX13" s="173">
        <v>2</v>
      </c>
      <c r="BY13" s="181" t="e">
        <f t="shared" si="41"/>
        <v>#N/A</v>
      </c>
      <c r="BZ13" s="172" t="e">
        <f t="shared" si="10"/>
        <v>#N/A</v>
      </c>
      <c r="CA13" s="296"/>
      <c r="CB13" s="347"/>
      <c r="CC13" s="347"/>
      <c r="CD13" s="347"/>
      <c r="CE13" s="347"/>
      <c r="CF13" s="347"/>
      <c r="CG13" s="333" t="s">
        <v>667</v>
      </c>
      <c r="CH13" s="334" t="s">
        <v>668</v>
      </c>
      <c r="CI13" s="363" t="s">
        <v>223</v>
      </c>
      <c r="CJ13" s="331">
        <v>1</v>
      </c>
      <c r="CK13" s="331">
        <v>1</v>
      </c>
      <c r="CL13" s="331">
        <v>1</v>
      </c>
      <c r="CM13" s="331" t="s">
        <v>157</v>
      </c>
      <c r="CN13" s="181" t="e">
        <f t="shared" si="58"/>
        <v>#N/A</v>
      </c>
      <c r="CO13" s="172" t="e">
        <f t="shared" si="11"/>
        <v>#N/A</v>
      </c>
      <c r="CP13" s="174" t="e">
        <f t="shared" si="42"/>
        <v>#N/A</v>
      </c>
      <c r="CQ13" s="174" t="e">
        <f t="shared" si="12"/>
        <v>#N/A</v>
      </c>
      <c r="CR13" s="173">
        <v>3</v>
      </c>
      <c r="CS13" s="173">
        <v>3</v>
      </c>
      <c r="CT13" s="181" t="e">
        <f t="shared" si="43"/>
        <v>#N/A</v>
      </c>
      <c r="CU13" s="172" t="e">
        <f t="shared" si="44"/>
        <v>#N/A</v>
      </c>
      <c r="CV13" s="296"/>
      <c r="CW13" s="360"/>
      <c r="CX13" s="360" t="s">
        <v>669</v>
      </c>
      <c r="CY13" s="362"/>
      <c r="CZ13" s="362"/>
      <c r="DA13" s="361" t="s">
        <v>638</v>
      </c>
      <c r="DB13" s="362"/>
      <c r="DC13" s="361" t="s">
        <v>670</v>
      </c>
      <c r="DD13" s="333" t="s">
        <v>667</v>
      </c>
      <c r="DE13" s="334" t="s">
        <v>668</v>
      </c>
      <c r="DF13" s="335">
        <v>1</v>
      </c>
      <c r="DG13" s="331">
        <v>5</v>
      </c>
      <c r="DH13" s="331">
        <v>2</v>
      </c>
      <c r="DI13" s="331" t="s">
        <v>157</v>
      </c>
      <c r="DJ13" s="181" t="e">
        <f t="shared" si="59"/>
        <v>#N/A</v>
      </c>
      <c r="DK13" s="172" t="e">
        <f t="shared" si="13"/>
        <v>#N/A</v>
      </c>
      <c r="DL13" s="174" t="e">
        <f t="shared" si="14"/>
        <v>#N/A</v>
      </c>
      <c r="DM13" s="375" t="e">
        <f t="shared" si="15"/>
        <v>#N/A</v>
      </c>
      <c r="DN13" s="173">
        <v>3</v>
      </c>
      <c r="DO13" s="173">
        <v>4</v>
      </c>
      <c r="DP13" s="181" t="e">
        <f t="shared" si="45"/>
        <v>#N/A</v>
      </c>
      <c r="DQ13" s="172" t="e">
        <f t="shared" si="16"/>
        <v>#N/A</v>
      </c>
      <c r="DR13" s="296"/>
      <c r="DS13" s="14"/>
      <c r="DT13" s="347"/>
      <c r="DU13" s="347"/>
      <c r="DV13" s="347"/>
      <c r="DW13" s="347"/>
      <c r="DX13" s="347"/>
      <c r="DY13" s="333" t="s">
        <v>667</v>
      </c>
      <c r="DZ13" s="334" t="s">
        <v>668</v>
      </c>
      <c r="EA13" s="335">
        <v>2</v>
      </c>
      <c r="EB13" s="331">
        <v>5</v>
      </c>
      <c r="EC13" s="331">
        <v>2</v>
      </c>
      <c r="ED13" s="331" t="s">
        <v>157</v>
      </c>
      <c r="EE13" s="181">
        <f t="shared" si="60"/>
        <v>0</v>
      </c>
      <c r="EF13" s="172" t="e">
        <f t="shared" si="17"/>
        <v>#N/A</v>
      </c>
      <c r="EG13" s="376">
        <f t="shared" si="18"/>
        <v>0</v>
      </c>
      <c r="EH13" s="375" t="e">
        <f t="shared" si="19"/>
        <v>#N/A</v>
      </c>
      <c r="EI13" s="173">
        <v>3</v>
      </c>
      <c r="EJ13" s="173">
        <v>4</v>
      </c>
      <c r="EK13" s="181" t="e">
        <f t="shared" si="49"/>
        <v>#N/A</v>
      </c>
      <c r="EL13" s="172" t="e">
        <f t="shared" si="20"/>
        <v>#N/A</v>
      </c>
      <c r="EM13" s="296"/>
      <c r="EN13" s="14"/>
      <c r="EO13" s="332"/>
      <c r="EP13" s="332"/>
      <c r="EQ13" s="332"/>
      <c r="ER13" s="332"/>
      <c r="ES13" s="332"/>
      <c r="ET13" s="333" t="s">
        <v>667</v>
      </c>
      <c r="EU13" s="334" t="s">
        <v>668</v>
      </c>
      <c r="EV13" s="335">
        <v>1</v>
      </c>
      <c r="EW13" s="331">
        <v>5</v>
      </c>
      <c r="EX13" s="331">
        <v>1</v>
      </c>
      <c r="EY13" s="331" t="s">
        <v>157</v>
      </c>
      <c r="EZ13" s="181" t="e">
        <f t="shared" si="21"/>
        <v>#N/A</v>
      </c>
      <c r="FA13" s="172" t="e">
        <f t="shared" si="22"/>
        <v>#N/A</v>
      </c>
      <c r="FB13" s="376" t="e">
        <f t="shared" si="23"/>
        <v>#N/A</v>
      </c>
      <c r="FC13" s="375" t="e">
        <f t="shared" si="24"/>
        <v>#N/A</v>
      </c>
      <c r="FD13" s="173">
        <v>3</v>
      </c>
      <c r="FE13" s="173">
        <v>4</v>
      </c>
      <c r="FF13" s="181" t="e">
        <f t="shared" si="51"/>
        <v>#N/A</v>
      </c>
      <c r="FG13" s="172" t="e">
        <f t="shared" si="25"/>
        <v>#N/A</v>
      </c>
      <c r="FH13" s="296"/>
      <c r="FI13" s="14"/>
      <c r="FJ13" s="332"/>
      <c r="FK13" s="332"/>
      <c r="FL13" s="332"/>
      <c r="FM13" s="332"/>
      <c r="FN13" s="332"/>
      <c r="FO13" s="333" t="s">
        <v>667</v>
      </c>
      <c r="FP13" s="334" t="s">
        <v>668</v>
      </c>
      <c r="FQ13" s="335">
        <v>1</v>
      </c>
      <c r="FR13" s="331">
        <v>3</v>
      </c>
      <c r="FS13" s="331">
        <v>1</v>
      </c>
      <c r="FT13" s="331" t="s">
        <v>157</v>
      </c>
      <c r="FU13" s="181" t="e">
        <f t="shared" si="26"/>
        <v>#N/A</v>
      </c>
      <c r="FV13" s="172" t="e">
        <f t="shared" si="27"/>
        <v>#N/A</v>
      </c>
      <c r="FW13" s="376" t="e">
        <f t="shared" si="28"/>
        <v>#N/A</v>
      </c>
      <c r="FX13" s="375" t="e">
        <f t="shared" si="29"/>
        <v>#N/A</v>
      </c>
      <c r="FY13" s="173">
        <v>3</v>
      </c>
      <c r="FZ13" s="173">
        <v>4</v>
      </c>
      <c r="GA13" s="181" t="e">
        <f t="shared" si="52"/>
        <v>#N/A</v>
      </c>
      <c r="GB13" s="172" t="e">
        <f t="shared" si="30"/>
        <v>#N/A</v>
      </c>
      <c r="GC13" s="296"/>
      <c r="GD13" s="14"/>
      <c r="GE13" s="332"/>
      <c r="GF13" s="332"/>
      <c r="GG13" s="332"/>
      <c r="GH13" s="332"/>
      <c r="GI13" s="332"/>
      <c r="GJ13" s="333" t="s">
        <v>667</v>
      </c>
      <c r="GK13" s="334" t="s">
        <v>668</v>
      </c>
      <c r="GL13" s="335">
        <v>1</v>
      </c>
      <c r="GM13" s="331">
        <v>5</v>
      </c>
      <c r="GN13" s="331">
        <v>1</v>
      </c>
      <c r="GO13" s="331" t="s">
        <v>157</v>
      </c>
      <c r="GP13" s="181" t="e">
        <f t="shared" si="61"/>
        <v>#N/A</v>
      </c>
      <c r="GQ13" s="172" t="e">
        <f t="shared" si="31"/>
        <v>#N/A</v>
      </c>
      <c r="GR13" s="376" t="e">
        <f t="shared" si="32"/>
        <v>#N/A</v>
      </c>
      <c r="GS13" s="375" t="e">
        <f t="shared" si="33"/>
        <v>#N/A</v>
      </c>
      <c r="GT13" s="173">
        <v>3</v>
      </c>
      <c r="GU13" s="173">
        <v>4</v>
      </c>
      <c r="GV13" s="181" t="e">
        <f t="shared" si="53"/>
        <v>#N/A</v>
      </c>
      <c r="GW13" s="172" t="e">
        <f t="shared" si="54"/>
        <v>#N/A</v>
      </c>
      <c r="GX13" s="296"/>
      <c r="GY13" s="14"/>
      <c r="GZ13" s="332"/>
      <c r="HA13" s="332"/>
      <c r="HB13" s="332"/>
      <c r="HC13" s="332"/>
      <c r="HD13" s="332"/>
      <c r="HE13" s="333" t="s">
        <v>667</v>
      </c>
      <c r="HF13" s="334" t="s">
        <v>668</v>
      </c>
    </row>
    <row r="14" spans="1:214" ht="100" customHeight="1">
      <c r="A14" s="178" t="s">
        <v>172</v>
      </c>
      <c r="B14" s="175" t="s">
        <v>38</v>
      </c>
      <c r="C14" s="175" t="s">
        <v>51</v>
      </c>
      <c r="D14" s="16" t="s">
        <v>53</v>
      </c>
      <c r="E14" s="465">
        <v>10</v>
      </c>
      <c r="F14" s="38" t="s">
        <v>235</v>
      </c>
      <c r="G14" s="335">
        <v>-1</v>
      </c>
      <c r="H14" s="331">
        <v>-1</v>
      </c>
      <c r="I14" s="331">
        <v>-1</v>
      </c>
      <c r="J14" s="331"/>
      <c r="K14" s="181" t="e">
        <f t="shared" si="55"/>
        <v>#N/A</v>
      </c>
      <c r="L14" s="172" t="e">
        <f t="shared" si="0"/>
        <v>#N/A</v>
      </c>
      <c r="M14" s="174" t="e">
        <f t="shared" si="1"/>
        <v>#N/A</v>
      </c>
      <c r="N14" s="174" t="e">
        <f t="shared" si="69"/>
        <v>#N/A</v>
      </c>
      <c r="O14" s="173">
        <v>-1</v>
      </c>
      <c r="P14" s="173">
        <v>-1</v>
      </c>
      <c r="Q14" s="181" t="e">
        <f t="shared" si="34"/>
        <v>#N/A</v>
      </c>
      <c r="R14" s="172" t="e">
        <f t="shared" si="35"/>
        <v>#N/A</v>
      </c>
      <c r="S14" s="296" t="s">
        <v>174</v>
      </c>
      <c r="T14" s="332"/>
      <c r="U14" s="332"/>
      <c r="V14" s="332"/>
      <c r="W14" s="332"/>
      <c r="X14" s="332"/>
      <c r="Y14" s="333" t="s">
        <v>647</v>
      </c>
      <c r="Z14" s="334" t="s">
        <v>646</v>
      </c>
      <c r="AA14" s="335">
        <v>-1</v>
      </c>
      <c r="AB14" s="331">
        <v>-1</v>
      </c>
      <c r="AC14" s="331">
        <v>-1</v>
      </c>
      <c r="AD14" s="331"/>
      <c r="AE14" s="181" t="e">
        <f t="shared" si="56"/>
        <v>#N/A</v>
      </c>
      <c r="AF14" s="172" t="e">
        <f>VLOOKUP(AG14*AC14,biorisk,3,FALSE)</f>
        <v>#N/A</v>
      </c>
      <c r="AG14" s="174" t="e">
        <f t="shared" si="3"/>
        <v>#N/A</v>
      </c>
      <c r="AH14" s="174" t="e">
        <f t="shared" si="4"/>
        <v>#N/A</v>
      </c>
      <c r="AI14" s="173">
        <v>-1</v>
      </c>
      <c r="AJ14" s="173">
        <v>-1</v>
      </c>
      <c r="AK14" s="181" t="e">
        <f t="shared" si="36"/>
        <v>#N/A</v>
      </c>
      <c r="AL14" s="172" t="e">
        <f>VLOOKUP(AH14&amp;AJ14,futurerisk,3,FALSE)</f>
        <v>#N/A</v>
      </c>
      <c r="AM14" s="296" t="s">
        <v>174</v>
      </c>
      <c r="AN14" s="347"/>
      <c r="AO14" s="347"/>
      <c r="AP14" s="347"/>
      <c r="AQ14" s="347"/>
      <c r="AR14" s="347"/>
      <c r="AS14" s="333" t="s">
        <v>647</v>
      </c>
      <c r="AT14" s="334" t="s">
        <v>646</v>
      </c>
      <c r="AU14" s="335">
        <v>-1</v>
      </c>
      <c r="AV14" s="331">
        <v>-1</v>
      </c>
      <c r="AW14" s="331">
        <v>-1</v>
      </c>
      <c r="AX14" s="331"/>
      <c r="AY14" s="181" t="e">
        <f t="shared" si="57"/>
        <v>#N/A</v>
      </c>
      <c r="AZ14" s="172" t="e">
        <f>VLOOKUP(BA14*AW14,biorisk,3,FALSE)</f>
        <v>#N/A</v>
      </c>
      <c r="BA14" s="174" t="e">
        <f t="shared" si="6"/>
        <v>#N/A</v>
      </c>
      <c r="BB14" s="174" t="e">
        <f t="shared" ref="BB14" si="70">VLOOKUP(BA14*AW14,biorisk,2,FALSE)</f>
        <v>#N/A</v>
      </c>
      <c r="BC14" s="173">
        <v>-1</v>
      </c>
      <c r="BD14" s="173">
        <v>-1</v>
      </c>
      <c r="BE14" s="181" t="e">
        <f t="shared" si="38"/>
        <v>#N/A</v>
      </c>
      <c r="BF14" s="172" t="e">
        <f>VLOOKUP(BB14&amp;BD14,futurerisk,3,FALSE)</f>
        <v>#N/A</v>
      </c>
      <c r="BG14" s="296" t="s">
        <v>174</v>
      </c>
      <c r="BH14" s="347"/>
      <c r="BI14" s="347"/>
      <c r="BJ14" s="347"/>
      <c r="BK14" s="347"/>
      <c r="BL14" s="347"/>
      <c r="BM14" s="333" t="s">
        <v>647</v>
      </c>
      <c r="BN14" s="334" t="s">
        <v>646</v>
      </c>
      <c r="BO14" s="335">
        <v>-1</v>
      </c>
      <c r="BP14" s="331">
        <v>-1</v>
      </c>
      <c r="BQ14" s="331">
        <v>-1</v>
      </c>
      <c r="BR14" s="331"/>
      <c r="BS14" s="181" t="e">
        <f t="shared" si="39"/>
        <v>#N/A</v>
      </c>
      <c r="BT14" s="172" t="e">
        <f t="shared" si="7"/>
        <v>#N/A</v>
      </c>
      <c r="BU14" s="174" t="e">
        <f t="shared" si="40"/>
        <v>#N/A</v>
      </c>
      <c r="BV14" s="375" t="e">
        <f t="shared" si="9"/>
        <v>#N/A</v>
      </c>
      <c r="BW14" s="173">
        <v>-1</v>
      </c>
      <c r="BX14" s="173">
        <v>-1</v>
      </c>
      <c r="BY14" s="181" t="e">
        <f t="shared" si="41"/>
        <v>#N/A</v>
      </c>
      <c r="BZ14" s="172" t="e">
        <f t="shared" si="10"/>
        <v>#N/A</v>
      </c>
      <c r="CA14" s="296" t="s">
        <v>174</v>
      </c>
      <c r="CB14" s="347"/>
      <c r="CC14" s="347"/>
      <c r="CD14" s="347"/>
      <c r="CE14" s="347"/>
      <c r="CF14" s="347"/>
      <c r="CG14" s="333" t="s">
        <v>647</v>
      </c>
      <c r="CH14" s="334" t="s">
        <v>646</v>
      </c>
      <c r="CI14" s="363" t="s">
        <v>235</v>
      </c>
      <c r="CJ14" s="335">
        <v>-1</v>
      </c>
      <c r="CK14" s="331">
        <v>-1</v>
      </c>
      <c r="CL14" s="331">
        <v>-1</v>
      </c>
      <c r="CM14" s="331"/>
      <c r="CN14" s="181" t="e">
        <f t="shared" si="58"/>
        <v>#N/A</v>
      </c>
      <c r="CO14" s="172" t="e">
        <f>VLOOKUP(CP14*CL14,biorisk,3,FALSE)</f>
        <v>#N/A</v>
      </c>
      <c r="CP14" s="174" t="e">
        <f t="shared" si="42"/>
        <v>#N/A</v>
      </c>
      <c r="CQ14" s="174" t="e">
        <f t="shared" si="12"/>
        <v>#N/A</v>
      </c>
      <c r="CR14" s="173">
        <v>-1</v>
      </c>
      <c r="CS14" s="173">
        <v>-1</v>
      </c>
      <c r="CT14" s="181" t="e">
        <f t="shared" si="43"/>
        <v>#N/A</v>
      </c>
      <c r="CU14" s="172" t="e">
        <f>VLOOKUP(CQ14&amp;CS14,futurerisk,3,FALSE)</f>
        <v>#N/A</v>
      </c>
      <c r="CV14" s="296" t="s">
        <v>174</v>
      </c>
      <c r="DD14" s="333" t="s">
        <v>647</v>
      </c>
      <c r="DE14" s="334" t="s">
        <v>646</v>
      </c>
      <c r="DF14" s="335">
        <v>-1</v>
      </c>
      <c r="DG14" s="331">
        <v>-1</v>
      </c>
      <c r="DH14" s="331">
        <v>-1</v>
      </c>
      <c r="DI14" s="331"/>
      <c r="DJ14" s="181" t="e">
        <f t="shared" si="59"/>
        <v>#N/A</v>
      </c>
      <c r="DK14" s="172" t="e">
        <f>VLOOKUP(DL14*DH14,biorisk,3,FALSE)</f>
        <v>#N/A</v>
      </c>
      <c r="DL14" s="174" t="e">
        <f t="shared" si="14"/>
        <v>#N/A</v>
      </c>
      <c r="DM14" s="174" t="e">
        <f t="shared" si="15"/>
        <v>#N/A</v>
      </c>
      <c r="DN14" s="173">
        <v>-1</v>
      </c>
      <c r="DO14" s="173">
        <v>-1</v>
      </c>
      <c r="DP14" s="181" t="e">
        <f t="shared" si="45"/>
        <v>#N/A</v>
      </c>
      <c r="DQ14" s="172" t="e">
        <f>VLOOKUP(DM14&amp;DO14,futurerisk,3,FALSE)</f>
        <v>#N/A</v>
      </c>
      <c r="DR14" s="296" t="s">
        <v>174</v>
      </c>
      <c r="DS14" s="14"/>
      <c r="DT14" s="347"/>
      <c r="DU14" s="347"/>
      <c r="DV14" s="347"/>
      <c r="DW14" s="347"/>
      <c r="DX14" s="347"/>
      <c r="DY14" s="333" t="s">
        <v>647</v>
      </c>
      <c r="DZ14" s="334" t="s">
        <v>646</v>
      </c>
      <c r="EA14" s="335">
        <v>-1</v>
      </c>
      <c r="EB14" s="331">
        <v>-1</v>
      </c>
      <c r="EC14" s="331">
        <v>-1</v>
      </c>
      <c r="ED14" s="331"/>
      <c r="EE14" s="181" t="e">
        <f t="shared" si="60"/>
        <v>#N/A</v>
      </c>
      <c r="EF14" s="172" t="e">
        <f>VLOOKUP(EG14*EC14,biorisk,3,FALSE)</f>
        <v>#N/A</v>
      </c>
      <c r="EG14" s="174" t="e">
        <f t="shared" si="18"/>
        <v>#N/A</v>
      </c>
      <c r="EH14" s="174" t="e">
        <f t="shared" si="19"/>
        <v>#N/A</v>
      </c>
      <c r="EI14" s="173">
        <v>-1</v>
      </c>
      <c r="EJ14" s="173">
        <v>-1</v>
      </c>
      <c r="EK14" s="181" t="e">
        <f t="shared" si="49"/>
        <v>#N/A</v>
      </c>
      <c r="EL14" s="172" t="e">
        <f>VLOOKUP(EH14&amp;EJ14,futurerisk,3,FALSE)</f>
        <v>#N/A</v>
      </c>
      <c r="EM14" s="296" t="s">
        <v>174</v>
      </c>
      <c r="EN14" s="14"/>
      <c r="EO14" s="332"/>
      <c r="EP14" s="332"/>
      <c r="EQ14" s="332"/>
      <c r="ER14" s="332"/>
      <c r="ES14" s="332"/>
      <c r="ET14" s="333" t="s">
        <v>647</v>
      </c>
      <c r="EU14" s="334" t="s">
        <v>646</v>
      </c>
      <c r="EV14" s="335">
        <v>-1</v>
      </c>
      <c r="EW14" s="331">
        <v>-1</v>
      </c>
      <c r="EX14" s="331">
        <v>-1</v>
      </c>
      <c r="EY14" s="331"/>
      <c r="EZ14" s="181" t="e">
        <f t="shared" si="21"/>
        <v>#N/A</v>
      </c>
      <c r="FA14" s="172" t="e">
        <f t="shared" si="22"/>
        <v>#N/A</v>
      </c>
      <c r="FB14" s="174" t="e">
        <f t="shared" si="23"/>
        <v>#N/A</v>
      </c>
      <c r="FC14" s="174" t="e">
        <f t="shared" si="24"/>
        <v>#N/A</v>
      </c>
      <c r="FD14" s="173">
        <v>-1</v>
      </c>
      <c r="FE14" s="173">
        <v>-1</v>
      </c>
      <c r="FF14" s="181" t="e">
        <f t="shared" si="51"/>
        <v>#N/A</v>
      </c>
      <c r="FG14" s="172" t="e">
        <f>VLOOKUP(FC14&amp;FE14,futurerisk,3,FALSE)</f>
        <v>#N/A</v>
      </c>
      <c r="FH14" s="296" t="s">
        <v>174</v>
      </c>
      <c r="FI14" s="14"/>
      <c r="FJ14" s="332"/>
      <c r="FK14" s="332"/>
      <c r="FL14" s="332"/>
      <c r="FM14" s="332"/>
      <c r="FN14" s="332"/>
      <c r="FO14" s="333" t="s">
        <v>647</v>
      </c>
      <c r="FP14" s="334" t="s">
        <v>646</v>
      </c>
      <c r="FQ14" s="335">
        <v>-1</v>
      </c>
      <c r="FR14" s="331">
        <v>-1</v>
      </c>
      <c r="FS14" s="331">
        <v>-1</v>
      </c>
      <c r="FT14" s="331"/>
      <c r="FU14" s="181" t="e">
        <f t="shared" si="26"/>
        <v>#N/A</v>
      </c>
      <c r="FV14" s="172" t="e">
        <f t="shared" si="27"/>
        <v>#N/A</v>
      </c>
      <c r="FW14" s="174" t="e">
        <f t="shared" si="28"/>
        <v>#N/A</v>
      </c>
      <c r="FX14" s="174" t="e">
        <f t="shared" si="29"/>
        <v>#N/A</v>
      </c>
      <c r="FY14" s="173">
        <v>-1</v>
      </c>
      <c r="FZ14" s="173">
        <v>-1</v>
      </c>
      <c r="GA14" s="181" t="e">
        <f t="shared" si="52"/>
        <v>#N/A</v>
      </c>
      <c r="GB14" s="172" t="e">
        <f t="shared" si="30"/>
        <v>#N/A</v>
      </c>
      <c r="GC14" s="296" t="s">
        <v>174</v>
      </c>
      <c r="GD14" s="14"/>
      <c r="GE14" s="332"/>
      <c r="GF14" s="332"/>
      <c r="GG14" s="332"/>
      <c r="GH14" s="332"/>
      <c r="GI14" s="332"/>
      <c r="GJ14" s="333" t="s">
        <v>647</v>
      </c>
      <c r="GK14" s="334" t="s">
        <v>646</v>
      </c>
      <c r="GL14" s="335">
        <v>-1</v>
      </c>
      <c r="GM14" s="331">
        <v>-1</v>
      </c>
      <c r="GN14" s="331">
        <v>-1</v>
      </c>
      <c r="GO14" s="331"/>
      <c r="GP14" s="181" t="e">
        <f t="shared" si="61"/>
        <v>#N/A</v>
      </c>
      <c r="GQ14" s="172" t="e">
        <f t="shared" si="31"/>
        <v>#N/A</v>
      </c>
      <c r="GR14" s="376" t="e">
        <f t="shared" si="32"/>
        <v>#N/A</v>
      </c>
      <c r="GS14" s="174" t="e">
        <f t="shared" si="33"/>
        <v>#N/A</v>
      </c>
      <c r="GT14" s="173">
        <v>-1</v>
      </c>
      <c r="GU14" s="173">
        <v>-1</v>
      </c>
      <c r="GV14" s="181" t="e">
        <f t="shared" si="53"/>
        <v>#N/A</v>
      </c>
      <c r="GW14" s="172" t="e">
        <f t="shared" si="54"/>
        <v>#N/A</v>
      </c>
      <c r="GX14" s="296" t="s">
        <v>174</v>
      </c>
      <c r="GY14" s="14"/>
      <c r="GZ14" s="332"/>
      <c r="HA14" s="332"/>
      <c r="HB14" s="332"/>
      <c r="HC14" s="332"/>
      <c r="HD14" s="332"/>
      <c r="HE14" s="333" t="s">
        <v>647</v>
      </c>
      <c r="HF14" s="334" t="s">
        <v>646</v>
      </c>
    </row>
    <row r="15" spans="1:214" ht="100" customHeight="1">
      <c r="A15" s="178" t="s">
        <v>172</v>
      </c>
      <c r="B15" s="175" t="s">
        <v>38</v>
      </c>
      <c r="C15" s="175" t="s">
        <v>54</v>
      </c>
      <c r="D15" s="16" t="s">
        <v>55</v>
      </c>
      <c r="E15" s="465">
        <v>11</v>
      </c>
      <c r="F15" s="37" t="s">
        <v>243</v>
      </c>
      <c r="G15" s="335">
        <v>4</v>
      </c>
      <c r="H15" s="331">
        <v>3</v>
      </c>
      <c r="I15" s="331">
        <v>2</v>
      </c>
      <c r="J15" s="331" t="s">
        <v>165</v>
      </c>
      <c r="K15" s="181" t="e">
        <f t="shared" si="55"/>
        <v>#N/A</v>
      </c>
      <c r="L15" s="172" t="e">
        <f t="shared" si="0"/>
        <v>#N/A</v>
      </c>
      <c r="M15" s="174" t="e">
        <f t="shared" si="1"/>
        <v>#N/A</v>
      </c>
      <c r="N15" s="174" t="e">
        <f t="shared" si="69"/>
        <v>#N/A</v>
      </c>
      <c r="O15" s="173">
        <v>4</v>
      </c>
      <c r="P15" s="173">
        <v>4</v>
      </c>
      <c r="Q15" s="181" t="e">
        <f t="shared" si="34"/>
        <v>#N/A</v>
      </c>
      <c r="R15" s="172" t="e">
        <f t="shared" si="35"/>
        <v>#N/A</v>
      </c>
      <c r="S15" s="296"/>
      <c r="T15" s="332"/>
      <c r="U15" s="332"/>
      <c r="V15" s="332"/>
      <c r="W15" s="332"/>
      <c r="X15" s="332"/>
      <c r="Y15" s="333" t="s">
        <v>671</v>
      </c>
      <c r="Z15" s="334" t="s">
        <v>646</v>
      </c>
      <c r="AA15" s="335">
        <v>3</v>
      </c>
      <c r="AB15" s="331">
        <v>3</v>
      </c>
      <c r="AC15" s="331">
        <v>1</v>
      </c>
      <c r="AD15" s="331" t="s">
        <v>165</v>
      </c>
      <c r="AE15" s="181" t="e">
        <f t="shared" si="56"/>
        <v>#N/A</v>
      </c>
      <c r="AF15" s="172" t="e">
        <f t="shared" si="2"/>
        <v>#N/A</v>
      </c>
      <c r="AG15" s="174" t="e">
        <f t="shared" si="3"/>
        <v>#N/A</v>
      </c>
      <c r="AH15" s="174" t="e">
        <f t="shared" si="4"/>
        <v>#N/A</v>
      </c>
      <c r="AI15" s="173">
        <v>3</v>
      </c>
      <c r="AJ15" s="173">
        <v>4</v>
      </c>
      <c r="AK15" s="181" t="e">
        <f t="shared" si="36"/>
        <v>#N/A</v>
      </c>
      <c r="AL15" s="172" t="e">
        <f t="shared" si="5"/>
        <v>#N/A</v>
      </c>
      <c r="AM15" s="296"/>
      <c r="AN15" s="347"/>
      <c r="AO15" s="347"/>
      <c r="AP15" s="347"/>
      <c r="AQ15" s="347"/>
      <c r="AR15" s="347"/>
      <c r="AS15" s="333" t="s">
        <v>671</v>
      </c>
      <c r="AT15" s="334" t="s">
        <v>646</v>
      </c>
      <c r="AU15" s="444">
        <v>5</v>
      </c>
      <c r="AV15" s="442">
        <v>3</v>
      </c>
      <c r="AW15" s="442">
        <v>3</v>
      </c>
      <c r="AX15" s="442" t="s">
        <v>165</v>
      </c>
      <c r="AY15" s="181" t="e">
        <f t="shared" si="57"/>
        <v>#N/A</v>
      </c>
      <c r="AZ15" s="172" t="e">
        <f t="shared" si="37"/>
        <v>#N/A</v>
      </c>
      <c r="BA15" s="426" t="e">
        <f t="shared" si="6"/>
        <v>#N/A</v>
      </c>
      <c r="BB15" s="443" t="e">
        <f>VLOOKUP(BA15*AW15,biorisk,2,FALSE)</f>
        <v>#N/A</v>
      </c>
      <c r="BC15" s="429">
        <v>4</v>
      </c>
      <c r="BD15" s="173">
        <v>5</v>
      </c>
      <c r="BE15" s="181" t="e">
        <f t="shared" si="38"/>
        <v>#N/A</v>
      </c>
      <c r="BF15" s="172" t="s">
        <v>36</v>
      </c>
      <c r="BG15" s="296"/>
      <c r="BH15" s="347"/>
      <c r="BI15" s="347"/>
      <c r="BJ15" s="347"/>
      <c r="BK15" s="347"/>
      <c r="BL15" s="347"/>
      <c r="BM15" s="333" t="s">
        <v>671</v>
      </c>
      <c r="BN15" s="334" t="s">
        <v>646</v>
      </c>
      <c r="BO15" s="335">
        <v>4</v>
      </c>
      <c r="BP15" s="331">
        <v>3</v>
      </c>
      <c r="BQ15" s="331">
        <v>2</v>
      </c>
      <c r="BR15" s="331" t="s">
        <v>165</v>
      </c>
      <c r="BS15" s="181" t="e">
        <f t="shared" si="39"/>
        <v>#N/A</v>
      </c>
      <c r="BT15" s="172" t="e">
        <f t="shared" si="7"/>
        <v>#N/A</v>
      </c>
      <c r="BU15" s="174" t="e">
        <f t="shared" si="40"/>
        <v>#N/A</v>
      </c>
      <c r="BV15" s="375" t="e">
        <f t="shared" si="9"/>
        <v>#N/A</v>
      </c>
      <c r="BW15" s="173">
        <v>4</v>
      </c>
      <c r="BX15" s="173">
        <v>4</v>
      </c>
      <c r="BY15" s="181" t="e">
        <f t="shared" si="41"/>
        <v>#N/A</v>
      </c>
      <c r="BZ15" s="172" t="e">
        <f t="shared" si="10"/>
        <v>#N/A</v>
      </c>
      <c r="CA15" s="296"/>
      <c r="CB15" s="347"/>
      <c r="CC15" s="347"/>
      <c r="CD15" s="347"/>
      <c r="CE15" s="347"/>
      <c r="CF15" s="347"/>
      <c r="CG15" s="333" t="s">
        <v>671</v>
      </c>
      <c r="CH15" s="334" t="s">
        <v>646</v>
      </c>
      <c r="CI15" s="359" t="s">
        <v>243</v>
      </c>
      <c r="CJ15" s="331">
        <v>1</v>
      </c>
      <c r="CK15" s="331">
        <v>1</v>
      </c>
      <c r="CL15" s="331">
        <v>1</v>
      </c>
      <c r="CM15" s="331" t="s">
        <v>179</v>
      </c>
      <c r="CN15" s="181" t="e">
        <f t="shared" si="58"/>
        <v>#N/A</v>
      </c>
      <c r="CO15" s="172" t="e">
        <f t="shared" si="11"/>
        <v>#N/A</v>
      </c>
      <c r="CP15" s="174" t="e">
        <f t="shared" si="42"/>
        <v>#N/A</v>
      </c>
      <c r="CQ15" s="174" t="e">
        <f t="shared" si="12"/>
        <v>#N/A</v>
      </c>
      <c r="CR15" s="173">
        <v>3</v>
      </c>
      <c r="CS15" s="173">
        <v>4</v>
      </c>
      <c r="CT15" s="181" t="e">
        <f t="shared" si="43"/>
        <v>#N/A</v>
      </c>
      <c r="CU15" s="172" t="e">
        <f t="shared" si="44"/>
        <v>#N/A</v>
      </c>
      <c r="CV15" s="296"/>
      <c r="CW15" s="360" t="s">
        <v>672</v>
      </c>
      <c r="CX15" s="360" t="s">
        <v>673</v>
      </c>
      <c r="CY15" s="361" t="s">
        <v>674</v>
      </c>
      <c r="CZ15" s="362"/>
      <c r="DA15" s="361" t="s">
        <v>638</v>
      </c>
      <c r="DB15" s="361"/>
      <c r="DC15" s="361" t="s">
        <v>675</v>
      </c>
      <c r="DD15" s="333" t="s">
        <v>671</v>
      </c>
      <c r="DE15" s="334" t="s">
        <v>646</v>
      </c>
      <c r="DF15" s="335">
        <v>1</v>
      </c>
      <c r="DG15" s="331">
        <v>1</v>
      </c>
      <c r="DH15" s="331">
        <v>1</v>
      </c>
      <c r="DI15" s="331" t="s">
        <v>157</v>
      </c>
      <c r="DJ15" s="181" t="e">
        <f t="shared" si="59"/>
        <v>#N/A</v>
      </c>
      <c r="DK15" s="172" t="e">
        <f t="shared" si="13"/>
        <v>#N/A</v>
      </c>
      <c r="DL15" s="174" t="e">
        <f t="shared" si="14"/>
        <v>#N/A</v>
      </c>
      <c r="DM15" s="375" t="e">
        <f t="shared" si="15"/>
        <v>#N/A</v>
      </c>
      <c r="DN15" s="173">
        <v>3</v>
      </c>
      <c r="DO15" s="173">
        <v>4</v>
      </c>
      <c r="DP15" s="181" t="e">
        <f t="shared" si="45"/>
        <v>#N/A</v>
      </c>
      <c r="DQ15" s="172" t="e">
        <f t="shared" si="16"/>
        <v>#N/A</v>
      </c>
      <c r="DR15" s="296"/>
      <c r="DS15" s="14"/>
      <c r="DT15" s="347"/>
      <c r="DU15" s="347"/>
      <c r="DV15" s="347"/>
      <c r="DW15" s="347"/>
      <c r="DX15" s="347"/>
      <c r="DY15" s="333" t="s">
        <v>671</v>
      </c>
      <c r="DZ15" s="334" t="s">
        <v>646</v>
      </c>
      <c r="EA15" s="335">
        <v>5</v>
      </c>
      <c r="EB15" s="331">
        <v>3</v>
      </c>
      <c r="EC15" s="331">
        <v>1</v>
      </c>
      <c r="ED15" s="331" t="s">
        <v>179</v>
      </c>
      <c r="EE15" s="181" t="e">
        <f t="shared" si="60"/>
        <v>#N/A</v>
      </c>
      <c r="EF15" s="172" t="e">
        <f t="shared" si="17"/>
        <v>#N/A</v>
      </c>
      <c r="EG15" s="376" t="e">
        <f t="shared" si="18"/>
        <v>#N/A</v>
      </c>
      <c r="EH15" s="375" t="e">
        <f t="shared" si="19"/>
        <v>#N/A</v>
      </c>
      <c r="EI15" s="173">
        <v>3</v>
      </c>
      <c r="EJ15" s="173">
        <v>4</v>
      </c>
      <c r="EK15" s="181" t="e">
        <f t="shared" si="49"/>
        <v>#N/A</v>
      </c>
      <c r="EL15" s="172" t="e">
        <f t="shared" si="20"/>
        <v>#N/A</v>
      </c>
      <c r="EM15" s="296"/>
      <c r="EN15" s="14"/>
      <c r="EO15" s="332"/>
      <c r="EP15" s="332"/>
      <c r="EQ15" s="332"/>
      <c r="ER15" s="332"/>
      <c r="ES15" s="332"/>
      <c r="ET15" s="333" t="s">
        <v>671</v>
      </c>
      <c r="EU15" s="334" t="s">
        <v>646</v>
      </c>
      <c r="EV15" s="335">
        <v>5</v>
      </c>
      <c r="EW15" s="331">
        <v>1</v>
      </c>
      <c r="EX15" s="331">
        <v>1</v>
      </c>
      <c r="EY15" s="331" t="s">
        <v>179</v>
      </c>
      <c r="EZ15" s="181" t="e">
        <f t="shared" si="21"/>
        <v>#N/A</v>
      </c>
      <c r="FA15" s="172" t="e">
        <f t="shared" si="22"/>
        <v>#N/A</v>
      </c>
      <c r="FB15" s="376" t="e">
        <f t="shared" si="23"/>
        <v>#N/A</v>
      </c>
      <c r="FC15" s="375" t="e">
        <f t="shared" si="24"/>
        <v>#N/A</v>
      </c>
      <c r="FD15" s="173">
        <v>3</v>
      </c>
      <c r="FE15" s="173">
        <v>4</v>
      </c>
      <c r="FF15" s="181" t="e">
        <f t="shared" si="51"/>
        <v>#N/A</v>
      </c>
      <c r="FG15" s="172" t="e">
        <f t="shared" si="25"/>
        <v>#N/A</v>
      </c>
      <c r="FH15" s="296"/>
      <c r="FI15" s="14"/>
      <c r="FJ15" s="332"/>
      <c r="FK15" s="332"/>
      <c r="FL15" s="332"/>
      <c r="FM15" s="332"/>
      <c r="FN15" s="332"/>
      <c r="FO15" s="333" t="s">
        <v>671</v>
      </c>
      <c r="FP15" s="334" t="s">
        <v>646</v>
      </c>
      <c r="FQ15" s="335">
        <v>5</v>
      </c>
      <c r="FR15" s="331">
        <v>1</v>
      </c>
      <c r="FS15" s="331">
        <v>1</v>
      </c>
      <c r="FT15" s="331" t="s">
        <v>179</v>
      </c>
      <c r="FU15" s="181" t="e">
        <f t="shared" si="26"/>
        <v>#N/A</v>
      </c>
      <c r="FV15" s="172" t="e">
        <f t="shared" si="27"/>
        <v>#N/A</v>
      </c>
      <c r="FW15" s="376" t="e">
        <f t="shared" si="28"/>
        <v>#N/A</v>
      </c>
      <c r="FX15" s="375" t="e">
        <f t="shared" si="29"/>
        <v>#N/A</v>
      </c>
      <c r="FY15" s="173">
        <v>3</v>
      </c>
      <c r="FZ15" s="173">
        <v>4</v>
      </c>
      <c r="GA15" s="181" t="e">
        <f t="shared" si="52"/>
        <v>#N/A</v>
      </c>
      <c r="GB15" s="172" t="e">
        <f t="shared" si="30"/>
        <v>#N/A</v>
      </c>
      <c r="GC15" s="296"/>
      <c r="GD15" s="14"/>
      <c r="GE15" s="332"/>
      <c r="GF15" s="332"/>
      <c r="GG15" s="332"/>
      <c r="GH15" s="332"/>
      <c r="GI15" s="332"/>
      <c r="GJ15" s="333" t="s">
        <v>671</v>
      </c>
      <c r="GK15" s="334" t="s">
        <v>646</v>
      </c>
      <c r="GL15" s="335">
        <v>5</v>
      </c>
      <c r="GM15" s="331">
        <v>1</v>
      </c>
      <c r="GN15" s="331">
        <v>1</v>
      </c>
      <c r="GO15" s="331" t="s">
        <v>179</v>
      </c>
      <c r="GP15" s="181" t="e">
        <f t="shared" si="61"/>
        <v>#N/A</v>
      </c>
      <c r="GQ15" s="172" t="e">
        <f t="shared" si="31"/>
        <v>#N/A</v>
      </c>
      <c r="GR15" s="376" t="e">
        <f t="shared" si="32"/>
        <v>#N/A</v>
      </c>
      <c r="GS15" s="375" t="e">
        <f t="shared" si="33"/>
        <v>#N/A</v>
      </c>
      <c r="GT15" s="173">
        <v>3</v>
      </c>
      <c r="GU15" s="173">
        <v>4</v>
      </c>
      <c r="GV15" s="181" t="e">
        <f t="shared" si="53"/>
        <v>#N/A</v>
      </c>
      <c r="GW15" s="172" t="e">
        <f t="shared" si="54"/>
        <v>#N/A</v>
      </c>
      <c r="GX15" s="296"/>
      <c r="GY15" s="14"/>
      <c r="GZ15" s="332"/>
      <c r="HA15" s="332"/>
      <c r="HB15" s="332"/>
      <c r="HC15" s="332"/>
      <c r="HD15" s="332"/>
      <c r="HE15" s="333" t="s">
        <v>671</v>
      </c>
      <c r="HF15" s="334" t="s">
        <v>646</v>
      </c>
    </row>
    <row r="16" spans="1:214" ht="100" customHeight="1">
      <c r="A16" s="178" t="s">
        <v>172</v>
      </c>
      <c r="B16" s="175" t="s">
        <v>38</v>
      </c>
      <c r="C16" s="175" t="s">
        <v>54</v>
      </c>
      <c r="D16" s="16" t="s">
        <v>56</v>
      </c>
      <c r="E16" s="465">
        <v>12</v>
      </c>
      <c r="F16" s="38" t="s">
        <v>258</v>
      </c>
      <c r="G16" s="335"/>
      <c r="H16" s="331"/>
      <c r="I16" s="331"/>
      <c r="J16" s="331"/>
      <c r="K16" s="181" t="e">
        <f t="shared" si="55"/>
        <v>#N/A</v>
      </c>
      <c r="L16" s="172" t="e">
        <f t="shared" si="0"/>
        <v>#N/A</v>
      </c>
      <c r="M16" s="174" t="e">
        <f t="shared" si="1"/>
        <v>#N/A</v>
      </c>
      <c r="N16" s="174" t="e">
        <f t="shared" si="69"/>
        <v>#N/A</v>
      </c>
      <c r="O16" s="173"/>
      <c r="P16" s="173"/>
      <c r="Q16" s="181" t="e">
        <f t="shared" si="34"/>
        <v>#N/A</v>
      </c>
      <c r="R16" s="172" t="e">
        <f t="shared" si="35"/>
        <v>#N/A</v>
      </c>
      <c r="S16" s="296"/>
      <c r="T16" s="332"/>
      <c r="U16" s="332"/>
      <c r="V16" s="332"/>
      <c r="W16" s="332"/>
      <c r="X16" s="332"/>
      <c r="Y16" s="333" t="s">
        <v>647</v>
      </c>
      <c r="Z16" s="334" t="s">
        <v>646</v>
      </c>
      <c r="AA16" s="335"/>
      <c r="AB16" s="331"/>
      <c r="AC16" s="331"/>
      <c r="AD16" s="331"/>
      <c r="AE16" s="181" t="e">
        <f t="shared" si="56"/>
        <v>#N/A</v>
      </c>
      <c r="AF16" s="172" t="e">
        <f t="shared" si="2"/>
        <v>#N/A</v>
      </c>
      <c r="AG16" s="174" t="e">
        <f t="shared" si="3"/>
        <v>#N/A</v>
      </c>
      <c r="AH16" s="174" t="e">
        <f t="shared" si="4"/>
        <v>#N/A</v>
      </c>
      <c r="AI16" s="173"/>
      <c r="AJ16" s="173"/>
      <c r="AK16" s="181" t="e">
        <f t="shared" si="36"/>
        <v>#N/A</v>
      </c>
      <c r="AL16" s="172" t="e">
        <f t="shared" si="5"/>
        <v>#N/A</v>
      </c>
      <c r="AM16" s="296"/>
      <c r="AN16" s="347"/>
      <c r="AO16" s="347"/>
      <c r="AP16" s="347"/>
      <c r="AQ16" s="347"/>
      <c r="AR16" s="347"/>
      <c r="AS16" s="333" t="s">
        <v>647</v>
      </c>
      <c r="AT16" s="334" t="s">
        <v>646</v>
      </c>
      <c r="AU16" s="444"/>
      <c r="AV16" s="442"/>
      <c r="AW16" s="442"/>
      <c r="AX16" s="442"/>
      <c r="AY16" s="181" t="e">
        <f t="shared" si="57"/>
        <v>#N/A</v>
      </c>
      <c r="AZ16" s="172" t="e">
        <f t="shared" si="37"/>
        <v>#N/A</v>
      </c>
      <c r="BA16" s="426" t="e">
        <f t="shared" si="6"/>
        <v>#N/A</v>
      </c>
      <c r="BB16" s="443" t="e">
        <f>VLOOKUP(BA16*AW16,biorisk,2,FALSE)</f>
        <v>#N/A</v>
      </c>
      <c r="BC16" s="429"/>
      <c r="BD16" s="173"/>
      <c r="BE16" s="181" t="e">
        <f t="shared" si="38"/>
        <v>#N/A</v>
      </c>
      <c r="BF16" s="172" t="e">
        <f t="shared" ref="BF16:BF37" si="71">VLOOKUP(BB16&amp;BD16,futurerisk,3,FALSE)</f>
        <v>#N/A</v>
      </c>
      <c r="BG16" s="296"/>
      <c r="BH16" s="347"/>
      <c r="BI16" s="347"/>
      <c r="BJ16" s="347"/>
      <c r="BK16" s="347"/>
      <c r="BL16" s="347"/>
      <c r="BM16" s="333" t="s">
        <v>647</v>
      </c>
      <c r="BN16" s="334" t="s">
        <v>646</v>
      </c>
      <c r="BO16" s="335"/>
      <c r="BP16" s="331"/>
      <c r="BQ16" s="331"/>
      <c r="BR16" s="331"/>
      <c r="BS16" s="181" t="e">
        <f t="shared" si="39"/>
        <v>#N/A</v>
      </c>
      <c r="BT16" s="172" t="e">
        <f t="shared" si="7"/>
        <v>#N/A</v>
      </c>
      <c r="BU16" s="174" t="e">
        <f t="shared" si="40"/>
        <v>#N/A</v>
      </c>
      <c r="BV16" s="375" t="e">
        <f t="shared" si="9"/>
        <v>#N/A</v>
      </c>
      <c r="BW16" s="173"/>
      <c r="BX16" s="173"/>
      <c r="BY16" s="181" t="e">
        <f t="shared" si="41"/>
        <v>#N/A</v>
      </c>
      <c r="BZ16" s="172" t="e">
        <f t="shared" si="10"/>
        <v>#N/A</v>
      </c>
      <c r="CA16" s="296"/>
      <c r="CB16" s="347"/>
      <c r="CC16" s="347"/>
      <c r="CD16" s="347"/>
      <c r="CE16" s="347"/>
      <c r="CF16" s="347"/>
      <c r="CG16" s="333" t="s">
        <v>647</v>
      </c>
      <c r="CH16" s="334" t="s">
        <v>646</v>
      </c>
      <c r="CI16" s="363" t="s">
        <v>258</v>
      </c>
      <c r="CJ16" s="331"/>
      <c r="CK16" s="331"/>
      <c r="CL16" s="331"/>
      <c r="CM16" s="331"/>
      <c r="CN16" s="181" t="e">
        <f t="shared" si="58"/>
        <v>#N/A</v>
      </c>
      <c r="CO16" s="172" t="e">
        <f t="shared" si="11"/>
        <v>#N/A</v>
      </c>
      <c r="CP16" s="174" t="e">
        <f t="shared" si="42"/>
        <v>#N/A</v>
      </c>
      <c r="CQ16" s="174" t="e">
        <f t="shared" si="12"/>
        <v>#N/A</v>
      </c>
      <c r="CR16" s="173"/>
      <c r="CS16" s="173"/>
      <c r="CT16" s="181" t="e">
        <f t="shared" si="43"/>
        <v>#N/A</v>
      </c>
      <c r="CU16" s="172" t="e">
        <f t="shared" si="44"/>
        <v>#N/A</v>
      </c>
      <c r="CV16" s="296"/>
      <c r="DD16" s="333" t="s">
        <v>647</v>
      </c>
      <c r="DE16" s="334" t="s">
        <v>646</v>
      </c>
      <c r="DF16" s="335"/>
      <c r="DG16" s="331"/>
      <c r="DH16" s="331"/>
      <c r="DI16" s="331"/>
      <c r="DJ16" s="181" t="e">
        <f t="shared" si="59"/>
        <v>#N/A</v>
      </c>
      <c r="DK16" s="172" t="e">
        <f t="shared" si="13"/>
        <v>#N/A</v>
      </c>
      <c r="DL16" s="174" t="e">
        <f t="shared" si="14"/>
        <v>#N/A</v>
      </c>
      <c r="DM16" s="375" t="e">
        <f t="shared" si="15"/>
        <v>#N/A</v>
      </c>
      <c r="DN16" s="173"/>
      <c r="DO16" s="173"/>
      <c r="DP16" s="181" t="e">
        <f t="shared" si="45"/>
        <v>#N/A</v>
      </c>
      <c r="DQ16" s="172" t="e">
        <f t="shared" si="16"/>
        <v>#N/A</v>
      </c>
      <c r="DR16" s="296"/>
      <c r="DS16" s="14"/>
      <c r="DT16" s="347"/>
      <c r="DU16" s="347"/>
      <c r="DV16" s="347"/>
      <c r="DW16" s="347"/>
      <c r="DX16" s="347"/>
      <c r="DY16" s="333" t="s">
        <v>647</v>
      </c>
      <c r="DZ16" s="334" t="s">
        <v>646</v>
      </c>
      <c r="EA16" s="335"/>
      <c r="EB16" s="331"/>
      <c r="EC16" s="331"/>
      <c r="ED16" s="331"/>
      <c r="EE16" s="181" t="e">
        <f t="shared" si="60"/>
        <v>#N/A</v>
      </c>
      <c r="EF16" s="172" t="e">
        <f t="shared" si="17"/>
        <v>#N/A</v>
      </c>
      <c r="EG16" s="376" t="e">
        <f t="shared" si="18"/>
        <v>#N/A</v>
      </c>
      <c r="EH16" s="375" t="e">
        <f t="shared" si="19"/>
        <v>#N/A</v>
      </c>
      <c r="EI16" s="173"/>
      <c r="EJ16" s="173"/>
      <c r="EK16" s="181" t="e">
        <f t="shared" si="49"/>
        <v>#N/A</v>
      </c>
      <c r="EL16" s="172" t="e">
        <f t="shared" si="20"/>
        <v>#N/A</v>
      </c>
      <c r="EM16" s="296"/>
      <c r="EN16" s="14"/>
      <c r="EO16" s="332"/>
      <c r="EP16" s="332"/>
      <c r="EQ16" s="332"/>
      <c r="ER16" s="332"/>
      <c r="ES16" s="332"/>
      <c r="ET16" s="333" t="s">
        <v>647</v>
      </c>
      <c r="EU16" s="334" t="s">
        <v>646</v>
      </c>
      <c r="EV16" s="335"/>
      <c r="EW16" s="331"/>
      <c r="EX16" s="331"/>
      <c r="EY16" s="331"/>
      <c r="EZ16" s="181" t="e">
        <f t="shared" si="21"/>
        <v>#N/A</v>
      </c>
      <c r="FA16" s="172" t="e">
        <f t="shared" si="22"/>
        <v>#N/A</v>
      </c>
      <c r="FB16" s="376" t="e">
        <f t="shared" si="23"/>
        <v>#N/A</v>
      </c>
      <c r="FC16" s="375" t="e">
        <f t="shared" si="24"/>
        <v>#N/A</v>
      </c>
      <c r="FD16" s="173"/>
      <c r="FE16" s="173"/>
      <c r="FF16" s="181" t="e">
        <f t="shared" si="51"/>
        <v>#N/A</v>
      </c>
      <c r="FG16" s="172" t="e">
        <f t="shared" si="25"/>
        <v>#N/A</v>
      </c>
      <c r="FH16" s="296"/>
      <c r="FI16" s="14"/>
      <c r="FJ16" s="332"/>
      <c r="FK16" s="332"/>
      <c r="FL16" s="332"/>
      <c r="FM16" s="332"/>
      <c r="FN16" s="332"/>
      <c r="FO16" s="333" t="s">
        <v>647</v>
      </c>
      <c r="FP16" s="334" t="s">
        <v>646</v>
      </c>
      <c r="FQ16" s="335"/>
      <c r="FR16" s="331"/>
      <c r="FS16" s="331"/>
      <c r="FT16" s="331"/>
      <c r="FU16" s="181" t="e">
        <f t="shared" si="26"/>
        <v>#N/A</v>
      </c>
      <c r="FV16" s="172" t="e">
        <f t="shared" si="27"/>
        <v>#N/A</v>
      </c>
      <c r="FW16" s="376" t="e">
        <f t="shared" si="28"/>
        <v>#N/A</v>
      </c>
      <c r="FX16" s="375" t="e">
        <f t="shared" si="29"/>
        <v>#N/A</v>
      </c>
      <c r="FY16" s="173"/>
      <c r="FZ16" s="173"/>
      <c r="GA16" s="181" t="e">
        <f t="shared" si="52"/>
        <v>#N/A</v>
      </c>
      <c r="GB16" s="172" t="e">
        <f t="shared" si="30"/>
        <v>#N/A</v>
      </c>
      <c r="GC16" s="296"/>
      <c r="GD16" s="14"/>
      <c r="GE16" s="332"/>
      <c r="GF16" s="332"/>
      <c r="GG16" s="332"/>
      <c r="GH16" s="332"/>
      <c r="GI16" s="332"/>
      <c r="GJ16" s="333" t="s">
        <v>647</v>
      </c>
      <c r="GK16" s="334" t="s">
        <v>646</v>
      </c>
      <c r="GL16" s="335"/>
      <c r="GM16" s="331"/>
      <c r="GN16" s="331"/>
      <c r="GO16" s="331"/>
      <c r="GP16" s="181" t="e">
        <f t="shared" si="61"/>
        <v>#N/A</v>
      </c>
      <c r="GQ16" s="172" t="e">
        <f t="shared" si="31"/>
        <v>#N/A</v>
      </c>
      <c r="GR16" s="376" t="e">
        <f t="shared" si="32"/>
        <v>#N/A</v>
      </c>
      <c r="GS16" s="375" t="e">
        <f t="shared" si="33"/>
        <v>#N/A</v>
      </c>
      <c r="GT16" s="173"/>
      <c r="GU16" s="173"/>
      <c r="GV16" s="181" t="e">
        <f t="shared" si="53"/>
        <v>#N/A</v>
      </c>
      <c r="GW16" s="172" t="e">
        <f t="shared" si="54"/>
        <v>#N/A</v>
      </c>
      <c r="GX16" s="296"/>
      <c r="GY16" s="14"/>
      <c r="GZ16" s="332"/>
      <c r="HA16" s="332"/>
      <c r="HB16" s="332"/>
      <c r="HC16" s="332"/>
      <c r="HD16" s="332"/>
      <c r="HE16" s="333" t="s">
        <v>647</v>
      </c>
      <c r="HF16" s="334" t="s">
        <v>646</v>
      </c>
    </row>
    <row r="17" spans="1:214" ht="100" customHeight="1">
      <c r="A17" s="178" t="s">
        <v>172</v>
      </c>
      <c r="B17" s="175" t="s">
        <v>38</v>
      </c>
      <c r="C17" s="175" t="s">
        <v>54</v>
      </c>
      <c r="D17" s="16" t="s">
        <v>57</v>
      </c>
      <c r="E17" s="465">
        <v>13</v>
      </c>
      <c r="F17" s="38" t="s">
        <v>263</v>
      </c>
      <c r="G17" s="335">
        <v>-1</v>
      </c>
      <c r="H17" s="331">
        <v>-1</v>
      </c>
      <c r="I17" s="331">
        <v>-1</v>
      </c>
      <c r="J17" s="331"/>
      <c r="K17" s="181" t="e">
        <f t="shared" si="55"/>
        <v>#N/A</v>
      </c>
      <c r="L17" s="172" t="e">
        <f t="shared" si="0"/>
        <v>#N/A</v>
      </c>
      <c r="M17" s="174" t="e">
        <f t="shared" si="1"/>
        <v>#N/A</v>
      </c>
      <c r="N17" s="174" t="e">
        <f t="shared" si="69"/>
        <v>#N/A</v>
      </c>
      <c r="O17" s="173">
        <v>-1</v>
      </c>
      <c r="P17" s="173">
        <v>-1</v>
      </c>
      <c r="Q17" s="181" t="e">
        <f t="shared" si="34"/>
        <v>#N/A</v>
      </c>
      <c r="R17" s="172" t="e">
        <f t="shared" ref="R17" si="72">VLOOKUP(N17&amp;P17,futurerisk,3,FALSE)</f>
        <v>#N/A</v>
      </c>
      <c r="S17" s="296"/>
      <c r="T17" s="338"/>
      <c r="U17" s="338"/>
      <c r="V17" s="338"/>
      <c r="W17" s="338"/>
      <c r="X17" s="338"/>
      <c r="Y17" s="333" t="s">
        <v>647</v>
      </c>
      <c r="Z17" s="334" t="s">
        <v>646</v>
      </c>
      <c r="AA17" s="335">
        <v>-1</v>
      </c>
      <c r="AB17" s="331">
        <v>-1</v>
      </c>
      <c r="AC17" s="331">
        <v>-1</v>
      </c>
      <c r="AD17" s="331"/>
      <c r="AE17" s="181" t="e">
        <f t="shared" si="56"/>
        <v>#N/A</v>
      </c>
      <c r="AF17" s="172" t="e">
        <f>VLOOKUP(AG17*AC17,biorisk,3,FALSE)</f>
        <v>#N/A</v>
      </c>
      <c r="AG17" s="174" t="e">
        <f t="shared" si="3"/>
        <v>#N/A</v>
      </c>
      <c r="AH17" s="174" t="e">
        <f t="shared" si="4"/>
        <v>#N/A</v>
      </c>
      <c r="AI17" s="173">
        <v>-1</v>
      </c>
      <c r="AJ17" s="173">
        <v>-1</v>
      </c>
      <c r="AK17" s="181" t="e">
        <f t="shared" si="36"/>
        <v>#N/A</v>
      </c>
      <c r="AL17" s="172" t="e">
        <f t="shared" si="5"/>
        <v>#N/A</v>
      </c>
      <c r="AM17" s="296"/>
      <c r="AN17" s="349"/>
      <c r="AO17" s="349"/>
      <c r="AP17" s="349"/>
      <c r="AQ17" s="349"/>
      <c r="AR17" s="349"/>
      <c r="AS17" s="333" t="s">
        <v>647</v>
      </c>
      <c r="AT17" s="334" t="s">
        <v>646</v>
      </c>
      <c r="AU17" s="335">
        <v>-1</v>
      </c>
      <c r="AV17" s="331">
        <v>-1</v>
      </c>
      <c r="AW17" s="331">
        <v>-1</v>
      </c>
      <c r="AX17" s="331"/>
      <c r="AY17" s="181" t="e">
        <f t="shared" si="57"/>
        <v>#N/A</v>
      </c>
      <c r="AZ17" s="172" t="e">
        <f t="shared" ref="AZ17:AZ24" si="73">VLOOKUP(BA17*AW17,biorisk,3,FALSE)</f>
        <v>#N/A</v>
      </c>
      <c r="BA17" s="174" t="e">
        <f t="shared" si="6"/>
        <v>#N/A</v>
      </c>
      <c r="BB17" s="174" t="e">
        <f t="shared" ref="BB17:BB18" si="74">VLOOKUP(BA17*AW17,biorisk,2,FALSE)</f>
        <v>#N/A</v>
      </c>
      <c r="BC17" s="173">
        <v>-1</v>
      </c>
      <c r="BD17" s="173">
        <v>-1</v>
      </c>
      <c r="BE17" s="181" t="e">
        <f t="shared" si="38"/>
        <v>#N/A</v>
      </c>
      <c r="BF17" s="172" t="e">
        <f t="shared" si="71"/>
        <v>#N/A</v>
      </c>
      <c r="BG17" s="296"/>
      <c r="BH17" s="349"/>
      <c r="BI17" s="349"/>
      <c r="BJ17" s="349"/>
      <c r="BK17" s="349"/>
      <c r="BL17" s="349"/>
      <c r="BM17" s="333" t="s">
        <v>647</v>
      </c>
      <c r="BN17" s="334" t="s">
        <v>646</v>
      </c>
      <c r="BO17" s="335">
        <v>-1</v>
      </c>
      <c r="BP17" s="331">
        <v>-1</v>
      </c>
      <c r="BQ17" s="331">
        <v>-1</v>
      </c>
      <c r="BR17" s="331"/>
      <c r="BS17" s="181" t="e">
        <f t="shared" si="39"/>
        <v>#N/A</v>
      </c>
      <c r="BT17" s="172" t="e">
        <f t="shared" si="7"/>
        <v>#N/A</v>
      </c>
      <c r="BU17" s="174" t="e">
        <f t="shared" si="40"/>
        <v>#N/A</v>
      </c>
      <c r="BV17" s="375" t="e">
        <f t="shared" si="9"/>
        <v>#N/A</v>
      </c>
      <c r="BW17" s="173">
        <v>-1</v>
      </c>
      <c r="BX17" s="173">
        <v>-1</v>
      </c>
      <c r="BY17" s="181" t="e">
        <f t="shared" si="41"/>
        <v>#N/A</v>
      </c>
      <c r="BZ17" s="172" t="e">
        <f t="shared" si="10"/>
        <v>#N/A</v>
      </c>
      <c r="CA17" s="296"/>
      <c r="CB17" s="349"/>
      <c r="CC17" s="349"/>
      <c r="CD17" s="349"/>
      <c r="CE17" s="349"/>
      <c r="CF17" s="349"/>
      <c r="CG17" s="333" t="s">
        <v>647</v>
      </c>
      <c r="CH17" s="334" t="s">
        <v>646</v>
      </c>
      <c r="CI17" s="363" t="s">
        <v>263</v>
      </c>
      <c r="CJ17" s="335">
        <v>-1</v>
      </c>
      <c r="CK17" s="331">
        <v>-1</v>
      </c>
      <c r="CL17" s="331">
        <v>-1</v>
      </c>
      <c r="CM17" s="331"/>
      <c r="CN17" s="181" t="e">
        <f t="shared" si="58"/>
        <v>#N/A</v>
      </c>
      <c r="CO17" s="172" t="e">
        <f t="shared" ref="CO17:CO24" si="75">VLOOKUP(CP17*CL17,biorisk,3,FALSE)</f>
        <v>#N/A</v>
      </c>
      <c r="CP17" s="174" t="e">
        <f t="shared" si="42"/>
        <v>#N/A</v>
      </c>
      <c r="CQ17" s="174" t="e">
        <f t="shared" si="12"/>
        <v>#N/A</v>
      </c>
      <c r="CR17" s="173">
        <v>-1</v>
      </c>
      <c r="CS17" s="173">
        <v>-1</v>
      </c>
      <c r="CT17" s="181" t="e">
        <f t="shared" si="43"/>
        <v>#N/A</v>
      </c>
      <c r="CU17" s="172" t="e">
        <f t="shared" si="44"/>
        <v>#N/A</v>
      </c>
      <c r="CV17" s="296"/>
      <c r="DD17" s="333" t="s">
        <v>647</v>
      </c>
      <c r="DE17" s="334" t="s">
        <v>646</v>
      </c>
      <c r="DF17" s="335">
        <v>-1</v>
      </c>
      <c r="DG17" s="331">
        <v>-1</v>
      </c>
      <c r="DH17" s="331">
        <v>-1</v>
      </c>
      <c r="DI17" s="331"/>
      <c r="DJ17" s="181" t="e">
        <f t="shared" si="59"/>
        <v>#N/A</v>
      </c>
      <c r="DK17" s="172" t="e">
        <f t="shared" ref="DK17:DK22" si="76">VLOOKUP(DL17*DH17,biorisk,3,FALSE)</f>
        <v>#N/A</v>
      </c>
      <c r="DL17" s="174" t="e">
        <f t="shared" si="14"/>
        <v>#N/A</v>
      </c>
      <c r="DM17" s="174" t="e">
        <f t="shared" si="15"/>
        <v>#N/A</v>
      </c>
      <c r="DN17" s="173">
        <v>-1</v>
      </c>
      <c r="DO17" s="173">
        <v>-1</v>
      </c>
      <c r="DP17" s="181" t="e">
        <f t="shared" si="45"/>
        <v>#N/A</v>
      </c>
      <c r="DQ17" s="172" t="e">
        <f t="shared" si="16"/>
        <v>#N/A</v>
      </c>
      <c r="DR17" s="296"/>
      <c r="DS17" s="14"/>
      <c r="DT17" s="349"/>
      <c r="DU17" s="349"/>
      <c r="DV17" s="349"/>
      <c r="DW17" s="349"/>
      <c r="DX17" s="349"/>
      <c r="DY17" s="333" t="s">
        <v>647</v>
      </c>
      <c r="DZ17" s="334" t="s">
        <v>646</v>
      </c>
      <c r="EA17" s="335">
        <v>-1</v>
      </c>
      <c r="EB17" s="331">
        <v>-1</v>
      </c>
      <c r="EC17" s="331">
        <v>-1</v>
      </c>
      <c r="ED17" s="331"/>
      <c r="EE17" s="181" t="e">
        <f t="shared" si="60"/>
        <v>#N/A</v>
      </c>
      <c r="EF17" s="172" t="e">
        <f t="shared" ref="EF17:EF24" si="77">VLOOKUP(EG17*EC17,biorisk,3,FALSE)</f>
        <v>#N/A</v>
      </c>
      <c r="EG17" s="174" t="e">
        <f t="shared" si="18"/>
        <v>#N/A</v>
      </c>
      <c r="EH17" s="174" t="e">
        <f t="shared" si="19"/>
        <v>#N/A</v>
      </c>
      <c r="EI17" s="173">
        <v>-1</v>
      </c>
      <c r="EJ17" s="173">
        <v>-1</v>
      </c>
      <c r="EK17" s="181" t="e">
        <f t="shared" si="49"/>
        <v>#N/A</v>
      </c>
      <c r="EL17" s="172" t="e">
        <f t="shared" si="20"/>
        <v>#N/A</v>
      </c>
      <c r="EM17" s="296"/>
      <c r="EN17" s="14"/>
      <c r="EO17" s="338"/>
      <c r="EP17" s="338"/>
      <c r="EQ17" s="338"/>
      <c r="ER17" s="338"/>
      <c r="ES17" s="338"/>
      <c r="ET17" s="333" t="s">
        <v>647</v>
      </c>
      <c r="EU17" s="334" t="s">
        <v>646</v>
      </c>
      <c r="EV17" s="335">
        <v>-1</v>
      </c>
      <c r="EW17" s="331">
        <v>-1</v>
      </c>
      <c r="EX17" s="331">
        <v>-1</v>
      </c>
      <c r="EY17" s="331"/>
      <c r="EZ17" s="181" t="e">
        <f t="shared" si="21"/>
        <v>#N/A</v>
      </c>
      <c r="FA17" s="172" t="e">
        <f t="shared" si="22"/>
        <v>#N/A</v>
      </c>
      <c r="FB17" s="174" t="e">
        <f t="shared" si="23"/>
        <v>#N/A</v>
      </c>
      <c r="FC17" s="174" t="e">
        <f t="shared" si="24"/>
        <v>#N/A</v>
      </c>
      <c r="FD17" s="173">
        <v>-1</v>
      </c>
      <c r="FE17" s="173">
        <v>-1</v>
      </c>
      <c r="FF17" s="181" t="e">
        <f t="shared" si="51"/>
        <v>#N/A</v>
      </c>
      <c r="FG17" s="172" t="e">
        <f t="shared" si="25"/>
        <v>#N/A</v>
      </c>
      <c r="FH17" s="296"/>
      <c r="FI17" s="14"/>
      <c r="FJ17" s="338"/>
      <c r="FK17" s="338"/>
      <c r="FL17" s="338"/>
      <c r="FM17" s="338"/>
      <c r="FN17" s="338"/>
      <c r="FO17" s="333" t="s">
        <v>647</v>
      </c>
      <c r="FP17" s="334" t="s">
        <v>646</v>
      </c>
      <c r="FQ17" s="335">
        <v>-1</v>
      </c>
      <c r="FR17" s="331">
        <v>-1</v>
      </c>
      <c r="FS17" s="331">
        <v>-1</v>
      </c>
      <c r="FT17" s="331"/>
      <c r="FU17" s="181" t="e">
        <f t="shared" si="26"/>
        <v>#N/A</v>
      </c>
      <c r="FV17" s="172" t="e">
        <f t="shared" si="27"/>
        <v>#N/A</v>
      </c>
      <c r="FW17" s="174" t="e">
        <f t="shared" si="28"/>
        <v>#N/A</v>
      </c>
      <c r="FX17" s="174" t="e">
        <f t="shared" si="29"/>
        <v>#N/A</v>
      </c>
      <c r="FY17" s="173">
        <v>-1</v>
      </c>
      <c r="FZ17" s="173">
        <v>-1</v>
      </c>
      <c r="GA17" s="181" t="e">
        <f t="shared" si="52"/>
        <v>#N/A</v>
      </c>
      <c r="GB17" s="172" t="e">
        <f t="shared" si="30"/>
        <v>#N/A</v>
      </c>
      <c r="GC17" s="296"/>
      <c r="GD17" s="14"/>
      <c r="GE17" s="338"/>
      <c r="GF17" s="338"/>
      <c r="GG17" s="338"/>
      <c r="GH17" s="338"/>
      <c r="GI17" s="338"/>
      <c r="GJ17" s="333" t="s">
        <v>647</v>
      </c>
      <c r="GK17" s="334" t="s">
        <v>646</v>
      </c>
      <c r="GL17" s="335">
        <v>-1</v>
      </c>
      <c r="GM17" s="331">
        <v>-1</v>
      </c>
      <c r="GN17" s="331">
        <v>-1</v>
      </c>
      <c r="GO17" s="331"/>
      <c r="GP17" s="181" t="e">
        <f t="shared" si="61"/>
        <v>#N/A</v>
      </c>
      <c r="GQ17" s="172" t="e">
        <f t="shared" si="31"/>
        <v>#N/A</v>
      </c>
      <c r="GR17" s="376" t="e">
        <f t="shared" si="32"/>
        <v>#N/A</v>
      </c>
      <c r="GS17" s="174" t="e">
        <f t="shared" si="33"/>
        <v>#N/A</v>
      </c>
      <c r="GT17" s="173">
        <v>-1</v>
      </c>
      <c r="GU17" s="173">
        <v>-1</v>
      </c>
      <c r="GV17" s="181" t="e">
        <f t="shared" si="53"/>
        <v>#N/A</v>
      </c>
      <c r="GW17" s="172" t="e">
        <f t="shared" si="54"/>
        <v>#N/A</v>
      </c>
      <c r="GX17" s="296"/>
      <c r="GY17" s="14"/>
      <c r="GZ17" s="338"/>
      <c r="HA17" s="338"/>
      <c r="HB17" s="338"/>
      <c r="HC17" s="338"/>
      <c r="HD17" s="338"/>
      <c r="HE17" s="333" t="s">
        <v>647</v>
      </c>
      <c r="HF17" s="334" t="s">
        <v>646</v>
      </c>
    </row>
    <row r="18" spans="1:214" ht="100" customHeight="1">
      <c r="A18" s="178" t="s">
        <v>155</v>
      </c>
      <c r="B18" s="175" t="s">
        <v>38</v>
      </c>
      <c r="C18" s="175" t="s">
        <v>54</v>
      </c>
      <c r="D18" s="16" t="s">
        <v>58</v>
      </c>
      <c r="E18" s="465">
        <v>14</v>
      </c>
      <c r="F18" s="38"/>
      <c r="G18" s="335">
        <v>-1</v>
      </c>
      <c r="H18" s="331">
        <v>-1</v>
      </c>
      <c r="I18" s="331">
        <v>-1</v>
      </c>
      <c r="J18" s="331"/>
      <c r="K18" s="181" t="e">
        <f t="shared" si="55"/>
        <v>#N/A</v>
      </c>
      <c r="L18" s="172" t="e">
        <f t="shared" si="0"/>
        <v>#N/A</v>
      </c>
      <c r="M18" s="174" t="e">
        <f t="shared" si="1"/>
        <v>#N/A</v>
      </c>
      <c r="N18" s="174" t="e">
        <f t="shared" si="69"/>
        <v>#N/A</v>
      </c>
      <c r="O18" s="173">
        <v>-1</v>
      </c>
      <c r="P18" s="173">
        <v>-1</v>
      </c>
      <c r="Q18" s="181" t="e">
        <f t="shared" si="34"/>
        <v>#N/A</v>
      </c>
      <c r="R18" s="172" t="e">
        <f t="shared" ref="R18:R19" si="78">VLOOKUP(N18&amp;P18,futurerisk,3,FALSE)</f>
        <v>#N/A</v>
      </c>
      <c r="S18" s="296"/>
      <c r="T18" s="338"/>
      <c r="U18" s="338"/>
      <c r="V18" s="338"/>
      <c r="W18" s="338"/>
      <c r="X18" s="338"/>
      <c r="Y18" s="333" t="s">
        <v>647</v>
      </c>
      <c r="Z18" s="334" t="s">
        <v>646</v>
      </c>
      <c r="AA18" s="335">
        <v>-1</v>
      </c>
      <c r="AB18" s="331">
        <v>-1</v>
      </c>
      <c r="AC18" s="331">
        <v>-1</v>
      </c>
      <c r="AD18" s="331"/>
      <c r="AE18" s="181" t="e">
        <f t="shared" si="56"/>
        <v>#N/A</v>
      </c>
      <c r="AF18" s="172" t="e">
        <f>VLOOKUP(AG18*AC18,biorisk,3,FALSE)</f>
        <v>#N/A</v>
      </c>
      <c r="AG18" s="174" t="e">
        <f t="shared" ref="AG18" si="79">VLOOKUP(AA18*AB18,likelihood,2,FALSE)</f>
        <v>#N/A</v>
      </c>
      <c r="AH18" s="174" t="e">
        <f t="shared" ref="AH18" si="80">VLOOKUP(AG18*AC18,biorisk,2,FALSE)</f>
        <v>#N/A</v>
      </c>
      <c r="AI18" s="173">
        <v>-1</v>
      </c>
      <c r="AJ18" s="173">
        <v>-1</v>
      </c>
      <c r="AK18" s="181" t="e">
        <f t="shared" si="36"/>
        <v>#N/A</v>
      </c>
      <c r="AL18" s="172" t="e">
        <f t="shared" ref="AL18" si="81">VLOOKUP(AH18&amp;AJ18,futurerisk,3,FALSE)</f>
        <v>#N/A</v>
      </c>
      <c r="AM18" s="296"/>
      <c r="AN18" s="349"/>
      <c r="AO18" s="349"/>
      <c r="AP18" s="349"/>
      <c r="AQ18" s="349"/>
      <c r="AR18" s="349"/>
      <c r="AS18" s="333" t="s">
        <v>647</v>
      </c>
      <c r="AT18" s="334" t="s">
        <v>646</v>
      </c>
      <c r="AU18" s="335">
        <v>-1</v>
      </c>
      <c r="AV18" s="331">
        <v>-1</v>
      </c>
      <c r="AW18" s="331">
        <v>-1</v>
      </c>
      <c r="AX18" s="331"/>
      <c r="AY18" s="181" t="e">
        <f t="shared" si="57"/>
        <v>#N/A</v>
      </c>
      <c r="AZ18" s="172" t="e">
        <f t="shared" si="73"/>
        <v>#N/A</v>
      </c>
      <c r="BA18" s="174" t="e">
        <f t="shared" si="6"/>
        <v>#N/A</v>
      </c>
      <c r="BB18" s="174" t="e">
        <f t="shared" si="74"/>
        <v>#N/A</v>
      </c>
      <c r="BC18" s="173">
        <v>-1</v>
      </c>
      <c r="BD18" s="173">
        <v>-1</v>
      </c>
      <c r="BE18" s="181" t="e">
        <f t="shared" si="38"/>
        <v>#N/A</v>
      </c>
      <c r="BF18" s="172" t="e">
        <f t="shared" si="71"/>
        <v>#N/A</v>
      </c>
      <c r="BG18" s="296"/>
      <c r="BH18" s="349"/>
      <c r="BI18" s="349"/>
      <c r="BJ18" s="349"/>
      <c r="BK18" s="349"/>
      <c r="BL18" s="349"/>
      <c r="BM18" s="333" t="s">
        <v>647</v>
      </c>
      <c r="BN18" s="334" t="s">
        <v>646</v>
      </c>
      <c r="BO18" s="335">
        <v>-1</v>
      </c>
      <c r="BP18" s="331">
        <v>-1</v>
      </c>
      <c r="BQ18" s="331">
        <v>-1</v>
      </c>
      <c r="BR18" s="331"/>
      <c r="BS18" s="181" t="e">
        <f t="shared" si="39"/>
        <v>#N/A</v>
      </c>
      <c r="BT18" s="172" t="e">
        <f t="shared" si="7"/>
        <v>#N/A</v>
      </c>
      <c r="BU18" s="174" t="e">
        <f t="shared" si="40"/>
        <v>#N/A</v>
      </c>
      <c r="BV18" s="375" t="e">
        <f t="shared" si="9"/>
        <v>#N/A</v>
      </c>
      <c r="BW18" s="173">
        <v>-1</v>
      </c>
      <c r="BX18" s="173">
        <v>-1</v>
      </c>
      <c r="BY18" s="181" t="e">
        <f t="shared" si="41"/>
        <v>#N/A</v>
      </c>
      <c r="BZ18" s="172" t="e">
        <f t="shared" si="10"/>
        <v>#N/A</v>
      </c>
      <c r="CA18" s="296"/>
      <c r="CB18" s="349"/>
      <c r="CC18" s="349"/>
      <c r="CD18" s="349"/>
      <c r="CE18" s="349"/>
      <c r="CF18" s="349"/>
      <c r="CG18" s="333" t="s">
        <v>647</v>
      </c>
      <c r="CH18" s="334" t="s">
        <v>646</v>
      </c>
      <c r="CI18" s="363"/>
      <c r="CJ18" s="335">
        <v>-1</v>
      </c>
      <c r="CK18" s="331">
        <v>-1</v>
      </c>
      <c r="CL18" s="331">
        <v>-1</v>
      </c>
      <c r="CM18" s="331"/>
      <c r="CN18" s="181" t="e">
        <f t="shared" si="58"/>
        <v>#N/A</v>
      </c>
      <c r="CO18" s="172" t="e">
        <f t="shared" si="75"/>
        <v>#N/A</v>
      </c>
      <c r="CP18" s="174" t="e">
        <f t="shared" si="42"/>
        <v>#N/A</v>
      </c>
      <c r="CQ18" s="174" t="e">
        <f t="shared" si="12"/>
        <v>#N/A</v>
      </c>
      <c r="CR18" s="173">
        <v>-1</v>
      </c>
      <c r="CS18" s="173">
        <v>-1</v>
      </c>
      <c r="CT18" s="181" t="e">
        <f t="shared" si="43"/>
        <v>#N/A</v>
      </c>
      <c r="CU18" s="172" t="e">
        <f t="shared" si="44"/>
        <v>#N/A</v>
      </c>
      <c r="CV18" s="296"/>
      <c r="DD18" s="333" t="s">
        <v>647</v>
      </c>
      <c r="DE18" s="334" t="s">
        <v>646</v>
      </c>
      <c r="DF18" s="335">
        <v>-1</v>
      </c>
      <c r="DG18" s="331">
        <v>-1</v>
      </c>
      <c r="DH18" s="331">
        <v>-1</v>
      </c>
      <c r="DI18" s="331"/>
      <c r="DJ18" s="181" t="e">
        <f t="shared" si="59"/>
        <v>#N/A</v>
      </c>
      <c r="DK18" s="172" t="e">
        <f t="shared" si="76"/>
        <v>#N/A</v>
      </c>
      <c r="DL18" s="174" t="e">
        <f t="shared" si="14"/>
        <v>#N/A</v>
      </c>
      <c r="DM18" s="174" t="e">
        <f t="shared" si="15"/>
        <v>#N/A</v>
      </c>
      <c r="DN18" s="173">
        <v>-1</v>
      </c>
      <c r="DO18" s="173">
        <v>-1</v>
      </c>
      <c r="DP18" s="181" t="e">
        <f t="shared" si="45"/>
        <v>#N/A</v>
      </c>
      <c r="DQ18" s="172" t="e">
        <f t="shared" si="16"/>
        <v>#N/A</v>
      </c>
      <c r="DR18" s="296"/>
      <c r="DS18" s="14"/>
      <c r="DT18" s="349"/>
      <c r="DU18" s="349"/>
      <c r="DV18" s="349"/>
      <c r="DW18" s="349"/>
      <c r="DX18" s="349"/>
      <c r="DY18" s="333" t="s">
        <v>647</v>
      </c>
      <c r="DZ18" s="334" t="s">
        <v>646</v>
      </c>
      <c r="EA18" s="335">
        <v>-1</v>
      </c>
      <c r="EB18" s="331">
        <v>-1</v>
      </c>
      <c r="EC18" s="331">
        <v>-1</v>
      </c>
      <c r="ED18" s="331"/>
      <c r="EE18" s="181" t="e">
        <f t="shared" si="60"/>
        <v>#N/A</v>
      </c>
      <c r="EF18" s="172" t="e">
        <f t="shared" si="77"/>
        <v>#N/A</v>
      </c>
      <c r="EG18" s="174" t="e">
        <f t="shared" si="18"/>
        <v>#N/A</v>
      </c>
      <c r="EH18" s="174" t="e">
        <f t="shared" si="19"/>
        <v>#N/A</v>
      </c>
      <c r="EI18" s="173">
        <v>-1</v>
      </c>
      <c r="EJ18" s="173">
        <v>-1</v>
      </c>
      <c r="EK18" s="181" t="e">
        <f t="shared" si="49"/>
        <v>#N/A</v>
      </c>
      <c r="EL18" s="172" t="e">
        <f t="shared" si="20"/>
        <v>#N/A</v>
      </c>
      <c r="EM18" s="296"/>
      <c r="EN18" s="14"/>
      <c r="EO18" s="338"/>
      <c r="EP18" s="338"/>
      <c r="EQ18" s="338"/>
      <c r="ER18" s="338"/>
      <c r="ES18" s="338"/>
      <c r="ET18" s="333" t="s">
        <v>647</v>
      </c>
      <c r="EU18" s="334" t="s">
        <v>646</v>
      </c>
      <c r="EV18" s="335">
        <v>-1</v>
      </c>
      <c r="EW18" s="331">
        <v>-1</v>
      </c>
      <c r="EX18" s="331">
        <v>-1</v>
      </c>
      <c r="EY18" s="331"/>
      <c r="EZ18" s="181" t="e">
        <f t="shared" si="21"/>
        <v>#N/A</v>
      </c>
      <c r="FA18" s="172" t="e">
        <f t="shared" si="22"/>
        <v>#N/A</v>
      </c>
      <c r="FB18" s="174" t="e">
        <f t="shared" si="23"/>
        <v>#N/A</v>
      </c>
      <c r="FC18" s="174" t="e">
        <f t="shared" si="24"/>
        <v>#N/A</v>
      </c>
      <c r="FD18" s="173">
        <v>-1</v>
      </c>
      <c r="FE18" s="173">
        <v>-1</v>
      </c>
      <c r="FF18" s="181" t="e">
        <f t="shared" si="51"/>
        <v>#N/A</v>
      </c>
      <c r="FG18" s="172" t="e">
        <f t="shared" si="25"/>
        <v>#N/A</v>
      </c>
      <c r="FH18" s="296"/>
      <c r="FI18" s="14"/>
      <c r="FJ18" s="338"/>
      <c r="FK18" s="338"/>
      <c r="FL18" s="338"/>
      <c r="FM18" s="338"/>
      <c r="FN18" s="338"/>
      <c r="FO18" s="333" t="s">
        <v>647</v>
      </c>
      <c r="FP18" s="334" t="s">
        <v>646</v>
      </c>
      <c r="FQ18" s="335">
        <v>-1</v>
      </c>
      <c r="FR18" s="331">
        <v>-1</v>
      </c>
      <c r="FS18" s="331">
        <v>-1</v>
      </c>
      <c r="FT18" s="331"/>
      <c r="FU18" s="181" t="e">
        <f t="shared" si="26"/>
        <v>#N/A</v>
      </c>
      <c r="FV18" s="172" t="e">
        <f t="shared" si="27"/>
        <v>#N/A</v>
      </c>
      <c r="FW18" s="174" t="e">
        <f t="shared" si="28"/>
        <v>#N/A</v>
      </c>
      <c r="FX18" s="174" t="e">
        <f t="shared" si="29"/>
        <v>#N/A</v>
      </c>
      <c r="FY18" s="173">
        <v>-1</v>
      </c>
      <c r="FZ18" s="173">
        <v>-1</v>
      </c>
      <c r="GA18" s="181" t="e">
        <f t="shared" si="52"/>
        <v>#N/A</v>
      </c>
      <c r="GB18" s="172" t="e">
        <f t="shared" si="30"/>
        <v>#N/A</v>
      </c>
      <c r="GC18" s="296"/>
      <c r="GD18" s="14"/>
      <c r="GE18" s="338"/>
      <c r="GF18" s="338"/>
      <c r="GG18" s="338"/>
      <c r="GH18" s="338"/>
      <c r="GI18" s="338"/>
      <c r="GJ18" s="333" t="s">
        <v>647</v>
      </c>
      <c r="GK18" s="334" t="s">
        <v>646</v>
      </c>
      <c r="GL18" s="335">
        <v>-1</v>
      </c>
      <c r="GM18" s="331">
        <v>-1</v>
      </c>
      <c r="GN18" s="331">
        <v>-1</v>
      </c>
      <c r="GO18" s="331"/>
      <c r="GP18" s="181" t="e">
        <f t="shared" si="61"/>
        <v>#N/A</v>
      </c>
      <c r="GQ18" s="172" t="e">
        <f t="shared" si="31"/>
        <v>#N/A</v>
      </c>
      <c r="GR18" s="376" t="e">
        <f t="shared" si="32"/>
        <v>#N/A</v>
      </c>
      <c r="GS18" s="174" t="e">
        <f t="shared" ref="GS18:GS19" si="82">VLOOKUP(GR18*GN18,biorisk,2,FALSE)</f>
        <v>#N/A</v>
      </c>
      <c r="GT18" s="173">
        <v>-1</v>
      </c>
      <c r="GU18" s="173">
        <v>-1</v>
      </c>
      <c r="GV18" s="181" t="e">
        <f t="shared" si="53"/>
        <v>#N/A</v>
      </c>
      <c r="GW18" s="172" t="e">
        <f t="shared" si="54"/>
        <v>#N/A</v>
      </c>
      <c r="GX18" s="296"/>
      <c r="GY18" s="14"/>
      <c r="GZ18" s="338"/>
      <c r="HA18" s="338"/>
      <c r="HB18" s="338"/>
      <c r="HC18" s="338"/>
      <c r="HD18" s="338"/>
      <c r="HE18" s="333" t="s">
        <v>647</v>
      </c>
      <c r="HF18" s="334" t="s">
        <v>646</v>
      </c>
    </row>
    <row r="19" spans="1:214" ht="100" customHeight="1" thickBot="1">
      <c r="A19" s="178" t="s">
        <v>172</v>
      </c>
      <c r="B19" s="175" t="s">
        <v>38</v>
      </c>
      <c r="C19" s="175" t="s">
        <v>54</v>
      </c>
      <c r="D19" s="16" t="s">
        <v>59</v>
      </c>
      <c r="E19" s="465">
        <v>15</v>
      </c>
      <c r="F19" s="37" t="s">
        <v>265</v>
      </c>
      <c r="G19" s="335">
        <v>1</v>
      </c>
      <c r="H19" s="331">
        <v>1</v>
      </c>
      <c r="I19" s="331">
        <v>1</v>
      </c>
      <c r="J19" s="331"/>
      <c r="K19" s="181" t="e">
        <f t="shared" si="55"/>
        <v>#N/A</v>
      </c>
      <c r="L19" s="172" t="e">
        <f t="shared" si="0"/>
        <v>#N/A</v>
      </c>
      <c r="M19" s="174" t="e">
        <f t="shared" si="1"/>
        <v>#N/A</v>
      </c>
      <c r="N19" s="174" t="e">
        <f t="shared" si="69"/>
        <v>#N/A</v>
      </c>
      <c r="O19" s="173">
        <v>1</v>
      </c>
      <c r="P19" s="173">
        <v>1</v>
      </c>
      <c r="Q19" s="181" t="e">
        <f t="shared" si="34"/>
        <v>#N/A</v>
      </c>
      <c r="R19" s="172" t="e">
        <f t="shared" si="78"/>
        <v>#N/A</v>
      </c>
      <c r="S19" s="296"/>
      <c r="T19" s="338"/>
      <c r="U19" s="338"/>
      <c r="V19" s="338"/>
      <c r="W19" s="338"/>
      <c r="X19" s="338"/>
      <c r="Y19" s="333" t="s">
        <v>647</v>
      </c>
      <c r="Z19" s="334" t="s">
        <v>646</v>
      </c>
      <c r="AA19" s="335">
        <v>1</v>
      </c>
      <c r="AB19" s="331">
        <v>1</v>
      </c>
      <c r="AC19" s="331">
        <v>1</v>
      </c>
      <c r="AD19" s="331"/>
      <c r="AE19" s="181" t="e">
        <f t="shared" si="56"/>
        <v>#N/A</v>
      </c>
      <c r="AF19" s="172" t="e">
        <f t="shared" si="2"/>
        <v>#N/A</v>
      </c>
      <c r="AG19" s="174" t="e">
        <f t="shared" si="3"/>
        <v>#N/A</v>
      </c>
      <c r="AH19" s="174" t="e">
        <f t="shared" si="4"/>
        <v>#N/A</v>
      </c>
      <c r="AI19" s="173">
        <v>1</v>
      </c>
      <c r="AJ19" s="173">
        <v>1</v>
      </c>
      <c r="AK19" s="181" t="e">
        <f t="shared" si="36"/>
        <v>#N/A</v>
      </c>
      <c r="AL19" s="172" t="e">
        <f t="shared" si="5"/>
        <v>#N/A</v>
      </c>
      <c r="AM19" s="296"/>
      <c r="AN19" s="349"/>
      <c r="AO19" s="349"/>
      <c r="AP19" s="349"/>
      <c r="AQ19" s="349"/>
      <c r="AR19" s="349"/>
      <c r="AS19" s="333" t="s">
        <v>647</v>
      </c>
      <c r="AT19" s="334" t="s">
        <v>646</v>
      </c>
      <c r="AU19" s="335">
        <v>-1</v>
      </c>
      <c r="AV19" s="331">
        <v>-1</v>
      </c>
      <c r="AW19" s="331">
        <v>-1</v>
      </c>
      <c r="AX19" s="331"/>
      <c r="AY19" s="181" t="e">
        <f t="shared" si="57"/>
        <v>#N/A</v>
      </c>
      <c r="AZ19" s="172" t="e">
        <f t="shared" si="73"/>
        <v>#N/A</v>
      </c>
      <c r="BA19" s="174" t="e">
        <f t="shared" ref="BA19" si="83">VLOOKUP(AU19*AV19,likelihood,2,FALSE)</f>
        <v>#N/A</v>
      </c>
      <c r="BB19" s="174" t="e">
        <f t="shared" ref="BB19" si="84">VLOOKUP(BA19*AW19,biorisk,2,FALSE)</f>
        <v>#N/A</v>
      </c>
      <c r="BC19" s="173">
        <v>-1</v>
      </c>
      <c r="BD19" s="173">
        <v>-1</v>
      </c>
      <c r="BE19" s="181" t="e">
        <f t="shared" si="38"/>
        <v>#N/A</v>
      </c>
      <c r="BF19" s="172" t="e">
        <f t="shared" ref="BF19" si="85">VLOOKUP(BB19&amp;BD19,futurerisk,3,FALSE)</f>
        <v>#N/A</v>
      </c>
      <c r="BG19" s="296"/>
      <c r="BH19" s="349"/>
      <c r="BI19" s="349"/>
      <c r="BJ19" s="349"/>
      <c r="BK19" s="349"/>
      <c r="BL19" s="349"/>
      <c r="BM19" s="333" t="s">
        <v>647</v>
      </c>
      <c r="BN19" s="334" t="s">
        <v>646</v>
      </c>
      <c r="BO19" s="335">
        <v>-1</v>
      </c>
      <c r="BP19" s="331">
        <v>-1</v>
      </c>
      <c r="BQ19" s="331">
        <v>-1</v>
      </c>
      <c r="BR19" s="331"/>
      <c r="BS19" s="181" t="e">
        <f t="shared" si="39"/>
        <v>#N/A</v>
      </c>
      <c r="BT19" s="172" t="e">
        <f t="shared" si="7"/>
        <v>#N/A</v>
      </c>
      <c r="BU19" s="174" t="e">
        <f t="shared" si="40"/>
        <v>#N/A</v>
      </c>
      <c r="BV19" s="375" t="e">
        <f t="shared" si="9"/>
        <v>#N/A</v>
      </c>
      <c r="BW19" s="173">
        <v>-1</v>
      </c>
      <c r="BX19" s="173">
        <v>-1</v>
      </c>
      <c r="BY19" s="181" t="e">
        <f t="shared" si="41"/>
        <v>#N/A</v>
      </c>
      <c r="BZ19" s="172" t="e">
        <f t="shared" si="10"/>
        <v>#N/A</v>
      </c>
      <c r="CA19" s="296"/>
      <c r="CB19" s="349"/>
      <c r="CC19" s="349"/>
      <c r="CD19" s="349"/>
      <c r="CE19" s="349"/>
      <c r="CF19" s="349"/>
      <c r="CG19" s="333" t="s">
        <v>647</v>
      </c>
      <c r="CH19" s="334" t="s">
        <v>646</v>
      </c>
      <c r="CI19" s="359" t="s">
        <v>265</v>
      </c>
      <c r="CJ19" s="335">
        <v>-1</v>
      </c>
      <c r="CK19" s="331">
        <v>-1</v>
      </c>
      <c r="CL19" s="331">
        <v>-1</v>
      </c>
      <c r="CM19" s="331"/>
      <c r="CN19" s="181" t="e">
        <f t="shared" si="58"/>
        <v>#N/A</v>
      </c>
      <c r="CO19" s="172" t="e">
        <f t="shared" si="75"/>
        <v>#N/A</v>
      </c>
      <c r="CP19" s="174" t="e">
        <f t="shared" si="42"/>
        <v>#N/A</v>
      </c>
      <c r="CQ19" s="174" t="e">
        <f t="shared" si="12"/>
        <v>#N/A</v>
      </c>
      <c r="CR19" s="173">
        <v>-1</v>
      </c>
      <c r="CS19" s="173">
        <v>-1</v>
      </c>
      <c r="CT19" s="181" t="e">
        <f t="shared" si="43"/>
        <v>#N/A</v>
      </c>
      <c r="CU19" s="172" t="e">
        <f t="shared" si="44"/>
        <v>#N/A</v>
      </c>
      <c r="CV19" s="296"/>
      <c r="DD19" s="333" t="s">
        <v>647</v>
      </c>
      <c r="DE19" s="334" t="s">
        <v>646</v>
      </c>
      <c r="DF19" s="335">
        <v>-1</v>
      </c>
      <c r="DG19" s="331">
        <v>-1</v>
      </c>
      <c r="DH19" s="331">
        <v>-1</v>
      </c>
      <c r="DI19" s="331"/>
      <c r="DJ19" s="181" t="e">
        <f t="shared" si="59"/>
        <v>#N/A</v>
      </c>
      <c r="DK19" s="172" t="e">
        <f t="shared" si="76"/>
        <v>#N/A</v>
      </c>
      <c r="DL19" s="174" t="e">
        <f t="shared" si="14"/>
        <v>#N/A</v>
      </c>
      <c r="DM19" s="174" t="e">
        <f t="shared" si="15"/>
        <v>#N/A</v>
      </c>
      <c r="DN19" s="173">
        <v>-1</v>
      </c>
      <c r="DO19" s="173">
        <v>-1</v>
      </c>
      <c r="DP19" s="181" t="e">
        <f t="shared" si="45"/>
        <v>#N/A</v>
      </c>
      <c r="DQ19" s="172" t="e">
        <f t="shared" si="16"/>
        <v>#N/A</v>
      </c>
      <c r="DR19" s="296"/>
      <c r="DS19" s="14"/>
      <c r="DT19" s="349"/>
      <c r="DU19" s="349"/>
      <c r="DV19" s="349"/>
      <c r="DW19" s="349"/>
      <c r="DX19" s="349"/>
      <c r="DY19" s="333" t="s">
        <v>647</v>
      </c>
      <c r="DZ19" s="334" t="s">
        <v>646</v>
      </c>
      <c r="EA19" s="335">
        <v>-1</v>
      </c>
      <c r="EB19" s="331">
        <v>-1</v>
      </c>
      <c r="EC19" s="331">
        <v>-1</v>
      </c>
      <c r="ED19" s="331"/>
      <c r="EE19" s="181" t="e">
        <f t="shared" si="60"/>
        <v>#N/A</v>
      </c>
      <c r="EF19" s="172" t="e">
        <f t="shared" si="77"/>
        <v>#N/A</v>
      </c>
      <c r="EG19" s="174" t="e">
        <f t="shared" si="18"/>
        <v>#N/A</v>
      </c>
      <c r="EH19" s="174" t="e">
        <f t="shared" si="19"/>
        <v>#N/A</v>
      </c>
      <c r="EI19" s="173">
        <v>-1</v>
      </c>
      <c r="EJ19" s="173">
        <v>-1</v>
      </c>
      <c r="EK19" s="181" t="e">
        <f t="shared" si="49"/>
        <v>#N/A</v>
      </c>
      <c r="EL19" s="172" t="e">
        <f t="shared" si="20"/>
        <v>#N/A</v>
      </c>
      <c r="EM19" s="296"/>
      <c r="EN19" s="14"/>
      <c r="EO19" s="338"/>
      <c r="EP19" s="338"/>
      <c r="EQ19" s="338"/>
      <c r="ER19" s="338"/>
      <c r="ES19" s="338"/>
      <c r="ET19" s="333" t="s">
        <v>647</v>
      </c>
      <c r="EU19" s="334" t="s">
        <v>646</v>
      </c>
      <c r="EV19" s="335">
        <v>-1</v>
      </c>
      <c r="EW19" s="331">
        <v>-1</v>
      </c>
      <c r="EX19" s="331">
        <v>-1</v>
      </c>
      <c r="EY19" s="331"/>
      <c r="EZ19" s="181" t="e">
        <f t="shared" si="21"/>
        <v>#N/A</v>
      </c>
      <c r="FA19" s="172" t="e">
        <f t="shared" si="22"/>
        <v>#N/A</v>
      </c>
      <c r="FB19" s="174" t="e">
        <f t="shared" si="23"/>
        <v>#N/A</v>
      </c>
      <c r="FC19" s="174" t="e">
        <f t="shared" si="24"/>
        <v>#N/A</v>
      </c>
      <c r="FD19" s="173">
        <v>-1</v>
      </c>
      <c r="FE19" s="173">
        <v>-1</v>
      </c>
      <c r="FF19" s="181" t="e">
        <f t="shared" si="51"/>
        <v>#N/A</v>
      </c>
      <c r="FG19" s="172" t="e">
        <f t="shared" si="25"/>
        <v>#N/A</v>
      </c>
      <c r="FH19" s="296"/>
      <c r="FI19" s="14"/>
      <c r="FJ19" s="338"/>
      <c r="FK19" s="338"/>
      <c r="FL19" s="338"/>
      <c r="FM19" s="338"/>
      <c r="FN19" s="338"/>
      <c r="FO19" s="333" t="s">
        <v>647</v>
      </c>
      <c r="FP19" s="334" t="s">
        <v>646</v>
      </c>
      <c r="FQ19" s="335">
        <v>-1</v>
      </c>
      <c r="FR19" s="331">
        <v>-1</v>
      </c>
      <c r="FS19" s="331">
        <v>-1</v>
      </c>
      <c r="FT19" s="331"/>
      <c r="FU19" s="181" t="e">
        <f t="shared" si="26"/>
        <v>#N/A</v>
      </c>
      <c r="FV19" s="172" t="e">
        <f t="shared" si="27"/>
        <v>#N/A</v>
      </c>
      <c r="FW19" s="174" t="e">
        <f t="shared" si="28"/>
        <v>#N/A</v>
      </c>
      <c r="FX19" s="174" t="e">
        <f t="shared" si="29"/>
        <v>#N/A</v>
      </c>
      <c r="FY19" s="173">
        <v>-1</v>
      </c>
      <c r="FZ19" s="173">
        <v>-1</v>
      </c>
      <c r="GA19" s="181" t="e">
        <f t="shared" si="52"/>
        <v>#N/A</v>
      </c>
      <c r="GB19" s="172" t="e">
        <f t="shared" si="30"/>
        <v>#N/A</v>
      </c>
      <c r="GC19" s="296"/>
      <c r="GD19" s="14"/>
      <c r="GE19" s="338"/>
      <c r="GF19" s="338"/>
      <c r="GG19" s="338"/>
      <c r="GH19" s="338"/>
      <c r="GI19" s="338"/>
      <c r="GJ19" s="333" t="s">
        <v>647</v>
      </c>
      <c r="GK19" s="334" t="s">
        <v>646</v>
      </c>
      <c r="GL19" s="335">
        <v>-1</v>
      </c>
      <c r="GM19" s="331">
        <v>-1</v>
      </c>
      <c r="GN19" s="331">
        <v>-1</v>
      </c>
      <c r="GO19" s="331"/>
      <c r="GP19" s="181" t="e">
        <f t="shared" si="61"/>
        <v>#N/A</v>
      </c>
      <c r="GQ19" s="172" t="e">
        <f>VLOOKUP(GR19*GN19,biorisk,3,FALSE)</f>
        <v>#N/A</v>
      </c>
      <c r="GR19" s="376" t="e">
        <f t="shared" si="32"/>
        <v>#N/A</v>
      </c>
      <c r="GS19" s="174" t="e">
        <f t="shared" si="82"/>
        <v>#N/A</v>
      </c>
      <c r="GT19" s="173">
        <v>-1</v>
      </c>
      <c r="GU19" s="173">
        <v>-1</v>
      </c>
      <c r="GV19" s="181" t="e">
        <f t="shared" si="53"/>
        <v>#N/A</v>
      </c>
      <c r="GW19" s="172" t="e">
        <f t="shared" si="54"/>
        <v>#N/A</v>
      </c>
      <c r="GX19" s="296"/>
      <c r="GY19" s="14"/>
      <c r="GZ19" s="338"/>
      <c r="HA19" s="338"/>
      <c r="HB19" s="338"/>
      <c r="HC19" s="338"/>
      <c r="HD19" s="338"/>
      <c r="HE19" s="333" t="s">
        <v>647</v>
      </c>
      <c r="HF19" s="334" t="s">
        <v>646</v>
      </c>
    </row>
    <row r="20" spans="1:214" ht="100" customHeight="1" thickBot="1">
      <c r="A20" s="177" t="s">
        <v>271</v>
      </c>
      <c r="B20" s="175" t="s">
        <v>60</v>
      </c>
      <c r="C20" s="175" t="s">
        <v>39</v>
      </c>
      <c r="D20" s="16" t="s">
        <v>61</v>
      </c>
      <c r="E20" s="465">
        <v>16</v>
      </c>
      <c r="F20" s="38" t="s">
        <v>272</v>
      </c>
      <c r="G20" s="263">
        <v>1</v>
      </c>
      <c r="H20" s="263">
        <v>1</v>
      </c>
      <c r="I20" s="263">
        <v>1</v>
      </c>
      <c r="J20" s="263">
        <v>1</v>
      </c>
      <c r="K20" s="181" t="e">
        <f t="shared" si="55"/>
        <v>#N/A</v>
      </c>
      <c r="L20" s="260" t="e">
        <f t="shared" si="0"/>
        <v>#N/A</v>
      </c>
      <c r="M20" s="264" t="e">
        <f t="shared" si="1"/>
        <v>#N/A</v>
      </c>
      <c r="N20" s="264">
        <v>2</v>
      </c>
      <c r="O20" s="265">
        <v>3</v>
      </c>
      <c r="P20" s="265">
        <v>3</v>
      </c>
      <c r="Q20" s="181" t="str">
        <f t="shared" si="34"/>
        <v>23</v>
      </c>
      <c r="R20" s="260" t="str">
        <f t="shared" si="35"/>
        <v>Low</v>
      </c>
      <c r="S20" s="296" t="s">
        <v>174</v>
      </c>
      <c r="T20" s="338"/>
      <c r="U20" s="338"/>
      <c r="V20" s="338"/>
      <c r="W20" s="338"/>
      <c r="X20" s="338"/>
      <c r="Y20" s="333" t="s">
        <v>647</v>
      </c>
      <c r="Z20" s="334" t="s">
        <v>646</v>
      </c>
      <c r="AA20" s="263">
        <v>1</v>
      </c>
      <c r="AB20" s="263">
        <v>1</v>
      </c>
      <c r="AC20" s="263">
        <v>1</v>
      </c>
      <c r="AD20" s="263">
        <v>1</v>
      </c>
      <c r="AE20" s="181" t="e">
        <f t="shared" si="56"/>
        <v>#N/A</v>
      </c>
      <c r="AF20" s="260" t="e">
        <f t="shared" si="2"/>
        <v>#N/A</v>
      </c>
      <c r="AG20" s="264" t="e">
        <f t="shared" si="3"/>
        <v>#N/A</v>
      </c>
      <c r="AH20" s="264">
        <v>2</v>
      </c>
      <c r="AI20" s="265">
        <v>3</v>
      </c>
      <c r="AJ20" s="265">
        <v>3</v>
      </c>
      <c r="AK20" s="181" t="str">
        <f t="shared" si="36"/>
        <v>23</v>
      </c>
      <c r="AL20" s="260" t="str">
        <f t="shared" si="5"/>
        <v>Low</v>
      </c>
      <c r="AM20" s="296" t="s">
        <v>174</v>
      </c>
      <c r="AN20" s="349"/>
      <c r="AO20" s="349"/>
      <c r="AP20" s="349"/>
      <c r="AQ20" s="349"/>
      <c r="AR20" s="349"/>
      <c r="AS20" s="333" t="s">
        <v>647</v>
      </c>
      <c r="AT20" s="334" t="s">
        <v>646</v>
      </c>
      <c r="AU20" s="444">
        <v>1</v>
      </c>
      <c r="AV20" s="442">
        <v>1</v>
      </c>
      <c r="AW20" s="442">
        <v>1</v>
      </c>
      <c r="AX20" s="442"/>
      <c r="AY20" s="181" t="e">
        <f t="shared" si="57"/>
        <v>#N/A</v>
      </c>
      <c r="AZ20" s="172" t="e">
        <f t="shared" si="73"/>
        <v>#N/A</v>
      </c>
      <c r="BA20" s="426" t="e">
        <f>VLOOKUP(AU20*AV20,likelihood,2,FALSE)</f>
        <v>#N/A</v>
      </c>
      <c r="BB20" s="443" t="e">
        <f>VLOOKUP(BA20*AW20,biorisk,2,FALSE)</f>
        <v>#N/A</v>
      </c>
      <c r="BC20" s="429">
        <v>3</v>
      </c>
      <c r="BD20" s="173">
        <v>3</v>
      </c>
      <c r="BE20" s="181" t="e">
        <f t="shared" si="38"/>
        <v>#N/A</v>
      </c>
      <c r="BF20" s="172" t="e">
        <f t="shared" si="71"/>
        <v>#N/A</v>
      </c>
      <c r="BG20" s="296" t="s">
        <v>174</v>
      </c>
      <c r="BH20" s="349"/>
      <c r="BI20" s="349"/>
      <c r="BJ20" s="349"/>
      <c r="BK20" s="349"/>
      <c r="BL20" s="349"/>
      <c r="BM20" s="333" t="s">
        <v>647</v>
      </c>
      <c r="BN20" s="334" t="s">
        <v>646</v>
      </c>
      <c r="BO20" s="21">
        <v>1</v>
      </c>
      <c r="BP20" s="21">
        <v>1</v>
      </c>
      <c r="BQ20" s="21">
        <v>1</v>
      </c>
      <c r="BR20" s="21"/>
      <c r="BS20" s="181" t="e">
        <f t="shared" si="39"/>
        <v>#N/A</v>
      </c>
      <c r="BT20" s="172" t="e">
        <f t="shared" si="7"/>
        <v>#N/A</v>
      </c>
      <c r="BU20" s="174" t="e">
        <f t="shared" si="40"/>
        <v>#N/A</v>
      </c>
      <c r="BV20" s="375" t="e">
        <f t="shared" si="9"/>
        <v>#N/A</v>
      </c>
      <c r="BW20" s="44">
        <v>3</v>
      </c>
      <c r="BX20" s="44">
        <v>3</v>
      </c>
      <c r="BY20" s="181" t="e">
        <f t="shared" si="41"/>
        <v>#N/A</v>
      </c>
      <c r="BZ20" s="172" t="e">
        <f t="shared" si="10"/>
        <v>#N/A</v>
      </c>
      <c r="CA20" s="296" t="s">
        <v>174</v>
      </c>
      <c r="CB20" s="349"/>
      <c r="CC20" s="349"/>
      <c r="CD20" s="349"/>
      <c r="CE20" s="349"/>
      <c r="CF20" s="349"/>
      <c r="CG20" s="333" t="s">
        <v>647</v>
      </c>
      <c r="CH20" s="334" t="s">
        <v>646</v>
      </c>
      <c r="CI20" s="363" t="s">
        <v>272</v>
      </c>
      <c r="CJ20" s="21">
        <v>1</v>
      </c>
      <c r="CK20" s="21">
        <v>1</v>
      </c>
      <c r="CL20" s="21">
        <v>1</v>
      </c>
      <c r="CM20" s="21"/>
      <c r="CN20" s="181" t="e">
        <f t="shared" si="58"/>
        <v>#N/A</v>
      </c>
      <c r="CO20" s="42" t="e">
        <f t="shared" si="75"/>
        <v>#N/A</v>
      </c>
      <c r="CP20" s="43" t="e">
        <f>VLOOKUP(CJ20*CK20,likelihood,2,FALSE)</f>
        <v>#N/A</v>
      </c>
      <c r="CQ20" s="43" t="e">
        <f>VLOOKUP(CP20*CL20,biorisk,2,FALSE)</f>
        <v>#N/A</v>
      </c>
      <c r="CR20" s="44">
        <v>3</v>
      </c>
      <c r="CS20" s="44">
        <v>3</v>
      </c>
      <c r="CT20" s="181" t="e">
        <f t="shared" si="43"/>
        <v>#N/A</v>
      </c>
      <c r="CU20" s="42" t="e">
        <f>VLOOKUP(CQ20&amp;CS20,futurerisk,3,FALSE)</f>
        <v>#N/A</v>
      </c>
      <c r="CV20" s="296" t="s">
        <v>174</v>
      </c>
      <c r="DD20" s="333" t="s">
        <v>647</v>
      </c>
      <c r="DE20" s="334" t="s">
        <v>646</v>
      </c>
      <c r="DF20" s="21">
        <v>1</v>
      </c>
      <c r="DG20" s="21">
        <v>1</v>
      </c>
      <c r="DH20" s="21">
        <v>1</v>
      </c>
      <c r="DI20" s="21"/>
      <c r="DJ20" s="181" t="e">
        <f t="shared" si="59"/>
        <v>#N/A</v>
      </c>
      <c r="DK20" s="42" t="e">
        <f t="shared" si="76"/>
        <v>#N/A</v>
      </c>
      <c r="DL20" s="43" t="e">
        <f>VLOOKUP(DF20*DG20,likelihood,2,FALSE)</f>
        <v>#N/A</v>
      </c>
      <c r="DM20" s="43" t="e">
        <f>VLOOKUP(DL20*DH20,biorisk,2,FALSE)</f>
        <v>#N/A</v>
      </c>
      <c r="DN20" s="44">
        <v>3</v>
      </c>
      <c r="DO20" s="44">
        <v>3</v>
      </c>
      <c r="DP20" s="181" t="e">
        <f t="shared" si="45"/>
        <v>#N/A</v>
      </c>
      <c r="DQ20" s="42" t="e">
        <f>VLOOKUP(DM20&amp;DO20,futurerisk,3,FALSE)</f>
        <v>#N/A</v>
      </c>
      <c r="DR20" s="296" t="s">
        <v>174</v>
      </c>
      <c r="DS20" s="14"/>
      <c r="DT20" s="349"/>
      <c r="DU20" s="349"/>
      <c r="DV20" s="349"/>
      <c r="DW20" s="349"/>
      <c r="DX20" s="349"/>
      <c r="DY20" s="333" t="s">
        <v>647</v>
      </c>
      <c r="DZ20" s="334" t="s">
        <v>646</v>
      </c>
      <c r="EA20" s="21">
        <v>1</v>
      </c>
      <c r="EB20" s="21">
        <v>1</v>
      </c>
      <c r="EC20" s="21">
        <v>1</v>
      </c>
      <c r="ED20" s="21"/>
      <c r="EE20" s="181" t="e">
        <f t="shared" si="60"/>
        <v>#N/A</v>
      </c>
      <c r="EF20" s="42" t="e">
        <f t="shared" si="77"/>
        <v>#N/A</v>
      </c>
      <c r="EG20" s="43" t="e">
        <f>VLOOKUP(EA20*EB20,likelihood,2,FALSE)</f>
        <v>#N/A</v>
      </c>
      <c r="EH20" s="43" t="e">
        <f>VLOOKUP(EG20*EC20,biorisk,2,FALSE)</f>
        <v>#N/A</v>
      </c>
      <c r="EI20" s="44">
        <v>3</v>
      </c>
      <c r="EJ20" s="44">
        <v>3</v>
      </c>
      <c r="EK20" s="181" t="e">
        <f t="shared" si="49"/>
        <v>#N/A</v>
      </c>
      <c r="EL20" s="42" t="e">
        <f>VLOOKUP(EH20&amp;EJ20,futurerisk,3,FALSE)</f>
        <v>#N/A</v>
      </c>
      <c r="EM20" s="296" t="s">
        <v>174</v>
      </c>
      <c r="EN20" s="14"/>
      <c r="EO20" s="338"/>
      <c r="EP20" s="338"/>
      <c r="EQ20" s="338"/>
      <c r="ER20" s="338"/>
      <c r="ES20" s="338"/>
      <c r="ET20" s="333" t="s">
        <v>647</v>
      </c>
      <c r="EU20" s="334" t="s">
        <v>646</v>
      </c>
      <c r="EV20" s="21">
        <v>1</v>
      </c>
      <c r="EW20" s="21">
        <v>1</v>
      </c>
      <c r="EX20" s="21">
        <v>1</v>
      </c>
      <c r="EY20" s="21"/>
      <c r="EZ20" s="181" t="e">
        <f t="shared" si="21"/>
        <v>#N/A</v>
      </c>
      <c r="FA20" s="42" t="e">
        <f t="shared" si="22"/>
        <v>#N/A</v>
      </c>
      <c r="FB20" s="43" t="e">
        <f t="shared" si="23"/>
        <v>#N/A</v>
      </c>
      <c r="FC20" s="43" t="e">
        <f t="shared" si="24"/>
        <v>#N/A</v>
      </c>
      <c r="FD20" s="44">
        <v>3</v>
      </c>
      <c r="FE20" s="44">
        <v>3</v>
      </c>
      <c r="FF20" s="181" t="e">
        <f t="shared" si="51"/>
        <v>#N/A</v>
      </c>
      <c r="FG20" s="42" t="e">
        <f>VLOOKUP(FC20&amp;FE20,futurerisk,3,FALSE)</f>
        <v>#N/A</v>
      </c>
      <c r="FH20" s="296" t="s">
        <v>174</v>
      </c>
      <c r="FI20" s="14"/>
      <c r="FJ20" s="338"/>
      <c r="FK20" s="338"/>
      <c r="FL20" s="338"/>
      <c r="FM20" s="338"/>
      <c r="FN20" s="338"/>
      <c r="FO20" s="333" t="s">
        <v>647</v>
      </c>
      <c r="FP20" s="334" t="s">
        <v>646</v>
      </c>
      <c r="FQ20" s="21">
        <v>1</v>
      </c>
      <c r="FR20" s="21">
        <v>1</v>
      </c>
      <c r="FS20" s="21">
        <v>1</v>
      </c>
      <c r="FT20" s="21"/>
      <c r="FU20" s="181" t="e">
        <f t="shared" si="26"/>
        <v>#N/A</v>
      </c>
      <c r="FV20" s="42" t="e">
        <f t="shared" si="27"/>
        <v>#N/A</v>
      </c>
      <c r="FW20" s="43" t="e">
        <f t="shared" si="28"/>
        <v>#N/A</v>
      </c>
      <c r="FX20" s="43" t="e">
        <f t="shared" si="29"/>
        <v>#N/A</v>
      </c>
      <c r="FY20" s="44">
        <v>3</v>
      </c>
      <c r="FZ20" s="44">
        <v>3</v>
      </c>
      <c r="GA20" s="181" t="e">
        <f t="shared" si="52"/>
        <v>#N/A</v>
      </c>
      <c r="GB20" s="42" t="e">
        <f t="shared" si="30"/>
        <v>#N/A</v>
      </c>
      <c r="GC20" s="296" t="s">
        <v>174</v>
      </c>
      <c r="GD20" s="14"/>
      <c r="GE20" s="338"/>
      <c r="GF20" s="338"/>
      <c r="GG20" s="338"/>
      <c r="GH20" s="338"/>
      <c r="GI20" s="338"/>
      <c r="GJ20" s="333" t="s">
        <v>647</v>
      </c>
      <c r="GK20" s="334" t="s">
        <v>646</v>
      </c>
      <c r="GL20" s="21">
        <v>1</v>
      </c>
      <c r="GM20" s="21">
        <v>1</v>
      </c>
      <c r="GN20" s="21">
        <v>1</v>
      </c>
      <c r="GO20" s="21"/>
      <c r="GP20" s="181" t="e">
        <f t="shared" si="61"/>
        <v>#N/A</v>
      </c>
      <c r="GQ20" s="172" t="e">
        <f t="shared" si="31"/>
        <v>#N/A</v>
      </c>
      <c r="GR20" s="376" t="e">
        <f t="shared" si="32"/>
        <v>#N/A</v>
      </c>
      <c r="GS20" s="394">
        <v>2</v>
      </c>
      <c r="GT20" s="395">
        <v>3</v>
      </c>
      <c r="GU20" s="395">
        <v>3</v>
      </c>
      <c r="GV20" s="181" t="str">
        <f t="shared" si="53"/>
        <v>23</v>
      </c>
      <c r="GW20" s="172" t="str">
        <f t="shared" si="54"/>
        <v>Low</v>
      </c>
      <c r="GX20" s="296" t="s">
        <v>174</v>
      </c>
      <c r="GY20" s="14"/>
      <c r="GZ20" s="338"/>
      <c r="HA20" s="338"/>
      <c r="HB20" s="338"/>
      <c r="HC20" s="338"/>
      <c r="HD20" s="338"/>
      <c r="HE20" s="333" t="s">
        <v>647</v>
      </c>
      <c r="HF20" s="334" t="s">
        <v>646</v>
      </c>
    </row>
    <row r="21" spans="1:214" ht="100" customHeight="1" thickBot="1">
      <c r="A21" s="177" t="s">
        <v>271</v>
      </c>
      <c r="B21" s="175" t="s">
        <v>60</v>
      </c>
      <c r="C21" s="175" t="s">
        <v>39</v>
      </c>
      <c r="D21" s="16" t="s">
        <v>62</v>
      </c>
      <c r="E21" s="465">
        <v>17</v>
      </c>
      <c r="F21" s="38" t="s">
        <v>676</v>
      </c>
      <c r="G21" s="263">
        <v>1</v>
      </c>
      <c r="H21" s="263">
        <v>1</v>
      </c>
      <c r="I21" s="263">
        <v>1</v>
      </c>
      <c r="J21" s="263">
        <v>1</v>
      </c>
      <c r="K21" s="181" t="e">
        <f t="shared" si="55"/>
        <v>#N/A</v>
      </c>
      <c r="L21" s="260" t="e">
        <f t="shared" si="0"/>
        <v>#N/A</v>
      </c>
      <c r="M21" s="264" t="e">
        <f t="shared" si="1"/>
        <v>#N/A</v>
      </c>
      <c r="N21" s="264">
        <v>2</v>
      </c>
      <c r="O21" s="265">
        <v>3</v>
      </c>
      <c r="P21" s="265">
        <v>3</v>
      </c>
      <c r="Q21" s="181" t="str">
        <f t="shared" si="34"/>
        <v>23</v>
      </c>
      <c r="R21" s="260" t="str">
        <f t="shared" si="35"/>
        <v>Low</v>
      </c>
      <c r="S21" s="296" t="s">
        <v>174</v>
      </c>
      <c r="T21" s="332"/>
      <c r="U21" s="332"/>
      <c r="V21" s="332"/>
      <c r="W21" s="332"/>
      <c r="X21" s="332"/>
      <c r="Y21" s="333" t="s">
        <v>647</v>
      </c>
      <c r="Z21" s="334" t="s">
        <v>646</v>
      </c>
      <c r="AA21" s="263">
        <v>1</v>
      </c>
      <c r="AB21" s="263">
        <v>1</v>
      </c>
      <c r="AC21" s="263">
        <v>1</v>
      </c>
      <c r="AD21" s="263">
        <v>1</v>
      </c>
      <c r="AE21" s="181" t="e">
        <f t="shared" si="56"/>
        <v>#N/A</v>
      </c>
      <c r="AF21" s="260" t="e">
        <f t="shared" si="2"/>
        <v>#N/A</v>
      </c>
      <c r="AG21" s="264" t="e">
        <f t="shared" si="3"/>
        <v>#N/A</v>
      </c>
      <c r="AH21" s="264">
        <v>2</v>
      </c>
      <c r="AI21" s="265">
        <v>3</v>
      </c>
      <c r="AJ21" s="265">
        <v>3</v>
      </c>
      <c r="AK21" s="181" t="str">
        <f t="shared" si="36"/>
        <v>23</v>
      </c>
      <c r="AL21" s="260" t="str">
        <f t="shared" si="5"/>
        <v>Low</v>
      </c>
      <c r="AM21" s="296" t="s">
        <v>174</v>
      </c>
      <c r="AN21" s="347"/>
      <c r="AO21" s="347"/>
      <c r="AP21" s="347"/>
      <c r="AQ21" s="347"/>
      <c r="AR21" s="347"/>
      <c r="AS21" s="333" t="s">
        <v>647</v>
      </c>
      <c r="AT21" s="334" t="s">
        <v>646</v>
      </c>
      <c r="AU21" s="444">
        <v>1</v>
      </c>
      <c r="AV21" s="442">
        <v>1</v>
      </c>
      <c r="AW21" s="442">
        <v>1</v>
      </c>
      <c r="AX21" s="442"/>
      <c r="AY21" s="181" t="e">
        <f t="shared" si="57"/>
        <v>#N/A</v>
      </c>
      <c r="AZ21" s="172" t="e">
        <f t="shared" si="73"/>
        <v>#N/A</v>
      </c>
      <c r="BA21" s="426" t="e">
        <f>VLOOKUP(AU21*AV21,likelihood,2,FALSE)</f>
        <v>#N/A</v>
      </c>
      <c r="BB21" s="443" t="e">
        <f>VLOOKUP(BA21*AW21,biorisk,2,FALSE)</f>
        <v>#N/A</v>
      </c>
      <c r="BC21" s="429">
        <v>3</v>
      </c>
      <c r="BD21" s="173">
        <v>3</v>
      </c>
      <c r="BE21" s="181" t="e">
        <f t="shared" si="38"/>
        <v>#N/A</v>
      </c>
      <c r="BF21" s="172" t="e">
        <f t="shared" si="71"/>
        <v>#N/A</v>
      </c>
      <c r="BG21" s="296" t="s">
        <v>174</v>
      </c>
      <c r="BH21" s="347"/>
      <c r="BI21" s="347"/>
      <c r="BJ21" s="347"/>
      <c r="BK21" s="347"/>
      <c r="BL21" s="347"/>
      <c r="BM21" s="333" t="s">
        <v>647</v>
      </c>
      <c r="BN21" s="334" t="s">
        <v>646</v>
      </c>
      <c r="BO21" s="21">
        <v>1</v>
      </c>
      <c r="BP21" s="21">
        <v>1</v>
      </c>
      <c r="BQ21" s="21">
        <v>1</v>
      </c>
      <c r="BR21" s="21"/>
      <c r="BS21" s="181" t="e">
        <f t="shared" si="39"/>
        <v>#N/A</v>
      </c>
      <c r="BT21" s="172" t="e">
        <f t="shared" si="7"/>
        <v>#N/A</v>
      </c>
      <c r="BU21" s="174" t="e">
        <f t="shared" si="40"/>
        <v>#N/A</v>
      </c>
      <c r="BV21" s="375" t="e">
        <f t="shared" si="9"/>
        <v>#N/A</v>
      </c>
      <c r="BW21" s="44">
        <v>3</v>
      </c>
      <c r="BX21" s="44">
        <v>3</v>
      </c>
      <c r="BY21" s="181" t="e">
        <f t="shared" si="41"/>
        <v>#N/A</v>
      </c>
      <c r="BZ21" s="172" t="e">
        <f t="shared" si="10"/>
        <v>#N/A</v>
      </c>
      <c r="CA21" s="296" t="s">
        <v>174</v>
      </c>
      <c r="CB21" s="347"/>
      <c r="CC21" s="347"/>
      <c r="CD21" s="347"/>
      <c r="CE21" s="347"/>
      <c r="CF21" s="347"/>
      <c r="CG21" s="333" t="s">
        <v>647</v>
      </c>
      <c r="CH21" s="334" t="s">
        <v>646</v>
      </c>
      <c r="CI21" s="363" t="s">
        <v>676</v>
      </c>
      <c r="CJ21" s="21">
        <v>1</v>
      </c>
      <c r="CK21" s="21">
        <v>1</v>
      </c>
      <c r="CL21" s="21">
        <v>1</v>
      </c>
      <c r="CM21" s="21"/>
      <c r="CN21" s="181" t="e">
        <f t="shared" si="58"/>
        <v>#N/A</v>
      </c>
      <c r="CO21" s="42" t="e">
        <f t="shared" si="75"/>
        <v>#N/A</v>
      </c>
      <c r="CP21" s="43" t="e">
        <f>VLOOKUP(CJ21*CK21,likelihood,2,FALSE)</f>
        <v>#N/A</v>
      </c>
      <c r="CQ21" s="43" t="e">
        <f>VLOOKUP(CP21*CL21,biorisk,2,FALSE)</f>
        <v>#N/A</v>
      </c>
      <c r="CR21" s="44">
        <v>3</v>
      </c>
      <c r="CS21" s="44">
        <v>3</v>
      </c>
      <c r="CT21" s="181" t="e">
        <f t="shared" si="43"/>
        <v>#N/A</v>
      </c>
      <c r="CU21" s="42" t="e">
        <f>VLOOKUP(CQ21&amp;CS21,futurerisk,3,FALSE)</f>
        <v>#N/A</v>
      </c>
      <c r="CV21" s="296" t="s">
        <v>174</v>
      </c>
      <c r="DD21" s="333" t="s">
        <v>647</v>
      </c>
      <c r="DE21" s="334" t="s">
        <v>646</v>
      </c>
      <c r="DF21" s="21">
        <v>1</v>
      </c>
      <c r="DG21" s="21">
        <v>1</v>
      </c>
      <c r="DH21" s="21">
        <v>1</v>
      </c>
      <c r="DI21" s="21"/>
      <c r="DJ21" s="181" t="e">
        <f t="shared" si="59"/>
        <v>#N/A</v>
      </c>
      <c r="DK21" s="42" t="e">
        <f t="shared" si="76"/>
        <v>#N/A</v>
      </c>
      <c r="DL21" s="43" t="e">
        <f>VLOOKUP(DF21*DG21,likelihood,2,FALSE)</f>
        <v>#N/A</v>
      </c>
      <c r="DM21" s="43" t="e">
        <f>VLOOKUP(DL21*DH21,biorisk,2,FALSE)</f>
        <v>#N/A</v>
      </c>
      <c r="DN21" s="44">
        <v>3</v>
      </c>
      <c r="DO21" s="44">
        <v>3</v>
      </c>
      <c r="DP21" s="181" t="e">
        <f t="shared" si="45"/>
        <v>#N/A</v>
      </c>
      <c r="DQ21" s="42" t="e">
        <f>VLOOKUP(DM21&amp;DO21,futurerisk,3,FALSE)</f>
        <v>#N/A</v>
      </c>
      <c r="DR21" s="296" t="s">
        <v>174</v>
      </c>
      <c r="DS21" s="14"/>
      <c r="DT21" s="347"/>
      <c r="DU21" s="347"/>
      <c r="DV21" s="347"/>
      <c r="DW21" s="347"/>
      <c r="DX21" s="347"/>
      <c r="DY21" s="333" t="s">
        <v>647</v>
      </c>
      <c r="DZ21" s="334" t="s">
        <v>646</v>
      </c>
      <c r="EA21" s="21">
        <v>1</v>
      </c>
      <c r="EB21" s="21">
        <v>1</v>
      </c>
      <c r="EC21" s="21">
        <v>1</v>
      </c>
      <c r="ED21" s="21"/>
      <c r="EE21" s="181" t="e">
        <f t="shared" si="60"/>
        <v>#N/A</v>
      </c>
      <c r="EF21" s="42" t="e">
        <f t="shared" si="77"/>
        <v>#N/A</v>
      </c>
      <c r="EG21" s="43" t="e">
        <f>VLOOKUP(EA21*EB21,likelihood,2,FALSE)</f>
        <v>#N/A</v>
      </c>
      <c r="EH21" s="43" t="e">
        <f>VLOOKUP(EG21*EC21,biorisk,2,FALSE)</f>
        <v>#N/A</v>
      </c>
      <c r="EI21" s="44">
        <v>3</v>
      </c>
      <c r="EJ21" s="44">
        <v>3</v>
      </c>
      <c r="EK21" s="181" t="e">
        <f t="shared" si="49"/>
        <v>#N/A</v>
      </c>
      <c r="EL21" s="42" t="e">
        <f>VLOOKUP(EH21&amp;EJ21,futurerisk,3,FALSE)</f>
        <v>#N/A</v>
      </c>
      <c r="EM21" s="296" t="s">
        <v>174</v>
      </c>
      <c r="EN21" s="14"/>
      <c r="EO21" s="332"/>
      <c r="EP21" s="332"/>
      <c r="EQ21" s="332"/>
      <c r="ER21" s="332"/>
      <c r="ES21" s="332"/>
      <c r="ET21" s="333" t="s">
        <v>647</v>
      </c>
      <c r="EU21" s="334" t="s">
        <v>646</v>
      </c>
      <c r="EV21" s="21">
        <v>1</v>
      </c>
      <c r="EW21" s="21">
        <v>1</v>
      </c>
      <c r="EX21" s="21">
        <v>1</v>
      </c>
      <c r="EY21" s="21"/>
      <c r="EZ21" s="181" t="e">
        <f t="shared" si="21"/>
        <v>#N/A</v>
      </c>
      <c r="FA21" s="42" t="e">
        <f t="shared" si="22"/>
        <v>#N/A</v>
      </c>
      <c r="FB21" s="43" t="e">
        <f t="shared" si="23"/>
        <v>#N/A</v>
      </c>
      <c r="FC21" s="43" t="e">
        <f t="shared" si="24"/>
        <v>#N/A</v>
      </c>
      <c r="FD21" s="44">
        <v>3</v>
      </c>
      <c r="FE21" s="44">
        <v>3</v>
      </c>
      <c r="FF21" s="181" t="e">
        <f t="shared" si="51"/>
        <v>#N/A</v>
      </c>
      <c r="FG21" s="42" t="e">
        <f>VLOOKUP(FC21&amp;FE21,futurerisk,3,FALSE)</f>
        <v>#N/A</v>
      </c>
      <c r="FH21" s="296" t="s">
        <v>174</v>
      </c>
      <c r="FI21" s="14"/>
      <c r="FJ21" s="332"/>
      <c r="FK21" s="332"/>
      <c r="FL21" s="332"/>
      <c r="FM21" s="332"/>
      <c r="FN21" s="332"/>
      <c r="FO21" s="333" t="s">
        <v>647</v>
      </c>
      <c r="FP21" s="334" t="s">
        <v>646</v>
      </c>
      <c r="FQ21" s="21">
        <v>1</v>
      </c>
      <c r="FR21" s="21">
        <v>1</v>
      </c>
      <c r="FS21" s="21">
        <v>1</v>
      </c>
      <c r="FT21" s="21"/>
      <c r="FU21" s="181" t="e">
        <f t="shared" si="26"/>
        <v>#N/A</v>
      </c>
      <c r="FV21" s="42" t="e">
        <f t="shared" si="27"/>
        <v>#N/A</v>
      </c>
      <c r="FW21" s="43" t="e">
        <f t="shared" si="28"/>
        <v>#N/A</v>
      </c>
      <c r="FX21" s="43" t="e">
        <f t="shared" si="29"/>
        <v>#N/A</v>
      </c>
      <c r="FY21" s="44">
        <v>3</v>
      </c>
      <c r="FZ21" s="44">
        <v>3</v>
      </c>
      <c r="GA21" s="181" t="e">
        <f t="shared" si="52"/>
        <v>#N/A</v>
      </c>
      <c r="GB21" s="42" t="e">
        <f t="shared" si="30"/>
        <v>#N/A</v>
      </c>
      <c r="GC21" s="296" t="s">
        <v>174</v>
      </c>
      <c r="GD21" s="14"/>
      <c r="GE21" s="332"/>
      <c r="GF21" s="332"/>
      <c r="GG21" s="332"/>
      <c r="GH21" s="332"/>
      <c r="GI21" s="332"/>
      <c r="GJ21" s="333" t="s">
        <v>647</v>
      </c>
      <c r="GK21" s="334" t="s">
        <v>646</v>
      </c>
      <c r="GL21" s="21">
        <v>1</v>
      </c>
      <c r="GM21" s="21">
        <v>1</v>
      </c>
      <c r="GN21" s="21">
        <v>1</v>
      </c>
      <c r="GO21" s="21"/>
      <c r="GP21" s="181" t="e">
        <f t="shared" si="61"/>
        <v>#N/A</v>
      </c>
      <c r="GQ21" s="172" t="e">
        <f t="shared" si="31"/>
        <v>#N/A</v>
      </c>
      <c r="GR21" s="376" t="e">
        <f t="shared" si="32"/>
        <v>#N/A</v>
      </c>
      <c r="GS21" s="394">
        <v>2</v>
      </c>
      <c r="GT21" s="395">
        <v>3</v>
      </c>
      <c r="GU21" s="395">
        <v>3</v>
      </c>
      <c r="GV21" s="181" t="str">
        <f t="shared" si="53"/>
        <v>23</v>
      </c>
      <c r="GW21" s="172" t="str">
        <f t="shared" si="54"/>
        <v>Low</v>
      </c>
      <c r="GX21" s="296" t="s">
        <v>174</v>
      </c>
      <c r="GY21" s="14"/>
      <c r="GZ21" s="332"/>
      <c r="HA21" s="332"/>
      <c r="HB21" s="332"/>
      <c r="HC21" s="332"/>
      <c r="HD21" s="332"/>
      <c r="HE21" s="333" t="s">
        <v>647</v>
      </c>
      <c r="HF21" s="334" t="s">
        <v>646</v>
      </c>
    </row>
    <row r="22" spans="1:214" ht="100" customHeight="1">
      <c r="A22" s="177" t="s">
        <v>271</v>
      </c>
      <c r="B22" s="175" t="s">
        <v>60</v>
      </c>
      <c r="C22" s="175" t="s">
        <v>39</v>
      </c>
      <c r="D22" s="16" t="s">
        <v>284</v>
      </c>
      <c r="E22" s="465">
        <v>18</v>
      </c>
      <c r="F22" s="38" t="s">
        <v>178</v>
      </c>
      <c r="G22" s="263">
        <v>1</v>
      </c>
      <c r="H22" s="263">
        <v>1</v>
      </c>
      <c r="I22" s="263">
        <v>1</v>
      </c>
      <c r="J22" s="263">
        <v>1</v>
      </c>
      <c r="K22" s="181" t="e">
        <f t="shared" si="55"/>
        <v>#N/A</v>
      </c>
      <c r="L22" s="260" t="e">
        <f t="shared" si="0"/>
        <v>#N/A</v>
      </c>
      <c r="M22" s="264" t="e">
        <f t="shared" si="1"/>
        <v>#N/A</v>
      </c>
      <c r="N22" s="264">
        <v>2</v>
      </c>
      <c r="O22" s="265">
        <v>3</v>
      </c>
      <c r="P22" s="265">
        <v>3</v>
      </c>
      <c r="Q22" s="181" t="str">
        <f t="shared" si="34"/>
        <v>23</v>
      </c>
      <c r="R22" s="260" t="str">
        <f t="shared" si="35"/>
        <v>Low</v>
      </c>
      <c r="S22" s="296" t="s">
        <v>174</v>
      </c>
      <c r="T22" s="332"/>
      <c r="U22" s="332"/>
      <c r="V22" s="332"/>
      <c r="W22" s="332"/>
      <c r="X22" s="332"/>
      <c r="Y22" s="333" t="s">
        <v>647</v>
      </c>
      <c r="Z22" s="334" t="s">
        <v>646</v>
      </c>
      <c r="AA22" s="263">
        <v>1</v>
      </c>
      <c r="AB22" s="263">
        <v>1</v>
      </c>
      <c r="AC22" s="263">
        <v>1</v>
      </c>
      <c r="AD22" s="263">
        <v>1</v>
      </c>
      <c r="AE22" s="181" t="e">
        <f t="shared" si="56"/>
        <v>#N/A</v>
      </c>
      <c r="AF22" s="260" t="e">
        <f t="shared" si="2"/>
        <v>#N/A</v>
      </c>
      <c r="AG22" s="264" t="e">
        <f t="shared" si="3"/>
        <v>#N/A</v>
      </c>
      <c r="AH22" s="264">
        <v>2</v>
      </c>
      <c r="AI22" s="265">
        <v>3</v>
      </c>
      <c r="AJ22" s="265">
        <v>3</v>
      </c>
      <c r="AK22" s="181" t="str">
        <f t="shared" si="36"/>
        <v>23</v>
      </c>
      <c r="AL22" s="260" t="str">
        <f t="shared" si="5"/>
        <v>Low</v>
      </c>
      <c r="AM22" s="296" t="s">
        <v>174</v>
      </c>
      <c r="AN22" s="347"/>
      <c r="AO22" s="347"/>
      <c r="AP22" s="347"/>
      <c r="AQ22" s="347"/>
      <c r="AR22" s="347"/>
      <c r="AS22" s="333" t="s">
        <v>647</v>
      </c>
      <c r="AT22" s="334" t="s">
        <v>646</v>
      </c>
      <c r="AU22" s="444">
        <v>1</v>
      </c>
      <c r="AV22" s="442">
        <v>1</v>
      </c>
      <c r="AW22" s="442">
        <v>1</v>
      </c>
      <c r="AX22" s="442"/>
      <c r="AY22" s="181" t="e">
        <f t="shared" si="57"/>
        <v>#N/A</v>
      </c>
      <c r="AZ22" s="172" t="e">
        <f t="shared" si="73"/>
        <v>#N/A</v>
      </c>
      <c r="BA22" s="426" t="e">
        <f>VLOOKUP(AU22*AV22,likelihood,2,FALSE)</f>
        <v>#N/A</v>
      </c>
      <c r="BB22" s="443" t="e">
        <f>VLOOKUP(BA22*AW22,biorisk,2,FALSE)</f>
        <v>#N/A</v>
      </c>
      <c r="BC22" s="429">
        <v>3</v>
      </c>
      <c r="BD22" s="173">
        <v>3</v>
      </c>
      <c r="BE22" s="181" t="e">
        <f t="shared" si="38"/>
        <v>#N/A</v>
      </c>
      <c r="BF22" s="172" t="e">
        <f t="shared" si="71"/>
        <v>#N/A</v>
      </c>
      <c r="BG22" s="296" t="s">
        <v>174</v>
      </c>
      <c r="BH22" s="347"/>
      <c r="BI22" s="347"/>
      <c r="BJ22" s="347"/>
      <c r="BK22" s="347"/>
      <c r="BL22" s="347"/>
      <c r="BM22" s="333" t="s">
        <v>647</v>
      </c>
      <c r="BN22" s="334" t="s">
        <v>646</v>
      </c>
      <c r="BO22" s="21">
        <v>1</v>
      </c>
      <c r="BP22" s="21">
        <v>1</v>
      </c>
      <c r="BQ22" s="21">
        <v>1</v>
      </c>
      <c r="BR22" s="21"/>
      <c r="BS22" s="181" t="e">
        <f t="shared" si="39"/>
        <v>#N/A</v>
      </c>
      <c r="BT22" s="172" t="e">
        <f t="shared" si="7"/>
        <v>#N/A</v>
      </c>
      <c r="BU22" s="174" t="e">
        <f t="shared" si="40"/>
        <v>#N/A</v>
      </c>
      <c r="BV22" s="375" t="e">
        <f t="shared" si="9"/>
        <v>#N/A</v>
      </c>
      <c r="BW22" s="44">
        <v>3</v>
      </c>
      <c r="BX22" s="44">
        <v>3</v>
      </c>
      <c r="BY22" s="181" t="e">
        <f t="shared" si="41"/>
        <v>#N/A</v>
      </c>
      <c r="BZ22" s="172" t="e">
        <f t="shared" si="10"/>
        <v>#N/A</v>
      </c>
      <c r="CA22" s="296" t="s">
        <v>174</v>
      </c>
      <c r="CB22" s="347"/>
      <c r="CC22" s="347"/>
      <c r="CD22" s="347"/>
      <c r="CE22" s="347"/>
      <c r="CF22" s="347"/>
      <c r="CG22" s="333" t="s">
        <v>647</v>
      </c>
      <c r="CH22" s="334" t="s">
        <v>646</v>
      </c>
      <c r="CI22" s="363" t="s">
        <v>178</v>
      </c>
      <c r="CJ22" s="21">
        <v>1</v>
      </c>
      <c r="CK22" s="21">
        <v>1</v>
      </c>
      <c r="CL22" s="21">
        <v>1</v>
      </c>
      <c r="CM22" s="21"/>
      <c r="CN22" s="181" t="e">
        <f t="shared" si="58"/>
        <v>#N/A</v>
      </c>
      <c r="CO22" s="42" t="e">
        <f t="shared" si="75"/>
        <v>#N/A</v>
      </c>
      <c r="CP22" s="43" t="e">
        <f>VLOOKUP(CJ22*CK22,likelihood,2,FALSE)</f>
        <v>#N/A</v>
      </c>
      <c r="CQ22" s="43" t="e">
        <f>VLOOKUP(CP22*CL22,biorisk,2,FALSE)</f>
        <v>#N/A</v>
      </c>
      <c r="CR22" s="44">
        <v>3</v>
      </c>
      <c r="CS22" s="44">
        <v>3</v>
      </c>
      <c r="CT22" s="181" t="e">
        <f t="shared" si="43"/>
        <v>#N/A</v>
      </c>
      <c r="CU22" s="42" t="e">
        <f>VLOOKUP(CQ22&amp;CS22,futurerisk,3,FALSE)</f>
        <v>#N/A</v>
      </c>
      <c r="CV22" s="296" t="s">
        <v>174</v>
      </c>
      <c r="DD22" s="333" t="s">
        <v>647</v>
      </c>
      <c r="DE22" s="334" t="s">
        <v>646</v>
      </c>
      <c r="DF22" s="21">
        <v>1</v>
      </c>
      <c r="DG22" s="21">
        <v>1</v>
      </c>
      <c r="DH22" s="21">
        <v>1</v>
      </c>
      <c r="DI22" s="21"/>
      <c r="DJ22" s="181" t="e">
        <f t="shared" si="59"/>
        <v>#N/A</v>
      </c>
      <c r="DK22" s="42" t="e">
        <f t="shared" si="76"/>
        <v>#N/A</v>
      </c>
      <c r="DL22" s="43" t="e">
        <f>VLOOKUP(DF22*DG22,likelihood,2,FALSE)</f>
        <v>#N/A</v>
      </c>
      <c r="DM22" s="43" t="e">
        <f>VLOOKUP(DL22*DH22,biorisk,2,FALSE)</f>
        <v>#N/A</v>
      </c>
      <c r="DN22" s="44">
        <v>3</v>
      </c>
      <c r="DO22" s="44">
        <v>3</v>
      </c>
      <c r="DP22" s="181" t="e">
        <f t="shared" si="45"/>
        <v>#N/A</v>
      </c>
      <c r="DQ22" s="42" t="e">
        <f>VLOOKUP(DM22&amp;DO22,futurerisk,3,FALSE)</f>
        <v>#N/A</v>
      </c>
      <c r="DR22" s="296" t="s">
        <v>174</v>
      </c>
      <c r="DS22" s="14"/>
      <c r="DT22" s="347"/>
      <c r="DU22" s="347"/>
      <c r="DV22" s="347"/>
      <c r="DW22" s="347"/>
      <c r="DX22" s="347"/>
      <c r="DY22" s="333" t="s">
        <v>647</v>
      </c>
      <c r="DZ22" s="334" t="s">
        <v>646</v>
      </c>
      <c r="EA22" s="21">
        <v>1</v>
      </c>
      <c r="EB22" s="21">
        <v>1</v>
      </c>
      <c r="EC22" s="21">
        <v>1</v>
      </c>
      <c r="ED22" s="21"/>
      <c r="EE22" s="181" t="e">
        <f t="shared" si="60"/>
        <v>#N/A</v>
      </c>
      <c r="EF22" s="42" t="e">
        <f t="shared" si="77"/>
        <v>#N/A</v>
      </c>
      <c r="EG22" s="43" t="e">
        <f>VLOOKUP(EA22*EB22,likelihood,2,FALSE)</f>
        <v>#N/A</v>
      </c>
      <c r="EH22" s="43" t="e">
        <f>VLOOKUP(EG22*EC22,biorisk,2,FALSE)</f>
        <v>#N/A</v>
      </c>
      <c r="EI22" s="44">
        <v>3</v>
      </c>
      <c r="EJ22" s="44">
        <v>3</v>
      </c>
      <c r="EK22" s="181" t="e">
        <f t="shared" si="49"/>
        <v>#N/A</v>
      </c>
      <c r="EL22" s="42" t="e">
        <f>VLOOKUP(EH22&amp;EJ22,futurerisk,3,FALSE)</f>
        <v>#N/A</v>
      </c>
      <c r="EM22" s="296" t="s">
        <v>174</v>
      </c>
      <c r="EN22" s="14"/>
      <c r="EO22" s="332"/>
      <c r="EP22" s="332"/>
      <c r="EQ22" s="332"/>
      <c r="ER22" s="332"/>
      <c r="ES22" s="332"/>
      <c r="ET22" s="333" t="s">
        <v>647</v>
      </c>
      <c r="EU22" s="334" t="s">
        <v>646</v>
      </c>
      <c r="EV22" s="21">
        <v>1</v>
      </c>
      <c r="EW22" s="21">
        <v>1</v>
      </c>
      <c r="EX22" s="21">
        <v>1</v>
      </c>
      <c r="EY22" s="21"/>
      <c r="EZ22" s="181" t="e">
        <f t="shared" si="21"/>
        <v>#N/A</v>
      </c>
      <c r="FA22" s="42" t="e">
        <f t="shared" si="22"/>
        <v>#N/A</v>
      </c>
      <c r="FB22" s="43" t="e">
        <f t="shared" si="23"/>
        <v>#N/A</v>
      </c>
      <c r="FC22" s="43" t="e">
        <f t="shared" si="24"/>
        <v>#N/A</v>
      </c>
      <c r="FD22" s="44">
        <v>3</v>
      </c>
      <c r="FE22" s="44">
        <v>3</v>
      </c>
      <c r="FF22" s="181" t="e">
        <f t="shared" si="51"/>
        <v>#N/A</v>
      </c>
      <c r="FG22" s="42" t="e">
        <f>VLOOKUP(FC22&amp;FE22,futurerisk,3,FALSE)</f>
        <v>#N/A</v>
      </c>
      <c r="FH22" s="296" t="s">
        <v>174</v>
      </c>
      <c r="FI22" s="14"/>
      <c r="FJ22" s="332"/>
      <c r="FK22" s="332"/>
      <c r="FL22" s="332"/>
      <c r="FM22" s="332"/>
      <c r="FN22" s="332"/>
      <c r="FO22" s="333" t="s">
        <v>647</v>
      </c>
      <c r="FP22" s="334" t="s">
        <v>646</v>
      </c>
      <c r="FQ22" s="21">
        <v>1</v>
      </c>
      <c r="FR22" s="21">
        <v>1</v>
      </c>
      <c r="FS22" s="21">
        <v>1</v>
      </c>
      <c r="FT22" s="21"/>
      <c r="FU22" s="181" t="e">
        <f t="shared" si="26"/>
        <v>#N/A</v>
      </c>
      <c r="FV22" s="42" t="e">
        <f t="shared" si="27"/>
        <v>#N/A</v>
      </c>
      <c r="FW22" s="43" t="e">
        <f t="shared" si="28"/>
        <v>#N/A</v>
      </c>
      <c r="FX22" s="43" t="e">
        <f t="shared" si="29"/>
        <v>#N/A</v>
      </c>
      <c r="FY22" s="44">
        <v>3</v>
      </c>
      <c r="FZ22" s="44">
        <v>3</v>
      </c>
      <c r="GA22" s="181" t="e">
        <f t="shared" si="52"/>
        <v>#N/A</v>
      </c>
      <c r="GB22" s="42" t="e">
        <f t="shared" si="30"/>
        <v>#N/A</v>
      </c>
      <c r="GC22" s="296" t="s">
        <v>174</v>
      </c>
      <c r="GD22" s="14"/>
      <c r="GE22" s="332"/>
      <c r="GF22" s="332"/>
      <c r="GG22" s="332"/>
      <c r="GH22" s="332"/>
      <c r="GI22" s="332"/>
      <c r="GJ22" s="333" t="s">
        <v>647</v>
      </c>
      <c r="GK22" s="334" t="s">
        <v>646</v>
      </c>
      <c r="GL22" s="21">
        <v>1</v>
      </c>
      <c r="GM22" s="21">
        <v>1</v>
      </c>
      <c r="GN22" s="21">
        <v>1</v>
      </c>
      <c r="GO22" s="21"/>
      <c r="GP22" s="181" t="e">
        <f t="shared" si="61"/>
        <v>#N/A</v>
      </c>
      <c r="GQ22" s="172" t="e">
        <f t="shared" si="31"/>
        <v>#N/A</v>
      </c>
      <c r="GR22" s="376" t="e">
        <f t="shared" si="32"/>
        <v>#N/A</v>
      </c>
      <c r="GS22" s="394">
        <v>2</v>
      </c>
      <c r="GT22" s="395">
        <v>3</v>
      </c>
      <c r="GU22" s="395">
        <v>3</v>
      </c>
      <c r="GV22" s="181" t="str">
        <f t="shared" si="53"/>
        <v>23</v>
      </c>
      <c r="GW22" s="172" t="str">
        <f t="shared" si="54"/>
        <v>Low</v>
      </c>
      <c r="GX22" s="296" t="s">
        <v>174</v>
      </c>
      <c r="GY22" s="14"/>
      <c r="GZ22" s="332"/>
      <c r="HA22" s="332"/>
      <c r="HB22" s="332"/>
      <c r="HC22" s="332"/>
      <c r="HD22" s="332"/>
      <c r="HE22" s="333" t="s">
        <v>647</v>
      </c>
      <c r="HF22" s="334" t="s">
        <v>646</v>
      </c>
    </row>
    <row r="23" spans="1:214" ht="100" customHeight="1">
      <c r="A23" s="177" t="s">
        <v>271</v>
      </c>
      <c r="B23" s="175" t="s">
        <v>60</v>
      </c>
      <c r="C23" s="175" t="s">
        <v>39</v>
      </c>
      <c r="D23" s="16" t="s">
        <v>64</v>
      </c>
      <c r="E23" s="465">
        <v>19</v>
      </c>
      <c r="F23" s="38" t="s">
        <v>285</v>
      </c>
      <c r="G23" s="335">
        <v>-1</v>
      </c>
      <c r="H23" s="331">
        <v>-1</v>
      </c>
      <c r="I23" s="331">
        <v>-1</v>
      </c>
      <c r="J23" s="331"/>
      <c r="K23" s="181" t="e">
        <f t="shared" si="55"/>
        <v>#N/A</v>
      </c>
      <c r="L23" s="172" t="e">
        <f t="shared" si="0"/>
        <v>#N/A</v>
      </c>
      <c r="M23" s="174" t="e">
        <f t="shared" si="1"/>
        <v>#N/A</v>
      </c>
      <c r="N23" s="174" t="e">
        <f t="shared" ref="N23:N35" si="86">VLOOKUP(M23*I23,biorisk,2,FALSE)</f>
        <v>#N/A</v>
      </c>
      <c r="O23" s="173">
        <v>-1</v>
      </c>
      <c r="P23" s="173">
        <v>-1</v>
      </c>
      <c r="Q23" s="181" t="e">
        <f t="shared" si="34"/>
        <v>#N/A</v>
      </c>
      <c r="R23" s="172" t="e">
        <f t="shared" si="35"/>
        <v>#N/A</v>
      </c>
      <c r="S23" s="296"/>
      <c r="T23" s="332"/>
      <c r="U23" s="332"/>
      <c r="V23" s="332"/>
      <c r="W23" s="332"/>
      <c r="X23" s="332"/>
      <c r="Y23" s="333" t="s">
        <v>677</v>
      </c>
      <c r="Z23" s="334" t="s">
        <v>678</v>
      </c>
      <c r="AA23" s="335">
        <v>-1</v>
      </c>
      <c r="AB23" s="331">
        <v>-1</v>
      </c>
      <c r="AC23" s="331">
        <v>-1</v>
      </c>
      <c r="AD23" s="331"/>
      <c r="AE23" s="181" t="e">
        <f t="shared" si="56"/>
        <v>#N/A</v>
      </c>
      <c r="AF23" s="172" t="e">
        <f>VLOOKUP(AG23*AC23,biorisk,3,FALSE)</f>
        <v>#N/A</v>
      </c>
      <c r="AG23" s="174" t="e">
        <f t="shared" si="3"/>
        <v>#N/A</v>
      </c>
      <c r="AH23" s="174" t="e">
        <f t="shared" ref="AH23:AH24" si="87">VLOOKUP(AG23*AC23,biorisk,2,FALSE)</f>
        <v>#N/A</v>
      </c>
      <c r="AI23" s="173">
        <v>-1</v>
      </c>
      <c r="AJ23" s="173">
        <v>-1</v>
      </c>
      <c r="AK23" s="181" t="e">
        <f t="shared" si="36"/>
        <v>#N/A</v>
      </c>
      <c r="AL23" s="172" t="e">
        <f t="shared" si="5"/>
        <v>#N/A</v>
      </c>
      <c r="AM23" s="296"/>
      <c r="AN23" s="347"/>
      <c r="AO23" s="347"/>
      <c r="AP23" s="347"/>
      <c r="AQ23" s="347"/>
      <c r="AR23" s="347"/>
      <c r="AS23" s="333" t="s">
        <v>677</v>
      </c>
      <c r="AT23" s="334" t="s">
        <v>678</v>
      </c>
      <c r="AU23" s="335">
        <v>-1</v>
      </c>
      <c r="AV23" s="331">
        <v>-1</v>
      </c>
      <c r="AW23" s="331">
        <v>-1</v>
      </c>
      <c r="AX23" s="331"/>
      <c r="AY23" s="181" t="e">
        <f t="shared" si="57"/>
        <v>#N/A</v>
      </c>
      <c r="AZ23" s="172" t="e">
        <f t="shared" si="73"/>
        <v>#N/A</v>
      </c>
      <c r="BA23" s="174" t="e">
        <f t="shared" ref="BA23:BA24" si="88">VLOOKUP(AU23*AV23,likelihood,2,FALSE)</f>
        <v>#N/A</v>
      </c>
      <c r="BB23" s="174" t="e">
        <f t="shared" ref="BB23:BB24" si="89">VLOOKUP(BA23*AW23,biorisk,2,FALSE)</f>
        <v>#N/A</v>
      </c>
      <c r="BC23" s="173">
        <v>-1</v>
      </c>
      <c r="BD23" s="173">
        <v>-1</v>
      </c>
      <c r="BE23" s="181" t="e">
        <f t="shared" si="38"/>
        <v>#N/A</v>
      </c>
      <c r="BF23" s="172" t="e">
        <f t="shared" si="71"/>
        <v>#N/A</v>
      </c>
      <c r="BG23" s="296"/>
      <c r="BH23" s="347"/>
      <c r="BI23" s="347"/>
      <c r="BJ23" s="347"/>
      <c r="BK23" s="347"/>
      <c r="BL23" s="347"/>
      <c r="BM23" s="333" t="s">
        <v>677</v>
      </c>
      <c r="BN23" s="334" t="s">
        <v>678</v>
      </c>
      <c r="BO23" s="335">
        <v>-1</v>
      </c>
      <c r="BP23" s="331">
        <v>-1</v>
      </c>
      <c r="BQ23" s="331">
        <v>-1</v>
      </c>
      <c r="BR23" s="331"/>
      <c r="BS23" s="181" t="e">
        <f t="shared" si="39"/>
        <v>#N/A</v>
      </c>
      <c r="BT23" s="172" t="e">
        <f t="shared" si="7"/>
        <v>#N/A</v>
      </c>
      <c r="BU23" s="174" t="e">
        <f t="shared" si="40"/>
        <v>#N/A</v>
      </c>
      <c r="BV23" s="375" t="e">
        <f t="shared" si="9"/>
        <v>#N/A</v>
      </c>
      <c r="BW23" s="173">
        <v>-1</v>
      </c>
      <c r="BX23" s="173">
        <v>-1</v>
      </c>
      <c r="BY23" s="181" t="e">
        <f t="shared" si="41"/>
        <v>#N/A</v>
      </c>
      <c r="BZ23" s="172" t="e">
        <f t="shared" si="10"/>
        <v>#N/A</v>
      </c>
      <c r="CA23" s="296"/>
      <c r="CB23" s="347"/>
      <c r="CC23" s="347"/>
      <c r="CD23" s="347"/>
      <c r="CE23" s="347"/>
      <c r="CF23" s="347"/>
      <c r="CG23" s="333" t="s">
        <v>677</v>
      </c>
      <c r="CH23" s="334" t="s">
        <v>678</v>
      </c>
      <c r="CI23" s="363" t="s">
        <v>285</v>
      </c>
      <c r="CJ23" s="335">
        <v>-1</v>
      </c>
      <c r="CK23" s="331">
        <v>-1</v>
      </c>
      <c r="CL23" s="331">
        <v>-1</v>
      </c>
      <c r="CM23" s="331"/>
      <c r="CN23" s="181" t="e">
        <f t="shared" si="58"/>
        <v>#N/A</v>
      </c>
      <c r="CO23" s="172" t="e">
        <f t="shared" si="75"/>
        <v>#N/A</v>
      </c>
      <c r="CP23" s="174" t="e">
        <f t="shared" ref="CP23:CP24" si="90">VLOOKUP(CJ23*CK23,likelihood,2,FALSE)</f>
        <v>#N/A</v>
      </c>
      <c r="CQ23" s="174" t="e">
        <f t="shared" ref="CQ23:CQ24" si="91">VLOOKUP(CP23*CL23,biorisk,2,FALSE)</f>
        <v>#N/A</v>
      </c>
      <c r="CR23" s="173">
        <v>-1</v>
      </c>
      <c r="CS23" s="173">
        <v>-1</v>
      </c>
      <c r="CT23" s="181" t="e">
        <f t="shared" si="43"/>
        <v>#N/A</v>
      </c>
      <c r="CU23" s="172" t="e">
        <f t="shared" ref="CU23:CU24" si="92">VLOOKUP(CQ23&amp;CS23,futurerisk,3,FALSE)</f>
        <v>#N/A</v>
      </c>
      <c r="CV23" s="296" t="s">
        <v>174</v>
      </c>
      <c r="CW23" s="360" t="s">
        <v>679</v>
      </c>
      <c r="CX23" s="360" t="s">
        <v>680</v>
      </c>
      <c r="CY23" s="360" t="s">
        <v>681</v>
      </c>
      <c r="CZ23" s="361" t="s">
        <v>682</v>
      </c>
      <c r="DA23" s="361" t="s">
        <v>638</v>
      </c>
      <c r="DB23" s="361" t="s">
        <v>683</v>
      </c>
      <c r="DC23" s="360"/>
      <c r="DD23" s="333" t="s">
        <v>677</v>
      </c>
      <c r="DE23" s="334" t="s">
        <v>678</v>
      </c>
      <c r="DF23" s="335">
        <v>-1</v>
      </c>
      <c r="DG23" s="331">
        <v>-1</v>
      </c>
      <c r="DH23" s="331">
        <v>-1</v>
      </c>
      <c r="DI23" s="331"/>
      <c r="DJ23" s="181" t="e">
        <f t="shared" si="59"/>
        <v>#N/A</v>
      </c>
      <c r="DK23" s="172" t="e">
        <f t="shared" si="13"/>
        <v>#N/A</v>
      </c>
      <c r="DL23" s="174" t="e">
        <f t="shared" si="14"/>
        <v>#N/A</v>
      </c>
      <c r="DM23" s="375" t="e">
        <f t="shared" si="15"/>
        <v>#N/A</v>
      </c>
      <c r="DN23" s="173">
        <v>-1</v>
      </c>
      <c r="DO23" s="173">
        <v>-1</v>
      </c>
      <c r="DP23" s="181" t="e">
        <f t="shared" si="45"/>
        <v>#N/A</v>
      </c>
      <c r="DQ23" s="172" t="e">
        <f t="shared" si="16"/>
        <v>#N/A</v>
      </c>
      <c r="DR23" s="296"/>
      <c r="DS23" s="14"/>
      <c r="DT23" s="347"/>
      <c r="DU23" s="347"/>
      <c r="DV23" s="347"/>
      <c r="DW23" s="347"/>
      <c r="DX23" s="347"/>
      <c r="DY23" s="333" t="s">
        <v>677</v>
      </c>
      <c r="DZ23" s="334" t="s">
        <v>678</v>
      </c>
      <c r="EA23" s="335">
        <v>-1</v>
      </c>
      <c r="EB23" s="331">
        <v>-1</v>
      </c>
      <c r="EC23" s="331">
        <v>-1</v>
      </c>
      <c r="ED23" s="331"/>
      <c r="EE23" s="181" t="e">
        <f t="shared" si="60"/>
        <v>#N/A</v>
      </c>
      <c r="EF23" s="172" t="e">
        <f t="shared" si="77"/>
        <v>#N/A</v>
      </c>
      <c r="EG23" s="174" t="e">
        <f t="shared" ref="EG23:EG24" si="93">VLOOKUP(EA23*EB23,likelihood,2,FALSE)</f>
        <v>#N/A</v>
      </c>
      <c r="EH23" s="174" t="e">
        <f t="shared" ref="EH23:EH24" si="94">VLOOKUP(EG23*EC23,biorisk,2,FALSE)</f>
        <v>#N/A</v>
      </c>
      <c r="EI23" s="173">
        <v>-1</v>
      </c>
      <c r="EJ23" s="173">
        <v>-1</v>
      </c>
      <c r="EK23" s="181" t="e">
        <f t="shared" si="49"/>
        <v>#N/A</v>
      </c>
      <c r="EL23" s="172" t="e">
        <f t="shared" ref="EL23:EL24" si="95">VLOOKUP(EH23&amp;EJ23,futurerisk,3,FALSE)</f>
        <v>#N/A</v>
      </c>
      <c r="EM23" s="296"/>
      <c r="EN23" s="14"/>
      <c r="EO23" s="332"/>
      <c r="EP23" s="332"/>
      <c r="EQ23" s="332"/>
      <c r="ER23" s="332"/>
      <c r="ES23" s="332"/>
      <c r="ET23" s="333" t="s">
        <v>677</v>
      </c>
      <c r="EU23" s="334" t="s">
        <v>678</v>
      </c>
      <c r="EV23" s="335"/>
      <c r="EW23" s="331"/>
      <c r="EX23" s="331"/>
      <c r="EY23" s="331"/>
      <c r="EZ23" s="181" t="e">
        <f t="shared" si="21"/>
        <v>#N/A</v>
      </c>
      <c r="FA23" s="172" t="e">
        <f t="shared" si="22"/>
        <v>#N/A</v>
      </c>
      <c r="FB23" s="376" t="e">
        <f t="shared" si="23"/>
        <v>#N/A</v>
      </c>
      <c r="FC23" s="375" t="e">
        <f t="shared" si="24"/>
        <v>#N/A</v>
      </c>
      <c r="FD23" s="173"/>
      <c r="FE23" s="173"/>
      <c r="FF23" s="181" t="e">
        <f t="shared" si="51"/>
        <v>#N/A</v>
      </c>
      <c r="FG23" s="172" t="e">
        <f t="shared" si="25"/>
        <v>#N/A</v>
      </c>
      <c r="FH23" s="296"/>
      <c r="FI23" s="14"/>
      <c r="FJ23" s="332"/>
      <c r="FK23" s="332"/>
      <c r="FL23" s="332"/>
      <c r="FM23" s="332"/>
      <c r="FN23" s="332"/>
      <c r="FO23" s="333" t="s">
        <v>677</v>
      </c>
      <c r="FP23" s="334" t="s">
        <v>678</v>
      </c>
      <c r="FQ23" s="335"/>
      <c r="FR23" s="331"/>
      <c r="FS23" s="331"/>
      <c r="FT23" s="331"/>
      <c r="FU23" s="181" t="e">
        <f t="shared" si="26"/>
        <v>#N/A</v>
      </c>
      <c r="FV23" s="172" t="e">
        <f t="shared" si="27"/>
        <v>#N/A</v>
      </c>
      <c r="FW23" s="376" t="e">
        <f t="shared" si="28"/>
        <v>#N/A</v>
      </c>
      <c r="FX23" s="375" t="e">
        <f t="shared" si="29"/>
        <v>#N/A</v>
      </c>
      <c r="FY23" s="331"/>
      <c r="FZ23" s="331"/>
      <c r="GA23" s="181" t="e">
        <f t="shared" si="52"/>
        <v>#N/A</v>
      </c>
      <c r="GB23" s="172" t="e">
        <f t="shared" si="30"/>
        <v>#N/A</v>
      </c>
      <c r="GC23" s="296"/>
      <c r="GD23" s="14"/>
      <c r="GE23" s="332"/>
      <c r="GF23" s="332"/>
      <c r="GG23" s="332"/>
      <c r="GH23" s="332"/>
      <c r="GI23" s="332"/>
      <c r="GJ23" s="333" t="s">
        <v>677</v>
      </c>
      <c r="GK23" s="334" t="s">
        <v>678</v>
      </c>
      <c r="GL23" s="335"/>
      <c r="GM23" s="331"/>
      <c r="GN23" s="331"/>
      <c r="GO23" s="331"/>
      <c r="GP23" s="181" t="e">
        <f t="shared" si="61"/>
        <v>#N/A</v>
      </c>
      <c r="GQ23" s="172" t="e">
        <f t="shared" si="31"/>
        <v>#N/A</v>
      </c>
      <c r="GR23" s="376" t="e">
        <f t="shared" si="32"/>
        <v>#N/A</v>
      </c>
      <c r="GS23" s="375" t="e">
        <f t="shared" si="33"/>
        <v>#N/A</v>
      </c>
      <c r="GT23" s="173"/>
      <c r="GU23" s="173"/>
      <c r="GV23" s="181" t="e">
        <f t="shared" si="53"/>
        <v>#N/A</v>
      </c>
      <c r="GW23" s="172" t="e">
        <f t="shared" si="54"/>
        <v>#N/A</v>
      </c>
      <c r="GX23" s="296"/>
      <c r="GY23" s="14"/>
      <c r="GZ23" s="332"/>
      <c r="HA23" s="332"/>
      <c r="HB23" s="332"/>
      <c r="HC23" s="332"/>
      <c r="HD23" s="332"/>
      <c r="HE23" s="333" t="s">
        <v>677</v>
      </c>
      <c r="HF23" s="334" t="s">
        <v>678</v>
      </c>
    </row>
    <row r="24" spans="1:214" s="4" customFormat="1" ht="100" customHeight="1">
      <c r="A24" s="177" t="s">
        <v>271</v>
      </c>
      <c r="B24" s="175" t="s">
        <v>60</v>
      </c>
      <c r="C24" s="175" t="s">
        <v>39</v>
      </c>
      <c r="D24" s="16" t="s">
        <v>65</v>
      </c>
      <c r="E24" s="465">
        <v>20</v>
      </c>
      <c r="F24" s="38" t="s">
        <v>297</v>
      </c>
      <c r="G24" s="335">
        <v>-1</v>
      </c>
      <c r="H24" s="331">
        <v>-1</v>
      </c>
      <c r="I24" s="331">
        <v>-1</v>
      </c>
      <c r="J24" s="331"/>
      <c r="K24" s="181" t="e">
        <f t="shared" si="55"/>
        <v>#N/A</v>
      </c>
      <c r="L24" s="172" t="e">
        <f t="shared" si="0"/>
        <v>#N/A</v>
      </c>
      <c r="M24" s="174" t="e">
        <f t="shared" si="1"/>
        <v>#N/A</v>
      </c>
      <c r="N24" s="174" t="e">
        <f t="shared" si="86"/>
        <v>#N/A</v>
      </c>
      <c r="O24" s="173">
        <v>-1</v>
      </c>
      <c r="P24" s="173">
        <v>-1</v>
      </c>
      <c r="Q24" s="181" t="e">
        <f t="shared" si="34"/>
        <v>#N/A</v>
      </c>
      <c r="R24" s="172" t="e">
        <f t="shared" si="35"/>
        <v>#N/A</v>
      </c>
      <c r="S24" s="296" t="s">
        <v>174</v>
      </c>
      <c r="T24" s="332"/>
      <c r="U24" s="332"/>
      <c r="V24" s="332"/>
      <c r="W24" s="332"/>
      <c r="X24" s="332"/>
      <c r="Y24" s="333" t="s">
        <v>647</v>
      </c>
      <c r="Z24" s="334" t="s">
        <v>646</v>
      </c>
      <c r="AA24" s="335">
        <v>-1</v>
      </c>
      <c r="AB24" s="331">
        <v>-1</v>
      </c>
      <c r="AC24" s="331">
        <v>-1</v>
      </c>
      <c r="AD24" s="331"/>
      <c r="AE24" s="181" t="e">
        <f t="shared" si="56"/>
        <v>#N/A</v>
      </c>
      <c r="AF24" s="172" t="e">
        <f>VLOOKUP(AG24*AC24,biorisk,3,FALSE)</f>
        <v>#N/A</v>
      </c>
      <c r="AG24" s="174" t="e">
        <f t="shared" si="3"/>
        <v>#N/A</v>
      </c>
      <c r="AH24" s="174" t="e">
        <f t="shared" si="87"/>
        <v>#N/A</v>
      </c>
      <c r="AI24" s="173">
        <v>-1</v>
      </c>
      <c r="AJ24" s="173">
        <v>-1</v>
      </c>
      <c r="AK24" s="181" t="e">
        <f t="shared" si="36"/>
        <v>#N/A</v>
      </c>
      <c r="AL24" s="172" t="e">
        <f t="shared" si="5"/>
        <v>#N/A</v>
      </c>
      <c r="AM24" s="296" t="s">
        <v>174</v>
      </c>
      <c r="AN24" s="347"/>
      <c r="AO24" s="347"/>
      <c r="AP24" s="347"/>
      <c r="AQ24" s="347"/>
      <c r="AR24" s="347"/>
      <c r="AS24" s="333" t="s">
        <v>647</v>
      </c>
      <c r="AT24" s="334" t="s">
        <v>646</v>
      </c>
      <c r="AU24" s="335">
        <v>-1</v>
      </c>
      <c r="AV24" s="331">
        <v>-1</v>
      </c>
      <c r="AW24" s="331">
        <v>-1</v>
      </c>
      <c r="AX24" s="331"/>
      <c r="AY24" s="181" t="e">
        <f t="shared" si="57"/>
        <v>#N/A</v>
      </c>
      <c r="AZ24" s="172" t="e">
        <f t="shared" si="73"/>
        <v>#N/A</v>
      </c>
      <c r="BA24" s="174" t="e">
        <f t="shared" si="88"/>
        <v>#N/A</v>
      </c>
      <c r="BB24" s="174" t="e">
        <f t="shared" si="89"/>
        <v>#N/A</v>
      </c>
      <c r="BC24" s="173">
        <v>-1</v>
      </c>
      <c r="BD24" s="173">
        <v>-1</v>
      </c>
      <c r="BE24" s="181" t="e">
        <f t="shared" si="38"/>
        <v>#N/A</v>
      </c>
      <c r="BF24" s="172" t="e">
        <f t="shared" si="71"/>
        <v>#N/A</v>
      </c>
      <c r="BG24" s="296" t="s">
        <v>174</v>
      </c>
      <c r="BH24" s="347"/>
      <c r="BI24" s="347"/>
      <c r="BJ24" s="347"/>
      <c r="BK24" s="347"/>
      <c r="BL24" s="347"/>
      <c r="BM24" s="333" t="s">
        <v>647</v>
      </c>
      <c r="BN24" s="334" t="s">
        <v>646</v>
      </c>
      <c r="BO24" s="335">
        <v>-1</v>
      </c>
      <c r="BP24" s="331">
        <v>-1</v>
      </c>
      <c r="BQ24" s="331">
        <v>-1</v>
      </c>
      <c r="BR24" s="331"/>
      <c r="BS24" s="181" t="e">
        <f t="shared" si="39"/>
        <v>#N/A</v>
      </c>
      <c r="BT24" s="172" t="e">
        <f t="shared" si="7"/>
        <v>#N/A</v>
      </c>
      <c r="BU24" s="174" t="e">
        <f t="shared" si="40"/>
        <v>#N/A</v>
      </c>
      <c r="BV24" s="375" t="e">
        <f t="shared" si="9"/>
        <v>#N/A</v>
      </c>
      <c r="BW24" s="173">
        <v>-1</v>
      </c>
      <c r="BX24" s="173">
        <v>-1</v>
      </c>
      <c r="BY24" s="181" t="e">
        <f t="shared" si="41"/>
        <v>#N/A</v>
      </c>
      <c r="BZ24" s="172" t="e">
        <f t="shared" si="10"/>
        <v>#N/A</v>
      </c>
      <c r="CA24" s="296" t="s">
        <v>174</v>
      </c>
      <c r="CB24" s="347"/>
      <c r="CC24" s="347"/>
      <c r="CD24" s="347"/>
      <c r="CE24" s="347"/>
      <c r="CF24" s="347"/>
      <c r="CG24" s="333" t="s">
        <v>647</v>
      </c>
      <c r="CH24" s="334" t="s">
        <v>646</v>
      </c>
      <c r="CI24" s="363" t="s">
        <v>297</v>
      </c>
      <c r="CJ24" s="335">
        <v>-1</v>
      </c>
      <c r="CK24" s="331">
        <v>-1</v>
      </c>
      <c r="CL24" s="331">
        <v>-1</v>
      </c>
      <c r="CM24" s="331"/>
      <c r="CN24" s="181" t="e">
        <f t="shared" si="58"/>
        <v>#N/A</v>
      </c>
      <c r="CO24" s="172" t="e">
        <f t="shared" si="75"/>
        <v>#N/A</v>
      </c>
      <c r="CP24" s="174" t="e">
        <f t="shared" si="90"/>
        <v>#N/A</v>
      </c>
      <c r="CQ24" s="174" t="e">
        <f t="shared" si="91"/>
        <v>#N/A</v>
      </c>
      <c r="CR24" s="173">
        <v>-1</v>
      </c>
      <c r="CS24" s="173">
        <v>-1</v>
      </c>
      <c r="CT24" s="181" t="e">
        <f t="shared" si="43"/>
        <v>#N/A</v>
      </c>
      <c r="CU24" s="172" t="e">
        <f t="shared" si="92"/>
        <v>#N/A</v>
      </c>
      <c r="CV24" s="296" t="s">
        <v>174</v>
      </c>
      <c r="CW24" s="364"/>
      <c r="CX24" s="364"/>
      <c r="CY24" s="364"/>
      <c r="CZ24" s="364"/>
      <c r="DA24" s="364"/>
      <c r="DB24" s="364"/>
      <c r="DC24" s="364"/>
      <c r="DD24" s="333" t="s">
        <v>647</v>
      </c>
      <c r="DE24" s="334" t="s">
        <v>646</v>
      </c>
      <c r="DF24" s="335">
        <v>-1</v>
      </c>
      <c r="DG24" s="331">
        <v>-1</v>
      </c>
      <c r="DH24" s="331">
        <v>-1</v>
      </c>
      <c r="DI24" s="331"/>
      <c r="DJ24" s="181" t="e">
        <f t="shared" si="59"/>
        <v>#N/A</v>
      </c>
      <c r="DK24" s="172" t="e">
        <f>VLOOKUP(DL24*DH24,biorisk,3,FALSE)</f>
        <v>#N/A</v>
      </c>
      <c r="DL24" s="174" t="e">
        <f t="shared" si="14"/>
        <v>#N/A</v>
      </c>
      <c r="DM24" s="174" t="e">
        <f t="shared" si="15"/>
        <v>#N/A</v>
      </c>
      <c r="DN24" s="173">
        <v>-1</v>
      </c>
      <c r="DO24" s="173">
        <v>-1</v>
      </c>
      <c r="DP24" s="181" t="e">
        <f t="shared" si="45"/>
        <v>#N/A</v>
      </c>
      <c r="DQ24" s="172" t="e">
        <f t="shared" si="16"/>
        <v>#N/A</v>
      </c>
      <c r="DR24" s="296" t="s">
        <v>174</v>
      </c>
      <c r="DS24" s="14"/>
      <c r="DT24" s="347"/>
      <c r="DU24" s="347"/>
      <c r="DV24" s="347"/>
      <c r="DW24" s="347"/>
      <c r="DX24" s="347"/>
      <c r="DY24" s="333" t="s">
        <v>647</v>
      </c>
      <c r="DZ24" s="334" t="s">
        <v>646</v>
      </c>
      <c r="EA24" s="335">
        <v>-1</v>
      </c>
      <c r="EB24" s="331">
        <v>-1</v>
      </c>
      <c r="EC24" s="331">
        <v>-1</v>
      </c>
      <c r="ED24" s="331"/>
      <c r="EE24" s="181" t="e">
        <f t="shared" si="60"/>
        <v>#N/A</v>
      </c>
      <c r="EF24" s="172" t="e">
        <f t="shared" si="77"/>
        <v>#N/A</v>
      </c>
      <c r="EG24" s="174" t="e">
        <f t="shared" si="93"/>
        <v>#N/A</v>
      </c>
      <c r="EH24" s="174" t="e">
        <f t="shared" si="94"/>
        <v>#N/A</v>
      </c>
      <c r="EI24" s="173">
        <v>-1</v>
      </c>
      <c r="EJ24" s="173">
        <v>-1</v>
      </c>
      <c r="EK24" s="181" t="e">
        <f t="shared" si="49"/>
        <v>#N/A</v>
      </c>
      <c r="EL24" s="172" t="e">
        <f t="shared" si="95"/>
        <v>#N/A</v>
      </c>
      <c r="EM24" s="296" t="s">
        <v>174</v>
      </c>
      <c r="EN24" s="14"/>
      <c r="EO24" s="332"/>
      <c r="EP24" s="332"/>
      <c r="EQ24" s="332"/>
      <c r="ER24" s="332"/>
      <c r="ES24" s="332"/>
      <c r="ET24" s="333" t="s">
        <v>647</v>
      </c>
      <c r="EU24" s="334" t="s">
        <v>646</v>
      </c>
      <c r="EV24" s="335">
        <v>-1</v>
      </c>
      <c r="EW24" s="331">
        <v>-1</v>
      </c>
      <c r="EX24" s="331">
        <v>-1</v>
      </c>
      <c r="EY24" s="331"/>
      <c r="EZ24" s="181" t="e">
        <f t="shared" si="21"/>
        <v>#N/A</v>
      </c>
      <c r="FA24" s="172" t="e">
        <f t="shared" si="22"/>
        <v>#N/A</v>
      </c>
      <c r="FB24" s="174" t="e">
        <f t="shared" si="23"/>
        <v>#N/A</v>
      </c>
      <c r="FC24" s="174" t="e">
        <f t="shared" si="24"/>
        <v>#N/A</v>
      </c>
      <c r="FD24" s="173">
        <v>-1</v>
      </c>
      <c r="FE24" s="173">
        <v>-1</v>
      </c>
      <c r="FF24" s="181" t="e">
        <f t="shared" si="51"/>
        <v>#N/A</v>
      </c>
      <c r="FG24" s="172" t="e">
        <f t="shared" si="25"/>
        <v>#N/A</v>
      </c>
      <c r="FH24" s="296" t="s">
        <v>174</v>
      </c>
      <c r="FI24" s="14"/>
      <c r="FJ24" s="332"/>
      <c r="FK24" s="332"/>
      <c r="FL24" s="332"/>
      <c r="FM24" s="332"/>
      <c r="FN24" s="332"/>
      <c r="FO24" s="333" t="s">
        <v>647</v>
      </c>
      <c r="FP24" s="334" t="s">
        <v>646</v>
      </c>
      <c r="FQ24" s="335">
        <v>-1</v>
      </c>
      <c r="FR24" s="331">
        <v>-1</v>
      </c>
      <c r="FS24" s="331">
        <v>-1</v>
      </c>
      <c r="FT24" s="331"/>
      <c r="FU24" s="181" t="e">
        <f t="shared" si="26"/>
        <v>#N/A</v>
      </c>
      <c r="FV24" s="172" t="e">
        <f t="shared" si="27"/>
        <v>#N/A</v>
      </c>
      <c r="FW24" s="174" t="e">
        <f t="shared" si="28"/>
        <v>#N/A</v>
      </c>
      <c r="FX24" s="174" t="e">
        <f t="shared" si="29"/>
        <v>#N/A</v>
      </c>
      <c r="FY24" s="173">
        <v>-1</v>
      </c>
      <c r="FZ24" s="173">
        <v>-1</v>
      </c>
      <c r="GA24" s="181" t="e">
        <f t="shared" si="52"/>
        <v>#N/A</v>
      </c>
      <c r="GB24" s="172" t="e">
        <f t="shared" si="30"/>
        <v>#N/A</v>
      </c>
      <c r="GC24" s="296" t="s">
        <v>174</v>
      </c>
      <c r="GD24" s="14"/>
      <c r="GE24" s="332"/>
      <c r="GF24" s="332"/>
      <c r="GG24" s="332"/>
      <c r="GH24" s="332"/>
      <c r="GI24" s="332"/>
      <c r="GJ24" s="333" t="s">
        <v>647</v>
      </c>
      <c r="GK24" s="334" t="s">
        <v>646</v>
      </c>
      <c r="GL24" s="21">
        <v>1</v>
      </c>
      <c r="GM24" s="21">
        <v>1</v>
      </c>
      <c r="GN24" s="21">
        <v>1</v>
      </c>
      <c r="GO24" s="21"/>
      <c r="GP24" s="181" t="e">
        <f t="shared" si="61"/>
        <v>#N/A</v>
      </c>
      <c r="GQ24" s="172" t="e">
        <f t="shared" si="31"/>
        <v>#N/A</v>
      </c>
      <c r="GR24" s="376" t="e">
        <f t="shared" si="32"/>
        <v>#N/A</v>
      </c>
      <c r="GS24" s="394">
        <v>2</v>
      </c>
      <c r="GT24" s="395">
        <v>3</v>
      </c>
      <c r="GU24" s="395">
        <v>1</v>
      </c>
      <c r="GV24" s="181" t="str">
        <f t="shared" si="53"/>
        <v>21</v>
      </c>
      <c r="GW24" s="172" t="str">
        <f t="shared" si="54"/>
        <v>Very Low</v>
      </c>
      <c r="GX24" s="296" t="s">
        <v>174</v>
      </c>
      <c r="GY24" s="14"/>
      <c r="GZ24" s="332"/>
      <c r="HA24" s="332"/>
      <c r="HB24" s="332"/>
      <c r="HC24" s="332"/>
      <c r="HD24" s="332"/>
      <c r="HE24" s="333" t="s">
        <v>647</v>
      </c>
      <c r="HF24" s="334" t="s">
        <v>646</v>
      </c>
    </row>
    <row r="25" spans="1:214" s="4" customFormat="1" ht="100" customHeight="1">
      <c r="A25" s="177" t="s">
        <v>307</v>
      </c>
      <c r="B25" s="175" t="s">
        <v>60</v>
      </c>
      <c r="C25" s="175" t="s">
        <v>54</v>
      </c>
      <c r="D25" s="16" t="s">
        <v>66</v>
      </c>
      <c r="E25" s="465">
        <v>21</v>
      </c>
      <c r="F25" s="38" t="s">
        <v>308</v>
      </c>
      <c r="G25" s="335">
        <v>1</v>
      </c>
      <c r="H25" s="331">
        <v>1</v>
      </c>
      <c r="I25" s="331">
        <v>1</v>
      </c>
      <c r="J25" s="331"/>
      <c r="K25" s="181" t="e">
        <f t="shared" si="55"/>
        <v>#N/A</v>
      </c>
      <c r="L25" s="172" t="e">
        <f t="shared" si="0"/>
        <v>#N/A</v>
      </c>
      <c r="M25" s="174" t="e">
        <f t="shared" si="1"/>
        <v>#N/A</v>
      </c>
      <c r="N25" s="174" t="e">
        <f t="shared" si="86"/>
        <v>#N/A</v>
      </c>
      <c r="O25" s="173">
        <v>1</v>
      </c>
      <c r="P25" s="173">
        <v>1</v>
      </c>
      <c r="Q25" s="181" t="e">
        <f t="shared" si="34"/>
        <v>#N/A</v>
      </c>
      <c r="R25" s="172" t="e">
        <f t="shared" si="35"/>
        <v>#N/A</v>
      </c>
      <c r="S25" s="296"/>
      <c r="T25" s="332"/>
      <c r="U25" s="332"/>
      <c r="V25" s="332"/>
      <c r="W25" s="332"/>
      <c r="X25" s="332"/>
      <c r="Y25" s="333" t="s">
        <v>684</v>
      </c>
      <c r="Z25" s="334" t="s">
        <v>685</v>
      </c>
      <c r="AA25" s="263">
        <v>1</v>
      </c>
      <c r="AB25" s="263">
        <v>1</v>
      </c>
      <c r="AC25" s="263">
        <v>1</v>
      </c>
      <c r="AD25" s="263"/>
      <c r="AE25" s="181" t="e">
        <f t="shared" si="56"/>
        <v>#N/A</v>
      </c>
      <c r="AF25" s="172" t="e">
        <f>VLOOKUP(AG25*AC25,biorisk,3,FALSE)</f>
        <v>#N/A</v>
      </c>
      <c r="AG25" s="174" t="e">
        <f>VLOOKUP(AA25*AB25,likelihood,2,FALSE)</f>
        <v>#N/A</v>
      </c>
      <c r="AH25" s="174" t="e">
        <f>VLOOKUP(AG25*AC25,biorisk,2,FALSE)</f>
        <v>#N/A</v>
      </c>
      <c r="AI25" s="265">
        <v>1</v>
      </c>
      <c r="AJ25" s="265">
        <v>1</v>
      </c>
      <c r="AK25" s="181" t="e">
        <f t="shared" si="36"/>
        <v>#N/A</v>
      </c>
      <c r="AL25" s="172" t="e">
        <f t="shared" si="5"/>
        <v>#N/A</v>
      </c>
      <c r="AM25" s="296"/>
      <c r="AN25" s="347"/>
      <c r="AO25" s="347"/>
      <c r="AP25" s="347"/>
      <c r="AQ25" s="347"/>
      <c r="AR25" s="347"/>
      <c r="AS25" s="333" t="s">
        <v>684</v>
      </c>
      <c r="AT25" s="334" t="s">
        <v>685</v>
      </c>
      <c r="AU25" s="444">
        <v>1</v>
      </c>
      <c r="AV25" s="442">
        <v>1</v>
      </c>
      <c r="AW25" s="442">
        <v>1</v>
      </c>
      <c r="AX25" s="442"/>
      <c r="AY25" s="181" t="e">
        <f t="shared" si="57"/>
        <v>#N/A</v>
      </c>
      <c r="AZ25" s="172" t="e">
        <f t="shared" si="37"/>
        <v>#N/A</v>
      </c>
      <c r="BA25" s="426" t="e">
        <f t="shared" si="6"/>
        <v>#N/A</v>
      </c>
      <c r="BB25" s="443" t="e">
        <f>VLOOKUP(BA25*AW25,biorisk,2,FALSE)</f>
        <v>#N/A</v>
      </c>
      <c r="BC25" s="429">
        <v>1</v>
      </c>
      <c r="BD25" s="173">
        <v>1</v>
      </c>
      <c r="BE25" s="181" t="e">
        <f t="shared" si="38"/>
        <v>#N/A</v>
      </c>
      <c r="BF25" s="172" t="e">
        <f t="shared" si="71"/>
        <v>#N/A</v>
      </c>
      <c r="BG25" s="296"/>
      <c r="BH25" s="347"/>
      <c r="BI25" s="347"/>
      <c r="BJ25" s="347"/>
      <c r="BK25" s="347"/>
      <c r="BL25" s="347"/>
      <c r="BM25" s="333" t="s">
        <v>684</v>
      </c>
      <c r="BN25" s="334" t="s">
        <v>685</v>
      </c>
      <c r="BO25" s="335">
        <v>1</v>
      </c>
      <c r="BP25" s="331">
        <v>1</v>
      </c>
      <c r="BQ25" s="331">
        <v>1</v>
      </c>
      <c r="BR25" s="331"/>
      <c r="BS25" s="181" t="e">
        <f t="shared" si="39"/>
        <v>#N/A</v>
      </c>
      <c r="BT25" s="172" t="e">
        <f t="shared" si="7"/>
        <v>#N/A</v>
      </c>
      <c r="BU25" s="174" t="e">
        <f t="shared" si="40"/>
        <v>#N/A</v>
      </c>
      <c r="BV25" s="375" t="e">
        <f t="shared" si="9"/>
        <v>#N/A</v>
      </c>
      <c r="BW25" s="173">
        <v>1</v>
      </c>
      <c r="BX25" s="173">
        <v>1</v>
      </c>
      <c r="BY25" s="181" t="e">
        <f t="shared" si="41"/>
        <v>#N/A</v>
      </c>
      <c r="BZ25" s="172" t="e">
        <f t="shared" si="10"/>
        <v>#N/A</v>
      </c>
      <c r="CA25" s="296"/>
      <c r="CB25" s="347"/>
      <c r="CC25" s="347"/>
      <c r="CD25" s="347"/>
      <c r="CE25" s="347"/>
      <c r="CF25" s="347"/>
      <c r="CG25" s="333" t="s">
        <v>684</v>
      </c>
      <c r="CH25" s="334" t="s">
        <v>685</v>
      </c>
      <c r="CI25" s="363" t="s">
        <v>308</v>
      </c>
      <c r="CJ25" s="331">
        <v>1</v>
      </c>
      <c r="CK25" s="331">
        <v>1</v>
      </c>
      <c r="CL25" s="331">
        <v>1</v>
      </c>
      <c r="CM25" s="331" t="s">
        <v>157</v>
      </c>
      <c r="CN25" s="181" t="e">
        <f t="shared" si="58"/>
        <v>#N/A</v>
      </c>
      <c r="CO25" s="172" t="e">
        <f t="shared" si="11"/>
        <v>#N/A</v>
      </c>
      <c r="CP25" s="174" t="e">
        <f t="shared" si="42"/>
        <v>#N/A</v>
      </c>
      <c r="CQ25" s="174" t="e">
        <f t="shared" si="12"/>
        <v>#N/A</v>
      </c>
      <c r="CR25" s="173">
        <v>3</v>
      </c>
      <c r="CS25" s="173">
        <v>4</v>
      </c>
      <c r="CT25" s="181" t="e">
        <f t="shared" si="43"/>
        <v>#N/A</v>
      </c>
      <c r="CU25" s="172" t="e">
        <f t="shared" si="44"/>
        <v>#N/A</v>
      </c>
      <c r="CV25" s="296"/>
      <c r="CW25" s="360" t="s">
        <v>686</v>
      </c>
      <c r="CX25" s="360" t="s">
        <v>687</v>
      </c>
      <c r="CY25" s="361"/>
      <c r="CZ25" s="361"/>
      <c r="DA25" s="361" t="s">
        <v>638</v>
      </c>
      <c r="DB25" s="361"/>
      <c r="DC25" s="361"/>
      <c r="DD25" s="333" t="s">
        <v>684</v>
      </c>
      <c r="DE25" s="334" t="s">
        <v>685</v>
      </c>
      <c r="DF25" s="335">
        <v>1</v>
      </c>
      <c r="DG25" s="331">
        <v>1</v>
      </c>
      <c r="DH25" s="331">
        <v>1</v>
      </c>
      <c r="DI25" s="331" t="s">
        <v>157</v>
      </c>
      <c r="DJ25" s="181" t="e">
        <f t="shared" si="59"/>
        <v>#N/A</v>
      </c>
      <c r="DK25" s="172" t="e">
        <f t="shared" si="13"/>
        <v>#N/A</v>
      </c>
      <c r="DL25" s="174" t="e">
        <f t="shared" si="14"/>
        <v>#N/A</v>
      </c>
      <c r="DM25" s="375" t="e">
        <f t="shared" si="15"/>
        <v>#N/A</v>
      </c>
      <c r="DN25" s="173">
        <v>3</v>
      </c>
      <c r="DO25" s="173">
        <v>3</v>
      </c>
      <c r="DP25" s="181" t="e">
        <f t="shared" si="45"/>
        <v>#N/A</v>
      </c>
      <c r="DQ25" s="172" t="e">
        <f t="shared" si="16"/>
        <v>#N/A</v>
      </c>
      <c r="DR25" s="296"/>
      <c r="DS25" s="14"/>
      <c r="DT25" s="347"/>
      <c r="DU25" s="347"/>
      <c r="DV25" s="347"/>
      <c r="DW25" s="347"/>
      <c r="DX25" s="347"/>
      <c r="DY25" s="333" t="s">
        <v>684</v>
      </c>
      <c r="DZ25" s="334" t="s">
        <v>685</v>
      </c>
      <c r="EA25" s="335">
        <v>1</v>
      </c>
      <c r="EB25" s="331">
        <v>1</v>
      </c>
      <c r="EC25" s="331">
        <v>1</v>
      </c>
      <c r="ED25" s="331" t="s">
        <v>157</v>
      </c>
      <c r="EE25" s="181" t="e">
        <f t="shared" si="60"/>
        <v>#N/A</v>
      </c>
      <c r="EF25" s="172" t="e">
        <f t="shared" si="17"/>
        <v>#N/A</v>
      </c>
      <c r="EG25" s="376" t="e">
        <f t="shared" si="18"/>
        <v>#N/A</v>
      </c>
      <c r="EH25" s="375" t="e">
        <f t="shared" si="19"/>
        <v>#N/A</v>
      </c>
      <c r="EI25" s="173">
        <v>3</v>
      </c>
      <c r="EJ25" s="173">
        <v>3</v>
      </c>
      <c r="EK25" s="181" t="e">
        <f t="shared" si="49"/>
        <v>#N/A</v>
      </c>
      <c r="EL25" s="172" t="e">
        <f t="shared" si="20"/>
        <v>#N/A</v>
      </c>
      <c r="EM25" s="296"/>
      <c r="EN25" s="14"/>
      <c r="EO25" s="332"/>
      <c r="EP25" s="332"/>
      <c r="EQ25" s="332"/>
      <c r="ER25" s="332"/>
      <c r="ES25" s="332"/>
      <c r="ET25" s="333" t="s">
        <v>684</v>
      </c>
      <c r="EU25" s="334" t="s">
        <v>685</v>
      </c>
      <c r="EV25" s="335">
        <v>1</v>
      </c>
      <c r="EW25" s="331">
        <v>1</v>
      </c>
      <c r="EX25" s="331">
        <v>1</v>
      </c>
      <c r="EY25" s="331" t="s">
        <v>179</v>
      </c>
      <c r="EZ25" s="181" t="e">
        <f t="shared" si="21"/>
        <v>#N/A</v>
      </c>
      <c r="FA25" s="172" t="e">
        <f t="shared" si="22"/>
        <v>#N/A</v>
      </c>
      <c r="FB25" s="376" t="e">
        <f t="shared" si="23"/>
        <v>#N/A</v>
      </c>
      <c r="FC25" s="375" t="e">
        <f t="shared" si="24"/>
        <v>#N/A</v>
      </c>
      <c r="FD25" s="173">
        <v>3</v>
      </c>
      <c r="FE25" s="173">
        <v>3</v>
      </c>
      <c r="FF25" s="181" t="e">
        <f t="shared" si="51"/>
        <v>#N/A</v>
      </c>
      <c r="FG25" s="172" t="e">
        <f t="shared" si="25"/>
        <v>#N/A</v>
      </c>
      <c r="FH25" s="296"/>
      <c r="FI25" s="14"/>
      <c r="FJ25" s="332"/>
      <c r="FK25" s="332"/>
      <c r="FL25" s="332"/>
      <c r="FM25" s="332"/>
      <c r="FN25" s="332"/>
      <c r="FO25" s="333" t="s">
        <v>684</v>
      </c>
      <c r="FP25" s="334" t="s">
        <v>685</v>
      </c>
      <c r="FQ25" s="335">
        <v>1</v>
      </c>
      <c r="FR25" s="331">
        <v>1</v>
      </c>
      <c r="FS25" s="331">
        <v>1</v>
      </c>
      <c r="FT25" s="331" t="s">
        <v>179</v>
      </c>
      <c r="FU25" s="181" t="e">
        <f t="shared" si="26"/>
        <v>#N/A</v>
      </c>
      <c r="FV25" s="172" t="e">
        <f t="shared" si="27"/>
        <v>#N/A</v>
      </c>
      <c r="FW25" s="376" t="e">
        <f t="shared" si="28"/>
        <v>#N/A</v>
      </c>
      <c r="FX25" s="375" t="e">
        <f t="shared" si="29"/>
        <v>#N/A</v>
      </c>
      <c r="FY25" s="173">
        <v>3</v>
      </c>
      <c r="FZ25" s="173">
        <v>3</v>
      </c>
      <c r="GA25" s="181" t="e">
        <f t="shared" si="52"/>
        <v>#N/A</v>
      </c>
      <c r="GB25" s="172" t="e">
        <f t="shared" si="30"/>
        <v>#N/A</v>
      </c>
      <c r="GC25" s="296"/>
      <c r="GD25" s="14"/>
      <c r="GE25" s="332"/>
      <c r="GF25" s="332"/>
      <c r="GG25" s="332"/>
      <c r="GH25" s="332"/>
      <c r="GI25" s="332"/>
      <c r="GJ25" s="333" t="s">
        <v>684</v>
      </c>
      <c r="GK25" s="334" t="s">
        <v>685</v>
      </c>
      <c r="GL25" s="335">
        <v>1</v>
      </c>
      <c r="GM25" s="331">
        <v>1</v>
      </c>
      <c r="GN25" s="331">
        <v>1</v>
      </c>
      <c r="GO25" s="331" t="s">
        <v>157</v>
      </c>
      <c r="GP25" s="181" t="e">
        <f t="shared" si="61"/>
        <v>#N/A</v>
      </c>
      <c r="GQ25" s="172" t="e">
        <f t="shared" si="31"/>
        <v>#N/A</v>
      </c>
      <c r="GR25" s="376" t="e">
        <f t="shared" si="32"/>
        <v>#N/A</v>
      </c>
      <c r="GS25" s="375" t="e">
        <f t="shared" si="33"/>
        <v>#N/A</v>
      </c>
      <c r="GT25" s="173">
        <v>3</v>
      </c>
      <c r="GU25" s="173">
        <v>3</v>
      </c>
      <c r="GV25" s="181" t="e">
        <f t="shared" si="53"/>
        <v>#N/A</v>
      </c>
      <c r="GW25" s="172" t="e">
        <f t="shared" si="54"/>
        <v>#N/A</v>
      </c>
      <c r="GX25" s="296"/>
      <c r="GY25" s="14"/>
      <c r="GZ25" s="332"/>
      <c r="HA25" s="332"/>
      <c r="HB25" s="332"/>
      <c r="HC25" s="332"/>
      <c r="HD25" s="332"/>
      <c r="HE25" s="333" t="s">
        <v>684</v>
      </c>
      <c r="HF25" s="334" t="s">
        <v>685</v>
      </c>
    </row>
    <row r="26" spans="1:214" s="4" customFormat="1" ht="100" customHeight="1">
      <c r="A26" s="177" t="s">
        <v>307</v>
      </c>
      <c r="B26" s="175" t="s">
        <v>60</v>
      </c>
      <c r="C26" s="175" t="s">
        <v>54</v>
      </c>
      <c r="D26" s="16" t="s">
        <v>67</v>
      </c>
      <c r="E26" s="465">
        <v>22</v>
      </c>
      <c r="F26" s="38" t="s">
        <v>308</v>
      </c>
      <c r="G26" s="335">
        <v>-1</v>
      </c>
      <c r="H26" s="331">
        <v>-1</v>
      </c>
      <c r="I26" s="331">
        <v>-1</v>
      </c>
      <c r="J26" s="331"/>
      <c r="K26" s="181" t="e">
        <f t="shared" si="55"/>
        <v>#N/A</v>
      </c>
      <c r="L26" s="172" t="e">
        <f t="shared" si="0"/>
        <v>#N/A</v>
      </c>
      <c r="M26" s="174" t="e">
        <f t="shared" si="1"/>
        <v>#N/A</v>
      </c>
      <c r="N26" s="174" t="e">
        <f t="shared" si="86"/>
        <v>#N/A</v>
      </c>
      <c r="O26" s="173">
        <v>-1</v>
      </c>
      <c r="P26" s="173">
        <v>-1</v>
      </c>
      <c r="Q26" s="181" t="e">
        <f t="shared" si="34"/>
        <v>#N/A</v>
      </c>
      <c r="R26" s="172" t="e">
        <f t="shared" ref="R26" si="96">VLOOKUP(N26&amp;P26,futurerisk,3,FALSE)</f>
        <v>#N/A</v>
      </c>
      <c r="S26" s="296"/>
      <c r="T26" s="332"/>
      <c r="U26" s="332"/>
      <c r="V26" s="332"/>
      <c r="W26" s="332"/>
      <c r="X26" s="332"/>
      <c r="Y26" s="333" t="s">
        <v>688</v>
      </c>
      <c r="Z26" s="334" t="s">
        <v>689</v>
      </c>
      <c r="AA26" s="263">
        <v>-1</v>
      </c>
      <c r="AB26" s="263">
        <v>-1</v>
      </c>
      <c r="AC26" s="263">
        <v>-1</v>
      </c>
      <c r="AD26" s="263"/>
      <c r="AE26" s="181" t="e">
        <f t="shared" si="56"/>
        <v>#N/A</v>
      </c>
      <c r="AF26" s="172" t="e">
        <f>VLOOKUP(AG26*AC26,biorisk,3,FALSE)</f>
        <v>#N/A</v>
      </c>
      <c r="AG26" s="174" t="e">
        <f>VLOOKUP(AA26*AB26,likelihood,2,FALSE)</f>
        <v>#N/A</v>
      </c>
      <c r="AH26" s="174" t="e">
        <f>VLOOKUP(AG26*AC26,biorisk,2,FALSE)</f>
        <v>#N/A</v>
      </c>
      <c r="AI26" s="265">
        <v>-1</v>
      </c>
      <c r="AJ26" s="265">
        <v>-1</v>
      </c>
      <c r="AK26" s="181" t="e">
        <f t="shared" si="36"/>
        <v>#N/A</v>
      </c>
      <c r="AL26" s="172" t="e">
        <f t="shared" si="5"/>
        <v>#N/A</v>
      </c>
      <c r="AM26" s="296"/>
      <c r="AN26" s="347"/>
      <c r="AO26" s="347"/>
      <c r="AP26" s="347"/>
      <c r="AQ26" s="347"/>
      <c r="AR26" s="347"/>
      <c r="AS26" s="333" t="s">
        <v>688</v>
      </c>
      <c r="AT26" s="334" t="s">
        <v>689</v>
      </c>
      <c r="AU26" s="335">
        <v>-1</v>
      </c>
      <c r="AV26" s="331">
        <v>-1</v>
      </c>
      <c r="AW26" s="331">
        <v>-1</v>
      </c>
      <c r="AX26" s="331"/>
      <c r="AY26" s="181" t="e">
        <f t="shared" si="57"/>
        <v>#N/A</v>
      </c>
      <c r="AZ26" s="172" t="e">
        <f>VLOOKUP(BA26*AW26,biorisk,3,FALSE)</f>
        <v>#N/A</v>
      </c>
      <c r="BA26" s="174" t="e">
        <f t="shared" si="6"/>
        <v>#N/A</v>
      </c>
      <c r="BB26" s="174" t="e">
        <f t="shared" ref="BB26" si="97">VLOOKUP(BA26*AW26,biorisk,2,FALSE)</f>
        <v>#N/A</v>
      </c>
      <c r="BC26" s="173">
        <v>-1</v>
      </c>
      <c r="BD26" s="173">
        <v>-1</v>
      </c>
      <c r="BE26" s="181" t="e">
        <f t="shared" si="38"/>
        <v>#N/A</v>
      </c>
      <c r="BF26" s="172" t="e">
        <f t="shared" si="71"/>
        <v>#N/A</v>
      </c>
      <c r="BG26" s="296"/>
      <c r="BH26" s="347"/>
      <c r="BI26" s="347"/>
      <c r="BJ26" s="347"/>
      <c r="BK26" s="347"/>
      <c r="BL26" s="347"/>
      <c r="BM26" s="333" t="s">
        <v>688</v>
      </c>
      <c r="BN26" s="334" t="s">
        <v>689</v>
      </c>
      <c r="BO26" s="335">
        <v>-1</v>
      </c>
      <c r="BP26" s="331">
        <v>-1</v>
      </c>
      <c r="BQ26" s="331">
        <v>-1</v>
      </c>
      <c r="BR26" s="331"/>
      <c r="BS26" s="181" t="e">
        <f t="shared" si="39"/>
        <v>#N/A</v>
      </c>
      <c r="BT26" s="172" t="e">
        <f t="shared" si="7"/>
        <v>#N/A</v>
      </c>
      <c r="BU26" s="174" t="e">
        <f t="shared" si="40"/>
        <v>#N/A</v>
      </c>
      <c r="BV26" s="375" t="e">
        <f t="shared" si="9"/>
        <v>#N/A</v>
      </c>
      <c r="BW26" s="173">
        <v>-1</v>
      </c>
      <c r="BX26" s="173">
        <v>-1</v>
      </c>
      <c r="BY26" s="181" t="e">
        <f t="shared" si="41"/>
        <v>#N/A</v>
      </c>
      <c r="BZ26" s="172" t="e">
        <f t="shared" si="10"/>
        <v>#N/A</v>
      </c>
      <c r="CA26" s="296"/>
      <c r="CB26" s="347"/>
      <c r="CC26" s="347"/>
      <c r="CD26" s="347"/>
      <c r="CE26" s="347"/>
      <c r="CF26" s="347"/>
      <c r="CG26" s="333" t="s">
        <v>688</v>
      </c>
      <c r="CH26" s="334" t="s">
        <v>689</v>
      </c>
      <c r="CI26" s="363" t="s">
        <v>308</v>
      </c>
      <c r="CJ26" s="335">
        <v>-1</v>
      </c>
      <c r="CK26" s="331">
        <v>-1</v>
      </c>
      <c r="CL26" s="331">
        <v>-1</v>
      </c>
      <c r="CM26" s="331"/>
      <c r="CN26" s="181" t="e">
        <f t="shared" si="58"/>
        <v>#N/A</v>
      </c>
      <c r="CO26" s="172" t="e">
        <f>VLOOKUP(CP26*CL26,biorisk,3,FALSE)</f>
        <v>#N/A</v>
      </c>
      <c r="CP26" s="174" t="e">
        <f t="shared" si="42"/>
        <v>#N/A</v>
      </c>
      <c r="CQ26" s="174" t="e">
        <f t="shared" si="12"/>
        <v>#N/A</v>
      </c>
      <c r="CR26" s="173">
        <v>-1</v>
      </c>
      <c r="CS26" s="173">
        <v>-1</v>
      </c>
      <c r="CT26" s="181" t="e">
        <f t="shared" si="43"/>
        <v>#N/A</v>
      </c>
      <c r="CU26" s="172" t="e">
        <f t="shared" si="44"/>
        <v>#N/A</v>
      </c>
      <c r="CV26" s="296"/>
      <c r="CW26" s="360" t="s">
        <v>690</v>
      </c>
      <c r="CX26" s="360"/>
      <c r="CY26" s="361" t="s">
        <v>691</v>
      </c>
      <c r="CZ26" s="361" t="s">
        <v>692</v>
      </c>
      <c r="DA26" s="361" t="s">
        <v>638</v>
      </c>
      <c r="DB26" s="361"/>
      <c r="DC26" s="361"/>
      <c r="DD26" s="333" t="s">
        <v>688</v>
      </c>
      <c r="DE26" s="334" t="s">
        <v>689</v>
      </c>
      <c r="DF26" s="335">
        <v>1</v>
      </c>
      <c r="DG26" s="331">
        <v>1</v>
      </c>
      <c r="DH26" s="331">
        <v>1</v>
      </c>
      <c r="DI26" s="331" t="s">
        <v>157</v>
      </c>
      <c r="DJ26" s="181" t="e">
        <f t="shared" si="59"/>
        <v>#N/A</v>
      </c>
      <c r="DK26" s="172" t="e">
        <f t="shared" si="13"/>
        <v>#N/A</v>
      </c>
      <c r="DL26" s="174" t="e">
        <f t="shared" si="14"/>
        <v>#N/A</v>
      </c>
      <c r="DM26" s="375" t="e">
        <f t="shared" si="15"/>
        <v>#N/A</v>
      </c>
      <c r="DN26" s="173">
        <v>3</v>
      </c>
      <c r="DO26" s="173">
        <v>3</v>
      </c>
      <c r="DP26" s="181" t="e">
        <f t="shared" si="45"/>
        <v>#N/A</v>
      </c>
      <c r="DQ26" s="172" t="e">
        <f t="shared" si="16"/>
        <v>#N/A</v>
      </c>
      <c r="DR26" s="296"/>
      <c r="DS26" s="14"/>
      <c r="DT26" s="347"/>
      <c r="DU26" s="347"/>
      <c r="DV26" s="347"/>
      <c r="DW26" s="347"/>
      <c r="DX26" s="347"/>
      <c r="DY26" s="333" t="s">
        <v>688</v>
      </c>
      <c r="DZ26" s="334" t="s">
        <v>689</v>
      </c>
      <c r="EA26" s="335">
        <v>5</v>
      </c>
      <c r="EB26" s="331">
        <v>5</v>
      </c>
      <c r="EC26" s="331">
        <v>5</v>
      </c>
      <c r="ED26" s="331" t="s">
        <v>157</v>
      </c>
      <c r="EE26" s="181" t="e">
        <f t="shared" si="60"/>
        <v>#N/A</v>
      </c>
      <c r="EF26" s="172" t="e">
        <f t="shared" si="17"/>
        <v>#N/A</v>
      </c>
      <c r="EG26" s="376" t="e">
        <f t="shared" si="18"/>
        <v>#N/A</v>
      </c>
      <c r="EH26" s="375" t="e">
        <f t="shared" si="19"/>
        <v>#N/A</v>
      </c>
      <c r="EI26" s="173">
        <v>4</v>
      </c>
      <c r="EJ26" s="173">
        <v>5</v>
      </c>
      <c r="EK26" s="181" t="e">
        <f t="shared" si="49"/>
        <v>#N/A</v>
      </c>
      <c r="EL26" s="172" t="e">
        <f t="shared" si="20"/>
        <v>#N/A</v>
      </c>
      <c r="EM26" s="296"/>
      <c r="EN26" s="14"/>
      <c r="EO26" s="332"/>
      <c r="EP26" s="332"/>
      <c r="EQ26" s="332"/>
      <c r="ER26" s="332"/>
      <c r="ES26" s="332"/>
      <c r="ET26" s="333" t="s">
        <v>688</v>
      </c>
      <c r="EU26" s="334" t="s">
        <v>689</v>
      </c>
      <c r="EV26" s="335">
        <v>5</v>
      </c>
      <c r="EW26" s="331">
        <v>5</v>
      </c>
      <c r="EX26" s="331">
        <v>5</v>
      </c>
      <c r="EY26" s="331" t="s">
        <v>157</v>
      </c>
      <c r="EZ26" s="181" t="e">
        <f t="shared" si="21"/>
        <v>#N/A</v>
      </c>
      <c r="FA26" s="172" t="e">
        <f t="shared" si="22"/>
        <v>#N/A</v>
      </c>
      <c r="FB26" s="376" t="e">
        <f t="shared" si="23"/>
        <v>#N/A</v>
      </c>
      <c r="FC26" s="375" t="e">
        <f t="shared" si="24"/>
        <v>#N/A</v>
      </c>
      <c r="FD26" s="173">
        <v>4</v>
      </c>
      <c r="FE26" s="173">
        <v>5</v>
      </c>
      <c r="FF26" s="181" t="e">
        <f t="shared" si="51"/>
        <v>#N/A</v>
      </c>
      <c r="FG26" s="172" t="e">
        <f t="shared" si="25"/>
        <v>#N/A</v>
      </c>
      <c r="FH26" s="296"/>
      <c r="FI26" s="14"/>
      <c r="FJ26" s="332"/>
      <c r="FK26" s="332"/>
      <c r="FL26" s="332"/>
      <c r="FM26" s="332"/>
      <c r="FN26" s="332"/>
      <c r="FO26" s="333" t="s">
        <v>688</v>
      </c>
      <c r="FP26" s="334" t="s">
        <v>689</v>
      </c>
      <c r="FQ26" s="335">
        <v>-1</v>
      </c>
      <c r="FR26" s="331">
        <v>-1</v>
      </c>
      <c r="FS26" s="331">
        <v>-1</v>
      </c>
      <c r="FT26" s="331"/>
      <c r="FU26" s="181" t="e">
        <f t="shared" si="26"/>
        <v>#N/A</v>
      </c>
      <c r="FV26" s="172" t="e">
        <f t="shared" si="27"/>
        <v>#N/A</v>
      </c>
      <c r="FW26" s="174" t="e">
        <f t="shared" si="28"/>
        <v>#N/A</v>
      </c>
      <c r="FX26" s="174" t="e">
        <f t="shared" si="29"/>
        <v>#N/A</v>
      </c>
      <c r="FY26" s="173">
        <v>-1</v>
      </c>
      <c r="FZ26" s="173">
        <v>-1</v>
      </c>
      <c r="GA26" s="181" t="e">
        <f t="shared" si="52"/>
        <v>#N/A</v>
      </c>
      <c r="GB26" s="172" t="e">
        <f t="shared" si="30"/>
        <v>#N/A</v>
      </c>
      <c r="GC26" s="296"/>
      <c r="GD26" s="14"/>
      <c r="GE26" s="332"/>
      <c r="GF26" s="332"/>
      <c r="GG26" s="332"/>
      <c r="GH26" s="332"/>
      <c r="GI26" s="332"/>
      <c r="GJ26" s="333" t="s">
        <v>688</v>
      </c>
      <c r="GK26" s="334" t="s">
        <v>689</v>
      </c>
      <c r="GL26" s="335">
        <v>-1</v>
      </c>
      <c r="GM26" s="331">
        <v>-1</v>
      </c>
      <c r="GN26" s="331">
        <v>-1</v>
      </c>
      <c r="GO26" s="331"/>
      <c r="GP26" s="181" t="e">
        <f t="shared" si="61"/>
        <v>#N/A</v>
      </c>
      <c r="GQ26" s="172" t="e">
        <f>VLOOKUP(GR26*GN26,biorisk,3,FALSE)</f>
        <v>#N/A</v>
      </c>
      <c r="GR26" s="376" t="e">
        <f t="shared" si="32"/>
        <v>#N/A</v>
      </c>
      <c r="GS26" s="174" t="e">
        <f t="shared" si="33"/>
        <v>#N/A</v>
      </c>
      <c r="GT26" s="173">
        <v>-1</v>
      </c>
      <c r="GU26" s="173">
        <v>-1</v>
      </c>
      <c r="GV26" s="181" t="e">
        <f t="shared" si="53"/>
        <v>#N/A</v>
      </c>
      <c r="GW26" s="172" t="e">
        <f t="shared" si="54"/>
        <v>#N/A</v>
      </c>
      <c r="GX26" s="296"/>
      <c r="GY26" s="14"/>
      <c r="GZ26" s="332"/>
      <c r="HA26" s="332"/>
      <c r="HB26" s="332"/>
      <c r="HC26" s="332"/>
      <c r="HD26" s="332"/>
      <c r="HE26" s="333" t="s">
        <v>688</v>
      </c>
      <c r="HF26" s="334" t="s">
        <v>689</v>
      </c>
    </row>
    <row r="27" spans="1:214" s="4" customFormat="1" ht="100" customHeight="1">
      <c r="A27" s="177" t="s">
        <v>319</v>
      </c>
      <c r="B27" s="175" t="s">
        <v>60</v>
      </c>
      <c r="C27" s="175" t="s">
        <v>54</v>
      </c>
      <c r="D27" s="16" t="s">
        <v>69</v>
      </c>
      <c r="E27" s="465">
        <v>23</v>
      </c>
      <c r="F27" s="38"/>
      <c r="G27" s="335"/>
      <c r="H27" s="331"/>
      <c r="I27" s="331"/>
      <c r="J27" s="331"/>
      <c r="K27" s="181" t="e">
        <f t="shared" si="55"/>
        <v>#N/A</v>
      </c>
      <c r="L27" s="172" t="e">
        <f t="shared" si="0"/>
        <v>#N/A</v>
      </c>
      <c r="M27" s="174" t="e">
        <f t="shared" si="1"/>
        <v>#N/A</v>
      </c>
      <c r="N27" s="174" t="e">
        <f t="shared" si="86"/>
        <v>#N/A</v>
      </c>
      <c r="O27" s="173"/>
      <c r="P27" s="173"/>
      <c r="Q27" s="181" t="e">
        <f t="shared" si="34"/>
        <v>#N/A</v>
      </c>
      <c r="R27" s="172" t="e">
        <f t="shared" si="35"/>
        <v>#N/A</v>
      </c>
      <c r="S27" s="296"/>
      <c r="T27" s="332"/>
      <c r="U27" s="332"/>
      <c r="V27" s="332"/>
      <c r="W27" s="332"/>
      <c r="X27" s="332"/>
      <c r="Y27" s="333" t="s">
        <v>647</v>
      </c>
      <c r="Z27" s="334" t="s">
        <v>646</v>
      </c>
      <c r="AA27" s="335"/>
      <c r="AB27" s="331"/>
      <c r="AC27" s="331"/>
      <c r="AD27" s="331"/>
      <c r="AE27" s="181" t="e">
        <f t="shared" si="56"/>
        <v>#N/A</v>
      </c>
      <c r="AF27" s="172" t="e">
        <f t="shared" si="2"/>
        <v>#N/A</v>
      </c>
      <c r="AG27" s="174" t="e">
        <f t="shared" si="3"/>
        <v>#N/A</v>
      </c>
      <c r="AH27" s="174" t="e">
        <f t="shared" si="4"/>
        <v>#N/A</v>
      </c>
      <c r="AI27" s="173"/>
      <c r="AJ27" s="173"/>
      <c r="AK27" s="181" t="e">
        <f t="shared" si="36"/>
        <v>#N/A</v>
      </c>
      <c r="AL27" s="172" t="e">
        <f t="shared" si="5"/>
        <v>#N/A</v>
      </c>
      <c r="AM27" s="296"/>
      <c r="AN27" s="347"/>
      <c r="AO27" s="347"/>
      <c r="AP27" s="347"/>
      <c r="AQ27" s="347"/>
      <c r="AR27" s="347"/>
      <c r="AS27" s="333" t="s">
        <v>647</v>
      </c>
      <c r="AT27" s="334" t="s">
        <v>646</v>
      </c>
      <c r="AU27" s="444"/>
      <c r="AV27" s="442"/>
      <c r="AW27" s="442"/>
      <c r="AX27" s="442"/>
      <c r="AY27" s="181" t="e">
        <f t="shared" si="57"/>
        <v>#N/A</v>
      </c>
      <c r="AZ27" s="172" t="e">
        <f t="shared" si="37"/>
        <v>#N/A</v>
      </c>
      <c r="BA27" s="426" t="e">
        <f t="shared" si="6"/>
        <v>#N/A</v>
      </c>
      <c r="BB27" s="443" t="e">
        <f>VLOOKUP(BA27*AW27,biorisk,2,FALSE)</f>
        <v>#N/A</v>
      </c>
      <c r="BC27" s="429"/>
      <c r="BD27" s="173"/>
      <c r="BE27" s="181" t="e">
        <f t="shared" si="38"/>
        <v>#N/A</v>
      </c>
      <c r="BF27" s="172" t="e">
        <f t="shared" si="71"/>
        <v>#N/A</v>
      </c>
      <c r="BG27" s="296"/>
      <c r="BH27" s="347"/>
      <c r="BI27" s="347"/>
      <c r="BJ27" s="347"/>
      <c r="BK27" s="347"/>
      <c r="BL27" s="347"/>
      <c r="BM27" s="333" t="s">
        <v>647</v>
      </c>
      <c r="BN27" s="334" t="s">
        <v>646</v>
      </c>
      <c r="BO27" s="335"/>
      <c r="BP27" s="331"/>
      <c r="BQ27" s="331"/>
      <c r="BR27" s="331"/>
      <c r="BS27" s="181" t="e">
        <f t="shared" si="39"/>
        <v>#N/A</v>
      </c>
      <c r="BT27" s="172" t="e">
        <f t="shared" si="7"/>
        <v>#N/A</v>
      </c>
      <c r="BU27" s="174" t="e">
        <f t="shared" si="40"/>
        <v>#N/A</v>
      </c>
      <c r="BV27" s="375" t="e">
        <f t="shared" si="9"/>
        <v>#N/A</v>
      </c>
      <c r="BW27" s="173"/>
      <c r="BX27" s="173"/>
      <c r="BY27" s="181" t="e">
        <f t="shared" si="41"/>
        <v>#N/A</v>
      </c>
      <c r="BZ27" s="172" t="e">
        <f t="shared" si="10"/>
        <v>#N/A</v>
      </c>
      <c r="CA27" s="296"/>
      <c r="CB27" s="347"/>
      <c r="CC27" s="347"/>
      <c r="CD27" s="347"/>
      <c r="CE27" s="347"/>
      <c r="CF27" s="347"/>
      <c r="CG27" s="333" t="s">
        <v>647</v>
      </c>
      <c r="CH27" s="334" t="s">
        <v>646</v>
      </c>
      <c r="CI27" s="363"/>
      <c r="CJ27" s="331"/>
      <c r="CK27" s="331"/>
      <c r="CL27" s="331"/>
      <c r="CM27" s="331"/>
      <c r="CN27" s="181" t="e">
        <f t="shared" si="58"/>
        <v>#N/A</v>
      </c>
      <c r="CO27" s="172" t="e">
        <f t="shared" si="11"/>
        <v>#N/A</v>
      </c>
      <c r="CP27" s="174" t="e">
        <f t="shared" si="42"/>
        <v>#N/A</v>
      </c>
      <c r="CQ27" s="174" t="e">
        <f t="shared" si="12"/>
        <v>#N/A</v>
      </c>
      <c r="CR27" s="173"/>
      <c r="CS27" s="173"/>
      <c r="CT27" s="181" t="e">
        <f t="shared" si="43"/>
        <v>#N/A</v>
      </c>
      <c r="CU27" s="172" t="e">
        <f t="shared" si="44"/>
        <v>#N/A</v>
      </c>
      <c r="CV27" s="296"/>
      <c r="CW27" s="364"/>
      <c r="CX27" s="364"/>
      <c r="CY27" s="364"/>
      <c r="CZ27" s="364"/>
      <c r="DA27" s="364"/>
      <c r="DB27" s="364"/>
      <c r="DC27" s="364"/>
      <c r="DD27" s="333" t="s">
        <v>647</v>
      </c>
      <c r="DE27" s="334" t="s">
        <v>646</v>
      </c>
      <c r="DF27" s="335"/>
      <c r="DG27" s="331"/>
      <c r="DH27" s="331"/>
      <c r="DI27" s="331"/>
      <c r="DJ27" s="181" t="e">
        <f t="shared" si="59"/>
        <v>#N/A</v>
      </c>
      <c r="DK27" s="172" t="e">
        <f t="shared" si="13"/>
        <v>#N/A</v>
      </c>
      <c r="DL27" s="174" t="e">
        <f t="shared" si="14"/>
        <v>#N/A</v>
      </c>
      <c r="DM27" s="375" t="e">
        <f t="shared" si="15"/>
        <v>#N/A</v>
      </c>
      <c r="DN27" s="173"/>
      <c r="DO27" s="173"/>
      <c r="DP27" s="181" t="e">
        <f t="shared" si="45"/>
        <v>#N/A</v>
      </c>
      <c r="DQ27" s="172" t="e">
        <f t="shared" si="16"/>
        <v>#N/A</v>
      </c>
      <c r="DR27" s="296"/>
      <c r="DS27" s="14"/>
      <c r="DT27" s="347"/>
      <c r="DU27" s="347"/>
      <c r="DV27" s="347"/>
      <c r="DW27" s="347"/>
      <c r="DX27" s="347"/>
      <c r="DY27" s="333" t="s">
        <v>647</v>
      </c>
      <c r="DZ27" s="334" t="s">
        <v>646</v>
      </c>
      <c r="EA27" s="335"/>
      <c r="EB27" s="331"/>
      <c r="EC27" s="331"/>
      <c r="ED27" s="331"/>
      <c r="EE27" s="181" t="e">
        <f t="shared" si="60"/>
        <v>#N/A</v>
      </c>
      <c r="EF27" s="172" t="e">
        <f t="shared" si="17"/>
        <v>#N/A</v>
      </c>
      <c r="EG27" s="376" t="e">
        <f t="shared" si="18"/>
        <v>#N/A</v>
      </c>
      <c r="EH27" s="375" t="e">
        <f t="shared" si="19"/>
        <v>#N/A</v>
      </c>
      <c r="EI27" s="173"/>
      <c r="EJ27" s="173"/>
      <c r="EK27" s="181" t="e">
        <f t="shared" si="49"/>
        <v>#N/A</v>
      </c>
      <c r="EL27" s="172" t="e">
        <f t="shared" si="20"/>
        <v>#N/A</v>
      </c>
      <c r="EM27" s="296"/>
      <c r="EN27" s="14"/>
      <c r="EO27" s="332"/>
      <c r="EP27" s="332"/>
      <c r="EQ27" s="332"/>
      <c r="ER27" s="332"/>
      <c r="ES27" s="332"/>
      <c r="ET27" s="333" t="s">
        <v>647</v>
      </c>
      <c r="EU27" s="334" t="s">
        <v>646</v>
      </c>
      <c r="EV27" s="335"/>
      <c r="EW27" s="331"/>
      <c r="EX27" s="331"/>
      <c r="EY27" s="331"/>
      <c r="EZ27" s="181" t="e">
        <f t="shared" si="21"/>
        <v>#N/A</v>
      </c>
      <c r="FA27" s="172" t="e">
        <f t="shared" si="22"/>
        <v>#N/A</v>
      </c>
      <c r="FB27" s="376" t="e">
        <f t="shared" si="23"/>
        <v>#N/A</v>
      </c>
      <c r="FC27" s="375" t="e">
        <f t="shared" si="24"/>
        <v>#N/A</v>
      </c>
      <c r="FD27" s="173"/>
      <c r="FE27" s="173"/>
      <c r="FF27" s="181" t="e">
        <f t="shared" si="51"/>
        <v>#N/A</v>
      </c>
      <c r="FG27" s="172" t="e">
        <f t="shared" si="25"/>
        <v>#N/A</v>
      </c>
      <c r="FH27" s="296"/>
      <c r="FI27" s="14"/>
      <c r="FJ27" s="332"/>
      <c r="FK27" s="332"/>
      <c r="FL27" s="332"/>
      <c r="FM27" s="332"/>
      <c r="FN27" s="332"/>
      <c r="FO27" s="333" t="s">
        <v>647</v>
      </c>
      <c r="FP27" s="334" t="s">
        <v>646</v>
      </c>
      <c r="FQ27" s="335"/>
      <c r="FR27" s="331"/>
      <c r="FS27" s="331"/>
      <c r="FT27" s="331"/>
      <c r="FU27" s="181" t="e">
        <f t="shared" si="26"/>
        <v>#N/A</v>
      </c>
      <c r="FV27" s="172" t="e">
        <f t="shared" si="27"/>
        <v>#N/A</v>
      </c>
      <c r="FW27" s="376" t="e">
        <f t="shared" si="28"/>
        <v>#N/A</v>
      </c>
      <c r="FX27" s="375" t="e">
        <f t="shared" si="29"/>
        <v>#N/A</v>
      </c>
      <c r="FY27" s="173"/>
      <c r="FZ27" s="173"/>
      <c r="GA27" s="181" t="e">
        <f t="shared" si="52"/>
        <v>#N/A</v>
      </c>
      <c r="GB27" s="172" t="e">
        <f t="shared" si="30"/>
        <v>#N/A</v>
      </c>
      <c r="GC27" s="296"/>
      <c r="GD27" s="14"/>
      <c r="GE27" s="332"/>
      <c r="GF27" s="332"/>
      <c r="GG27" s="332"/>
      <c r="GH27" s="332"/>
      <c r="GI27" s="332"/>
      <c r="GJ27" s="333" t="s">
        <v>647</v>
      </c>
      <c r="GK27" s="334" t="s">
        <v>646</v>
      </c>
      <c r="GL27" s="335"/>
      <c r="GM27" s="331"/>
      <c r="GN27" s="331"/>
      <c r="GO27" s="331"/>
      <c r="GP27" s="181" t="e">
        <f t="shared" si="61"/>
        <v>#N/A</v>
      </c>
      <c r="GQ27" s="172" t="e">
        <f t="shared" si="31"/>
        <v>#N/A</v>
      </c>
      <c r="GR27" s="376" t="e">
        <f t="shared" si="32"/>
        <v>#N/A</v>
      </c>
      <c r="GS27" s="375" t="e">
        <f t="shared" si="33"/>
        <v>#N/A</v>
      </c>
      <c r="GT27" s="173"/>
      <c r="GU27" s="173"/>
      <c r="GV27" s="181" t="e">
        <f t="shared" si="53"/>
        <v>#N/A</v>
      </c>
      <c r="GW27" s="172" t="e">
        <f t="shared" si="54"/>
        <v>#N/A</v>
      </c>
      <c r="GX27" s="296"/>
      <c r="GY27" s="14"/>
      <c r="GZ27" s="332"/>
      <c r="HA27" s="332"/>
      <c r="HB27" s="332"/>
      <c r="HC27" s="332"/>
      <c r="HD27" s="332"/>
      <c r="HE27" s="333" t="s">
        <v>647</v>
      </c>
      <c r="HF27" s="334" t="s">
        <v>646</v>
      </c>
    </row>
    <row r="28" spans="1:214" ht="100" customHeight="1">
      <c r="A28" s="177" t="s">
        <v>319</v>
      </c>
      <c r="B28" s="175" t="s">
        <v>60</v>
      </c>
      <c r="C28" s="175" t="s">
        <v>54</v>
      </c>
      <c r="D28" s="16" t="s">
        <v>71</v>
      </c>
      <c r="E28" s="465">
        <v>24</v>
      </c>
      <c r="F28" s="38"/>
      <c r="G28" s="335"/>
      <c r="H28" s="331"/>
      <c r="I28" s="331"/>
      <c r="J28" s="331"/>
      <c r="K28" s="181" t="e">
        <f t="shared" si="55"/>
        <v>#N/A</v>
      </c>
      <c r="L28" s="172" t="e">
        <f t="shared" si="0"/>
        <v>#N/A</v>
      </c>
      <c r="M28" s="174" t="e">
        <f t="shared" si="1"/>
        <v>#N/A</v>
      </c>
      <c r="N28" s="174" t="e">
        <f t="shared" si="86"/>
        <v>#N/A</v>
      </c>
      <c r="O28" s="173"/>
      <c r="P28" s="173"/>
      <c r="Q28" s="181" t="e">
        <f t="shared" si="34"/>
        <v>#N/A</v>
      </c>
      <c r="R28" s="172" t="e">
        <f t="shared" si="35"/>
        <v>#N/A</v>
      </c>
      <c r="S28" s="296"/>
      <c r="T28" s="332"/>
      <c r="U28" s="332"/>
      <c r="V28" s="332"/>
      <c r="W28" s="332"/>
      <c r="X28" s="332"/>
      <c r="Y28" s="333" t="s">
        <v>647</v>
      </c>
      <c r="Z28" s="334" t="s">
        <v>646</v>
      </c>
      <c r="AA28" s="335"/>
      <c r="AB28" s="331"/>
      <c r="AC28" s="331"/>
      <c r="AD28" s="331"/>
      <c r="AE28" s="181" t="e">
        <f t="shared" si="56"/>
        <v>#N/A</v>
      </c>
      <c r="AF28" s="172" t="e">
        <f t="shared" si="2"/>
        <v>#N/A</v>
      </c>
      <c r="AG28" s="174" t="e">
        <f t="shared" si="3"/>
        <v>#N/A</v>
      </c>
      <c r="AH28" s="174" t="e">
        <f t="shared" si="4"/>
        <v>#N/A</v>
      </c>
      <c r="AI28" s="173"/>
      <c r="AJ28" s="173"/>
      <c r="AK28" s="181" t="e">
        <f t="shared" si="36"/>
        <v>#N/A</v>
      </c>
      <c r="AL28" s="172" t="e">
        <f t="shared" si="5"/>
        <v>#N/A</v>
      </c>
      <c r="AM28" s="296"/>
      <c r="AN28" s="347"/>
      <c r="AO28" s="347"/>
      <c r="AP28" s="347"/>
      <c r="AQ28" s="347"/>
      <c r="AR28" s="347"/>
      <c r="AS28" s="333" t="s">
        <v>647</v>
      </c>
      <c r="AT28" s="334" t="s">
        <v>646</v>
      </c>
      <c r="AU28" s="444"/>
      <c r="AV28" s="442"/>
      <c r="AW28" s="442"/>
      <c r="AX28" s="442"/>
      <c r="AY28" s="181" t="e">
        <f t="shared" si="57"/>
        <v>#N/A</v>
      </c>
      <c r="AZ28" s="172" t="e">
        <f t="shared" si="37"/>
        <v>#N/A</v>
      </c>
      <c r="BA28" s="426" t="e">
        <f t="shared" si="6"/>
        <v>#N/A</v>
      </c>
      <c r="BB28" s="443" t="e">
        <f>VLOOKUP(BA28*AW28,biorisk,2,FALSE)</f>
        <v>#N/A</v>
      </c>
      <c r="BC28" s="429"/>
      <c r="BD28" s="173"/>
      <c r="BE28" s="181" t="e">
        <f t="shared" si="38"/>
        <v>#N/A</v>
      </c>
      <c r="BF28" s="172" t="e">
        <f t="shared" si="71"/>
        <v>#N/A</v>
      </c>
      <c r="BG28" s="296"/>
      <c r="BH28" s="347"/>
      <c r="BI28" s="347"/>
      <c r="BJ28" s="347"/>
      <c r="BK28" s="347"/>
      <c r="BL28" s="347"/>
      <c r="BM28" s="333" t="s">
        <v>647</v>
      </c>
      <c r="BN28" s="334" t="s">
        <v>646</v>
      </c>
      <c r="BO28" s="335"/>
      <c r="BP28" s="331"/>
      <c r="BQ28" s="331"/>
      <c r="BR28" s="331"/>
      <c r="BS28" s="181" t="e">
        <f t="shared" si="39"/>
        <v>#N/A</v>
      </c>
      <c r="BT28" s="172" t="e">
        <f t="shared" si="7"/>
        <v>#N/A</v>
      </c>
      <c r="BU28" s="174" t="e">
        <f t="shared" si="40"/>
        <v>#N/A</v>
      </c>
      <c r="BV28" s="375" t="e">
        <f t="shared" si="9"/>
        <v>#N/A</v>
      </c>
      <c r="BW28" s="173"/>
      <c r="BX28" s="173"/>
      <c r="BY28" s="181" t="e">
        <f t="shared" si="41"/>
        <v>#N/A</v>
      </c>
      <c r="BZ28" s="172" t="e">
        <f t="shared" si="10"/>
        <v>#N/A</v>
      </c>
      <c r="CA28" s="296"/>
      <c r="CB28" s="347"/>
      <c r="CC28" s="347"/>
      <c r="CD28" s="347"/>
      <c r="CE28" s="347"/>
      <c r="CF28" s="347"/>
      <c r="CG28" s="333" t="s">
        <v>647</v>
      </c>
      <c r="CH28" s="334" t="s">
        <v>646</v>
      </c>
      <c r="CI28" s="363"/>
      <c r="CJ28" s="331"/>
      <c r="CK28" s="331"/>
      <c r="CL28" s="331"/>
      <c r="CM28" s="331"/>
      <c r="CN28" s="181" t="e">
        <f t="shared" si="58"/>
        <v>#N/A</v>
      </c>
      <c r="CO28" s="172" t="e">
        <f t="shared" si="11"/>
        <v>#N/A</v>
      </c>
      <c r="CP28" s="174" t="e">
        <f t="shared" si="42"/>
        <v>#N/A</v>
      </c>
      <c r="CQ28" s="174" t="e">
        <f t="shared" si="12"/>
        <v>#N/A</v>
      </c>
      <c r="CR28" s="173"/>
      <c r="CS28" s="173"/>
      <c r="CT28" s="181" t="e">
        <f t="shared" si="43"/>
        <v>#N/A</v>
      </c>
      <c r="CU28" s="172" t="e">
        <f t="shared" si="44"/>
        <v>#N/A</v>
      </c>
      <c r="CV28" s="296"/>
      <c r="DD28" s="333" t="s">
        <v>647</v>
      </c>
      <c r="DE28" s="334" t="s">
        <v>646</v>
      </c>
      <c r="DF28" s="335"/>
      <c r="DG28" s="331"/>
      <c r="DH28" s="331"/>
      <c r="DI28" s="331"/>
      <c r="DJ28" s="181" t="e">
        <f t="shared" si="59"/>
        <v>#N/A</v>
      </c>
      <c r="DK28" s="172" t="e">
        <f t="shared" si="13"/>
        <v>#N/A</v>
      </c>
      <c r="DL28" s="174" t="e">
        <f t="shared" si="14"/>
        <v>#N/A</v>
      </c>
      <c r="DM28" s="375" t="e">
        <f t="shared" si="15"/>
        <v>#N/A</v>
      </c>
      <c r="DN28" s="173"/>
      <c r="DO28" s="173"/>
      <c r="DP28" s="181" t="e">
        <f t="shared" si="45"/>
        <v>#N/A</v>
      </c>
      <c r="DQ28" s="172" t="e">
        <f t="shared" si="16"/>
        <v>#N/A</v>
      </c>
      <c r="DR28" s="296"/>
      <c r="DS28" s="14"/>
      <c r="DT28" s="347"/>
      <c r="DU28" s="347"/>
      <c r="DV28" s="347"/>
      <c r="DW28" s="347"/>
      <c r="DX28" s="347"/>
      <c r="DY28" s="333" t="s">
        <v>647</v>
      </c>
      <c r="DZ28" s="334" t="s">
        <v>646</v>
      </c>
      <c r="EA28" s="335"/>
      <c r="EB28" s="331"/>
      <c r="EC28" s="331"/>
      <c r="ED28" s="331"/>
      <c r="EE28" s="181" t="e">
        <f t="shared" si="60"/>
        <v>#N/A</v>
      </c>
      <c r="EF28" s="172" t="e">
        <f t="shared" si="17"/>
        <v>#N/A</v>
      </c>
      <c r="EG28" s="376" t="e">
        <f t="shared" si="18"/>
        <v>#N/A</v>
      </c>
      <c r="EH28" s="375" t="e">
        <f t="shared" si="19"/>
        <v>#N/A</v>
      </c>
      <c r="EI28" s="173"/>
      <c r="EJ28" s="173"/>
      <c r="EK28" s="181" t="e">
        <f t="shared" si="49"/>
        <v>#N/A</v>
      </c>
      <c r="EL28" s="172" t="e">
        <f t="shared" si="20"/>
        <v>#N/A</v>
      </c>
      <c r="EM28" s="296"/>
      <c r="EN28" s="14"/>
      <c r="EO28" s="332"/>
      <c r="EP28" s="332"/>
      <c r="EQ28" s="332"/>
      <c r="ER28" s="332"/>
      <c r="ES28" s="332"/>
      <c r="ET28" s="333" t="s">
        <v>647</v>
      </c>
      <c r="EU28" s="334" t="s">
        <v>646</v>
      </c>
      <c r="EV28" s="335"/>
      <c r="EW28" s="331"/>
      <c r="EX28" s="331"/>
      <c r="EY28" s="331"/>
      <c r="EZ28" s="181" t="e">
        <f t="shared" si="21"/>
        <v>#N/A</v>
      </c>
      <c r="FA28" s="172" t="e">
        <f t="shared" si="22"/>
        <v>#N/A</v>
      </c>
      <c r="FB28" s="376" t="e">
        <f t="shared" si="23"/>
        <v>#N/A</v>
      </c>
      <c r="FC28" s="375" t="e">
        <f t="shared" si="24"/>
        <v>#N/A</v>
      </c>
      <c r="FD28" s="173"/>
      <c r="FE28" s="173"/>
      <c r="FF28" s="181" t="e">
        <f t="shared" si="51"/>
        <v>#N/A</v>
      </c>
      <c r="FG28" s="172" t="e">
        <f t="shared" si="25"/>
        <v>#N/A</v>
      </c>
      <c r="FH28" s="296"/>
      <c r="FI28" s="14"/>
      <c r="FJ28" s="332"/>
      <c r="FK28" s="332"/>
      <c r="FL28" s="332"/>
      <c r="FM28" s="332"/>
      <c r="FN28" s="332"/>
      <c r="FO28" s="333" t="s">
        <v>647</v>
      </c>
      <c r="FP28" s="334" t="s">
        <v>646</v>
      </c>
      <c r="FQ28" s="335"/>
      <c r="FR28" s="331"/>
      <c r="FS28" s="331"/>
      <c r="FT28" s="331"/>
      <c r="FU28" s="181" t="e">
        <f t="shared" si="26"/>
        <v>#N/A</v>
      </c>
      <c r="FV28" s="172" t="e">
        <f t="shared" si="27"/>
        <v>#N/A</v>
      </c>
      <c r="FW28" s="376" t="e">
        <f t="shared" si="28"/>
        <v>#N/A</v>
      </c>
      <c r="FX28" s="375" t="e">
        <f t="shared" si="29"/>
        <v>#N/A</v>
      </c>
      <c r="FY28" s="173"/>
      <c r="FZ28" s="173"/>
      <c r="GA28" s="181" t="e">
        <f t="shared" si="52"/>
        <v>#N/A</v>
      </c>
      <c r="GB28" s="172" t="e">
        <f t="shared" si="30"/>
        <v>#N/A</v>
      </c>
      <c r="GC28" s="296"/>
      <c r="GD28" s="14"/>
      <c r="GE28" s="332"/>
      <c r="GF28" s="332"/>
      <c r="GG28" s="332"/>
      <c r="GH28" s="332"/>
      <c r="GI28" s="332"/>
      <c r="GJ28" s="333" t="s">
        <v>647</v>
      </c>
      <c r="GK28" s="334" t="s">
        <v>646</v>
      </c>
      <c r="GL28" s="335"/>
      <c r="GM28" s="331"/>
      <c r="GN28" s="331"/>
      <c r="GO28" s="331"/>
      <c r="GP28" s="181" t="e">
        <f t="shared" si="61"/>
        <v>#N/A</v>
      </c>
      <c r="GQ28" s="172" t="e">
        <f t="shared" si="31"/>
        <v>#N/A</v>
      </c>
      <c r="GR28" s="376" t="e">
        <f t="shared" si="32"/>
        <v>#N/A</v>
      </c>
      <c r="GS28" s="375" t="e">
        <f t="shared" si="33"/>
        <v>#N/A</v>
      </c>
      <c r="GT28" s="173"/>
      <c r="GU28" s="173"/>
      <c r="GV28" s="181" t="e">
        <f t="shared" si="53"/>
        <v>#N/A</v>
      </c>
      <c r="GW28" s="172" t="e">
        <f t="shared" si="54"/>
        <v>#N/A</v>
      </c>
      <c r="GX28" s="296"/>
      <c r="GY28" s="14"/>
      <c r="GZ28" s="332"/>
      <c r="HA28" s="332"/>
      <c r="HB28" s="332"/>
      <c r="HC28" s="332"/>
      <c r="HD28" s="332"/>
      <c r="HE28" s="333" t="s">
        <v>647</v>
      </c>
      <c r="HF28" s="334" t="s">
        <v>646</v>
      </c>
    </row>
    <row r="29" spans="1:214" ht="100" customHeight="1">
      <c r="A29" s="177" t="s">
        <v>271</v>
      </c>
      <c r="B29" s="175" t="s">
        <v>60</v>
      </c>
      <c r="C29" s="175" t="s">
        <v>47</v>
      </c>
      <c r="D29" s="16" t="s">
        <v>72</v>
      </c>
      <c r="E29" s="465">
        <v>25</v>
      </c>
      <c r="F29" s="38" t="s">
        <v>322</v>
      </c>
      <c r="G29" s="335">
        <v>-1</v>
      </c>
      <c r="H29" s="331">
        <v>-1</v>
      </c>
      <c r="I29" s="331">
        <v>-1</v>
      </c>
      <c r="J29" s="331"/>
      <c r="K29" s="181" t="e">
        <f t="shared" si="55"/>
        <v>#N/A</v>
      </c>
      <c r="L29" s="172" t="e">
        <f t="shared" si="0"/>
        <v>#N/A</v>
      </c>
      <c r="M29" s="174" t="e">
        <f t="shared" si="1"/>
        <v>#N/A</v>
      </c>
      <c r="N29" s="174" t="e">
        <f t="shared" si="86"/>
        <v>#N/A</v>
      </c>
      <c r="O29" s="173">
        <v>-1</v>
      </c>
      <c r="P29" s="173">
        <v>-1</v>
      </c>
      <c r="Q29" s="181" t="e">
        <f t="shared" si="34"/>
        <v>#N/A</v>
      </c>
      <c r="R29" s="172" t="e">
        <f t="shared" ref="R29:R32" si="98">VLOOKUP(N29&amp;P29,futurerisk,3,FALSE)</f>
        <v>#N/A</v>
      </c>
      <c r="S29" s="296"/>
      <c r="T29" s="332"/>
      <c r="U29" s="332"/>
      <c r="V29" s="332"/>
      <c r="W29" s="332"/>
      <c r="X29" s="332"/>
      <c r="Y29" s="333" t="s">
        <v>693</v>
      </c>
      <c r="Z29" s="334" t="s">
        <v>694</v>
      </c>
      <c r="AA29" s="263">
        <v>-1</v>
      </c>
      <c r="AB29" s="263">
        <v>-1</v>
      </c>
      <c r="AC29" s="263">
        <v>-1</v>
      </c>
      <c r="AD29" s="263"/>
      <c r="AE29" s="181" t="e">
        <f t="shared" si="56"/>
        <v>#N/A</v>
      </c>
      <c r="AF29" s="172" t="e">
        <f>VLOOKUP(AG29*AC29,biorisk,3,FALSE)</f>
        <v>#N/A</v>
      </c>
      <c r="AG29" s="174" t="e">
        <f>VLOOKUP(AA29*AB29,likelihood,2,FALSE)</f>
        <v>#N/A</v>
      </c>
      <c r="AH29" s="174" t="e">
        <f>VLOOKUP(AG29*AC29,biorisk,2,FALSE)</f>
        <v>#N/A</v>
      </c>
      <c r="AI29" s="265">
        <v>-1</v>
      </c>
      <c r="AJ29" s="265">
        <v>-1</v>
      </c>
      <c r="AK29" s="181" t="e">
        <f t="shared" si="36"/>
        <v>#N/A</v>
      </c>
      <c r="AL29" s="172" t="e">
        <f t="shared" si="5"/>
        <v>#N/A</v>
      </c>
      <c r="AM29" s="296"/>
      <c r="AN29" s="347"/>
      <c r="AO29" s="347"/>
      <c r="AP29" s="347"/>
      <c r="AQ29" s="347"/>
      <c r="AR29" s="347"/>
      <c r="AS29" s="333" t="s">
        <v>693</v>
      </c>
      <c r="AT29" s="334" t="s">
        <v>694</v>
      </c>
      <c r="AU29" s="335">
        <v>-1</v>
      </c>
      <c r="AV29" s="331">
        <v>-1</v>
      </c>
      <c r="AW29" s="331">
        <v>-1</v>
      </c>
      <c r="AX29" s="331"/>
      <c r="AY29" s="181" t="e">
        <f t="shared" si="57"/>
        <v>#N/A</v>
      </c>
      <c r="AZ29" s="172" t="e">
        <f>VLOOKUP(BA29*AW29,biorisk,3,FALSE)</f>
        <v>#N/A</v>
      </c>
      <c r="BA29" s="174" t="e">
        <f t="shared" si="6"/>
        <v>#N/A</v>
      </c>
      <c r="BB29" s="174" t="e">
        <f t="shared" ref="BB29:BB32" si="99">VLOOKUP(BA29*AW29,biorisk,2,FALSE)</f>
        <v>#N/A</v>
      </c>
      <c r="BC29" s="173">
        <v>-1</v>
      </c>
      <c r="BD29" s="173">
        <v>-1</v>
      </c>
      <c r="BE29" s="181" t="e">
        <f t="shared" si="38"/>
        <v>#N/A</v>
      </c>
      <c r="BF29" s="172" t="e">
        <f t="shared" si="71"/>
        <v>#N/A</v>
      </c>
      <c r="BG29" s="296"/>
      <c r="BH29" s="347"/>
      <c r="BI29" s="347"/>
      <c r="BJ29" s="347"/>
      <c r="BK29" s="347"/>
      <c r="BL29" s="347"/>
      <c r="BM29" s="333" t="s">
        <v>693</v>
      </c>
      <c r="BN29" s="334" t="s">
        <v>694</v>
      </c>
      <c r="BO29" s="335">
        <v>-1</v>
      </c>
      <c r="BP29" s="331">
        <v>-1</v>
      </c>
      <c r="BQ29" s="331">
        <v>-1</v>
      </c>
      <c r="BR29" s="331"/>
      <c r="BS29" s="181" t="e">
        <f t="shared" si="39"/>
        <v>#N/A</v>
      </c>
      <c r="BT29" s="172" t="e">
        <f t="shared" si="7"/>
        <v>#N/A</v>
      </c>
      <c r="BU29" s="174" t="e">
        <f t="shared" si="40"/>
        <v>#N/A</v>
      </c>
      <c r="BV29" s="375" t="e">
        <f t="shared" si="9"/>
        <v>#N/A</v>
      </c>
      <c r="BW29" s="173">
        <v>-1</v>
      </c>
      <c r="BX29" s="173">
        <v>-1</v>
      </c>
      <c r="BY29" s="181" t="e">
        <f t="shared" si="41"/>
        <v>#N/A</v>
      </c>
      <c r="BZ29" s="172" t="e">
        <f t="shared" si="10"/>
        <v>#N/A</v>
      </c>
      <c r="CA29" s="296"/>
      <c r="CB29" s="347"/>
      <c r="CC29" s="347"/>
      <c r="CD29" s="347"/>
      <c r="CE29" s="347"/>
      <c r="CF29" s="347"/>
      <c r="CG29" s="333" t="s">
        <v>693</v>
      </c>
      <c r="CH29" s="334" t="s">
        <v>694</v>
      </c>
      <c r="CI29" s="363" t="s">
        <v>322</v>
      </c>
      <c r="CJ29" s="331">
        <v>4</v>
      </c>
      <c r="CK29" s="331">
        <v>5</v>
      </c>
      <c r="CL29" s="331">
        <v>3</v>
      </c>
      <c r="CM29" s="331" t="s">
        <v>165</v>
      </c>
      <c r="CN29" s="181" t="e">
        <f t="shared" si="58"/>
        <v>#N/A</v>
      </c>
      <c r="CO29" s="172" t="e">
        <f t="shared" si="11"/>
        <v>#N/A</v>
      </c>
      <c r="CP29" s="174" t="e">
        <f t="shared" si="42"/>
        <v>#N/A</v>
      </c>
      <c r="CQ29" s="174" t="e">
        <f t="shared" si="12"/>
        <v>#N/A</v>
      </c>
      <c r="CR29" s="173">
        <v>5</v>
      </c>
      <c r="CS29" s="173">
        <v>4</v>
      </c>
      <c r="CT29" s="181" t="e">
        <f t="shared" si="43"/>
        <v>#N/A</v>
      </c>
      <c r="CU29" s="172" t="e">
        <f t="shared" si="44"/>
        <v>#N/A</v>
      </c>
      <c r="CV29" s="296"/>
      <c r="CW29" s="360"/>
      <c r="CX29" s="360" t="s">
        <v>695</v>
      </c>
      <c r="CY29" s="361"/>
      <c r="CZ29" s="361"/>
      <c r="DA29" s="361" t="s">
        <v>638</v>
      </c>
      <c r="DB29" s="361"/>
      <c r="DC29" s="361"/>
      <c r="DD29" s="333" t="s">
        <v>693</v>
      </c>
      <c r="DE29" s="334" t="s">
        <v>694</v>
      </c>
      <c r="DF29" s="335">
        <v>1</v>
      </c>
      <c r="DG29" s="331">
        <v>1</v>
      </c>
      <c r="DH29" s="331">
        <v>1</v>
      </c>
      <c r="DI29" s="331" t="s">
        <v>165</v>
      </c>
      <c r="DJ29" s="181" t="e">
        <f t="shared" si="59"/>
        <v>#N/A</v>
      </c>
      <c r="DK29" s="172" t="e">
        <f t="shared" si="13"/>
        <v>#N/A</v>
      </c>
      <c r="DL29" s="174" t="e">
        <f t="shared" si="14"/>
        <v>#N/A</v>
      </c>
      <c r="DM29" s="375" t="e">
        <f t="shared" si="15"/>
        <v>#N/A</v>
      </c>
      <c r="DN29" s="173">
        <v>3</v>
      </c>
      <c r="DO29" s="173">
        <v>3</v>
      </c>
      <c r="DP29" s="181" t="e">
        <f t="shared" si="45"/>
        <v>#N/A</v>
      </c>
      <c r="DQ29" s="172" t="e">
        <f t="shared" si="16"/>
        <v>#N/A</v>
      </c>
      <c r="DR29" s="296"/>
      <c r="DS29" s="14"/>
      <c r="DT29" s="347"/>
      <c r="DU29" s="347"/>
      <c r="DV29" s="347"/>
      <c r="DW29" s="347"/>
      <c r="DX29" s="347"/>
      <c r="DY29" s="333" t="s">
        <v>693</v>
      </c>
      <c r="DZ29" s="334" t="s">
        <v>694</v>
      </c>
      <c r="EA29" s="335">
        <v>-1</v>
      </c>
      <c r="EB29" s="331">
        <v>-1</v>
      </c>
      <c r="EC29" s="331">
        <v>-1</v>
      </c>
      <c r="ED29" s="331"/>
      <c r="EE29" s="181" t="e">
        <f t="shared" si="60"/>
        <v>#N/A</v>
      </c>
      <c r="EF29" s="172" t="e">
        <f>VLOOKUP(EG29*EC29,biorisk,3,FALSE)</f>
        <v>#N/A</v>
      </c>
      <c r="EG29" s="174" t="e">
        <f t="shared" si="18"/>
        <v>#N/A</v>
      </c>
      <c r="EH29" s="174" t="e">
        <f t="shared" si="19"/>
        <v>#N/A</v>
      </c>
      <c r="EI29" s="173">
        <v>-1</v>
      </c>
      <c r="EJ29" s="173">
        <v>-1</v>
      </c>
      <c r="EK29" s="181" t="e">
        <f t="shared" si="49"/>
        <v>#N/A</v>
      </c>
      <c r="EL29" s="172" t="e">
        <f t="shared" si="20"/>
        <v>#N/A</v>
      </c>
      <c r="EM29" s="296"/>
      <c r="EN29" s="14"/>
      <c r="EO29" s="332"/>
      <c r="EP29" s="332"/>
      <c r="EQ29" s="332"/>
      <c r="ER29" s="332"/>
      <c r="ES29" s="332"/>
      <c r="ET29" s="333" t="s">
        <v>693</v>
      </c>
      <c r="EU29" s="334" t="s">
        <v>694</v>
      </c>
      <c r="EV29" s="335">
        <v>-1</v>
      </c>
      <c r="EW29" s="331">
        <v>-1</v>
      </c>
      <c r="EX29" s="331">
        <v>-1</v>
      </c>
      <c r="EY29" s="331"/>
      <c r="EZ29" s="181" t="e">
        <f t="shared" si="21"/>
        <v>#N/A</v>
      </c>
      <c r="FA29" s="172" t="e">
        <f t="shared" si="22"/>
        <v>#N/A</v>
      </c>
      <c r="FB29" s="174" t="e">
        <f t="shared" si="23"/>
        <v>#N/A</v>
      </c>
      <c r="FC29" s="174" t="e">
        <f t="shared" si="24"/>
        <v>#N/A</v>
      </c>
      <c r="FD29" s="173">
        <v>-1</v>
      </c>
      <c r="FE29" s="173">
        <v>-1</v>
      </c>
      <c r="FF29" s="181" t="e">
        <f t="shared" si="51"/>
        <v>#N/A</v>
      </c>
      <c r="FG29" s="172" t="e">
        <f t="shared" si="25"/>
        <v>#N/A</v>
      </c>
      <c r="FH29" s="296"/>
      <c r="FI29" s="14"/>
      <c r="FJ29" s="332"/>
      <c r="FK29" s="332"/>
      <c r="FL29" s="332"/>
      <c r="FM29" s="332"/>
      <c r="FN29" s="332"/>
      <c r="FO29" s="333" t="s">
        <v>693</v>
      </c>
      <c r="FP29" s="334" t="s">
        <v>694</v>
      </c>
      <c r="FQ29" s="335">
        <v>3</v>
      </c>
      <c r="FR29" s="331">
        <v>5</v>
      </c>
      <c r="FS29" s="331">
        <v>2</v>
      </c>
      <c r="FT29" s="331" t="s">
        <v>179</v>
      </c>
      <c r="FU29" s="181" t="e">
        <f t="shared" si="26"/>
        <v>#N/A</v>
      </c>
      <c r="FV29" s="172" t="e">
        <f t="shared" si="27"/>
        <v>#N/A</v>
      </c>
      <c r="FW29" s="376" t="e">
        <f t="shared" si="28"/>
        <v>#N/A</v>
      </c>
      <c r="FX29" s="375" t="e">
        <f t="shared" si="29"/>
        <v>#N/A</v>
      </c>
      <c r="FY29" s="173">
        <v>3</v>
      </c>
      <c r="FZ29" s="173">
        <v>3</v>
      </c>
      <c r="GA29" s="181" t="e">
        <f t="shared" si="52"/>
        <v>#N/A</v>
      </c>
      <c r="GB29" s="172" t="e">
        <f t="shared" si="30"/>
        <v>#N/A</v>
      </c>
      <c r="GC29" s="296"/>
      <c r="GD29" s="14"/>
      <c r="GE29" s="332"/>
      <c r="GF29" s="332"/>
      <c r="GG29" s="332"/>
      <c r="GH29" s="332"/>
      <c r="GI29" s="332"/>
      <c r="GJ29" s="333" t="s">
        <v>693</v>
      </c>
      <c r="GK29" s="334" t="s">
        <v>694</v>
      </c>
      <c r="GL29" s="335">
        <v>-1</v>
      </c>
      <c r="GM29" s="331">
        <v>-1</v>
      </c>
      <c r="GN29" s="331">
        <v>-1</v>
      </c>
      <c r="GO29" s="331"/>
      <c r="GP29" s="181" t="e">
        <f t="shared" si="61"/>
        <v>#N/A</v>
      </c>
      <c r="GQ29" s="172" t="e">
        <f>VLOOKUP(GR29*GN29,biorisk,3,FALSE)</f>
        <v>#N/A</v>
      </c>
      <c r="GR29" s="376" t="e">
        <f t="shared" si="32"/>
        <v>#N/A</v>
      </c>
      <c r="GS29" s="174" t="e">
        <f t="shared" si="33"/>
        <v>#N/A</v>
      </c>
      <c r="GT29" s="173">
        <v>-1</v>
      </c>
      <c r="GU29" s="173">
        <v>-1</v>
      </c>
      <c r="GV29" s="181" t="e">
        <f t="shared" si="53"/>
        <v>#N/A</v>
      </c>
      <c r="GW29" s="172" t="e">
        <f t="shared" si="54"/>
        <v>#N/A</v>
      </c>
      <c r="GX29" s="296"/>
      <c r="GY29" s="14"/>
      <c r="GZ29" s="332"/>
      <c r="HA29" s="332"/>
      <c r="HB29" s="332"/>
      <c r="HC29" s="332"/>
      <c r="HD29" s="332"/>
      <c r="HE29" s="333" t="s">
        <v>693</v>
      </c>
      <c r="HF29" s="334" t="s">
        <v>694</v>
      </c>
    </row>
    <row r="30" spans="1:214" ht="100" customHeight="1">
      <c r="A30" s="177" t="s">
        <v>271</v>
      </c>
      <c r="B30" s="175" t="s">
        <v>60</v>
      </c>
      <c r="C30" s="175" t="s">
        <v>54</v>
      </c>
      <c r="D30" s="16" t="s">
        <v>73</v>
      </c>
      <c r="E30" s="465">
        <v>26</v>
      </c>
      <c r="F30" s="38" t="s">
        <v>330</v>
      </c>
      <c r="G30" s="335">
        <v>-1</v>
      </c>
      <c r="H30" s="331">
        <v>-1</v>
      </c>
      <c r="I30" s="331">
        <v>-1</v>
      </c>
      <c r="J30" s="331"/>
      <c r="K30" s="181" t="e">
        <f t="shared" si="55"/>
        <v>#N/A</v>
      </c>
      <c r="L30" s="172" t="e">
        <f t="shared" si="0"/>
        <v>#N/A</v>
      </c>
      <c r="M30" s="174" t="e">
        <f t="shared" si="1"/>
        <v>#N/A</v>
      </c>
      <c r="N30" s="174" t="e">
        <f t="shared" si="86"/>
        <v>#N/A</v>
      </c>
      <c r="O30" s="173">
        <v>-1</v>
      </c>
      <c r="P30" s="173">
        <v>-1</v>
      </c>
      <c r="Q30" s="181" t="e">
        <f t="shared" si="34"/>
        <v>#N/A</v>
      </c>
      <c r="R30" s="172" t="e">
        <f t="shared" si="98"/>
        <v>#N/A</v>
      </c>
      <c r="S30" s="296"/>
      <c r="T30" s="332"/>
      <c r="U30" s="332"/>
      <c r="V30" s="332"/>
      <c r="W30" s="332"/>
      <c r="X30" s="332"/>
      <c r="Y30" s="333" t="s">
        <v>647</v>
      </c>
      <c r="Z30" s="334" t="s">
        <v>646</v>
      </c>
      <c r="AA30" s="335">
        <v>-1</v>
      </c>
      <c r="AB30" s="331">
        <v>-1</v>
      </c>
      <c r="AC30" s="331">
        <v>-1</v>
      </c>
      <c r="AD30" s="331"/>
      <c r="AE30" s="181" t="e">
        <f t="shared" si="56"/>
        <v>#N/A</v>
      </c>
      <c r="AF30" s="172" t="e">
        <f>VLOOKUP(AG30*AC30,biorisk,3,FALSE)</f>
        <v>#N/A</v>
      </c>
      <c r="AG30" s="174" t="e">
        <f t="shared" ref="AG30:AG32" si="100">VLOOKUP(AA30*AB30,likelihood,2,FALSE)</f>
        <v>#N/A</v>
      </c>
      <c r="AH30" s="174" t="e">
        <f t="shared" ref="AH30:AH32" si="101">VLOOKUP(AG30*AC30,biorisk,2,FALSE)</f>
        <v>#N/A</v>
      </c>
      <c r="AI30" s="173">
        <v>-1</v>
      </c>
      <c r="AJ30" s="173">
        <v>-1</v>
      </c>
      <c r="AK30" s="181" t="e">
        <f t="shared" si="36"/>
        <v>#N/A</v>
      </c>
      <c r="AL30" s="172" t="e">
        <f t="shared" si="5"/>
        <v>#N/A</v>
      </c>
      <c r="AM30" s="296"/>
      <c r="AN30" s="347"/>
      <c r="AO30" s="347"/>
      <c r="AP30" s="347"/>
      <c r="AQ30" s="347"/>
      <c r="AR30" s="347"/>
      <c r="AS30" s="333" t="s">
        <v>647</v>
      </c>
      <c r="AT30" s="334" t="s">
        <v>646</v>
      </c>
      <c r="AU30" s="335">
        <v>-1</v>
      </c>
      <c r="AV30" s="331">
        <v>-1</v>
      </c>
      <c r="AW30" s="331">
        <v>-1</v>
      </c>
      <c r="AX30" s="331"/>
      <c r="AY30" s="181" t="e">
        <f t="shared" si="57"/>
        <v>#N/A</v>
      </c>
      <c r="AZ30" s="172" t="e">
        <f>VLOOKUP(BA30*AW30,biorisk,3,FALSE)</f>
        <v>#N/A</v>
      </c>
      <c r="BA30" s="174" t="e">
        <f t="shared" si="6"/>
        <v>#N/A</v>
      </c>
      <c r="BB30" s="174" t="e">
        <f t="shared" si="99"/>
        <v>#N/A</v>
      </c>
      <c r="BC30" s="173">
        <v>-1</v>
      </c>
      <c r="BD30" s="173">
        <v>-1</v>
      </c>
      <c r="BE30" s="181" t="e">
        <f t="shared" si="38"/>
        <v>#N/A</v>
      </c>
      <c r="BF30" s="172" t="e">
        <f t="shared" si="71"/>
        <v>#N/A</v>
      </c>
      <c r="BG30" s="296"/>
      <c r="BH30" s="347"/>
      <c r="BI30" s="347"/>
      <c r="BJ30" s="347"/>
      <c r="BK30" s="347"/>
      <c r="BL30" s="347"/>
      <c r="BM30" s="333" t="s">
        <v>647</v>
      </c>
      <c r="BN30" s="334" t="s">
        <v>646</v>
      </c>
      <c r="BO30" s="335">
        <v>-1</v>
      </c>
      <c r="BP30" s="331">
        <v>-1</v>
      </c>
      <c r="BQ30" s="331">
        <v>-1</v>
      </c>
      <c r="BR30" s="331"/>
      <c r="BS30" s="181" t="e">
        <f t="shared" si="39"/>
        <v>#N/A</v>
      </c>
      <c r="BT30" s="172" t="e">
        <f t="shared" si="7"/>
        <v>#N/A</v>
      </c>
      <c r="BU30" s="174" t="e">
        <f t="shared" si="40"/>
        <v>#N/A</v>
      </c>
      <c r="BV30" s="375" t="e">
        <f t="shared" si="9"/>
        <v>#N/A</v>
      </c>
      <c r="BW30" s="173">
        <v>-1</v>
      </c>
      <c r="BX30" s="173">
        <v>-1</v>
      </c>
      <c r="BY30" s="181" t="e">
        <f t="shared" si="41"/>
        <v>#N/A</v>
      </c>
      <c r="BZ30" s="172" t="e">
        <f t="shared" si="10"/>
        <v>#N/A</v>
      </c>
      <c r="CA30" s="296"/>
      <c r="CB30" s="347"/>
      <c r="CC30" s="347"/>
      <c r="CD30" s="347"/>
      <c r="CE30" s="347"/>
      <c r="CF30" s="347"/>
      <c r="CG30" s="333" t="s">
        <v>647</v>
      </c>
      <c r="CH30" s="334" t="s">
        <v>646</v>
      </c>
      <c r="CI30" s="363" t="s">
        <v>330</v>
      </c>
      <c r="CJ30" s="335">
        <v>-1</v>
      </c>
      <c r="CK30" s="331">
        <v>-1</v>
      </c>
      <c r="CL30" s="331">
        <v>-1</v>
      </c>
      <c r="CM30" s="331"/>
      <c r="CN30" s="181" t="e">
        <f t="shared" si="58"/>
        <v>#N/A</v>
      </c>
      <c r="CO30" s="172" t="e">
        <f>VLOOKUP(CP30*CL30,biorisk,3,FALSE)</f>
        <v>#N/A</v>
      </c>
      <c r="CP30" s="174" t="e">
        <f t="shared" si="42"/>
        <v>#N/A</v>
      </c>
      <c r="CQ30" s="174" t="e">
        <f t="shared" si="12"/>
        <v>#N/A</v>
      </c>
      <c r="CR30" s="173">
        <v>-1</v>
      </c>
      <c r="CS30" s="173">
        <v>-1</v>
      </c>
      <c r="CT30" s="181" t="e">
        <f t="shared" si="43"/>
        <v>#N/A</v>
      </c>
      <c r="CU30" s="172" t="e">
        <f t="shared" si="44"/>
        <v>#N/A</v>
      </c>
      <c r="CV30" s="296"/>
      <c r="DD30" s="333" t="s">
        <v>647</v>
      </c>
      <c r="DE30" s="334" t="s">
        <v>646</v>
      </c>
      <c r="DF30" s="335">
        <v>-1</v>
      </c>
      <c r="DG30" s="331">
        <v>-1</v>
      </c>
      <c r="DH30" s="331">
        <v>-1</v>
      </c>
      <c r="DI30" s="331"/>
      <c r="DJ30" s="181" t="e">
        <f t="shared" si="59"/>
        <v>#N/A</v>
      </c>
      <c r="DK30" s="172" t="e">
        <f>VLOOKUP(DL30*DH30,biorisk,3,FALSE)</f>
        <v>#N/A</v>
      </c>
      <c r="DL30" s="174" t="e">
        <f t="shared" si="14"/>
        <v>#N/A</v>
      </c>
      <c r="DM30" s="174" t="e">
        <f t="shared" si="15"/>
        <v>#N/A</v>
      </c>
      <c r="DN30" s="173">
        <v>-1</v>
      </c>
      <c r="DO30" s="173">
        <v>-1</v>
      </c>
      <c r="DP30" s="181" t="e">
        <f t="shared" si="45"/>
        <v>#N/A</v>
      </c>
      <c r="DQ30" s="172" t="e">
        <f t="shared" si="16"/>
        <v>#N/A</v>
      </c>
      <c r="DR30" s="296"/>
      <c r="DS30" s="14"/>
      <c r="DT30" s="347"/>
      <c r="DU30" s="347"/>
      <c r="DV30" s="347"/>
      <c r="DW30" s="347"/>
      <c r="DX30" s="347"/>
      <c r="DY30" s="333" t="s">
        <v>647</v>
      </c>
      <c r="DZ30" s="334" t="s">
        <v>646</v>
      </c>
      <c r="EA30" s="335">
        <v>-1</v>
      </c>
      <c r="EB30" s="331">
        <v>-1</v>
      </c>
      <c r="EC30" s="331">
        <v>-1</v>
      </c>
      <c r="ED30" s="331"/>
      <c r="EE30" s="181" t="e">
        <f t="shared" si="60"/>
        <v>#N/A</v>
      </c>
      <c r="EF30" s="172" t="e">
        <f>VLOOKUP(EG30*EC30,biorisk,3,FALSE)</f>
        <v>#N/A</v>
      </c>
      <c r="EG30" s="174" t="e">
        <f t="shared" si="18"/>
        <v>#N/A</v>
      </c>
      <c r="EH30" s="174" t="e">
        <f t="shared" si="19"/>
        <v>#N/A</v>
      </c>
      <c r="EI30" s="173">
        <v>-1</v>
      </c>
      <c r="EJ30" s="173">
        <v>-1</v>
      </c>
      <c r="EK30" s="181" t="e">
        <f t="shared" si="49"/>
        <v>#N/A</v>
      </c>
      <c r="EL30" s="172" t="e">
        <f t="shared" si="20"/>
        <v>#N/A</v>
      </c>
      <c r="EM30" s="296"/>
      <c r="EN30" s="14"/>
      <c r="EO30" s="332"/>
      <c r="EP30" s="332"/>
      <c r="EQ30" s="332"/>
      <c r="ER30" s="332"/>
      <c r="ES30" s="332"/>
      <c r="ET30" s="333" t="s">
        <v>647</v>
      </c>
      <c r="EU30" s="334" t="s">
        <v>646</v>
      </c>
      <c r="EV30" s="335">
        <v>-1</v>
      </c>
      <c r="EW30" s="331">
        <v>-1</v>
      </c>
      <c r="EX30" s="331">
        <v>-1</v>
      </c>
      <c r="EY30" s="331"/>
      <c r="EZ30" s="181" t="e">
        <f t="shared" si="21"/>
        <v>#N/A</v>
      </c>
      <c r="FA30" s="172" t="e">
        <f t="shared" si="22"/>
        <v>#N/A</v>
      </c>
      <c r="FB30" s="174" t="e">
        <f t="shared" si="23"/>
        <v>#N/A</v>
      </c>
      <c r="FC30" s="174" t="e">
        <f t="shared" si="24"/>
        <v>#N/A</v>
      </c>
      <c r="FD30" s="173">
        <v>-1</v>
      </c>
      <c r="FE30" s="173">
        <v>-1</v>
      </c>
      <c r="FF30" s="181" t="e">
        <f t="shared" si="51"/>
        <v>#N/A</v>
      </c>
      <c r="FG30" s="172" t="e">
        <f t="shared" si="25"/>
        <v>#N/A</v>
      </c>
      <c r="FH30" s="296"/>
      <c r="FI30" s="14"/>
      <c r="FJ30" s="332"/>
      <c r="FK30" s="332"/>
      <c r="FL30" s="332"/>
      <c r="FM30" s="332"/>
      <c r="FN30" s="332"/>
      <c r="FO30" s="333" t="s">
        <v>647</v>
      </c>
      <c r="FP30" s="334" t="s">
        <v>646</v>
      </c>
      <c r="FQ30" s="335">
        <v>-1</v>
      </c>
      <c r="FR30" s="331">
        <v>-1</v>
      </c>
      <c r="FS30" s="331">
        <v>-1</v>
      </c>
      <c r="FT30" s="331"/>
      <c r="FU30" s="181" t="e">
        <f t="shared" si="26"/>
        <v>#N/A</v>
      </c>
      <c r="FV30" s="172" t="e">
        <f t="shared" si="27"/>
        <v>#N/A</v>
      </c>
      <c r="FW30" s="174" t="e">
        <f t="shared" si="28"/>
        <v>#N/A</v>
      </c>
      <c r="FX30" s="174" t="e">
        <f t="shared" si="29"/>
        <v>#N/A</v>
      </c>
      <c r="FY30" s="173">
        <v>-1</v>
      </c>
      <c r="FZ30" s="173">
        <v>-1</v>
      </c>
      <c r="GA30" s="181" t="e">
        <f t="shared" si="52"/>
        <v>#N/A</v>
      </c>
      <c r="GB30" s="172" t="e">
        <f t="shared" si="30"/>
        <v>#N/A</v>
      </c>
      <c r="GC30" s="296"/>
      <c r="GD30" s="14"/>
      <c r="GE30" s="332"/>
      <c r="GF30" s="332"/>
      <c r="GG30" s="332"/>
      <c r="GH30" s="332"/>
      <c r="GI30" s="332"/>
      <c r="GJ30" s="333" t="s">
        <v>647</v>
      </c>
      <c r="GK30" s="334" t="s">
        <v>646</v>
      </c>
      <c r="GL30" s="335">
        <v>-1</v>
      </c>
      <c r="GM30" s="331">
        <v>-1</v>
      </c>
      <c r="GN30" s="331">
        <v>-1</v>
      </c>
      <c r="GO30" s="331"/>
      <c r="GP30" s="181" t="e">
        <f t="shared" si="61"/>
        <v>#N/A</v>
      </c>
      <c r="GQ30" s="172" t="e">
        <f>VLOOKUP(GR30*GN30,biorisk,3,FALSE)</f>
        <v>#N/A</v>
      </c>
      <c r="GR30" s="376" t="e">
        <f t="shared" si="32"/>
        <v>#N/A</v>
      </c>
      <c r="GS30" s="174" t="e">
        <f t="shared" si="33"/>
        <v>#N/A</v>
      </c>
      <c r="GT30" s="173">
        <v>-1</v>
      </c>
      <c r="GU30" s="173">
        <v>-1</v>
      </c>
      <c r="GV30" s="181" t="e">
        <f t="shared" si="53"/>
        <v>#N/A</v>
      </c>
      <c r="GW30" s="172" t="e">
        <f t="shared" si="54"/>
        <v>#N/A</v>
      </c>
      <c r="GX30" s="296"/>
      <c r="GY30" s="14"/>
      <c r="GZ30" s="332"/>
      <c r="HA30" s="332"/>
      <c r="HB30" s="332"/>
      <c r="HC30" s="332"/>
      <c r="HD30" s="332"/>
      <c r="HE30" s="333" t="s">
        <v>647</v>
      </c>
      <c r="HF30" s="334" t="s">
        <v>646</v>
      </c>
    </row>
    <row r="31" spans="1:214" ht="100" customHeight="1">
      <c r="A31" s="177" t="s">
        <v>271</v>
      </c>
      <c r="B31" s="175" t="s">
        <v>60</v>
      </c>
      <c r="C31" s="175" t="s">
        <v>54</v>
      </c>
      <c r="D31" s="16" t="s">
        <v>74</v>
      </c>
      <c r="E31" s="465">
        <v>27</v>
      </c>
      <c r="F31" s="38" t="s">
        <v>258</v>
      </c>
      <c r="G31" s="335">
        <v>-1</v>
      </c>
      <c r="H31" s="331">
        <v>-1</v>
      </c>
      <c r="I31" s="331">
        <v>-1</v>
      </c>
      <c r="J31" s="331"/>
      <c r="K31" s="181" t="e">
        <f t="shared" si="55"/>
        <v>#N/A</v>
      </c>
      <c r="L31" s="172" t="e">
        <f t="shared" si="0"/>
        <v>#N/A</v>
      </c>
      <c r="M31" s="174" t="e">
        <f t="shared" si="1"/>
        <v>#N/A</v>
      </c>
      <c r="N31" s="174" t="e">
        <f t="shared" si="86"/>
        <v>#N/A</v>
      </c>
      <c r="O31" s="173">
        <v>-1</v>
      </c>
      <c r="P31" s="173">
        <v>-1</v>
      </c>
      <c r="Q31" s="181" t="e">
        <f t="shared" si="34"/>
        <v>#N/A</v>
      </c>
      <c r="R31" s="172" t="e">
        <f t="shared" si="98"/>
        <v>#N/A</v>
      </c>
      <c r="S31" s="296"/>
      <c r="T31" s="332"/>
      <c r="U31" s="332"/>
      <c r="V31" s="332"/>
      <c r="W31" s="332"/>
      <c r="X31" s="332"/>
      <c r="Y31" s="333" t="s">
        <v>647</v>
      </c>
      <c r="Z31" s="334" t="s">
        <v>646</v>
      </c>
      <c r="AA31" s="335">
        <v>-1</v>
      </c>
      <c r="AB31" s="331">
        <v>-1</v>
      </c>
      <c r="AC31" s="331">
        <v>-1</v>
      </c>
      <c r="AD31" s="331"/>
      <c r="AE31" s="181" t="e">
        <f t="shared" si="56"/>
        <v>#N/A</v>
      </c>
      <c r="AF31" s="172" t="e">
        <f>VLOOKUP(AG31*AC31,biorisk,3,FALSE)</f>
        <v>#N/A</v>
      </c>
      <c r="AG31" s="174" t="e">
        <f t="shared" si="100"/>
        <v>#N/A</v>
      </c>
      <c r="AH31" s="174" t="e">
        <f t="shared" si="101"/>
        <v>#N/A</v>
      </c>
      <c r="AI31" s="173">
        <v>-1</v>
      </c>
      <c r="AJ31" s="173">
        <v>-1</v>
      </c>
      <c r="AK31" s="181" t="e">
        <f t="shared" si="36"/>
        <v>#N/A</v>
      </c>
      <c r="AL31" s="172" t="e">
        <f t="shared" si="5"/>
        <v>#N/A</v>
      </c>
      <c r="AM31" s="296"/>
      <c r="AN31" s="347"/>
      <c r="AO31" s="347"/>
      <c r="AP31" s="347"/>
      <c r="AQ31" s="347"/>
      <c r="AR31" s="347"/>
      <c r="AS31" s="333" t="s">
        <v>647</v>
      </c>
      <c r="AT31" s="334" t="s">
        <v>646</v>
      </c>
      <c r="AU31" s="335">
        <v>-1</v>
      </c>
      <c r="AV31" s="331">
        <v>-1</v>
      </c>
      <c r="AW31" s="331">
        <v>-1</v>
      </c>
      <c r="AX31" s="331"/>
      <c r="AY31" s="181" t="e">
        <f t="shared" si="57"/>
        <v>#N/A</v>
      </c>
      <c r="AZ31" s="172" t="e">
        <f>VLOOKUP(BA31*AW31,biorisk,3,FALSE)</f>
        <v>#N/A</v>
      </c>
      <c r="BA31" s="174" t="e">
        <f t="shared" si="6"/>
        <v>#N/A</v>
      </c>
      <c r="BB31" s="174" t="e">
        <f t="shared" si="99"/>
        <v>#N/A</v>
      </c>
      <c r="BC31" s="173">
        <v>-1</v>
      </c>
      <c r="BD31" s="173">
        <v>-1</v>
      </c>
      <c r="BE31" s="181" t="e">
        <f t="shared" si="38"/>
        <v>#N/A</v>
      </c>
      <c r="BF31" s="172" t="e">
        <f t="shared" si="71"/>
        <v>#N/A</v>
      </c>
      <c r="BG31" s="296"/>
      <c r="BH31" s="347"/>
      <c r="BI31" s="347"/>
      <c r="BJ31" s="347"/>
      <c r="BK31" s="347"/>
      <c r="BL31" s="347"/>
      <c r="BM31" s="333" t="s">
        <v>647</v>
      </c>
      <c r="BN31" s="334" t="s">
        <v>646</v>
      </c>
      <c r="BO31" s="335">
        <v>-1</v>
      </c>
      <c r="BP31" s="331">
        <v>-1</v>
      </c>
      <c r="BQ31" s="331">
        <v>-1</v>
      </c>
      <c r="BR31" s="331"/>
      <c r="BS31" s="181" t="e">
        <f t="shared" si="39"/>
        <v>#N/A</v>
      </c>
      <c r="BT31" s="172" t="e">
        <f t="shared" si="7"/>
        <v>#N/A</v>
      </c>
      <c r="BU31" s="174" t="e">
        <f t="shared" si="40"/>
        <v>#N/A</v>
      </c>
      <c r="BV31" s="375" t="e">
        <f t="shared" si="9"/>
        <v>#N/A</v>
      </c>
      <c r="BW31" s="173">
        <v>-1</v>
      </c>
      <c r="BX31" s="173">
        <v>-1</v>
      </c>
      <c r="BY31" s="181" t="e">
        <f t="shared" si="41"/>
        <v>#N/A</v>
      </c>
      <c r="BZ31" s="172" t="e">
        <f t="shared" si="10"/>
        <v>#N/A</v>
      </c>
      <c r="CA31" s="296"/>
      <c r="CB31" s="347"/>
      <c r="CC31" s="347"/>
      <c r="CD31" s="347"/>
      <c r="CE31" s="347"/>
      <c r="CF31" s="347"/>
      <c r="CG31" s="333" t="s">
        <v>647</v>
      </c>
      <c r="CH31" s="334" t="s">
        <v>646</v>
      </c>
      <c r="CI31" s="363" t="s">
        <v>258</v>
      </c>
      <c r="CJ31" s="335">
        <v>-1</v>
      </c>
      <c r="CK31" s="331">
        <v>-1</v>
      </c>
      <c r="CL31" s="331">
        <v>-1</v>
      </c>
      <c r="CM31" s="331"/>
      <c r="CN31" s="181" t="e">
        <f t="shared" si="58"/>
        <v>#N/A</v>
      </c>
      <c r="CO31" s="172" t="e">
        <f>VLOOKUP(CP31*CL31,biorisk,3,FALSE)</f>
        <v>#N/A</v>
      </c>
      <c r="CP31" s="174" t="e">
        <f t="shared" si="42"/>
        <v>#N/A</v>
      </c>
      <c r="CQ31" s="174" t="e">
        <f t="shared" si="12"/>
        <v>#N/A</v>
      </c>
      <c r="CR31" s="173">
        <v>-1</v>
      </c>
      <c r="CS31" s="173">
        <v>-1</v>
      </c>
      <c r="CT31" s="181" t="e">
        <f t="shared" si="43"/>
        <v>#N/A</v>
      </c>
      <c r="CU31" s="172" t="e">
        <f t="shared" si="44"/>
        <v>#N/A</v>
      </c>
      <c r="CV31" s="296"/>
      <c r="DD31" s="333" t="s">
        <v>647</v>
      </c>
      <c r="DE31" s="334" t="s">
        <v>646</v>
      </c>
      <c r="DF31" s="335">
        <v>-1</v>
      </c>
      <c r="DG31" s="331">
        <v>-1</v>
      </c>
      <c r="DH31" s="331">
        <v>-1</v>
      </c>
      <c r="DI31" s="331"/>
      <c r="DJ31" s="181" t="e">
        <f t="shared" si="59"/>
        <v>#N/A</v>
      </c>
      <c r="DK31" s="172" t="e">
        <f>VLOOKUP(DL31*DH31,biorisk,3,FALSE)</f>
        <v>#N/A</v>
      </c>
      <c r="DL31" s="174" t="e">
        <f t="shared" si="14"/>
        <v>#N/A</v>
      </c>
      <c r="DM31" s="174" t="e">
        <f t="shared" si="15"/>
        <v>#N/A</v>
      </c>
      <c r="DN31" s="173">
        <v>-1</v>
      </c>
      <c r="DO31" s="173">
        <v>-1</v>
      </c>
      <c r="DP31" s="181" t="e">
        <f t="shared" si="45"/>
        <v>#N/A</v>
      </c>
      <c r="DQ31" s="172" t="e">
        <f t="shared" si="16"/>
        <v>#N/A</v>
      </c>
      <c r="DR31" s="296"/>
      <c r="DS31" s="14"/>
      <c r="DT31" s="347"/>
      <c r="DU31" s="347"/>
      <c r="DV31" s="347"/>
      <c r="DW31" s="347"/>
      <c r="DX31" s="347"/>
      <c r="DY31" s="333" t="s">
        <v>647</v>
      </c>
      <c r="DZ31" s="334" t="s">
        <v>646</v>
      </c>
      <c r="EA31" s="335">
        <v>-1</v>
      </c>
      <c r="EB31" s="331">
        <v>-1</v>
      </c>
      <c r="EC31" s="331">
        <v>-1</v>
      </c>
      <c r="ED31" s="331"/>
      <c r="EE31" s="181" t="e">
        <f t="shared" si="60"/>
        <v>#N/A</v>
      </c>
      <c r="EF31" s="172" t="e">
        <f>VLOOKUP(EG31*EC31,biorisk,3,FALSE)</f>
        <v>#N/A</v>
      </c>
      <c r="EG31" s="174" t="e">
        <f t="shared" si="18"/>
        <v>#N/A</v>
      </c>
      <c r="EH31" s="174" t="e">
        <f t="shared" si="19"/>
        <v>#N/A</v>
      </c>
      <c r="EI31" s="173">
        <v>-1</v>
      </c>
      <c r="EJ31" s="173">
        <v>-1</v>
      </c>
      <c r="EK31" s="181" t="e">
        <f t="shared" si="49"/>
        <v>#N/A</v>
      </c>
      <c r="EL31" s="172" t="e">
        <f t="shared" si="20"/>
        <v>#N/A</v>
      </c>
      <c r="EM31" s="296"/>
      <c r="EN31" s="14"/>
      <c r="EO31" s="332"/>
      <c r="EP31" s="332"/>
      <c r="EQ31" s="332"/>
      <c r="ER31" s="332"/>
      <c r="ES31" s="332"/>
      <c r="ET31" s="333" t="s">
        <v>647</v>
      </c>
      <c r="EU31" s="334" t="s">
        <v>646</v>
      </c>
      <c r="EV31" s="335">
        <v>-1</v>
      </c>
      <c r="EW31" s="331">
        <v>-1</v>
      </c>
      <c r="EX31" s="331">
        <v>-1</v>
      </c>
      <c r="EY31" s="331"/>
      <c r="EZ31" s="181" t="e">
        <f t="shared" si="21"/>
        <v>#N/A</v>
      </c>
      <c r="FA31" s="172" t="e">
        <f t="shared" si="22"/>
        <v>#N/A</v>
      </c>
      <c r="FB31" s="174" t="e">
        <f t="shared" si="23"/>
        <v>#N/A</v>
      </c>
      <c r="FC31" s="174" t="e">
        <f t="shared" si="24"/>
        <v>#N/A</v>
      </c>
      <c r="FD31" s="173">
        <v>-1</v>
      </c>
      <c r="FE31" s="173">
        <v>-1</v>
      </c>
      <c r="FF31" s="181" t="e">
        <f t="shared" si="51"/>
        <v>#N/A</v>
      </c>
      <c r="FG31" s="172" t="e">
        <f t="shared" si="25"/>
        <v>#N/A</v>
      </c>
      <c r="FH31" s="296"/>
      <c r="FI31" s="14"/>
      <c r="FJ31" s="332"/>
      <c r="FK31" s="332"/>
      <c r="FL31" s="332"/>
      <c r="FM31" s="332"/>
      <c r="FN31" s="332"/>
      <c r="FO31" s="333" t="s">
        <v>647</v>
      </c>
      <c r="FP31" s="334" t="s">
        <v>646</v>
      </c>
      <c r="FQ31" s="335">
        <v>-1</v>
      </c>
      <c r="FR31" s="331">
        <v>-1</v>
      </c>
      <c r="FS31" s="331">
        <v>-1</v>
      </c>
      <c r="FT31" s="331"/>
      <c r="FU31" s="181" t="e">
        <f t="shared" si="26"/>
        <v>#N/A</v>
      </c>
      <c r="FV31" s="172" t="e">
        <f t="shared" si="27"/>
        <v>#N/A</v>
      </c>
      <c r="FW31" s="174" t="e">
        <f t="shared" si="28"/>
        <v>#N/A</v>
      </c>
      <c r="FX31" s="174" t="e">
        <f t="shared" si="29"/>
        <v>#N/A</v>
      </c>
      <c r="FY31" s="173">
        <v>-1</v>
      </c>
      <c r="FZ31" s="173">
        <v>-1</v>
      </c>
      <c r="GA31" s="181" t="e">
        <f t="shared" si="52"/>
        <v>#N/A</v>
      </c>
      <c r="GB31" s="172" t="e">
        <f t="shared" si="30"/>
        <v>#N/A</v>
      </c>
      <c r="GC31" s="296"/>
      <c r="GD31" s="14"/>
      <c r="GE31" s="332"/>
      <c r="GF31" s="332"/>
      <c r="GG31" s="332"/>
      <c r="GH31" s="332"/>
      <c r="GI31" s="332"/>
      <c r="GJ31" s="333" t="s">
        <v>647</v>
      </c>
      <c r="GK31" s="334" t="s">
        <v>646</v>
      </c>
      <c r="GL31" s="335">
        <v>-1</v>
      </c>
      <c r="GM31" s="331">
        <v>-1</v>
      </c>
      <c r="GN31" s="331">
        <v>-1</v>
      </c>
      <c r="GO31" s="331"/>
      <c r="GP31" s="181" t="e">
        <f t="shared" si="61"/>
        <v>#N/A</v>
      </c>
      <c r="GQ31" s="172" t="e">
        <f>VLOOKUP(GR31*GN31,biorisk,3,FALSE)</f>
        <v>#N/A</v>
      </c>
      <c r="GR31" s="376" t="e">
        <f t="shared" si="32"/>
        <v>#N/A</v>
      </c>
      <c r="GS31" s="174" t="e">
        <f t="shared" si="33"/>
        <v>#N/A</v>
      </c>
      <c r="GT31" s="173">
        <v>-1</v>
      </c>
      <c r="GU31" s="173">
        <v>-1</v>
      </c>
      <c r="GV31" s="181" t="e">
        <f t="shared" si="53"/>
        <v>#N/A</v>
      </c>
      <c r="GW31" s="172" t="e">
        <f t="shared" si="54"/>
        <v>#N/A</v>
      </c>
      <c r="GX31" s="296"/>
      <c r="GY31" s="14"/>
      <c r="GZ31" s="332"/>
      <c r="HA31" s="332"/>
      <c r="HB31" s="332"/>
      <c r="HC31" s="332"/>
      <c r="HD31" s="332"/>
      <c r="HE31" s="333" t="s">
        <v>647</v>
      </c>
      <c r="HF31" s="334" t="s">
        <v>646</v>
      </c>
    </row>
    <row r="32" spans="1:214" ht="100" customHeight="1">
      <c r="A32" s="177" t="s">
        <v>271</v>
      </c>
      <c r="B32" s="175" t="s">
        <v>60</v>
      </c>
      <c r="C32" s="175" t="s">
        <v>54</v>
      </c>
      <c r="D32" s="16" t="s">
        <v>75</v>
      </c>
      <c r="E32" s="465">
        <v>28</v>
      </c>
      <c r="F32" s="38" t="s">
        <v>332</v>
      </c>
      <c r="G32" s="335">
        <v>-1</v>
      </c>
      <c r="H32" s="331">
        <v>-1</v>
      </c>
      <c r="I32" s="331">
        <v>-1</v>
      </c>
      <c r="J32" s="331"/>
      <c r="K32" s="181" t="e">
        <f t="shared" si="55"/>
        <v>#N/A</v>
      </c>
      <c r="L32" s="172" t="e">
        <f t="shared" si="0"/>
        <v>#N/A</v>
      </c>
      <c r="M32" s="174" t="e">
        <f t="shared" si="1"/>
        <v>#N/A</v>
      </c>
      <c r="N32" s="174" t="e">
        <f t="shared" si="86"/>
        <v>#N/A</v>
      </c>
      <c r="O32" s="173">
        <v>-1</v>
      </c>
      <c r="P32" s="173">
        <v>-1</v>
      </c>
      <c r="Q32" s="181" t="e">
        <f t="shared" si="34"/>
        <v>#N/A</v>
      </c>
      <c r="R32" s="172" t="e">
        <f t="shared" si="98"/>
        <v>#N/A</v>
      </c>
      <c r="S32" s="296"/>
      <c r="T32" s="332"/>
      <c r="U32" s="332"/>
      <c r="V32" s="332"/>
      <c r="W32" s="332"/>
      <c r="X32" s="332"/>
      <c r="Y32" s="333" t="s">
        <v>647</v>
      </c>
      <c r="Z32" s="334" t="s">
        <v>696</v>
      </c>
      <c r="AA32" s="335">
        <v>-1</v>
      </c>
      <c r="AB32" s="331">
        <v>-1</v>
      </c>
      <c r="AC32" s="331">
        <v>-1</v>
      </c>
      <c r="AD32" s="331"/>
      <c r="AE32" s="181" t="e">
        <f t="shared" si="56"/>
        <v>#N/A</v>
      </c>
      <c r="AF32" s="172" t="e">
        <f>VLOOKUP(AG32*AC32,biorisk,3,FALSE)</f>
        <v>#N/A</v>
      </c>
      <c r="AG32" s="174" t="e">
        <f t="shared" si="100"/>
        <v>#N/A</v>
      </c>
      <c r="AH32" s="174" t="e">
        <f t="shared" si="101"/>
        <v>#N/A</v>
      </c>
      <c r="AI32" s="173">
        <v>-1</v>
      </c>
      <c r="AJ32" s="173">
        <v>-1</v>
      </c>
      <c r="AK32" s="181" t="e">
        <f t="shared" si="36"/>
        <v>#N/A</v>
      </c>
      <c r="AL32" s="172" t="e">
        <f t="shared" si="5"/>
        <v>#N/A</v>
      </c>
      <c r="AM32" s="296"/>
      <c r="AN32" s="347"/>
      <c r="AO32" s="347"/>
      <c r="AP32" s="347"/>
      <c r="AQ32" s="347"/>
      <c r="AR32" s="347"/>
      <c r="AS32" s="333" t="s">
        <v>647</v>
      </c>
      <c r="AT32" s="334" t="s">
        <v>696</v>
      </c>
      <c r="AU32" s="335">
        <v>-1</v>
      </c>
      <c r="AV32" s="331">
        <v>-1</v>
      </c>
      <c r="AW32" s="331">
        <v>-1</v>
      </c>
      <c r="AX32" s="331"/>
      <c r="AY32" s="181" t="e">
        <f t="shared" si="57"/>
        <v>#N/A</v>
      </c>
      <c r="AZ32" s="172" t="e">
        <f>VLOOKUP(BA32*AW32,biorisk,3,FALSE)</f>
        <v>#N/A</v>
      </c>
      <c r="BA32" s="174" t="e">
        <f t="shared" si="6"/>
        <v>#N/A</v>
      </c>
      <c r="BB32" s="174" t="e">
        <f t="shared" si="99"/>
        <v>#N/A</v>
      </c>
      <c r="BC32" s="173">
        <v>-1</v>
      </c>
      <c r="BD32" s="173">
        <v>-1</v>
      </c>
      <c r="BE32" s="181" t="e">
        <f t="shared" si="38"/>
        <v>#N/A</v>
      </c>
      <c r="BF32" s="172" t="e">
        <f t="shared" si="71"/>
        <v>#N/A</v>
      </c>
      <c r="BG32" s="296"/>
      <c r="BH32" s="347"/>
      <c r="BI32" s="347"/>
      <c r="BJ32" s="347"/>
      <c r="BK32" s="347"/>
      <c r="BL32" s="347"/>
      <c r="BM32" s="333" t="s">
        <v>647</v>
      </c>
      <c r="BN32" s="334" t="s">
        <v>696</v>
      </c>
      <c r="BO32" s="335">
        <v>-1</v>
      </c>
      <c r="BP32" s="331">
        <v>-1</v>
      </c>
      <c r="BQ32" s="331">
        <v>-1</v>
      </c>
      <c r="BR32" s="331"/>
      <c r="BS32" s="181" t="e">
        <f t="shared" si="39"/>
        <v>#N/A</v>
      </c>
      <c r="BT32" s="172" t="e">
        <f t="shared" si="7"/>
        <v>#N/A</v>
      </c>
      <c r="BU32" s="174" t="e">
        <f t="shared" si="40"/>
        <v>#N/A</v>
      </c>
      <c r="BV32" s="375" t="e">
        <f t="shared" si="9"/>
        <v>#N/A</v>
      </c>
      <c r="BW32" s="173">
        <v>-1</v>
      </c>
      <c r="BX32" s="173">
        <v>-1</v>
      </c>
      <c r="BY32" s="181" t="e">
        <f t="shared" si="41"/>
        <v>#N/A</v>
      </c>
      <c r="BZ32" s="172" t="e">
        <f t="shared" si="10"/>
        <v>#N/A</v>
      </c>
      <c r="CA32" s="296"/>
      <c r="CB32" s="347"/>
      <c r="CC32" s="347"/>
      <c r="CD32" s="347"/>
      <c r="CE32" s="347"/>
      <c r="CF32" s="347"/>
      <c r="CG32" s="333" t="s">
        <v>647</v>
      </c>
      <c r="CH32" s="334" t="s">
        <v>696</v>
      </c>
      <c r="CI32" s="363" t="s">
        <v>332</v>
      </c>
      <c r="CJ32" s="335">
        <v>-1</v>
      </c>
      <c r="CK32" s="331">
        <v>-1</v>
      </c>
      <c r="CL32" s="331">
        <v>-1</v>
      </c>
      <c r="CM32" s="331"/>
      <c r="CN32" s="181" t="e">
        <f t="shared" si="58"/>
        <v>#N/A</v>
      </c>
      <c r="CO32" s="172" t="e">
        <f>VLOOKUP(CP32*CL32,biorisk,3,FALSE)</f>
        <v>#N/A</v>
      </c>
      <c r="CP32" s="174" t="e">
        <f t="shared" si="42"/>
        <v>#N/A</v>
      </c>
      <c r="CQ32" s="174" t="e">
        <f t="shared" si="12"/>
        <v>#N/A</v>
      </c>
      <c r="CR32" s="173">
        <v>-1</v>
      </c>
      <c r="CS32" s="173">
        <v>-1</v>
      </c>
      <c r="CT32" s="181" t="e">
        <f t="shared" si="43"/>
        <v>#N/A</v>
      </c>
      <c r="CU32" s="172" t="e">
        <f t="shared" si="44"/>
        <v>#N/A</v>
      </c>
      <c r="CV32" s="296"/>
      <c r="DD32" s="333" t="s">
        <v>647</v>
      </c>
      <c r="DE32" s="334" t="s">
        <v>696</v>
      </c>
      <c r="DF32" s="335">
        <v>-1</v>
      </c>
      <c r="DG32" s="331">
        <v>-1</v>
      </c>
      <c r="DH32" s="331">
        <v>-1</v>
      </c>
      <c r="DI32" s="331"/>
      <c r="DJ32" s="181" t="e">
        <f t="shared" si="59"/>
        <v>#N/A</v>
      </c>
      <c r="DK32" s="172" t="e">
        <f>VLOOKUP(DL32*DH32,biorisk,3,FALSE)</f>
        <v>#N/A</v>
      </c>
      <c r="DL32" s="174" t="e">
        <f t="shared" si="14"/>
        <v>#N/A</v>
      </c>
      <c r="DM32" s="174" t="e">
        <f t="shared" si="15"/>
        <v>#N/A</v>
      </c>
      <c r="DN32" s="173">
        <v>-1</v>
      </c>
      <c r="DO32" s="173">
        <v>-1</v>
      </c>
      <c r="DP32" s="181" t="e">
        <f t="shared" si="45"/>
        <v>#N/A</v>
      </c>
      <c r="DQ32" s="172" t="e">
        <f t="shared" si="16"/>
        <v>#N/A</v>
      </c>
      <c r="DR32" s="296"/>
      <c r="DS32" s="14"/>
      <c r="DT32" s="347"/>
      <c r="DU32" s="347"/>
      <c r="DV32" s="347"/>
      <c r="DW32" s="347"/>
      <c r="DX32" s="347"/>
      <c r="DY32" s="333" t="s">
        <v>647</v>
      </c>
      <c r="DZ32" s="334" t="s">
        <v>696</v>
      </c>
      <c r="EA32" s="335">
        <v>-1</v>
      </c>
      <c r="EB32" s="331">
        <v>-1</v>
      </c>
      <c r="EC32" s="331">
        <v>-1</v>
      </c>
      <c r="ED32" s="331"/>
      <c r="EE32" s="181" t="e">
        <f t="shared" si="60"/>
        <v>#N/A</v>
      </c>
      <c r="EF32" s="172" t="e">
        <f>VLOOKUP(EG32*EC32,biorisk,3,FALSE)</f>
        <v>#N/A</v>
      </c>
      <c r="EG32" s="174" t="e">
        <f t="shared" si="18"/>
        <v>#N/A</v>
      </c>
      <c r="EH32" s="174" t="e">
        <f t="shared" si="19"/>
        <v>#N/A</v>
      </c>
      <c r="EI32" s="173">
        <v>-1</v>
      </c>
      <c r="EJ32" s="173">
        <v>-1</v>
      </c>
      <c r="EK32" s="181" t="e">
        <f t="shared" si="49"/>
        <v>#N/A</v>
      </c>
      <c r="EL32" s="172" t="e">
        <f t="shared" si="20"/>
        <v>#N/A</v>
      </c>
      <c r="EM32" s="296"/>
      <c r="EN32" s="14"/>
      <c r="EO32" s="332"/>
      <c r="EP32" s="332"/>
      <c r="EQ32" s="332"/>
      <c r="ER32" s="332"/>
      <c r="ES32" s="332"/>
      <c r="ET32" s="333" t="s">
        <v>647</v>
      </c>
      <c r="EU32" s="334" t="s">
        <v>696</v>
      </c>
      <c r="EV32" s="335">
        <v>-1</v>
      </c>
      <c r="EW32" s="331">
        <v>-1</v>
      </c>
      <c r="EX32" s="331">
        <v>-1</v>
      </c>
      <c r="EY32" s="331"/>
      <c r="EZ32" s="181" t="e">
        <f t="shared" si="21"/>
        <v>#N/A</v>
      </c>
      <c r="FA32" s="172" t="e">
        <f t="shared" si="22"/>
        <v>#N/A</v>
      </c>
      <c r="FB32" s="174" t="e">
        <f t="shared" si="23"/>
        <v>#N/A</v>
      </c>
      <c r="FC32" s="174" t="e">
        <f t="shared" si="24"/>
        <v>#N/A</v>
      </c>
      <c r="FD32" s="173">
        <v>-1</v>
      </c>
      <c r="FE32" s="173">
        <v>-1</v>
      </c>
      <c r="FF32" s="181" t="e">
        <f t="shared" si="51"/>
        <v>#N/A</v>
      </c>
      <c r="FG32" s="172" t="e">
        <f t="shared" si="25"/>
        <v>#N/A</v>
      </c>
      <c r="FH32" s="296"/>
      <c r="FI32" s="14"/>
      <c r="FJ32" s="332"/>
      <c r="FK32" s="332"/>
      <c r="FL32" s="332"/>
      <c r="FM32" s="332"/>
      <c r="FN32" s="332"/>
      <c r="FO32" s="333" t="s">
        <v>647</v>
      </c>
      <c r="FP32" s="334" t="s">
        <v>696</v>
      </c>
      <c r="FQ32" s="335">
        <v>-1</v>
      </c>
      <c r="FR32" s="331">
        <v>-1</v>
      </c>
      <c r="FS32" s="331">
        <v>-1</v>
      </c>
      <c r="FT32" s="331"/>
      <c r="FU32" s="181" t="e">
        <f t="shared" si="26"/>
        <v>#N/A</v>
      </c>
      <c r="FV32" s="172" t="e">
        <f t="shared" si="27"/>
        <v>#N/A</v>
      </c>
      <c r="FW32" s="174" t="e">
        <f t="shared" si="28"/>
        <v>#N/A</v>
      </c>
      <c r="FX32" s="174" t="e">
        <f t="shared" si="29"/>
        <v>#N/A</v>
      </c>
      <c r="FY32" s="173">
        <v>-1</v>
      </c>
      <c r="FZ32" s="173">
        <v>-1</v>
      </c>
      <c r="GA32" s="181" t="e">
        <f t="shared" si="52"/>
        <v>#N/A</v>
      </c>
      <c r="GB32" s="172" t="e">
        <f t="shared" si="30"/>
        <v>#N/A</v>
      </c>
      <c r="GC32" s="296"/>
      <c r="GD32" s="14"/>
      <c r="GE32" s="332"/>
      <c r="GF32" s="332"/>
      <c r="GG32" s="332"/>
      <c r="GH32" s="332"/>
      <c r="GI32" s="332"/>
      <c r="GJ32" s="333" t="s">
        <v>647</v>
      </c>
      <c r="GK32" s="334" t="s">
        <v>696</v>
      </c>
      <c r="GL32" s="335">
        <v>-1</v>
      </c>
      <c r="GM32" s="331">
        <v>-1</v>
      </c>
      <c r="GN32" s="331">
        <v>-1</v>
      </c>
      <c r="GO32" s="331"/>
      <c r="GP32" s="181" t="e">
        <f t="shared" si="61"/>
        <v>#N/A</v>
      </c>
      <c r="GQ32" s="172" t="e">
        <f>VLOOKUP(GR32*GN32,biorisk,3,FALSE)</f>
        <v>#N/A</v>
      </c>
      <c r="GR32" s="376" t="e">
        <f t="shared" si="32"/>
        <v>#N/A</v>
      </c>
      <c r="GS32" s="174" t="e">
        <f t="shared" si="33"/>
        <v>#N/A</v>
      </c>
      <c r="GT32" s="173">
        <v>-1</v>
      </c>
      <c r="GU32" s="173">
        <v>-1</v>
      </c>
      <c r="GV32" s="181" t="e">
        <f t="shared" si="53"/>
        <v>#N/A</v>
      </c>
      <c r="GW32" s="172" t="e">
        <f t="shared" si="54"/>
        <v>#N/A</v>
      </c>
      <c r="GX32" s="296"/>
      <c r="GY32" s="14"/>
      <c r="GZ32" s="332"/>
      <c r="HA32" s="332"/>
      <c r="HB32" s="332"/>
      <c r="HC32" s="332"/>
      <c r="HD32" s="332"/>
      <c r="HE32" s="333" t="s">
        <v>647</v>
      </c>
      <c r="HF32" s="334" t="s">
        <v>696</v>
      </c>
    </row>
    <row r="33" spans="1:214" ht="100" customHeight="1">
      <c r="A33" s="177" t="s">
        <v>271</v>
      </c>
      <c r="B33" s="175" t="s">
        <v>60</v>
      </c>
      <c r="C33" s="175" t="s">
        <v>54</v>
      </c>
      <c r="D33" s="16" t="s">
        <v>76</v>
      </c>
      <c r="E33" s="465">
        <v>29</v>
      </c>
      <c r="F33" s="38" t="s">
        <v>333</v>
      </c>
      <c r="G33" s="335">
        <v>1</v>
      </c>
      <c r="H33" s="331">
        <v>1</v>
      </c>
      <c r="I33" s="331">
        <v>1</v>
      </c>
      <c r="J33" s="331"/>
      <c r="K33" s="181" t="e">
        <f t="shared" si="55"/>
        <v>#N/A</v>
      </c>
      <c r="L33" s="172" t="e">
        <f t="shared" si="0"/>
        <v>#N/A</v>
      </c>
      <c r="M33" s="174" t="e">
        <f t="shared" si="1"/>
        <v>#N/A</v>
      </c>
      <c r="N33" s="174" t="e">
        <f t="shared" si="86"/>
        <v>#N/A</v>
      </c>
      <c r="O33" s="173">
        <v>1</v>
      </c>
      <c r="P33" s="173">
        <v>1</v>
      </c>
      <c r="Q33" s="181" t="e">
        <f t="shared" si="34"/>
        <v>#N/A</v>
      </c>
      <c r="R33" s="172" t="e">
        <f t="shared" si="35"/>
        <v>#N/A</v>
      </c>
      <c r="S33" s="296"/>
      <c r="T33" s="332"/>
      <c r="U33" s="332"/>
      <c r="V33" s="332"/>
      <c r="W33" s="332"/>
      <c r="X33" s="332"/>
      <c r="Y33" s="333" t="s">
        <v>647</v>
      </c>
      <c r="Z33" s="334" t="s">
        <v>689</v>
      </c>
      <c r="AA33" s="335">
        <v>1</v>
      </c>
      <c r="AB33" s="331">
        <v>1</v>
      </c>
      <c r="AC33" s="331">
        <v>1</v>
      </c>
      <c r="AD33" s="331"/>
      <c r="AE33" s="181" t="e">
        <f t="shared" si="56"/>
        <v>#N/A</v>
      </c>
      <c r="AF33" s="172" t="e">
        <f t="shared" si="2"/>
        <v>#N/A</v>
      </c>
      <c r="AG33" s="174" t="e">
        <f t="shared" si="3"/>
        <v>#N/A</v>
      </c>
      <c r="AH33" s="174" t="e">
        <f t="shared" si="4"/>
        <v>#N/A</v>
      </c>
      <c r="AI33" s="173">
        <v>1</v>
      </c>
      <c r="AJ33" s="173">
        <v>1</v>
      </c>
      <c r="AK33" s="181" t="e">
        <f t="shared" si="36"/>
        <v>#N/A</v>
      </c>
      <c r="AL33" s="172" t="e">
        <f t="shared" si="5"/>
        <v>#N/A</v>
      </c>
      <c r="AM33" s="296"/>
      <c r="AN33" s="347"/>
      <c r="AO33" s="347"/>
      <c r="AP33" s="347"/>
      <c r="AQ33" s="347"/>
      <c r="AR33" s="347"/>
      <c r="AS33" s="333" t="s">
        <v>647</v>
      </c>
      <c r="AT33" s="334" t="s">
        <v>689</v>
      </c>
      <c r="AU33" s="444"/>
      <c r="AV33" s="442"/>
      <c r="AW33" s="442"/>
      <c r="AX33" s="442"/>
      <c r="AY33" s="181" t="e">
        <f t="shared" si="57"/>
        <v>#N/A</v>
      </c>
      <c r="AZ33" s="172" t="e">
        <f t="shared" si="37"/>
        <v>#N/A</v>
      </c>
      <c r="BA33" s="426" t="e">
        <f t="shared" si="6"/>
        <v>#N/A</v>
      </c>
      <c r="BB33" s="443" t="e">
        <f t="shared" ref="BB33:BB74" si="102">VLOOKUP(BA33*AW33,biorisk,2,FALSE)</f>
        <v>#N/A</v>
      </c>
      <c r="BC33" s="429"/>
      <c r="BD33" s="173"/>
      <c r="BE33" s="181" t="e">
        <f t="shared" si="38"/>
        <v>#N/A</v>
      </c>
      <c r="BF33" s="172" t="e">
        <f t="shared" si="71"/>
        <v>#N/A</v>
      </c>
      <c r="BG33" s="296"/>
      <c r="BH33" s="347"/>
      <c r="BI33" s="347"/>
      <c r="BJ33" s="347"/>
      <c r="BK33" s="347"/>
      <c r="BL33" s="347"/>
      <c r="BM33" s="333" t="s">
        <v>647</v>
      </c>
      <c r="BN33" s="334" t="s">
        <v>689</v>
      </c>
      <c r="BO33" s="335">
        <v>-1</v>
      </c>
      <c r="BP33" s="331">
        <v>-1</v>
      </c>
      <c r="BQ33" s="331">
        <v>-1</v>
      </c>
      <c r="BR33" s="331"/>
      <c r="BS33" s="181" t="e">
        <f t="shared" si="39"/>
        <v>#N/A</v>
      </c>
      <c r="BT33" s="172" t="e">
        <f t="shared" si="7"/>
        <v>#N/A</v>
      </c>
      <c r="BU33" s="174" t="e">
        <f t="shared" si="40"/>
        <v>#N/A</v>
      </c>
      <c r="BV33" s="375" t="e">
        <f t="shared" si="9"/>
        <v>#N/A</v>
      </c>
      <c r="BW33" s="173">
        <v>-1</v>
      </c>
      <c r="BX33" s="173">
        <v>-1</v>
      </c>
      <c r="BY33" s="181" t="e">
        <f t="shared" si="41"/>
        <v>#N/A</v>
      </c>
      <c r="BZ33" s="172" t="e">
        <f t="shared" si="10"/>
        <v>#N/A</v>
      </c>
      <c r="CA33" s="296"/>
      <c r="CB33" s="347"/>
      <c r="CC33" s="347"/>
      <c r="CD33" s="347"/>
      <c r="CE33" s="347"/>
      <c r="CF33" s="347"/>
      <c r="CG33" s="333" t="s">
        <v>647</v>
      </c>
      <c r="CH33" s="334" t="s">
        <v>689</v>
      </c>
      <c r="CI33" s="363" t="s">
        <v>333</v>
      </c>
      <c r="CJ33" s="331"/>
      <c r="CK33" s="331"/>
      <c r="CL33" s="331"/>
      <c r="CM33" s="331"/>
      <c r="CN33" s="181" t="e">
        <f t="shared" si="58"/>
        <v>#N/A</v>
      </c>
      <c r="CO33" s="172" t="e">
        <f t="shared" si="11"/>
        <v>#N/A</v>
      </c>
      <c r="CP33" s="174" t="e">
        <f t="shared" si="42"/>
        <v>#N/A</v>
      </c>
      <c r="CQ33" s="174" t="e">
        <f t="shared" si="12"/>
        <v>#N/A</v>
      </c>
      <c r="CR33" s="173"/>
      <c r="CS33" s="173"/>
      <c r="CT33" s="181" t="e">
        <f t="shared" si="43"/>
        <v>#N/A</v>
      </c>
      <c r="CU33" s="172" t="e">
        <f t="shared" si="44"/>
        <v>#N/A</v>
      </c>
      <c r="CV33" s="296"/>
      <c r="DD33" s="333" t="s">
        <v>647</v>
      </c>
      <c r="DE33" s="334" t="s">
        <v>689</v>
      </c>
      <c r="DF33" s="335">
        <v>-1</v>
      </c>
      <c r="DG33" s="331">
        <v>-1</v>
      </c>
      <c r="DH33" s="331">
        <v>-1</v>
      </c>
      <c r="DI33" s="331"/>
      <c r="DJ33" s="181" t="e">
        <f t="shared" si="59"/>
        <v>#N/A</v>
      </c>
      <c r="DK33" s="172" t="e">
        <f t="shared" si="13"/>
        <v>#N/A</v>
      </c>
      <c r="DL33" s="174" t="e">
        <f t="shared" si="14"/>
        <v>#N/A</v>
      </c>
      <c r="DM33" s="375" t="e">
        <f t="shared" si="15"/>
        <v>#N/A</v>
      </c>
      <c r="DN33" s="173">
        <v>-1</v>
      </c>
      <c r="DO33" s="173">
        <v>-1</v>
      </c>
      <c r="DP33" s="181" t="e">
        <f t="shared" si="45"/>
        <v>#N/A</v>
      </c>
      <c r="DQ33" s="172" t="e">
        <f t="shared" si="16"/>
        <v>#N/A</v>
      </c>
      <c r="DR33" s="296" t="s">
        <v>174</v>
      </c>
      <c r="DS33" s="14"/>
      <c r="DT33" s="347"/>
      <c r="DU33" s="347"/>
      <c r="DV33" s="347"/>
      <c r="DW33" s="347"/>
      <c r="DX33" s="347"/>
      <c r="DY33" s="333" t="s">
        <v>647</v>
      </c>
      <c r="DZ33" s="334" t="s">
        <v>689</v>
      </c>
      <c r="EA33" s="335">
        <v>-1</v>
      </c>
      <c r="EB33" s="331">
        <v>-1</v>
      </c>
      <c r="EC33" s="331">
        <v>-1</v>
      </c>
      <c r="ED33" s="331"/>
      <c r="EE33" s="181" t="e">
        <f t="shared" si="60"/>
        <v>#N/A</v>
      </c>
      <c r="EF33" s="172" t="e">
        <f t="shared" si="17"/>
        <v>#N/A</v>
      </c>
      <c r="EG33" s="376" t="e">
        <f t="shared" si="18"/>
        <v>#N/A</v>
      </c>
      <c r="EH33" s="375" t="e">
        <f t="shared" si="19"/>
        <v>#N/A</v>
      </c>
      <c r="EI33" s="173">
        <v>-1</v>
      </c>
      <c r="EJ33" s="173">
        <v>-1</v>
      </c>
      <c r="EK33" s="181" t="e">
        <f t="shared" si="49"/>
        <v>#N/A</v>
      </c>
      <c r="EL33" s="172" t="e">
        <f t="shared" si="20"/>
        <v>#N/A</v>
      </c>
      <c r="EM33" s="296" t="s">
        <v>174</v>
      </c>
      <c r="EN33" s="14"/>
      <c r="EO33" s="332"/>
      <c r="EP33" s="332"/>
      <c r="EQ33" s="332"/>
      <c r="ER33" s="332"/>
      <c r="ES33" s="332"/>
      <c r="ET33" s="333" t="s">
        <v>647</v>
      </c>
      <c r="EU33" s="334" t="s">
        <v>689</v>
      </c>
      <c r="EV33" s="335">
        <v>-1</v>
      </c>
      <c r="EW33" s="331">
        <v>-1</v>
      </c>
      <c r="EX33" s="331">
        <v>-1</v>
      </c>
      <c r="EY33" s="331"/>
      <c r="EZ33" s="181" t="e">
        <f t="shared" si="21"/>
        <v>#N/A</v>
      </c>
      <c r="FA33" s="172" t="e">
        <f t="shared" si="22"/>
        <v>#N/A</v>
      </c>
      <c r="FB33" s="174" t="e">
        <f t="shared" si="23"/>
        <v>#N/A</v>
      </c>
      <c r="FC33" s="174" t="e">
        <f t="shared" si="24"/>
        <v>#N/A</v>
      </c>
      <c r="FD33" s="173">
        <v>-1</v>
      </c>
      <c r="FE33" s="173">
        <v>-1</v>
      </c>
      <c r="FF33" s="181" t="e">
        <f t="shared" si="51"/>
        <v>#N/A</v>
      </c>
      <c r="FG33" s="172" t="e">
        <f t="shared" ref="FG33:FG34" si="103">VLOOKUP(FC33&amp;FE33,futurerisk,3,FALSE)</f>
        <v>#N/A</v>
      </c>
      <c r="FH33" s="296"/>
      <c r="FI33" s="14"/>
      <c r="FJ33" s="332"/>
      <c r="FK33" s="332"/>
      <c r="FL33" s="332"/>
      <c r="FM33" s="332"/>
      <c r="FN33" s="332"/>
      <c r="FO33" s="333" t="s">
        <v>647</v>
      </c>
      <c r="FP33" s="334" t="s">
        <v>689</v>
      </c>
      <c r="FQ33" s="335">
        <v>1</v>
      </c>
      <c r="FR33" s="331">
        <v>1</v>
      </c>
      <c r="FS33" s="331">
        <v>1</v>
      </c>
      <c r="FT33" s="331"/>
      <c r="FU33" s="181" t="e">
        <f t="shared" si="26"/>
        <v>#N/A</v>
      </c>
      <c r="FV33" s="172" t="e">
        <f t="shared" si="27"/>
        <v>#N/A</v>
      </c>
      <c r="FW33" s="376" t="e">
        <f t="shared" si="28"/>
        <v>#N/A</v>
      </c>
      <c r="FX33" s="375" t="e">
        <f t="shared" si="29"/>
        <v>#N/A</v>
      </c>
      <c r="FY33" s="173">
        <v>1</v>
      </c>
      <c r="FZ33" s="173">
        <v>1</v>
      </c>
      <c r="GA33" s="181" t="e">
        <f t="shared" si="52"/>
        <v>#N/A</v>
      </c>
      <c r="GB33" s="172" t="e">
        <f t="shared" si="30"/>
        <v>#N/A</v>
      </c>
      <c r="GC33" s="296"/>
      <c r="GD33" s="14"/>
      <c r="GE33" s="332"/>
      <c r="GF33" s="332"/>
      <c r="GG33" s="332"/>
      <c r="GH33" s="332"/>
      <c r="GI33" s="332"/>
      <c r="GJ33" s="333" t="s">
        <v>647</v>
      </c>
      <c r="GK33" s="334" t="s">
        <v>689</v>
      </c>
      <c r="GL33" s="335"/>
      <c r="GM33" s="331"/>
      <c r="GN33" s="331"/>
      <c r="GO33" s="331"/>
      <c r="GP33" s="181" t="e">
        <f t="shared" si="61"/>
        <v>#N/A</v>
      </c>
      <c r="GQ33" s="172" t="e">
        <f t="shared" si="31"/>
        <v>#N/A</v>
      </c>
      <c r="GR33" s="376" t="e">
        <f t="shared" si="32"/>
        <v>#N/A</v>
      </c>
      <c r="GS33" s="375" t="e">
        <f t="shared" si="33"/>
        <v>#N/A</v>
      </c>
      <c r="GT33" s="173"/>
      <c r="GU33" s="173"/>
      <c r="GV33" s="181" t="e">
        <f t="shared" si="53"/>
        <v>#N/A</v>
      </c>
      <c r="GW33" s="172" t="e">
        <f t="shared" si="54"/>
        <v>#N/A</v>
      </c>
      <c r="GX33" s="296"/>
      <c r="GY33" s="14"/>
      <c r="GZ33" s="332"/>
      <c r="HA33" s="332"/>
      <c r="HB33" s="332"/>
      <c r="HC33" s="332"/>
      <c r="HD33" s="332"/>
      <c r="HE33" s="333" t="s">
        <v>647</v>
      </c>
      <c r="HF33" s="334" t="s">
        <v>689</v>
      </c>
    </row>
    <row r="34" spans="1:214" ht="100" customHeight="1">
      <c r="A34" s="178" t="s">
        <v>205</v>
      </c>
      <c r="B34" s="175" t="s">
        <v>77</v>
      </c>
      <c r="C34" s="175" t="s">
        <v>39</v>
      </c>
      <c r="D34" s="16" t="s">
        <v>78</v>
      </c>
      <c r="E34" s="465">
        <v>30</v>
      </c>
      <c r="F34" s="38" t="s">
        <v>336</v>
      </c>
      <c r="G34" s="335"/>
      <c r="H34" s="331"/>
      <c r="I34" s="331"/>
      <c r="J34" s="337"/>
      <c r="K34" s="181" t="e">
        <f t="shared" si="55"/>
        <v>#N/A</v>
      </c>
      <c r="L34" s="172" t="e">
        <f t="shared" si="0"/>
        <v>#N/A</v>
      </c>
      <c r="M34" s="174" t="e">
        <f t="shared" si="1"/>
        <v>#N/A</v>
      </c>
      <c r="N34" s="174" t="e">
        <f t="shared" si="86"/>
        <v>#N/A</v>
      </c>
      <c r="O34" s="173"/>
      <c r="P34" s="173"/>
      <c r="Q34" s="181" t="e">
        <f t="shared" si="34"/>
        <v>#N/A</v>
      </c>
      <c r="R34" s="172" t="e">
        <f t="shared" si="35"/>
        <v>#N/A</v>
      </c>
      <c r="S34" s="296"/>
      <c r="T34" s="332"/>
      <c r="U34" s="332"/>
      <c r="V34" s="332"/>
      <c r="W34" s="332"/>
      <c r="X34" s="332"/>
      <c r="Y34" s="333" t="s">
        <v>647</v>
      </c>
      <c r="Z34" s="334" t="s">
        <v>697</v>
      </c>
      <c r="AA34" s="335"/>
      <c r="AB34" s="331"/>
      <c r="AC34" s="331"/>
      <c r="AD34" s="337"/>
      <c r="AE34" s="181" t="e">
        <f t="shared" si="56"/>
        <v>#N/A</v>
      </c>
      <c r="AF34" s="172" t="e">
        <f t="shared" si="2"/>
        <v>#N/A</v>
      </c>
      <c r="AG34" s="174" t="e">
        <f t="shared" si="3"/>
        <v>#N/A</v>
      </c>
      <c r="AH34" s="174" t="e">
        <f t="shared" si="4"/>
        <v>#N/A</v>
      </c>
      <c r="AI34" s="173"/>
      <c r="AJ34" s="173"/>
      <c r="AK34" s="181" t="e">
        <f t="shared" si="36"/>
        <v>#N/A</v>
      </c>
      <c r="AL34" s="172" t="e">
        <f t="shared" si="5"/>
        <v>#N/A</v>
      </c>
      <c r="AM34" s="296"/>
      <c r="AN34" s="347"/>
      <c r="AO34" s="347"/>
      <c r="AP34" s="347"/>
      <c r="AQ34" s="347"/>
      <c r="AR34" s="347"/>
      <c r="AS34" s="333" t="s">
        <v>647</v>
      </c>
      <c r="AT34" s="334" t="s">
        <v>697</v>
      </c>
      <c r="AU34" s="335">
        <v>-1</v>
      </c>
      <c r="AV34" s="331">
        <v>-1</v>
      </c>
      <c r="AW34" s="331">
        <v>-1</v>
      </c>
      <c r="AX34" s="331"/>
      <c r="AY34" s="181" t="e">
        <f t="shared" si="57"/>
        <v>#N/A</v>
      </c>
      <c r="AZ34" s="172" t="e">
        <f>VLOOKUP(BA34*AW34,biorisk,3,FALSE)</f>
        <v>#N/A</v>
      </c>
      <c r="BA34" s="174" t="e">
        <f t="shared" si="6"/>
        <v>#N/A</v>
      </c>
      <c r="BB34" s="174" t="e">
        <f t="shared" si="102"/>
        <v>#N/A</v>
      </c>
      <c r="BC34" s="173">
        <v>-1</v>
      </c>
      <c r="BD34" s="173">
        <v>-1</v>
      </c>
      <c r="BE34" s="181" t="e">
        <f t="shared" si="38"/>
        <v>#N/A</v>
      </c>
      <c r="BF34" s="172" t="e">
        <f t="shared" si="71"/>
        <v>#N/A</v>
      </c>
      <c r="BG34" s="296"/>
      <c r="BH34" s="347"/>
      <c r="BI34" s="347"/>
      <c r="BJ34" s="347"/>
      <c r="BK34" s="347"/>
      <c r="BL34" s="347"/>
      <c r="BM34" s="333" t="s">
        <v>647</v>
      </c>
      <c r="BN34" s="334" t="s">
        <v>697</v>
      </c>
      <c r="BO34" s="335">
        <v>-1</v>
      </c>
      <c r="BP34" s="331">
        <v>-1</v>
      </c>
      <c r="BQ34" s="331">
        <v>-1</v>
      </c>
      <c r="BR34" s="331"/>
      <c r="BS34" s="181" t="e">
        <f t="shared" si="39"/>
        <v>#N/A</v>
      </c>
      <c r="BT34" s="172" t="e">
        <f t="shared" si="7"/>
        <v>#N/A</v>
      </c>
      <c r="BU34" s="174" t="e">
        <f t="shared" si="40"/>
        <v>#N/A</v>
      </c>
      <c r="BV34" s="375" t="e">
        <f t="shared" si="9"/>
        <v>#N/A</v>
      </c>
      <c r="BW34" s="173">
        <v>-1</v>
      </c>
      <c r="BX34" s="173">
        <v>-1</v>
      </c>
      <c r="BY34" s="181" t="e">
        <f t="shared" si="41"/>
        <v>#N/A</v>
      </c>
      <c r="BZ34" s="172" t="e">
        <f t="shared" si="10"/>
        <v>#N/A</v>
      </c>
      <c r="CA34" s="296"/>
      <c r="CB34" s="347"/>
      <c r="CC34" s="347"/>
      <c r="CD34" s="347"/>
      <c r="CE34" s="347"/>
      <c r="CF34" s="347"/>
      <c r="CG34" s="333" t="s">
        <v>647</v>
      </c>
      <c r="CH34" s="334" t="s">
        <v>697</v>
      </c>
      <c r="CI34" s="363" t="s">
        <v>336</v>
      </c>
      <c r="CJ34" s="335">
        <v>-1</v>
      </c>
      <c r="CK34" s="331">
        <v>-1</v>
      </c>
      <c r="CL34" s="331">
        <v>-1</v>
      </c>
      <c r="CM34" s="331"/>
      <c r="CN34" s="181" t="e">
        <f t="shared" si="58"/>
        <v>#N/A</v>
      </c>
      <c r="CO34" s="172" t="e">
        <f>VLOOKUP(CP34*CL34,biorisk,3,FALSE)</f>
        <v>#N/A</v>
      </c>
      <c r="CP34" s="174" t="e">
        <f t="shared" si="42"/>
        <v>#N/A</v>
      </c>
      <c r="CQ34" s="174" t="e">
        <f t="shared" si="12"/>
        <v>#N/A</v>
      </c>
      <c r="CR34" s="173">
        <v>-1</v>
      </c>
      <c r="CS34" s="173">
        <v>-1</v>
      </c>
      <c r="CT34" s="181" t="e">
        <f t="shared" si="43"/>
        <v>#N/A</v>
      </c>
      <c r="CU34" s="172" t="e">
        <f t="shared" si="44"/>
        <v>#N/A</v>
      </c>
      <c r="CV34" s="296"/>
      <c r="DD34" s="333" t="s">
        <v>647</v>
      </c>
      <c r="DE34" s="334" t="s">
        <v>697</v>
      </c>
      <c r="DF34" s="335">
        <v>-1</v>
      </c>
      <c r="DG34" s="331">
        <v>-1</v>
      </c>
      <c r="DH34" s="331">
        <v>-1</v>
      </c>
      <c r="DI34" s="331"/>
      <c r="DJ34" s="181" t="e">
        <f t="shared" si="59"/>
        <v>#N/A</v>
      </c>
      <c r="DK34" s="172" t="e">
        <f>VLOOKUP(DL34*DH34,biorisk,3,FALSE)</f>
        <v>#N/A</v>
      </c>
      <c r="DL34" s="174" t="e">
        <f t="shared" si="14"/>
        <v>#N/A</v>
      </c>
      <c r="DM34" s="174" t="e">
        <f t="shared" si="15"/>
        <v>#N/A</v>
      </c>
      <c r="DN34" s="173">
        <v>-1</v>
      </c>
      <c r="DO34" s="173">
        <v>-1</v>
      </c>
      <c r="DP34" s="181" t="e">
        <f t="shared" si="45"/>
        <v>#N/A</v>
      </c>
      <c r="DQ34" s="172" t="e">
        <f t="shared" si="16"/>
        <v>#N/A</v>
      </c>
      <c r="DR34" s="296"/>
      <c r="DS34" s="14"/>
      <c r="DT34" s="347"/>
      <c r="DU34" s="347"/>
      <c r="DV34" s="347"/>
      <c r="DW34" s="347"/>
      <c r="DX34" s="347"/>
      <c r="DY34" s="333" t="s">
        <v>647</v>
      </c>
      <c r="DZ34" s="334" t="s">
        <v>697</v>
      </c>
      <c r="EA34" s="335">
        <v>-1</v>
      </c>
      <c r="EB34" s="331">
        <v>-1</v>
      </c>
      <c r="EC34" s="331">
        <v>-1</v>
      </c>
      <c r="ED34" s="331"/>
      <c r="EE34" s="181" t="e">
        <f t="shared" si="60"/>
        <v>#N/A</v>
      </c>
      <c r="EF34" s="172" t="e">
        <f>VLOOKUP(EG34*EC34,biorisk,3,FALSE)</f>
        <v>#N/A</v>
      </c>
      <c r="EG34" s="174" t="e">
        <f t="shared" si="18"/>
        <v>#N/A</v>
      </c>
      <c r="EH34" s="174" t="e">
        <f t="shared" si="19"/>
        <v>#N/A</v>
      </c>
      <c r="EI34" s="173">
        <v>-1</v>
      </c>
      <c r="EJ34" s="173">
        <v>-1</v>
      </c>
      <c r="EK34" s="181" t="e">
        <f t="shared" si="49"/>
        <v>#N/A</v>
      </c>
      <c r="EL34" s="172" t="e">
        <f t="shared" si="20"/>
        <v>#N/A</v>
      </c>
      <c r="EM34" s="296"/>
      <c r="EN34" s="14"/>
      <c r="EO34" s="332"/>
      <c r="EP34" s="332"/>
      <c r="EQ34" s="332"/>
      <c r="ER34" s="332"/>
      <c r="ES34" s="332"/>
      <c r="ET34" s="333" t="s">
        <v>647</v>
      </c>
      <c r="EU34" s="334" t="s">
        <v>697</v>
      </c>
      <c r="EV34" s="335">
        <v>-1</v>
      </c>
      <c r="EW34" s="331">
        <v>-1</v>
      </c>
      <c r="EX34" s="331">
        <v>-1</v>
      </c>
      <c r="EY34" s="331"/>
      <c r="EZ34" s="181" t="e">
        <f t="shared" si="21"/>
        <v>#N/A</v>
      </c>
      <c r="FA34" s="172" t="e">
        <f t="shared" si="22"/>
        <v>#N/A</v>
      </c>
      <c r="FB34" s="174" t="e">
        <f t="shared" si="23"/>
        <v>#N/A</v>
      </c>
      <c r="FC34" s="174" t="e">
        <f t="shared" si="24"/>
        <v>#N/A</v>
      </c>
      <c r="FD34" s="173">
        <v>-1</v>
      </c>
      <c r="FE34" s="173">
        <v>-1</v>
      </c>
      <c r="FF34" s="181" t="e">
        <f t="shared" si="51"/>
        <v>#N/A</v>
      </c>
      <c r="FG34" s="172" t="e">
        <f t="shared" si="103"/>
        <v>#N/A</v>
      </c>
      <c r="FH34" s="296"/>
      <c r="FI34" s="14"/>
      <c r="FJ34" s="332"/>
      <c r="FK34" s="332"/>
      <c r="FL34" s="332"/>
      <c r="FM34" s="332"/>
      <c r="FN34" s="332"/>
      <c r="FO34" s="333" t="s">
        <v>647</v>
      </c>
      <c r="FP34" s="334" t="s">
        <v>697</v>
      </c>
      <c r="FQ34" s="335"/>
      <c r="FR34" s="331"/>
      <c r="FS34" s="331"/>
      <c r="FT34" s="337"/>
      <c r="FU34" s="181" t="e">
        <f t="shared" si="26"/>
        <v>#N/A</v>
      </c>
      <c r="FV34" s="172" t="e">
        <f t="shared" si="27"/>
        <v>#N/A</v>
      </c>
      <c r="FW34" s="376" t="e">
        <f t="shared" si="28"/>
        <v>#N/A</v>
      </c>
      <c r="FX34" s="375" t="e">
        <f t="shared" si="29"/>
        <v>#N/A</v>
      </c>
      <c r="FY34" s="173"/>
      <c r="FZ34" s="173"/>
      <c r="GA34" s="181" t="e">
        <f t="shared" si="52"/>
        <v>#N/A</v>
      </c>
      <c r="GB34" s="172" t="e">
        <f t="shared" si="30"/>
        <v>#N/A</v>
      </c>
      <c r="GC34" s="296"/>
      <c r="GD34" s="14"/>
      <c r="GE34" s="332"/>
      <c r="GF34" s="332"/>
      <c r="GG34" s="332"/>
      <c r="GH34" s="332"/>
      <c r="GI34" s="332"/>
      <c r="GJ34" s="333" t="s">
        <v>647</v>
      </c>
      <c r="GK34" s="334" t="s">
        <v>697</v>
      </c>
      <c r="GL34" s="335">
        <v>-1</v>
      </c>
      <c r="GM34" s="331">
        <v>-1</v>
      </c>
      <c r="GN34" s="331">
        <v>-1</v>
      </c>
      <c r="GO34" s="331"/>
      <c r="GP34" s="181" t="e">
        <f t="shared" si="61"/>
        <v>#N/A</v>
      </c>
      <c r="GQ34" s="172" t="e">
        <f>VLOOKUP(GR34*GN34,biorisk,3,FALSE)</f>
        <v>#N/A</v>
      </c>
      <c r="GR34" s="376" t="e">
        <f t="shared" si="32"/>
        <v>#N/A</v>
      </c>
      <c r="GS34" s="174" t="e">
        <f t="shared" si="33"/>
        <v>#N/A</v>
      </c>
      <c r="GT34" s="173">
        <v>-1</v>
      </c>
      <c r="GU34" s="173">
        <v>-1</v>
      </c>
      <c r="GV34" s="181" t="e">
        <f t="shared" si="53"/>
        <v>#N/A</v>
      </c>
      <c r="GW34" s="172" t="e">
        <f t="shared" si="54"/>
        <v>#N/A</v>
      </c>
      <c r="GX34" s="296"/>
      <c r="GY34" s="14"/>
      <c r="GZ34" s="332"/>
      <c r="HA34" s="332"/>
      <c r="HB34" s="332"/>
      <c r="HC34" s="332"/>
      <c r="HD34" s="332"/>
      <c r="HE34" s="333" t="s">
        <v>647</v>
      </c>
      <c r="HF34" s="334" t="s">
        <v>697</v>
      </c>
    </row>
    <row r="35" spans="1:214" ht="100" customHeight="1" thickBot="1">
      <c r="A35" s="178" t="s">
        <v>319</v>
      </c>
      <c r="B35" s="175" t="s">
        <v>77</v>
      </c>
      <c r="C35" s="175" t="s">
        <v>39</v>
      </c>
      <c r="D35" s="18" t="s">
        <v>79</v>
      </c>
      <c r="E35" s="465">
        <v>31</v>
      </c>
      <c r="F35" s="38"/>
      <c r="G35" s="335"/>
      <c r="H35" s="331"/>
      <c r="I35" s="331"/>
      <c r="J35" s="337"/>
      <c r="K35" s="181" t="e">
        <f t="shared" si="55"/>
        <v>#N/A</v>
      </c>
      <c r="L35" s="172" t="e">
        <f t="shared" si="0"/>
        <v>#N/A</v>
      </c>
      <c r="M35" s="174" t="e">
        <f t="shared" si="1"/>
        <v>#N/A</v>
      </c>
      <c r="N35" s="174" t="e">
        <f t="shared" si="86"/>
        <v>#N/A</v>
      </c>
      <c r="O35" s="173"/>
      <c r="P35" s="173"/>
      <c r="Q35" s="181" t="e">
        <f t="shared" si="34"/>
        <v>#N/A</v>
      </c>
      <c r="R35" s="172" t="e">
        <f t="shared" si="35"/>
        <v>#N/A</v>
      </c>
      <c r="S35" s="296"/>
      <c r="T35" s="332"/>
      <c r="U35" s="332"/>
      <c r="V35" s="332"/>
      <c r="W35" s="332"/>
      <c r="X35" s="332"/>
      <c r="Y35" s="333" t="s">
        <v>647</v>
      </c>
      <c r="Z35" s="334" t="s">
        <v>698</v>
      </c>
      <c r="AA35" s="335"/>
      <c r="AB35" s="331"/>
      <c r="AC35" s="331"/>
      <c r="AD35" s="337"/>
      <c r="AE35" s="181" t="e">
        <f t="shared" si="56"/>
        <v>#N/A</v>
      </c>
      <c r="AF35" s="172" t="e">
        <f t="shared" si="2"/>
        <v>#N/A</v>
      </c>
      <c r="AG35" s="174" t="e">
        <f t="shared" si="3"/>
        <v>#N/A</v>
      </c>
      <c r="AH35" s="174" t="e">
        <f t="shared" si="4"/>
        <v>#N/A</v>
      </c>
      <c r="AI35" s="173"/>
      <c r="AJ35" s="173"/>
      <c r="AK35" s="181" t="e">
        <f t="shared" si="36"/>
        <v>#N/A</v>
      </c>
      <c r="AL35" s="172" t="e">
        <f t="shared" si="5"/>
        <v>#N/A</v>
      </c>
      <c r="AM35" s="296"/>
      <c r="AN35" s="347"/>
      <c r="AO35" s="347"/>
      <c r="AP35" s="347"/>
      <c r="AQ35" s="347"/>
      <c r="AR35" s="347"/>
      <c r="AS35" s="333" t="s">
        <v>647</v>
      </c>
      <c r="AT35" s="334" t="s">
        <v>698</v>
      </c>
      <c r="AU35" s="444"/>
      <c r="AV35" s="442"/>
      <c r="AW35" s="442"/>
      <c r="AX35" s="445"/>
      <c r="AY35" s="181" t="e">
        <f t="shared" si="57"/>
        <v>#N/A</v>
      </c>
      <c r="AZ35" s="172" t="e">
        <f t="shared" si="37"/>
        <v>#N/A</v>
      </c>
      <c r="BA35" s="426" t="e">
        <f t="shared" si="6"/>
        <v>#N/A</v>
      </c>
      <c r="BB35" s="443" t="e">
        <f t="shared" si="102"/>
        <v>#N/A</v>
      </c>
      <c r="BC35" s="429"/>
      <c r="BD35" s="173"/>
      <c r="BE35" s="181" t="e">
        <f t="shared" si="38"/>
        <v>#N/A</v>
      </c>
      <c r="BF35" s="172" t="e">
        <f t="shared" si="71"/>
        <v>#N/A</v>
      </c>
      <c r="BG35" s="296"/>
      <c r="BH35" s="347"/>
      <c r="BI35" s="347"/>
      <c r="BJ35" s="347"/>
      <c r="BK35" s="347"/>
      <c r="BL35" s="347"/>
      <c r="BM35" s="333" t="s">
        <v>647</v>
      </c>
      <c r="BN35" s="334" t="s">
        <v>698</v>
      </c>
      <c r="BO35" s="335"/>
      <c r="BP35" s="331"/>
      <c r="BQ35" s="331"/>
      <c r="BR35" s="337"/>
      <c r="BS35" s="181" t="e">
        <f t="shared" si="39"/>
        <v>#N/A</v>
      </c>
      <c r="BT35" s="172" t="e">
        <f t="shared" si="7"/>
        <v>#N/A</v>
      </c>
      <c r="BU35" s="174" t="e">
        <f t="shared" si="40"/>
        <v>#N/A</v>
      </c>
      <c r="BV35" s="375" t="e">
        <f t="shared" si="9"/>
        <v>#N/A</v>
      </c>
      <c r="BW35" s="173"/>
      <c r="BX35" s="173"/>
      <c r="BY35" s="181" t="e">
        <f t="shared" si="41"/>
        <v>#N/A</v>
      </c>
      <c r="BZ35" s="172" t="e">
        <f t="shared" si="10"/>
        <v>#N/A</v>
      </c>
      <c r="CA35" s="296"/>
      <c r="CB35" s="347"/>
      <c r="CC35" s="347"/>
      <c r="CD35" s="347"/>
      <c r="CE35" s="347"/>
      <c r="CF35" s="347"/>
      <c r="CG35" s="333" t="s">
        <v>647</v>
      </c>
      <c r="CH35" s="334" t="s">
        <v>698</v>
      </c>
      <c r="CI35" s="363"/>
      <c r="CJ35" s="331"/>
      <c r="CK35" s="331"/>
      <c r="CL35" s="331"/>
      <c r="CM35" s="337"/>
      <c r="CN35" s="181" t="e">
        <f t="shared" si="58"/>
        <v>#N/A</v>
      </c>
      <c r="CO35" s="172" t="e">
        <f t="shared" si="11"/>
        <v>#N/A</v>
      </c>
      <c r="CP35" s="174" t="e">
        <f t="shared" si="42"/>
        <v>#N/A</v>
      </c>
      <c r="CQ35" s="174" t="e">
        <f t="shared" si="12"/>
        <v>#N/A</v>
      </c>
      <c r="CR35" s="173"/>
      <c r="CS35" s="173"/>
      <c r="CT35" s="181" t="e">
        <f t="shared" si="43"/>
        <v>#N/A</v>
      </c>
      <c r="CU35" s="172" t="e">
        <f t="shared" si="44"/>
        <v>#N/A</v>
      </c>
      <c r="CV35" s="296"/>
      <c r="DD35" s="333" t="s">
        <v>647</v>
      </c>
      <c r="DE35" s="334" t="s">
        <v>698</v>
      </c>
      <c r="DF35" s="335"/>
      <c r="DG35" s="331"/>
      <c r="DH35" s="331"/>
      <c r="DI35" s="337"/>
      <c r="DJ35" s="181" t="e">
        <f t="shared" si="59"/>
        <v>#N/A</v>
      </c>
      <c r="DK35" s="172" t="e">
        <f t="shared" si="13"/>
        <v>#N/A</v>
      </c>
      <c r="DL35" s="174" t="e">
        <f t="shared" si="14"/>
        <v>#N/A</v>
      </c>
      <c r="DM35" s="375" t="e">
        <f t="shared" si="15"/>
        <v>#N/A</v>
      </c>
      <c r="DN35" s="173"/>
      <c r="DO35" s="173"/>
      <c r="DP35" s="181" t="e">
        <f t="shared" si="45"/>
        <v>#N/A</v>
      </c>
      <c r="DQ35" s="172" t="e">
        <f t="shared" si="16"/>
        <v>#N/A</v>
      </c>
      <c r="DR35" s="296"/>
      <c r="DS35" s="14"/>
      <c r="DT35" s="347"/>
      <c r="DU35" s="347"/>
      <c r="DV35" s="347"/>
      <c r="DW35" s="347"/>
      <c r="DX35" s="347"/>
      <c r="DY35" s="333" t="s">
        <v>647</v>
      </c>
      <c r="DZ35" s="334" t="s">
        <v>698</v>
      </c>
      <c r="EA35" s="335"/>
      <c r="EB35" s="331"/>
      <c r="EC35" s="331"/>
      <c r="ED35" s="337"/>
      <c r="EE35" s="181" t="e">
        <f t="shared" si="60"/>
        <v>#N/A</v>
      </c>
      <c r="EF35" s="172" t="e">
        <f t="shared" si="17"/>
        <v>#N/A</v>
      </c>
      <c r="EG35" s="376" t="e">
        <f t="shared" si="18"/>
        <v>#N/A</v>
      </c>
      <c r="EH35" s="375" t="e">
        <f t="shared" si="19"/>
        <v>#N/A</v>
      </c>
      <c r="EI35" s="173"/>
      <c r="EJ35" s="173"/>
      <c r="EK35" s="181" t="e">
        <f t="shared" si="49"/>
        <v>#N/A</v>
      </c>
      <c r="EL35" s="172" t="e">
        <f t="shared" si="20"/>
        <v>#N/A</v>
      </c>
      <c r="EM35" s="296"/>
      <c r="EN35" s="14"/>
      <c r="EO35" s="332"/>
      <c r="EP35" s="332"/>
      <c r="EQ35" s="332"/>
      <c r="ER35" s="332"/>
      <c r="ES35" s="332"/>
      <c r="ET35" s="333" t="s">
        <v>647</v>
      </c>
      <c r="EU35" s="334" t="s">
        <v>698</v>
      </c>
      <c r="EV35" s="335"/>
      <c r="EW35" s="331"/>
      <c r="EX35" s="331"/>
      <c r="EY35" s="337"/>
      <c r="EZ35" s="181" t="e">
        <f t="shared" si="21"/>
        <v>#N/A</v>
      </c>
      <c r="FA35" s="172" t="e">
        <f t="shared" si="22"/>
        <v>#N/A</v>
      </c>
      <c r="FB35" s="376" t="e">
        <f t="shared" si="23"/>
        <v>#N/A</v>
      </c>
      <c r="FC35" s="375" t="e">
        <f t="shared" si="24"/>
        <v>#N/A</v>
      </c>
      <c r="FD35" s="173"/>
      <c r="FE35" s="173"/>
      <c r="FF35" s="181" t="e">
        <f t="shared" si="51"/>
        <v>#N/A</v>
      </c>
      <c r="FG35" s="172" t="e">
        <f t="shared" si="25"/>
        <v>#N/A</v>
      </c>
      <c r="FH35" s="296"/>
      <c r="FI35" s="14"/>
      <c r="FJ35" s="332"/>
      <c r="FK35" s="332"/>
      <c r="FL35" s="332"/>
      <c r="FM35" s="332"/>
      <c r="FN35" s="332"/>
      <c r="FO35" s="333" t="s">
        <v>647</v>
      </c>
      <c r="FP35" s="334" t="s">
        <v>698</v>
      </c>
      <c r="FQ35" s="335"/>
      <c r="FR35" s="331"/>
      <c r="FS35" s="331"/>
      <c r="FT35" s="337"/>
      <c r="FU35" s="181" t="e">
        <f t="shared" si="26"/>
        <v>#N/A</v>
      </c>
      <c r="FV35" s="172" t="e">
        <f t="shared" si="27"/>
        <v>#N/A</v>
      </c>
      <c r="FW35" s="376" t="e">
        <f t="shared" si="28"/>
        <v>#N/A</v>
      </c>
      <c r="FX35" s="375" t="e">
        <f t="shared" si="29"/>
        <v>#N/A</v>
      </c>
      <c r="FY35" s="173"/>
      <c r="FZ35" s="173"/>
      <c r="GA35" s="181" t="e">
        <f t="shared" si="52"/>
        <v>#N/A</v>
      </c>
      <c r="GB35" s="172" t="e">
        <f t="shared" si="30"/>
        <v>#N/A</v>
      </c>
      <c r="GC35" s="296"/>
      <c r="GD35" s="14"/>
      <c r="GE35" s="332"/>
      <c r="GF35" s="332"/>
      <c r="GG35" s="332"/>
      <c r="GH35" s="332"/>
      <c r="GI35" s="332"/>
      <c r="GJ35" s="333" t="s">
        <v>647</v>
      </c>
      <c r="GK35" s="334" t="s">
        <v>698</v>
      </c>
      <c r="GL35" s="335"/>
      <c r="GM35" s="331"/>
      <c r="GN35" s="331"/>
      <c r="GO35" s="337"/>
      <c r="GP35" s="181" t="e">
        <f t="shared" si="61"/>
        <v>#N/A</v>
      </c>
      <c r="GQ35" s="172" t="e">
        <f t="shared" si="31"/>
        <v>#N/A</v>
      </c>
      <c r="GR35" s="376" t="e">
        <f t="shared" si="32"/>
        <v>#N/A</v>
      </c>
      <c r="GS35" s="375" t="e">
        <f t="shared" si="33"/>
        <v>#N/A</v>
      </c>
      <c r="GT35" s="173"/>
      <c r="GU35" s="173"/>
      <c r="GV35" s="181" t="e">
        <f t="shared" si="53"/>
        <v>#N/A</v>
      </c>
      <c r="GW35" s="172" t="e">
        <f t="shared" si="54"/>
        <v>#N/A</v>
      </c>
      <c r="GX35" s="296"/>
      <c r="GY35" s="14"/>
      <c r="GZ35" s="332"/>
      <c r="HA35" s="332"/>
      <c r="HB35" s="332"/>
      <c r="HC35" s="332"/>
      <c r="HD35" s="332"/>
      <c r="HE35" s="333" t="s">
        <v>647</v>
      </c>
      <c r="HF35" s="334" t="s">
        <v>698</v>
      </c>
    </row>
    <row r="36" spans="1:214" ht="100" customHeight="1">
      <c r="A36" s="178" t="s">
        <v>205</v>
      </c>
      <c r="B36" s="175" t="s">
        <v>77</v>
      </c>
      <c r="C36" s="175" t="s">
        <v>39</v>
      </c>
      <c r="D36" s="18" t="s">
        <v>80</v>
      </c>
      <c r="E36" s="465">
        <v>32</v>
      </c>
      <c r="F36" s="38" t="s">
        <v>342</v>
      </c>
      <c r="G36" s="263">
        <v>1</v>
      </c>
      <c r="H36" s="263">
        <v>1</v>
      </c>
      <c r="I36" s="263">
        <v>1</v>
      </c>
      <c r="J36" s="263">
        <v>1</v>
      </c>
      <c r="K36" s="181" t="e">
        <f t="shared" si="55"/>
        <v>#N/A</v>
      </c>
      <c r="L36" s="260" t="e">
        <f t="shared" si="0"/>
        <v>#N/A</v>
      </c>
      <c r="M36" s="264" t="e">
        <f t="shared" si="1"/>
        <v>#N/A</v>
      </c>
      <c r="N36" s="264">
        <v>2</v>
      </c>
      <c r="O36" s="265">
        <v>3</v>
      </c>
      <c r="P36" s="265">
        <v>3</v>
      </c>
      <c r="Q36" s="181" t="str">
        <f t="shared" si="34"/>
        <v>23</v>
      </c>
      <c r="R36" s="260" t="str">
        <f t="shared" si="35"/>
        <v>Low</v>
      </c>
      <c r="S36" s="296" t="s">
        <v>174</v>
      </c>
      <c r="T36" s="332"/>
      <c r="U36" s="332"/>
      <c r="V36" s="332"/>
      <c r="W36" s="332"/>
      <c r="X36" s="332"/>
      <c r="Y36" s="333" t="s">
        <v>647</v>
      </c>
      <c r="Z36" s="334" t="s">
        <v>646</v>
      </c>
      <c r="AA36" s="263">
        <v>1</v>
      </c>
      <c r="AB36" s="263">
        <v>1</v>
      </c>
      <c r="AC36" s="263">
        <v>1</v>
      </c>
      <c r="AD36" s="263">
        <v>1</v>
      </c>
      <c r="AE36" s="181" t="e">
        <f t="shared" si="56"/>
        <v>#N/A</v>
      </c>
      <c r="AF36" s="260" t="e">
        <f t="shared" si="2"/>
        <v>#N/A</v>
      </c>
      <c r="AG36" s="264" t="e">
        <f t="shared" si="3"/>
        <v>#N/A</v>
      </c>
      <c r="AH36" s="264">
        <v>2</v>
      </c>
      <c r="AI36" s="265">
        <v>3</v>
      </c>
      <c r="AJ36" s="265">
        <v>3</v>
      </c>
      <c r="AK36" s="181" t="str">
        <f t="shared" si="36"/>
        <v>23</v>
      </c>
      <c r="AL36" s="260" t="str">
        <f t="shared" si="5"/>
        <v>Low</v>
      </c>
      <c r="AM36" s="296" t="s">
        <v>174</v>
      </c>
      <c r="AN36" s="347"/>
      <c r="AO36" s="347"/>
      <c r="AP36" s="347"/>
      <c r="AQ36" s="347"/>
      <c r="AR36" s="347"/>
      <c r="AS36" s="333" t="s">
        <v>647</v>
      </c>
      <c r="AT36" s="334" t="s">
        <v>646</v>
      </c>
      <c r="AU36" s="444">
        <v>1</v>
      </c>
      <c r="AV36" s="442">
        <v>1</v>
      </c>
      <c r="AW36" s="442">
        <v>1</v>
      </c>
      <c r="AX36" s="442"/>
      <c r="AY36" s="181" t="e">
        <f t="shared" si="57"/>
        <v>#N/A</v>
      </c>
      <c r="AZ36" s="172" t="e">
        <f>VLOOKUP(BA36*AW36,biorisk,3,FALSE)</f>
        <v>#N/A</v>
      </c>
      <c r="BA36" s="426" t="e">
        <f>VLOOKUP(AU36*AV36,likelihood,2,FALSE)</f>
        <v>#N/A</v>
      </c>
      <c r="BB36" s="443" t="e">
        <f t="shared" si="102"/>
        <v>#N/A</v>
      </c>
      <c r="BC36" s="429">
        <v>3</v>
      </c>
      <c r="BD36" s="173">
        <v>3</v>
      </c>
      <c r="BE36" s="181" t="e">
        <f t="shared" si="38"/>
        <v>#N/A</v>
      </c>
      <c r="BF36" s="172" t="e">
        <f t="shared" si="71"/>
        <v>#N/A</v>
      </c>
      <c r="BG36" s="296" t="s">
        <v>174</v>
      </c>
      <c r="BH36" s="347"/>
      <c r="BI36" s="347"/>
      <c r="BJ36" s="347"/>
      <c r="BK36" s="347"/>
      <c r="BL36" s="347"/>
      <c r="BM36" s="333" t="s">
        <v>647</v>
      </c>
      <c r="BN36" s="334" t="s">
        <v>646</v>
      </c>
      <c r="BO36" s="21">
        <v>1</v>
      </c>
      <c r="BP36" s="21">
        <v>1</v>
      </c>
      <c r="BQ36" s="21">
        <v>1</v>
      </c>
      <c r="BR36" s="21"/>
      <c r="BS36" s="181" t="e">
        <f t="shared" si="39"/>
        <v>#N/A</v>
      </c>
      <c r="BT36" s="172" t="e">
        <f t="shared" si="7"/>
        <v>#N/A</v>
      </c>
      <c r="BU36" s="174" t="e">
        <f t="shared" si="40"/>
        <v>#N/A</v>
      </c>
      <c r="BV36" s="375" t="e">
        <f t="shared" si="9"/>
        <v>#N/A</v>
      </c>
      <c r="BW36" s="44">
        <v>3</v>
      </c>
      <c r="BX36" s="44">
        <v>3</v>
      </c>
      <c r="BY36" s="181" t="e">
        <f t="shared" si="41"/>
        <v>#N/A</v>
      </c>
      <c r="BZ36" s="172" t="e">
        <f t="shared" si="10"/>
        <v>#N/A</v>
      </c>
      <c r="CA36" s="296" t="s">
        <v>174</v>
      </c>
      <c r="CB36" s="347"/>
      <c r="CC36" s="347"/>
      <c r="CD36" s="347"/>
      <c r="CE36" s="347"/>
      <c r="CF36" s="347"/>
      <c r="CG36" s="333" t="s">
        <v>647</v>
      </c>
      <c r="CH36" s="334" t="s">
        <v>646</v>
      </c>
      <c r="CI36" s="363" t="s">
        <v>342</v>
      </c>
      <c r="CJ36" s="21">
        <v>1</v>
      </c>
      <c r="CK36" s="21">
        <v>1</v>
      </c>
      <c r="CL36" s="21">
        <v>1</v>
      </c>
      <c r="CM36" s="21"/>
      <c r="CN36" s="181" t="e">
        <f t="shared" si="58"/>
        <v>#N/A</v>
      </c>
      <c r="CO36" s="42" t="e">
        <f t="shared" si="11"/>
        <v>#N/A</v>
      </c>
      <c r="CP36" s="43" t="e">
        <f t="shared" si="42"/>
        <v>#N/A</v>
      </c>
      <c r="CQ36" s="43" t="e">
        <f t="shared" si="12"/>
        <v>#N/A</v>
      </c>
      <c r="CR36" s="44">
        <v>3</v>
      </c>
      <c r="CS36" s="44">
        <v>3</v>
      </c>
      <c r="CT36" s="181" t="e">
        <f t="shared" si="43"/>
        <v>#N/A</v>
      </c>
      <c r="CU36" s="42" t="e">
        <f t="shared" si="44"/>
        <v>#N/A</v>
      </c>
      <c r="CV36" s="296" t="s">
        <v>174</v>
      </c>
      <c r="DD36" s="333" t="s">
        <v>647</v>
      </c>
      <c r="DE36" s="334" t="s">
        <v>646</v>
      </c>
      <c r="DF36" s="21">
        <v>1</v>
      </c>
      <c r="DG36" s="21">
        <v>1</v>
      </c>
      <c r="DH36" s="21">
        <v>1</v>
      </c>
      <c r="DI36" s="21"/>
      <c r="DJ36" s="181" t="e">
        <f t="shared" si="59"/>
        <v>#N/A</v>
      </c>
      <c r="DK36" s="42" t="e">
        <f>VLOOKUP(DL36*DH36,biorisk,3,FALSE)</f>
        <v>#N/A</v>
      </c>
      <c r="DL36" s="43" t="e">
        <f>VLOOKUP(DF36*DG36,likelihood,2,FALSE)</f>
        <v>#N/A</v>
      </c>
      <c r="DM36" s="43" t="e">
        <f>VLOOKUP(DL36*DH36,biorisk,2,FALSE)</f>
        <v>#N/A</v>
      </c>
      <c r="DN36" s="44">
        <v>3</v>
      </c>
      <c r="DO36" s="44">
        <v>3</v>
      </c>
      <c r="DP36" s="181" t="e">
        <f t="shared" si="45"/>
        <v>#N/A</v>
      </c>
      <c r="DQ36" s="42" t="e">
        <f>VLOOKUP(DM36&amp;DO36,futurerisk,3,FALSE)</f>
        <v>#N/A</v>
      </c>
      <c r="DR36" s="296" t="s">
        <v>174</v>
      </c>
      <c r="DS36" s="14"/>
      <c r="DT36" s="347"/>
      <c r="DU36" s="347"/>
      <c r="DV36" s="347"/>
      <c r="DW36" s="347"/>
      <c r="DX36" s="347"/>
      <c r="DY36" s="333" t="s">
        <v>647</v>
      </c>
      <c r="DZ36" s="334" t="s">
        <v>646</v>
      </c>
      <c r="EA36" s="21">
        <v>1</v>
      </c>
      <c r="EB36" s="21">
        <v>1</v>
      </c>
      <c r="EC36" s="21">
        <v>1</v>
      </c>
      <c r="ED36" s="21"/>
      <c r="EE36" s="181" t="e">
        <f t="shared" si="60"/>
        <v>#N/A</v>
      </c>
      <c r="EF36" s="42" t="e">
        <f t="shared" ref="EF36:EF42" si="104">VLOOKUP(EG36*EC36,biorisk,3,FALSE)</f>
        <v>#N/A</v>
      </c>
      <c r="EG36" s="43" t="e">
        <f>VLOOKUP(EA36*EB36,likelihood,2,FALSE)</f>
        <v>#N/A</v>
      </c>
      <c r="EH36" s="43" t="e">
        <f>VLOOKUP(EG36*EC36,biorisk,2,FALSE)</f>
        <v>#N/A</v>
      </c>
      <c r="EI36" s="44">
        <v>3</v>
      </c>
      <c r="EJ36" s="44">
        <v>3</v>
      </c>
      <c r="EK36" s="181" t="e">
        <f t="shared" si="49"/>
        <v>#N/A</v>
      </c>
      <c r="EL36" s="42" t="e">
        <f>VLOOKUP(EH36&amp;EJ36,futurerisk,3,FALSE)</f>
        <v>#N/A</v>
      </c>
      <c r="EM36" s="296" t="s">
        <v>174</v>
      </c>
      <c r="EN36" s="14"/>
      <c r="EO36" s="332"/>
      <c r="EP36" s="332"/>
      <c r="EQ36" s="332"/>
      <c r="ER36" s="332"/>
      <c r="ES36" s="332"/>
      <c r="ET36" s="333" t="s">
        <v>647</v>
      </c>
      <c r="EU36" s="334" t="s">
        <v>646</v>
      </c>
      <c r="EV36" s="21">
        <v>1</v>
      </c>
      <c r="EW36" s="21">
        <v>1</v>
      </c>
      <c r="EX36" s="21">
        <v>1</v>
      </c>
      <c r="EY36" s="21"/>
      <c r="EZ36" s="181" t="e">
        <f t="shared" si="21"/>
        <v>#N/A</v>
      </c>
      <c r="FA36" s="42" t="e">
        <f t="shared" si="22"/>
        <v>#N/A</v>
      </c>
      <c r="FB36" s="43" t="e">
        <f t="shared" si="23"/>
        <v>#N/A</v>
      </c>
      <c r="FC36" s="43" t="e">
        <f t="shared" si="24"/>
        <v>#N/A</v>
      </c>
      <c r="FD36" s="44">
        <v>3</v>
      </c>
      <c r="FE36" s="44">
        <v>3</v>
      </c>
      <c r="FF36" s="181" t="e">
        <f t="shared" si="51"/>
        <v>#N/A</v>
      </c>
      <c r="FG36" s="42" t="e">
        <f t="shared" ref="FG36:FG37" si="105">VLOOKUP(FC36&amp;FE36,futurerisk,3,FALSE)</f>
        <v>#N/A</v>
      </c>
      <c r="FH36" s="296" t="s">
        <v>174</v>
      </c>
      <c r="FI36" s="14"/>
      <c r="FJ36" s="332"/>
      <c r="FK36" s="332"/>
      <c r="FL36" s="332"/>
      <c r="FM36" s="332"/>
      <c r="FN36" s="332"/>
      <c r="FO36" s="333" t="s">
        <v>647</v>
      </c>
      <c r="FP36" s="334" t="s">
        <v>646</v>
      </c>
      <c r="FQ36" s="21">
        <v>1</v>
      </c>
      <c r="FR36" s="21">
        <v>1</v>
      </c>
      <c r="FS36" s="21">
        <v>1</v>
      </c>
      <c r="FT36" s="21"/>
      <c r="FU36" s="181" t="e">
        <f t="shared" si="26"/>
        <v>#N/A</v>
      </c>
      <c r="FV36" s="42" t="e">
        <f t="shared" si="27"/>
        <v>#N/A</v>
      </c>
      <c r="FW36" s="43" t="e">
        <f t="shared" si="28"/>
        <v>#N/A</v>
      </c>
      <c r="FX36" s="43" t="e">
        <f t="shared" si="29"/>
        <v>#N/A</v>
      </c>
      <c r="FY36" s="44">
        <v>3</v>
      </c>
      <c r="FZ36" s="44">
        <v>3</v>
      </c>
      <c r="GA36" s="181" t="e">
        <f t="shared" si="52"/>
        <v>#N/A</v>
      </c>
      <c r="GB36" s="42" t="e">
        <f t="shared" si="30"/>
        <v>#N/A</v>
      </c>
      <c r="GC36" s="296" t="s">
        <v>174</v>
      </c>
      <c r="GD36" s="14"/>
      <c r="GE36" s="332"/>
      <c r="GF36" s="332"/>
      <c r="GG36" s="332"/>
      <c r="GH36" s="332"/>
      <c r="GI36" s="332"/>
      <c r="GJ36" s="333" t="s">
        <v>647</v>
      </c>
      <c r="GK36" s="334" t="s">
        <v>646</v>
      </c>
      <c r="GL36" s="21">
        <v>1</v>
      </c>
      <c r="GM36" s="21">
        <v>1</v>
      </c>
      <c r="GN36" s="21">
        <v>1</v>
      </c>
      <c r="GO36" s="21"/>
      <c r="GP36" s="181" t="e">
        <f t="shared" si="61"/>
        <v>#N/A</v>
      </c>
      <c r="GQ36" s="172" t="e">
        <f t="shared" si="31"/>
        <v>#N/A</v>
      </c>
      <c r="GR36" s="376" t="e">
        <f t="shared" si="32"/>
        <v>#N/A</v>
      </c>
      <c r="GS36" s="375" t="e">
        <f>VLOOKUP(GR36*GN36,biorisk,2,FALSE)</f>
        <v>#N/A</v>
      </c>
      <c r="GT36" s="173">
        <v>3</v>
      </c>
      <c r="GU36" s="173">
        <v>3</v>
      </c>
      <c r="GV36" s="181" t="e">
        <f t="shared" si="53"/>
        <v>#N/A</v>
      </c>
      <c r="GW36" s="172" t="e">
        <f t="shared" si="54"/>
        <v>#N/A</v>
      </c>
      <c r="GX36" s="296" t="s">
        <v>174</v>
      </c>
      <c r="GY36" s="14"/>
      <c r="GZ36" s="332"/>
      <c r="HA36" s="332"/>
      <c r="HB36" s="332"/>
      <c r="HC36" s="332"/>
      <c r="HD36" s="332"/>
      <c r="HE36" s="333" t="s">
        <v>647</v>
      </c>
      <c r="HF36" s="334" t="s">
        <v>646</v>
      </c>
    </row>
    <row r="37" spans="1:214" ht="100" customHeight="1" thickBot="1">
      <c r="A37" s="178" t="s">
        <v>205</v>
      </c>
      <c r="B37" s="175" t="s">
        <v>77</v>
      </c>
      <c r="C37" s="175" t="s">
        <v>39</v>
      </c>
      <c r="D37" s="18" t="s">
        <v>81</v>
      </c>
      <c r="E37" s="465">
        <v>33</v>
      </c>
      <c r="F37" s="38" t="s">
        <v>351</v>
      </c>
      <c r="G37" s="335">
        <v>-1</v>
      </c>
      <c r="H37" s="331">
        <v>-1</v>
      </c>
      <c r="I37" s="331">
        <v>-1</v>
      </c>
      <c r="J37" s="331"/>
      <c r="K37" s="181" t="e">
        <f t="shared" si="55"/>
        <v>#N/A</v>
      </c>
      <c r="L37" s="172" t="e">
        <f t="shared" ref="L37:L68" si="106">VLOOKUP(M37*I37,biorisk,3,FALSE)</f>
        <v>#N/A</v>
      </c>
      <c r="M37" s="174" t="e">
        <f t="shared" ref="M37:M68" si="107">VLOOKUP(G37*H37,likelihood,2,FALSE)</f>
        <v>#N/A</v>
      </c>
      <c r="N37" s="174" t="e">
        <f>VLOOKUP(M37*I37,biorisk,2,FALSE)</f>
        <v>#N/A</v>
      </c>
      <c r="O37" s="173">
        <v>-1</v>
      </c>
      <c r="P37" s="173">
        <v>-1</v>
      </c>
      <c r="Q37" s="181" t="e">
        <f t="shared" si="34"/>
        <v>#N/A</v>
      </c>
      <c r="R37" s="172" t="e">
        <f t="shared" si="35"/>
        <v>#N/A</v>
      </c>
      <c r="S37" s="296"/>
      <c r="T37" s="332"/>
      <c r="U37" s="332"/>
      <c r="V37" s="332"/>
      <c r="W37" s="332"/>
      <c r="X37" s="332"/>
      <c r="Y37" s="333" t="s">
        <v>699</v>
      </c>
      <c r="Z37" s="334" t="s">
        <v>689</v>
      </c>
      <c r="AA37" s="335">
        <v>-1</v>
      </c>
      <c r="AB37" s="331">
        <v>-1</v>
      </c>
      <c r="AC37" s="331">
        <v>-1</v>
      </c>
      <c r="AD37" s="331"/>
      <c r="AE37" s="181" t="e">
        <f t="shared" si="56"/>
        <v>#N/A</v>
      </c>
      <c r="AF37" s="172" t="e">
        <f>VLOOKUP(AG37*AC37,biorisk,3,FALSE)</f>
        <v>#N/A</v>
      </c>
      <c r="AG37" s="174" t="e">
        <f t="shared" si="3"/>
        <v>#N/A</v>
      </c>
      <c r="AH37" s="174" t="e">
        <f t="shared" ref="AH37" si="108">VLOOKUP(AG37*AC37,biorisk,2,FALSE)</f>
        <v>#N/A</v>
      </c>
      <c r="AI37" s="173">
        <v>-1</v>
      </c>
      <c r="AJ37" s="173">
        <v>-1</v>
      </c>
      <c r="AK37" s="181" t="e">
        <f t="shared" si="36"/>
        <v>#N/A</v>
      </c>
      <c r="AL37" s="172" t="e">
        <f t="shared" si="5"/>
        <v>#N/A</v>
      </c>
      <c r="AM37" s="296"/>
      <c r="AN37" s="347"/>
      <c r="AO37" s="347"/>
      <c r="AP37" s="347"/>
      <c r="AQ37" s="347"/>
      <c r="AR37" s="347"/>
      <c r="AS37" s="333" t="s">
        <v>699</v>
      </c>
      <c r="AT37" s="334" t="s">
        <v>689</v>
      </c>
      <c r="AU37" s="335">
        <v>-1</v>
      </c>
      <c r="AV37" s="331">
        <v>-1</v>
      </c>
      <c r="AW37" s="331">
        <v>-1</v>
      </c>
      <c r="AX37" s="331"/>
      <c r="AY37" s="181" t="e">
        <f t="shared" si="57"/>
        <v>#N/A</v>
      </c>
      <c r="AZ37" s="172" t="e">
        <f>VLOOKUP(BA37*AW37,biorisk,3,FALSE)</f>
        <v>#N/A</v>
      </c>
      <c r="BA37" s="174" t="e">
        <f t="shared" ref="BA37" si="109">VLOOKUP(AU37*AV37,likelihood,2,FALSE)</f>
        <v>#N/A</v>
      </c>
      <c r="BB37" s="174" t="e">
        <f t="shared" si="102"/>
        <v>#N/A</v>
      </c>
      <c r="BC37" s="173">
        <v>-1</v>
      </c>
      <c r="BD37" s="173">
        <v>-1</v>
      </c>
      <c r="BE37" s="181" t="e">
        <f t="shared" si="38"/>
        <v>#N/A</v>
      </c>
      <c r="BF37" s="172" t="e">
        <f t="shared" si="71"/>
        <v>#N/A</v>
      </c>
      <c r="BG37" s="296"/>
      <c r="BH37" s="347"/>
      <c r="BI37" s="347"/>
      <c r="BJ37" s="347"/>
      <c r="BK37" s="347"/>
      <c r="BL37" s="347"/>
      <c r="BM37" s="333" t="s">
        <v>699</v>
      </c>
      <c r="BN37" s="334" t="s">
        <v>689</v>
      </c>
      <c r="BO37" s="335">
        <v>-1</v>
      </c>
      <c r="BP37" s="331">
        <v>-1</v>
      </c>
      <c r="BQ37" s="331">
        <v>-1</v>
      </c>
      <c r="BR37" s="331"/>
      <c r="BS37" s="181" t="e">
        <f t="shared" si="39"/>
        <v>#N/A</v>
      </c>
      <c r="BT37" s="172" t="e">
        <f t="shared" si="7"/>
        <v>#N/A</v>
      </c>
      <c r="BU37" s="174" t="e">
        <f t="shared" si="40"/>
        <v>#N/A</v>
      </c>
      <c r="BV37" s="375" t="e">
        <f t="shared" si="9"/>
        <v>#N/A</v>
      </c>
      <c r="BW37" s="173">
        <v>-1</v>
      </c>
      <c r="BX37" s="173">
        <v>-1</v>
      </c>
      <c r="BY37" s="181" t="e">
        <f t="shared" si="41"/>
        <v>#N/A</v>
      </c>
      <c r="BZ37" s="172" t="e">
        <f t="shared" ref="BZ37:BZ68" si="110">VLOOKUP(BV37&amp;BX37,futurerisk,3,FALSE)</f>
        <v>#N/A</v>
      </c>
      <c r="CA37" s="296"/>
      <c r="CB37" s="347"/>
      <c r="CC37" s="347"/>
      <c r="CD37" s="347"/>
      <c r="CE37" s="347"/>
      <c r="CF37" s="347"/>
      <c r="CG37" s="333" t="s">
        <v>699</v>
      </c>
      <c r="CH37" s="334" t="s">
        <v>689</v>
      </c>
      <c r="CI37" s="363" t="s">
        <v>351</v>
      </c>
      <c r="CJ37" s="335">
        <v>-1</v>
      </c>
      <c r="CK37" s="331">
        <v>-1</v>
      </c>
      <c r="CL37" s="331">
        <v>-1</v>
      </c>
      <c r="CM37" s="331"/>
      <c r="CN37" s="181" t="e">
        <f t="shared" si="58"/>
        <v>#N/A</v>
      </c>
      <c r="CO37" s="172" t="e">
        <f>VLOOKUP(CP37*CL37,biorisk,3,FALSE)</f>
        <v>#N/A</v>
      </c>
      <c r="CP37" s="174" t="e">
        <f t="shared" si="42"/>
        <v>#N/A</v>
      </c>
      <c r="CQ37" s="174" t="e">
        <f t="shared" si="12"/>
        <v>#N/A</v>
      </c>
      <c r="CR37" s="173">
        <v>-1</v>
      </c>
      <c r="CS37" s="173">
        <v>-1</v>
      </c>
      <c r="CT37" s="181" t="e">
        <f t="shared" si="43"/>
        <v>#N/A</v>
      </c>
      <c r="CU37" s="172" t="e">
        <f t="shared" si="44"/>
        <v>#N/A</v>
      </c>
      <c r="CV37" s="296"/>
      <c r="CW37" s="360"/>
      <c r="CX37" s="360" t="s">
        <v>700</v>
      </c>
      <c r="CY37" s="361"/>
      <c r="CZ37" s="361"/>
      <c r="DA37" s="361" t="s">
        <v>638</v>
      </c>
      <c r="DB37" s="361"/>
      <c r="DC37" s="361"/>
      <c r="DD37" s="333" t="s">
        <v>699</v>
      </c>
      <c r="DE37" s="334" t="s">
        <v>689</v>
      </c>
      <c r="DF37" s="335">
        <v>-1</v>
      </c>
      <c r="DG37" s="331">
        <v>-1</v>
      </c>
      <c r="DH37" s="331">
        <v>-1</v>
      </c>
      <c r="DI37" s="331"/>
      <c r="DJ37" s="181" t="e">
        <f t="shared" si="59"/>
        <v>#N/A</v>
      </c>
      <c r="DK37" s="172" t="e">
        <f>VLOOKUP(DL37*DH37,biorisk,3,FALSE)</f>
        <v>#N/A</v>
      </c>
      <c r="DL37" s="174" t="e">
        <f t="shared" ref="DL37" si="111">VLOOKUP(DF37*DG37,likelihood,2,FALSE)</f>
        <v>#N/A</v>
      </c>
      <c r="DM37" s="174" t="e">
        <f t="shared" ref="DM37" si="112">VLOOKUP(DL37*DH37,biorisk,2,FALSE)</f>
        <v>#N/A</v>
      </c>
      <c r="DN37" s="173">
        <v>-1</v>
      </c>
      <c r="DO37" s="173">
        <v>-1</v>
      </c>
      <c r="DP37" s="181" t="e">
        <f t="shared" si="45"/>
        <v>#N/A</v>
      </c>
      <c r="DQ37" s="172" t="e">
        <f t="shared" ref="DQ37" si="113">VLOOKUP(DM37&amp;DO37,futurerisk,3,FALSE)</f>
        <v>#N/A</v>
      </c>
      <c r="DR37" s="296"/>
      <c r="DS37" s="14"/>
      <c r="DT37" s="347"/>
      <c r="DU37" s="347"/>
      <c r="DV37" s="347"/>
      <c r="DW37" s="347"/>
      <c r="DX37" s="347"/>
      <c r="DY37" s="333" t="s">
        <v>699</v>
      </c>
      <c r="DZ37" s="334" t="s">
        <v>689</v>
      </c>
      <c r="EA37" s="335">
        <v>-1</v>
      </c>
      <c r="EB37" s="331">
        <v>-1</v>
      </c>
      <c r="EC37" s="331">
        <v>-1</v>
      </c>
      <c r="ED37" s="331"/>
      <c r="EE37" s="181" t="e">
        <f t="shared" si="60"/>
        <v>#N/A</v>
      </c>
      <c r="EF37" s="172" t="e">
        <f t="shared" si="104"/>
        <v>#N/A</v>
      </c>
      <c r="EG37" s="174" t="e">
        <f t="shared" ref="EG37" si="114">VLOOKUP(EA37*EB37,likelihood,2,FALSE)</f>
        <v>#N/A</v>
      </c>
      <c r="EH37" s="174" t="e">
        <f t="shared" ref="EH37" si="115">VLOOKUP(EG37*EC37,biorisk,2,FALSE)</f>
        <v>#N/A</v>
      </c>
      <c r="EI37" s="173">
        <v>-1</v>
      </c>
      <c r="EJ37" s="173">
        <v>-1</v>
      </c>
      <c r="EK37" s="181" t="e">
        <f t="shared" si="49"/>
        <v>#N/A</v>
      </c>
      <c r="EL37" s="172" t="e">
        <f t="shared" ref="EL37" si="116">VLOOKUP(EH37&amp;EJ37,futurerisk,3,FALSE)</f>
        <v>#N/A</v>
      </c>
      <c r="EM37" s="296"/>
      <c r="EN37" s="14"/>
      <c r="EO37" s="332"/>
      <c r="EP37" s="332"/>
      <c r="EQ37" s="332"/>
      <c r="ER37" s="332"/>
      <c r="ES37" s="332"/>
      <c r="ET37" s="333" t="s">
        <v>699</v>
      </c>
      <c r="EU37" s="334" t="s">
        <v>689</v>
      </c>
      <c r="EV37" s="335">
        <v>-1</v>
      </c>
      <c r="EW37" s="331">
        <v>-1</v>
      </c>
      <c r="EX37" s="331">
        <v>-1</v>
      </c>
      <c r="EY37" s="331"/>
      <c r="EZ37" s="181" t="e">
        <f t="shared" ref="EZ37:EZ68" si="117">(FB37*EX37)</f>
        <v>#N/A</v>
      </c>
      <c r="FA37" s="172" t="e">
        <f t="shared" si="22"/>
        <v>#N/A</v>
      </c>
      <c r="FB37" s="174" t="e">
        <f t="shared" si="23"/>
        <v>#N/A</v>
      </c>
      <c r="FC37" s="174" t="e">
        <f t="shared" si="24"/>
        <v>#N/A</v>
      </c>
      <c r="FD37" s="173">
        <v>-1</v>
      </c>
      <c r="FE37" s="173">
        <v>-1</v>
      </c>
      <c r="FF37" s="181" t="e">
        <f t="shared" si="51"/>
        <v>#N/A</v>
      </c>
      <c r="FG37" s="172" t="e">
        <f t="shared" si="105"/>
        <v>#N/A</v>
      </c>
      <c r="FH37" s="296"/>
      <c r="FI37" s="14"/>
      <c r="FJ37" s="332"/>
      <c r="FK37" s="332"/>
      <c r="FL37" s="332"/>
      <c r="FM37" s="332"/>
      <c r="FN37" s="332"/>
      <c r="FO37" s="333" t="s">
        <v>699</v>
      </c>
      <c r="FP37" s="334" t="s">
        <v>689</v>
      </c>
      <c r="FQ37" s="335">
        <v>-1</v>
      </c>
      <c r="FR37" s="331">
        <v>-1</v>
      </c>
      <c r="FS37" s="331">
        <v>-1</v>
      </c>
      <c r="FT37" s="331"/>
      <c r="FU37" s="181" t="e">
        <f t="shared" ref="FU37:FU68" si="118">(FW37*FS37)</f>
        <v>#N/A</v>
      </c>
      <c r="FV37" s="172" t="e">
        <f t="shared" ref="FV37:FV68" si="119">VLOOKUP(FW37*FS37,biorisk,3,FALSE)</f>
        <v>#N/A</v>
      </c>
      <c r="FW37" s="174" t="e">
        <f t="shared" ref="FW37:FW68" si="120">VLOOKUP(FQ37*FR37,likelihood,2,FALSE)</f>
        <v>#N/A</v>
      </c>
      <c r="FX37" s="174" t="e">
        <f t="shared" ref="FX37:FX68" si="121">VLOOKUP(FW37*FS37,biorisk,2,FALSE)</f>
        <v>#N/A</v>
      </c>
      <c r="FY37" s="173">
        <v>-1</v>
      </c>
      <c r="FZ37" s="173">
        <v>-1</v>
      </c>
      <c r="GA37" s="181" t="e">
        <f t="shared" si="52"/>
        <v>#N/A</v>
      </c>
      <c r="GB37" s="172" t="e">
        <f t="shared" ref="GB37:GB68" si="122">VLOOKUP(FX37&amp;FZ37,futurerisk,3,FALSE)</f>
        <v>#N/A</v>
      </c>
      <c r="GC37" s="296"/>
      <c r="GD37" s="14"/>
      <c r="GE37" s="332"/>
      <c r="GF37" s="332"/>
      <c r="GG37" s="332"/>
      <c r="GH37" s="332"/>
      <c r="GI37" s="332"/>
      <c r="GJ37" s="333" t="s">
        <v>699</v>
      </c>
      <c r="GK37" s="334" t="s">
        <v>689</v>
      </c>
      <c r="GL37" s="335">
        <v>-1</v>
      </c>
      <c r="GM37" s="331">
        <v>-1</v>
      </c>
      <c r="GN37" s="331">
        <v>-1</v>
      </c>
      <c r="GO37" s="337"/>
      <c r="GP37" s="181" t="e">
        <f t="shared" si="61"/>
        <v>#N/A</v>
      </c>
      <c r="GQ37" s="172" t="e">
        <f t="shared" si="31"/>
        <v>#N/A</v>
      </c>
      <c r="GR37" s="376" t="e">
        <f t="shared" si="32"/>
        <v>#N/A</v>
      </c>
      <c r="GS37" s="375" t="e">
        <f t="shared" ref="GS37:GS61" si="123">VLOOKUP(GR37*GN37,biorisk,2,FALSE)</f>
        <v>#N/A</v>
      </c>
      <c r="GT37" s="173">
        <v>-1</v>
      </c>
      <c r="GU37" s="173">
        <v>-1</v>
      </c>
      <c r="GV37" s="181" t="e">
        <f t="shared" si="53"/>
        <v>#N/A</v>
      </c>
      <c r="GW37" s="172" t="e">
        <f t="shared" si="54"/>
        <v>#N/A</v>
      </c>
      <c r="GX37" s="296"/>
      <c r="GY37" s="14"/>
      <c r="GZ37" s="332"/>
      <c r="HA37" s="332"/>
      <c r="HB37" s="332"/>
      <c r="HC37" s="332"/>
      <c r="HD37" s="332"/>
      <c r="HE37" s="333" t="s">
        <v>699</v>
      </c>
      <c r="HF37" s="334" t="s">
        <v>689</v>
      </c>
    </row>
    <row r="38" spans="1:214" ht="100" customHeight="1">
      <c r="A38" s="178" t="s">
        <v>205</v>
      </c>
      <c r="B38" s="175" t="s">
        <v>77</v>
      </c>
      <c r="C38" s="175" t="s">
        <v>39</v>
      </c>
      <c r="D38" s="18" t="s">
        <v>82</v>
      </c>
      <c r="E38" s="465">
        <v>34</v>
      </c>
      <c r="F38" s="38" t="s">
        <v>363</v>
      </c>
      <c r="G38" s="263">
        <v>1</v>
      </c>
      <c r="H38" s="263">
        <v>1</v>
      </c>
      <c r="I38" s="263">
        <v>1</v>
      </c>
      <c r="J38" s="263">
        <v>1</v>
      </c>
      <c r="K38" s="181" t="e">
        <f t="shared" si="55"/>
        <v>#N/A</v>
      </c>
      <c r="L38" s="260" t="e">
        <f t="shared" si="106"/>
        <v>#N/A</v>
      </c>
      <c r="M38" s="264" t="e">
        <f t="shared" si="107"/>
        <v>#N/A</v>
      </c>
      <c r="N38" s="264">
        <v>2</v>
      </c>
      <c r="O38" s="265">
        <v>3</v>
      </c>
      <c r="P38" s="265">
        <v>3</v>
      </c>
      <c r="Q38" s="181" t="str">
        <f t="shared" si="34"/>
        <v>23</v>
      </c>
      <c r="R38" s="260" t="str">
        <f t="shared" ref="R38:R61" si="124">VLOOKUP(N38&amp;P38,futurerisk,3,FALSE)</f>
        <v>Low</v>
      </c>
      <c r="S38" s="296" t="s">
        <v>174</v>
      </c>
      <c r="T38" s="332"/>
      <c r="U38" s="332"/>
      <c r="V38" s="332"/>
      <c r="W38" s="332"/>
      <c r="X38" s="332"/>
      <c r="Y38" s="333" t="s">
        <v>701</v>
      </c>
      <c r="Z38" s="334" t="s">
        <v>646</v>
      </c>
      <c r="AA38" s="263">
        <v>1</v>
      </c>
      <c r="AB38" s="263">
        <v>1</v>
      </c>
      <c r="AC38" s="263">
        <v>1</v>
      </c>
      <c r="AD38" s="263">
        <v>1</v>
      </c>
      <c r="AE38" s="181" t="e">
        <f t="shared" si="56"/>
        <v>#N/A</v>
      </c>
      <c r="AF38" s="260" t="e">
        <f t="shared" ref="AF38:AF55" si="125">VLOOKUP(AG38*AC38,biorisk,3,FALSE)</f>
        <v>#N/A</v>
      </c>
      <c r="AG38" s="264" t="e">
        <f t="shared" ref="AG38:AG56" si="126">VLOOKUP(AA38*AB38,likelihood,2,FALSE)</f>
        <v>#N/A</v>
      </c>
      <c r="AH38" s="264">
        <v>2</v>
      </c>
      <c r="AI38" s="265">
        <v>3</v>
      </c>
      <c r="AJ38" s="265">
        <v>3</v>
      </c>
      <c r="AK38" s="181" t="str">
        <f t="shared" si="36"/>
        <v>23</v>
      </c>
      <c r="AL38" s="260" t="str">
        <f t="shared" ref="AL38:AL39" si="127">VLOOKUP(AH38&amp;AJ38,futurerisk,3,FALSE)</f>
        <v>Low</v>
      </c>
      <c r="AM38" s="296" t="s">
        <v>174</v>
      </c>
      <c r="AN38" s="347"/>
      <c r="AO38" s="347"/>
      <c r="AP38" s="347"/>
      <c r="AQ38" s="347"/>
      <c r="AR38" s="347"/>
      <c r="AS38" s="333" t="s">
        <v>701</v>
      </c>
      <c r="AT38" s="334" t="s">
        <v>646</v>
      </c>
      <c r="AU38" s="444">
        <v>1</v>
      </c>
      <c r="AV38" s="442">
        <v>1</v>
      </c>
      <c r="AW38" s="442">
        <v>1</v>
      </c>
      <c r="AX38" s="442"/>
      <c r="AY38" s="181" t="e">
        <f t="shared" si="57"/>
        <v>#N/A</v>
      </c>
      <c r="AZ38" s="172" t="e">
        <f>VLOOKUP(BA38*AW38,biorisk,3,FALSE)</f>
        <v>#N/A</v>
      </c>
      <c r="BA38" s="426" t="e">
        <f>VLOOKUP(AU38*AV38,likelihood,2,FALSE)</f>
        <v>#N/A</v>
      </c>
      <c r="BB38" s="443" t="e">
        <f t="shared" si="102"/>
        <v>#N/A</v>
      </c>
      <c r="BC38" s="429">
        <v>3</v>
      </c>
      <c r="BD38" s="173">
        <v>3</v>
      </c>
      <c r="BE38" s="181" t="e">
        <f t="shared" si="38"/>
        <v>#N/A</v>
      </c>
      <c r="BF38" s="172" t="e">
        <f>VLOOKUP(BB38&amp;BD38,futurerisk,3,FALSE)</f>
        <v>#N/A</v>
      </c>
      <c r="BG38" s="296" t="s">
        <v>174</v>
      </c>
      <c r="BH38" s="347"/>
      <c r="BI38" s="347"/>
      <c r="BJ38" s="347"/>
      <c r="BK38" s="347"/>
      <c r="BL38" s="347"/>
      <c r="BM38" s="333" t="s">
        <v>701</v>
      </c>
      <c r="BN38" s="334" t="s">
        <v>646</v>
      </c>
      <c r="BO38" s="21">
        <v>1</v>
      </c>
      <c r="BP38" s="21">
        <v>1</v>
      </c>
      <c r="BQ38" s="21">
        <v>1</v>
      </c>
      <c r="BR38" s="21"/>
      <c r="BS38" s="181" t="e">
        <f t="shared" si="39"/>
        <v>#N/A</v>
      </c>
      <c r="BT38" s="172" t="e">
        <f t="shared" si="7"/>
        <v>#N/A</v>
      </c>
      <c r="BU38" s="174" t="e">
        <f t="shared" si="40"/>
        <v>#N/A</v>
      </c>
      <c r="BV38" s="375" t="e">
        <f t="shared" si="9"/>
        <v>#N/A</v>
      </c>
      <c r="BW38" s="44">
        <v>3</v>
      </c>
      <c r="BX38" s="44">
        <v>3</v>
      </c>
      <c r="BY38" s="181" t="e">
        <f t="shared" si="41"/>
        <v>#N/A</v>
      </c>
      <c r="BZ38" s="172" t="e">
        <f t="shared" si="110"/>
        <v>#N/A</v>
      </c>
      <c r="CA38" s="296" t="s">
        <v>174</v>
      </c>
      <c r="CB38" s="347"/>
      <c r="CC38" s="347"/>
      <c r="CD38" s="347"/>
      <c r="CE38" s="347"/>
      <c r="CF38" s="347"/>
      <c r="CG38" s="333" t="s">
        <v>701</v>
      </c>
      <c r="CH38" s="334" t="s">
        <v>646</v>
      </c>
      <c r="CI38" s="363" t="s">
        <v>363</v>
      </c>
      <c r="CJ38" s="21">
        <v>1</v>
      </c>
      <c r="CK38" s="21">
        <v>1</v>
      </c>
      <c r="CL38" s="21">
        <v>1</v>
      </c>
      <c r="CM38" s="21"/>
      <c r="CN38" s="181" t="e">
        <f t="shared" si="58"/>
        <v>#N/A</v>
      </c>
      <c r="CO38" s="42" t="e">
        <f t="shared" ref="CO38:CO63" si="128">VLOOKUP(CP38*CL38,biorisk,3,FALSE)</f>
        <v>#N/A</v>
      </c>
      <c r="CP38" s="43" t="e">
        <f t="shared" ref="CP38:CP69" si="129">VLOOKUP(CJ38*CK38,likelihood,2,FALSE)</f>
        <v>#N/A</v>
      </c>
      <c r="CQ38" s="43" t="e">
        <f t="shared" ref="CQ38:CQ69" si="130">VLOOKUP(CP38*CL38,biorisk,2,FALSE)</f>
        <v>#N/A</v>
      </c>
      <c r="CR38" s="44">
        <v>3</v>
      </c>
      <c r="CS38" s="44">
        <v>3</v>
      </c>
      <c r="CT38" s="181" t="e">
        <f t="shared" si="43"/>
        <v>#N/A</v>
      </c>
      <c r="CU38" s="42" t="e">
        <f t="shared" si="44"/>
        <v>#N/A</v>
      </c>
      <c r="CV38" s="296" t="s">
        <v>174</v>
      </c>
      <c r="DD38" s="333" t="s">
        <v>701</v>
      </c>
      <c r="DE38" s="334" t="s">
        <v>646</v>
      </c>
      <c r="DF38" s="21">
        <v>1</v>
      </c>
      <c r="DG38" s="21">
        <v>1</v>
      </c>
      <c r="DH38" s="21">
        <v>1</v>
      </c>
      <c r="DI38" s="21"/>
      <c r="DJ38" s="181" t="e">
        <f t="shared" si="59"/>
        <v>#N/A</v>
      </c>
      <c r="DK38" s="42" t="e">
        <f>VLOOKUP(DL38*DH38,biorisk,3,FALSE)</f>
        <v>#N/A</v>
      </c>
      <c r="DL38" s="43" t="e">
        <f>VLOOKUP(DF38*DG38,likelihood,2,FALSE)</f>
        <v>#N/A</v>
      </c>
      <c r="DM38" s="43" t="e">
        <f>VLOOKUP(DL38*DH38,biorisk,2,FALSE)</f>
        <v>#N/A</v>
      </c>
      <c r="DN38" s="44">
        <v>3</v>
      </c>
      <c r="DO38" s="44">
        <v>3</v>
      </c>
      <c r="DP38" s="181" t="e">
        <f t="shared" si="45"/>
        <v>#N/A</v>
      </c>
      <c r="DQ38" s="42" t="e">
        <f>VLOOKUP(DM38&amp;DO38,futurerisk,3,FALSE)</f>
        <v>#N/A</v>
      </c>
      <c r="DR38" s="296" t="s">
        <v>174</v>
      </c>
      <c r="DS38" s="14"/>
      <c r="DT38" s="347"/>
      <c r="DU38" s="347"/>
      <c r="DV38" s="347"/>
      <c r="DW38" s="347"/>
      <c r="DX38" s="347"/>
      <c r="DY38" s="333" t="s">
        <v>701</v>
      </c>
      <c r="DZ38" s="334" t="s">
        <v>646</v>
      </c>
      <c r="EA38" s="21">
        <v>1</v>
      </c>
      <c r="EB38" s="21">
        <v>1</v>
      </c>
      <c r="EC38" s="21">
        <v>1</v>
      </c>
      <c r="ED38" s="21"/>
      <c r="EE38" s="181" t="e">
        <f t="shared" si="60"/>
        <v>#N/A</v>
      </c>
      <c r="EF38" s="42" t="e">
        <f t="shared" si="104"/>
        <v>#N/A</v>
      </c>
      <c r="EG38" s="43" t="e">
        <f>VLOOKUP(EA38*EB38,likelihood,2,FALSE)</f>
        <v>#N/A</v>
      </c>
      <c r="EH38" s="43" t="e">
        <f>VLOOKUP(EG38*EC38,biorisk,2,FALSE)</f>
        <v>#N/A</v>
      </c>
      <c r="EI38" s="44">
        <v>3</v>
      </c>
      <c r="EJ38" s="44">
        <v>3</v>
      </c>
      <c r="EK38" s="181" t="e">
        <f t="shared" si="49"/>
        <v>#N/A</v>
      </c>
      <c r="EL38" s="42" t="e">
        <f>VLOOKUP(EH38&amp;EJ38,futurerisk,3,FALSE)</f>
        <v>#N/A</v>
      </c>
      <c r="EM38" s="296" t="s">
        <v>174</v>
      </c>
      <c r="EN38" s="14"/>
      <c r="EO38" s="332"/>
      <c r="EP38" s="332"/>
      <c r="EQ38" s="332"/>
      <c r="ER38" s="332"/>
      <c r="ES38" s="332"/>
      <c r="ET38" s="333" t="s">
        <v>701</v>
      </c>
      <c r="EU38" s="334" t="s">
        <v>646</v>
      </c>
      <c r="EV38" s="21">
        <v>1</v>
      </c>
      <c r="EW38" s="21">
        <v>1</v>
      </c>
      <c r="EX38" s="21">
        <v>1</v>
      </c>
      <c r="EY38" s="21"/>
      <c r="EZ38" s="181" t="e">
        <f t="shared" si="117"/>
        <v>#N/A</v>
      </c>
      <c r="FA38" s="42" t="e">
        <f t="shared" si="22"/>
        <v>#N/A</v>
      </c>
      <c r="FB38" s="43" t="e">
        <f t="shared" si="23"/>
        <v>#N/A</v>
      </c>
      <c r="FC38" s="43" t="e">
        <f t="shared" si="24"/>
        <v>#N/A</v>
      </c>
      <c r="FD38" s="44">
        <v>3</v>
      </c>
      <c r="FE38" s="44">
        <v>3</v>
      </c>
      <c r="FF38" s="181" t="e">
        <f t="shared" si="51"/>
        <v>#N/A</v>
      </c>
      <c r="FG38" s="42" t="e">
        <f>VLOOKUP(FC38&amp;FE38,futurerisk,3,FALSE)</f>
        <v>#N/A</v>
      </c>
      <c r="FH38" s="296" t="s">
        <v>174</v>
      </c>
      <c r="FI38" s="14"/>
      <c r="FJ38" s="332"/>
      <c r="FK38" s="332"/>
      <c r="FL38" s="332"/>
      <c r="FM38" s="332"/>
      <c r="FN38" s="332"/>
      <c r="FO38" s="333" t="s">
        <v>701</v>
      </c>
      <c r="FP38" s="334" t="s">
        <v>646</v>
      </c>
      <c r="FQ38" s="21">
        <v>1</v>
      </c>
      <c r="FR38" s="21">
        <v>1</v>
      </c>
      <c r="FS38" s="21">
        <v>1</v>
      </c>
      <c r="FT38" s="21"/>
      <c r="FU38" s="181" t="e">
        <f t="shared" si="118"/>
        <v>#N/A</v>
      </c>
      <c r="FV38" s="42" t="e">
        <f t="shared" si="119"/>
        <v>#N/A</v>
      </c>
      <c r="FW38" s="43" t="e">
        <f t="shared" si="120"/>
        <v>#N/A</v>
      </c>
      <c r="FX38" s="43" t="e">
        <f t="shared" si="121"/>
        <v>#N/A</v>
      </c>
      <c r="FY38" s="44">
        <v>3</v>
      </c>
      <c r="FZ38" s="44">
        <v>3</v>
      </c>
      <c r="GA38" s="181" t="e">
        <f t="shared" si="52"/>
        <v>#N/A</v>
      </c>
      <c r="GB38" s="42" t="e">
        <f t="shared" si="122"/>
        <v>#N/A</v>
      </c>
      <c r="GC38" s="296" t="s">
        <v>174</v>
      </c>
      <c r="GD38" s="14"/>
      <c r="GE38" s="332"/>
      <c r="GF38" s="332"/>
      <c r="GG38" s="332"/>
      <c r="GH38" s="332"/>
      <c r="GI38" s="332"/>
      <c r="GJ38" s="333" t="s">
        <v>701</v>
      </c>
      <c r="GK38" s="334" t="s">
        <v>646</v>
      </c>
      <c r="GL38" s="335">
        <v>1</v>
      </c>
      <c r="GM38" s="331">
        <v>1</v>
      </c>
      <c r="GN38" s="331">
        <v>1</v>
      </c>
      <c r="GO38" s="331"/>
      <c r="GP38" s="181" t="e">
        <f t="shared" si="61"/>
        <v>#N/A</v>
      </c>
      <c r="GQ38" s="172" t="e">
        <f t="shared" si="31"/>
        <v>#N/A</v>
      </c>
      <c r="GR38" s="376" t="e">
        <f t="shared" si="32"/>
        <v>#N/A</v>
      </c>
      <c r="GS38" s="375" t="e">
        <f t="shared" si="123"/>
        <v>#N/A</v>
      </c>
      <c r="GT38" s="173">
        <v>3</v>
      </c>
      <c r="GU38" s="173">
        <v>3</v>
      </c>
      <c r="GV38" s="181" t="e">
        <f t="shared" si="53"/>
        <v>#N/A</v>
      </c>
      <c r="GW38" s="172" t="e">
        <f t="shared" si="54"/>
        <v>#N/A</v>
      </c>
      <c r="GX38" s="296" t="s">
        <v>174</v>
      </c>
      <c r="GY38" s="14"/>
      <c r="GZ38" s="332"/>
      <c r="HA38" s="332"/>
      <c r="HB38" s="332"/>
      <c r="HC38" s="332"/>
      <c r="HD38" s="332"/>
      <c r="HE38" s="333" t="s">
        <v>701</v>
      </c>
      <c r="HF38" s="334" t="s">
        <v>646</v>
      </c>
    </row>
    <row r="39" spans="1:214" ht="100" customHeight="1">
      <c r="A39" s="178" t="s">
        <v>205</v>
      </c>
      <c r="B39" s="175" t="s">
        <v>77</v>
      </c>
      <c r="C39" s="175" t="s">
        <v>39</v>
      </c>
      <c r="D39" s="18" t="s">
        <v>83</v>
      </c>
      <c r="E39" s="465">
        <v>35</v>
      </c>
      <c r="F39" s="38" t="s">
        <v>373</v>
      </c>
      <c r="G39" s="335">
        <v>-1</v>
      </c>
      <c r="H39" s="331">
        <v>-1</v>
      </c>
      <c r="I39" s="331">
        <v>-1</v>
      </c>
      <c r="J39" s="331"/>
      <c r="K39" s="181" t="e">
        <f t="shared" si="55"/>
        <v>#N/A</v>
      </c>
      <c r="L39" s="172" t="e">
        <f t="shared" si="106"/>
        <v>#N/A</v>
      </c>
      <c r="M39" s="174" t="e">
        <f t="shared" si="107"/>
        <v>#N/A</v>
      </c>
      <c r="N39" s="174" t="e">
        <f t="shared" ref="N39:N50" si="131">VLOOKUP(M39*I39,biorisk,2,FALSE)</f>
        <v>#N/A</v>
      </c>
      <c r="O39" s="173">
        <v>-1</v>
      </c>
      <c r="P39" s="173">
        <v>-1</v>
      </c>
      <c r="Q39" s="181" t="e">
        <f t="shared" si="34"/>
        <v>#N/A</v>
      </c>
      <c r="R39" s="172" t="e">
        <f t="shared" si="124"/>
        <v>#N/A</v>
      </c>
      <c r="S39" s="296"/>
      <c r="T39" s="332"/>
      <c r="U39" s="332"/>
      <c r="V39" s="332"/>
      <c r="W39" s="332"/>
      <c r="X39" s="332"/>
      <c r="Y39" s="333" t="s">
        <v>702</v>
      </c>
      <c r="Z39" s="334" t="s">
        <v>703</v>
      </c>
      <c r="AA39" s="335">
        <v>-1</v>
      </c>
      <c r="AB39" s="331">
        <v>-1</v>
      </c>
      <c r="AC39" s="331">
        <v>-1</v>
      </c>
      <c r="AD39" s="331"/>
      <c r="AE39" s="181" t="e">
        <f t="shared" si="56"/>
        <v>#N/A</v>
      </c>
      <c r="AF39" s="172" t="e">
        <f>VLOOKUP(AG39*AC39,biorisk,3,FALSE)</f>
        <v>#N/A</v>
      </c>
      <c r="AG39" s="174" t="e">
        <f t="shared" si="126"/>
        <v>#N/A</v>
      </c>
      <c r="AH39" s="174" t="e">
        <f t="shared" ref="AH39" si="132">VLOOKUP(AG39*AC39,biorisk,2,FALSE)</f>
        <v>#N/A</v>
      </c>
      <c r="AI39" s="173">
        <v>-1</v>
      </c>
      <c r="AJ39" s="173">
        <v>-1</v>
      </c>
      <c r="AK39" s="181" t="e">
        <f t="shared" si="36"/>
        <v>#N/A</v>
      </c>
      <c r="AL39" s="172" t="e">
        <f t="shared" si="127"/>
        <v>#N/A</v>
      </c>
      <c r="AM39" s="296"/>
      <c r="AN39" s="347"/>
      <c r="AO39" s="347"/>
      <c r="AP39" s="347"/>
      <c r="AQ39" s="347"/>
      <c r="AR39" s="347"/>
      <c r="AS39" s="333" t="s">
        <v>702</v>
      </c>
      <c r="AT39" s="334" t="s">
        <v>703</v>
      </c>
      <c r="AU39" s="335">
        <v>-1</v>
      </c>
      <c r="AV39" s="331">
        <v>-1</v>
      </c>
      <c r="AW39" s="331">
        <v>-1</v>
      </c>
      <c r="AX39" s="331"/>
      <c r="AY39" s="181" t="e">
        <f t="shared" si="57"/>
        <v>#N/A</v>
      </c>
      <c r="AZ39" s="172" t="e">
        <f>VLOOKUP(BA39*AW39,biorisk,3,FALSE)</f>
        <v>#N/A</v>
      </c>
      <c r="BA39" s="174" t="e">
        <f t="shared" ref="BA39" si="133">VLOOKUP(AU39*AV39,likelihood,2,FALSE)</f>
        <v>#N/A</v>
      </c>
      <c r="BB39" s="174" t="e">
        <f t="shared" si="102"/>
        <v>#N/A</v>
      </c>
      <c r="BC39" s="173">
        <v>-1</v>
      </c>
      <c r="BD39" s="173">
        <v>-1</v>
      </c>
      <c r="BE39" s="181" t="e">
        <f t="shared" si="38"/>
        <v>#N/A</v>
      </c>
      <c r="BF39" s="172" t="e">
        <f t="shared" ref="BF39" si="134">VLOOKUP(BB39&amp;BD39,futurerisk,3,FALSE)</f>
        <v>#N/A</v>
      </c>
      <c r="BG39" s="296"/>
      <c r="BH39" s="347"/>
      <c r="BI39" s="347"/>
      <c r="BJ39" s="347"/>
      <c r="BK39" s="347"/>
      <c r="BL39" s="347"/>
      <c r="BM39" s="333" t="s">
        <v>702</v>
      </c>
      <c r="BN39" s="334" t="s">
        <v>703</v>
      </c>
      <c r="BO39" s="335">
        <v>-1</v>
      </c>
      <c r="BP39" s="331">
        <v>-1</v>
      </c>
      <c r="BQ39" s="331">
        <v>-1</v>
      </c>
      <c r="BR39" s="331"/>
      <c r="BS39" s="181" t="e">
        <f t="shared" si="39"/>
        <v>#N/A</v>
      </c>
      <c r="BT39" s="172" t="e">
        <f t="shared" si="7"/>
        <v>#N/A</v>
      </c>
      <c r="BU39" s="174" t="e">
        <f t="shared" si="40"/>
        <v>#N/A</v>
      </c>
      <c r="BV39" s="375" t="e">
        <f t="shared" si="9"/>
        <v>#N/A</v>
      </c>
      <c r="BW39" s="173">
        <v>-1</v>
      </c>
      <c r="BX39" s="173">
        <v>-1</v>
      </c>
      <c r="BY39" s="181" t="e">
        <f t="shared" si="41"/>
        <v>#N/A</v>
      </c>
      <c r="BZ39" s="172" t="e">
        <f t="shared" si="110"/>
        <v>#N/A</v>
      </c>
      <c r="CA39" s="296"/>
      <c r="CB39" s="347"/>
      <c r="CC39" s="347"/>
      <c r="CD39" s="347"/>
      <c r="CE39" s="347"/>
      <c r="CF39" s="347"/>
      <c r="CG39" s="333" t="s">
        <v>702</v>
      </c>
      <c r="CH39" s="334" t="s">
        <v>703</v>
      </c>
      <c r="CI39" s="363" t="s">
        <v>373</v>
      </c>
      <c r="CJ39" s="335">
        <v>-1</v>
      </c>
      <c r="CK39" s="331">
        <v>-1</v>
      </c>
      <c r="CL39" s="331">
        <v>-1</v>
      </c>
      <c r="CM39" s="331"/>
      <c r="CN39" s="181" t="e">
        <f t="shared" si="58"/>
        <v>#N/A</v>
      </c>
      <c r="CO39" s="172" t="e">
        <f>VLOOKUP(CP39*CL39,biorisk,3,FALSE)</f>
        <v>#N/A</v>
      </c>
      <c r="CP39" s="174" t="e">
        <f t="shared" si="129"/>
        <v>#N/A</v>
      </c>
      <c r="CQ39" s="174" t="e">
        <f t="shared" si="130"/>
        <v>#N/A</v>
      </c>
      <c r="CR39" s="173">
        <v>-1</v>
      </c>
      <c r="CS39" s="173">
        <v>-1</v>
      </c>
      <c r="CT39" s="181" t="e">
        <f t="shared" si="43"/>
        <v>#N/A</v>
      </c>
      <c r="CU39" s="172" t="e">
        <f t="shared" si="44"/>
        <v>#N/A</v>
      </c>
      <c r="CV39" s="296"/>
      <c r="CW39" s="360"/>
      <c r="CX39" s="360" t="s">
        <v>704</v>
      </c>
      <c r="CY39" s="361"/>
      <c r="CZ39" s="361"/>
      <c r="DA39" s="361" t="s">
        <v>638</v>
      </c>
      <c r="DB39" s="361"/>
      <c r="DC39" s="361"/>
      <c r="DD39" s="333" t="s">
        <v>702</v>
      </c>
      <c r="DE39" s="334" t="s">
        <v>703</v>
      </c>
      <c r="DF39" s="335">
        <v>-1</v>
      </c>
      <c r="DG39" s="331">
        <v>-1</v>
      </c>
      <c r="DH39" s="331">
        <v>-1</v>
      </c>
      <c r="DI39" s="331"/>
      <c r="DJ39" s="181" t="e">
        <f t="shared" si="59"/>
        <v>#N/A</v>
      </c>
      <c r="DK39" s="172" t="e">
        <f>VLOOKUP(DL39*DH39,biorisk,3,FALSE)</f>
        <v>#N/A</v>
      </c>
      <c r="DL39" s="174" t="e">
        <f t="shared" ref="DL39" si="135">VLOOKUP(DF39*DG39,likelihood,2,FALSE)</f>
        <v>#N/A</v>
      </c>
      <c r="DM39" s="174" t="e">
        <f t="shared" ref="DM39" si="136">VLOOKUP(DL39*DH39,biorisk,2,FALSE)</f>
        <v>#N/A</v>
      </c>
      <c r="DN39" s="173">
        <v>-1</v>
      </c>
      <c r="DO39" s="173">
        <v>-1</v>
      </c>
      <c r="DP39" s="181" t="e">
        <f t="shared" si="45"/>
        <v>#N/A</v>
      </c>
      <c r="DQ39" s="172" t="e">
        <f t="shared" ref="DQ39" si="137">VLOOKUP(DM39&amp;DO39,futurerisk,3,FALSE)</f>
        <v>#N/A</v>
      </c>
      <c r="DR39" s="296"/>
      <c r="DS39" s="14"/>
      <c r="DT39" s="347"/>
      <c r="DU39" s="347"/>
      <c r="DV39" s="347"/>
      <c r="DW39" s="347"/>
      <c r="DX39" s="347"/>
      <c r="DY39" s="333" t="s">
        <v>702</v>
      </c>
      <c r="DZ39" s="334" t="s">
        <v>703</v>
      </c>
      <c r="EA39" s="335">
        <v>-1</v>
      </c>
      <c r="EB39" s="331">
        <v>-1</v>
      </c>
      <c r="EC39" s="331">
        <v>-1</v>
      </c>
      <c r="ED39" s="331"/>
      <c r="EE39" s="181" t="e">
        <f t="shared" si="60"/>
        <v>#N/A</v>
      </c>
      <c r="EF39" s="172" t="e">
        <f t="shared" si="104"/>
        <v>#N/A</v>
      </c>
      <c r="EG39" s="174" t="e">
        <f t="shared" ref="EG39:EG42" si="138">VLOOKUP(EA39*EB39,likelihood,2,FALSE)</f>
        <v>#N/A</v>
      </c>
      <c r="EH39" s="174" t="e">
        <f t="shared" ref="EH39:EH42" si="139">VLOOKUP(EG39*EC39,biorisk,2,FALSE)</f>
        <v>#N/A</v>
      </c>
      <c r="EI39" s="173">
        <v>-1</v>
      </c>
      <c r="EJ39" s="173">
        <v>-1</v>
      </c>
      <c r="EK39" s="181" t="e">
        <f t="shared" si="49"/>
        <v>#N/A</v>
      </c>
      <c r="EL39" s="172" t="e">
        <f t="shared" ref="EL39:EL42" si="140">VLOOKUP(EH39&amp;EJ39,futurerisk,3,FALSE)</f>
        <v>#N/A</v>
      </c>
      <c r="EM39" s="296"/>
      <c r="EN39" s="14"/>
      <c r="EO39" s="332"/>
      <c r="EP39" s="332"/>
      <c r="EQ39" s="332"/>
      <c r="ER39" s="332"/>
      <c r="ES39" s="332"/>
      <c r="ET39" s="333" t="s">
        <v>702</v>
      </c>
      <c r="EU39" s="334" t="s">
        <v>703</v>
      </c>
      <c r="EV39" s="335">
        <v>-1</v>
      </c>
      <c r="EW39" s="331">
        <v>-1</v>
      </c>
      <c r="EX39" s="331">
        <v>-1</v>
      </c>
      <c r="EY39" s="331"/>
      <c r="EZ39" s="181" t="e">
        <f t="shared" si="117"/>
        <v>#N/A</v>
      </c>
      <c r="FA39" s="172" t="e">
        <f t="shared" si="22"/>
        <v>#N/A</v>
      </c>
      <c r="FB39" s="174" t="e">
        <f t="shared" si="23"/>
        <v>#N/A</v>
      </c>
      <c r="FC39" s="174" t="e">
        <f t="shared" si="24"/>
        <v>#N/A</v>
      </c>
      <c r="FD39" s="173">
        <v>-1</v>
      </c>
      <c r="FE39" s="173">
        <v>-1</v>
      </c>
      <c r="FF39" s="181" t="e">
        <f t="shared" si="51"/>
        <v>#N/A</v>
      </c>
      <c r="FG39" s="172" t="e">
        <f t="shared" ref="FG39:FG42" si="141">VLOOKUP(FC39&amp;FE39,futurerisk,3,FALSE)</f>
        <v>#N/A</v>
      </c>
      <c r="FH39" s="296"/>
      <c r="FI39" s="14"/>
      <c r="FJ39" s="332"/>
      <c r="FK39" s="332"/>
      <c r="FL39" s="332"/>
      <c r="FM39" s="332"/>
      <c r="FN39" s="332"/>
      <c r="FO39" s="333" t="s">
        <v>702</v>
      </c>
      <c r="FP39" s="334" t="s">
        <v>703</v>
      </c>
      <c r="FQ39" s="335">
        <v>-1</v>
      </c>
      <c r="FR39" s="331">
        <v>-1</v>
      </c>
      <c r="FS39" s="331">
        <v>-1</v>
      </c>
      <c r="FT39" s="331"/>
      <c r="FU39" s="181" t="e">
        <f t="shared" si="118"/>
        <v>#N/A</v>
      </c>
      <c r="FV39" s="172" t="e">
        <f t="shared" si="119"/>
        <v>#N/A</v>
      </c>
      <c r="FW39" s="174" t="e">
        <f t="shared" si="120"/>
        <v>#N/A</v>
      </c>
      <c r="FX39" s="174" t="e">
        <f t="shared" si="121"/>
        <v>#N/A</v>
      </c>
      <c r="FY39" s="173">
        <v>-1</v>
      </c>
      <c r="FZ39" s="173">
        <v>-1</v>
      </c>
      <c r="GA39" s="181" t="e">
        <f t="shared" si="52"/>
        <v>#N/A</v>
      </c>
      <c r="GB39" s="172" t="e">
        <f t="shared" si="122"/>
        <v>#N/A</v>
      </c>
      <c r="GC39" s="296"/>
      <c r="GD39" s="14"/>
      <c r="GE39" s="332"/>
      <c r="GF39" s="332"/>
      <c r="GG39" s="332"/>
      <c r="GH39" s="332"/>
      <c r="GI39" s="332"/>
      <c r="GJ39" s="333" t="s">
        <v>702</v>
      </c>
      <c r="GK39" s="334" t="s">
        <v>703</v>
      </c>
      <c r="GL39" s="335">
        <v>-1</v>
      </c>
      <c r="GM39" s="331">
        <v>-1</v>
      </c>
      <c r="GN39" s="331">
        <v>-1</v>
      </c>
      <c r="GO39" s="337"/>
      <c r="GP39" s="181" t="e">
        <f t="shared" si="61"/>
        <v>#N/A</v>
      </c>
      <c r="GQ39" s="172" t="e">
        <f t="shared" si="31"/>
        <v>#N/A</v>
      </c>
      <c r="GR39" s="376" t="e">
        <f t="shared" si="32"/>
        <v>#N/A</v>
      </c>
      <c r="GS39" s="375" t="e">
        <f>VLOOKUP(GR39*GN39,biorisk,2,FALSE)</f>
        <v>#N/A</v>
      </c>
      <c r="GT39" s="173">
        <v>-1</v>
      </c>
      <c r="GU39" s="173">
        <v>-1</v>
      </c>
      <c r="GV39" s="181" t="e">
        <f t="shared" si="53"/>
        <v>#N/A</v>
      </c>
      <c r="GW39" s="172" t="e">
        <f t="shared" si="54"/>
        <v>#N/A</v>
      </c>
      <c r="GX39" s="296"/>
      <c r="GY39" s="14"/>
      <c r="GZ39" s="332"/>
      <c r="HA39" s="332"/>
      <c r="HB39" s="332"/>
      <c r="HC39" s="332"/>
      <c r="HD39" s="332"/>
      <c r="HE39" s="333" t="s">
        <v>702</v>
      </c>
      <c r="HF39" s="334" t="s">
        <v>703</v>
      </c>
    </row>
    <row r="40" spans="1:214" ht="100" customHeight="1">
      <c r="A40" s="178" t="s">
        <v>205</v>
      </c>
      <c r="B40" s="175" t="s">
        <v>77</v>
      </c>
      <c r="C40" s="175" t="s">
        <v>47</v>
      </c>
      <c r="D40" s="18" t="s">
        <v>84</v>
      </c>
      <c r="E40" s="465">
        <v>36</v>
      </c>
      <c r="F40" s="38" t="s">
        <v>384</v>
      </c>
      <c r="G40" s="335">
        <v>1</v>
      </c>
      <c r="H40" s="331">
        <v>1</v>
      </c>
      <c r="I40" s="331">
        <v>1</v>
      </c>
      <c r="J40" s="337" t="s">
        <v>157</v>
      </c>
      <c r="K40" s="181" t="e">
        <f t="shared" si="55"/>
        <v>#N/A</v>
      </c>
      <c r="L40" s="172" t="e">
        <f t="shared" si="106"/>
        <v>#N/A</v>
      </c>
      <c r="M40" s="174" t="e">
        <f t="shared" si="107"/>
        <v>#N/A</v>
      </c>
      <c r="N40" s="174" t="e">
        <f t="shared" si="131"/>
        <v>#N/A</v>
      </c>
      <c r="O40" s="173">
        <v>3</v>
      </c>
      <c r="P40" s="173">
        <v>3</v>
      </c>
      <c r="Q40" s="181" t="e">
        <f t="shared" si="34"/>
        <v>#N/A</v>
      </c>
      <c r="R40" s="172" t="e">
        <f t="shared" si="124"/>
        <v>#N/A</v>
      </c>
      <c r="S40" s="296"/>
      <c r="T40" s="332"/>
      <c r="U40" s="332"/>
      <c r="V40" s="332"/>
      <c r="W40" s="332"/>
      <c r="X40" s="332"/>
      <c r="Y40" s="333" t="s">
        <v>705</v>
      </c>
      <c r="Z40" s="334" t="s">
        <v>706</v>
      </c>
      <c r="AA40" s="335">
        <v>2</v>
      </c>
      <c r="AB40" s="331">
        <v>2</v>
      </c>
      <c r="AC40" s="331">
        <v>1</v>
      </c>
      <c r="AD40" s="337" t="s">
        <v>165</v>
      </c>
      <c r="AE40" s="181" t="e">
        <f t="shared" si="56"/>
        <v>#N/A</v>
      </c>
      <c r="AF40" s="172" t="e">
        <f t="shared" si="125"/>
        <v>#N/A</v>
      </c>
      <c r="AG40" s="174" t="e">
        <f t="shared" si="126"/>
        <v>#N/A</v>
      </c>
      <c r="AH40" s="174" t="e">
        <f t="shared" ref="AH40:AH56" si="142">VLOOKUP(AG40*AC40,biorisk,2,FALSE)</f>
        <v>#N/A</v>
      </c>
      <c r="AI40" s="173">
        <v>4</v>
      </c>
      <c r="AJ40" s="173">
        <v>4</v>
      </c>
      <c r="AK40" s="181" t="e">
        <f t="shared" si="36"/>
        <v>#N/A</v>
      </c>
      <c r="AL40" s="172" t="e">
        <f>VLOOKUP(AH40&amp;AJ40,futurerisk,3,FALSE)</f>
        <v>#N/A</v>
      </c>
      <c r="AM40" s="296"/>
      <c r="AN40" s="347"/>
      <c r="AO40" s="347"/>
      <c r="AP40" s="347"/>
      <c r="AQ40" s="347"/>
      <c r="AR40" s="347"/>
      <c r="AS40" s="333" t="s">
        <v>705</v>
      </c>
      <c r="AT40" s="334" t="s">
        <v>706</v>
      </c>
      <c r="AU40" s="444">
        <v>5</v>
      </c>
      <c r="AV40" s="442">
        <v>5</v>
      </c>
      <c r="AW40" s="442">
        <v>4</v>
      </c>
      <c r="AX40" s="445" t="s">
        <v>157</v>
      </c>
      <c r="AY40" s="181" t="e">
        <f t="shared" si="57"/>
        <v>#N/A</v>
      </c>
      <c r="AZ40" s="172" t="e">
        <f t="shared" ref="AZ40:AZ63" si="143">VLOOKUP(BA40*AW40,biorisk,3,FALSE)</f>
        <v>#N/A</v>
      </c>
      <c r="BA40" s="426" t="e">
        <f t="shared" ref="BA40:BA69" si="144">VLOOKUP(AU40*AV40,likelihood,2,FALSE)</f>
        <v>#N/A</v>
      </c>
      <c r="BB40" s="443" t="e">
        <f t="shared" si="102"/>
        <v>#N/A</v>
      </c>
      <c r="BC40" s="429">
        <v>5</v>
      </c>
      <c r="BD40" s="173">
        <v>4</v>
      </c>
      <c r="BE40" s="181" t="e">
        <f t="shared" si="38"/>
        <v>#N/A</v>
      </c>
      <c r="BF40" s="172" t="e">
        <f>VLOOKUP(BB40&amp;BD40,futurerisk,3,FALSE)</f>
        <v>#N/A</v>
      </c>
      <c r="BG40" s="296"/>
      <c r="BH40" s="347"/>
      <c r="BI40" s="347"/>
      <c r="BJ40" s="347"/>
      <c r="BK40" s="347"/>
      <c r="BL40" s="347"/>
      <c r="BM40" s="333" t="s">
        <v>705</v>
      </c>
      <c r="BN40" s="334" t="s">
        <v>706</v>
      </c>
      <c r="BO40" s="335">
        <v>5</v>
      </c>
      <c r="BP40" s="331">
        <v>5</v>
      </c>
      <c r="BQ40" s="331">
        <v>4</v>
      </c>
      <c r="BR40" s="337" t="s">
        <v>157</v>
      </c>
      <c r="BS40" s="181" t="e">
        <f t="shared" si="39"/>
        <v>#N/A</v>
      </c>
      <c r="BT40" s="172" t="e">
        <f t="shared" si="7"/>
        <v>#N/A</v>
      </c>
      <c r="BU40" s="174" t="e">
        <f t="shared" si="40"/>
        <v>#N/A</v>
      </c>
      <c r="BV40" s="375" t="e">
        <f t="shared" si="9"/>
        <v>#N/A</v>
      </c>
      <c r="BW40" s="173">
        <v>5</v>
      </c>
      <c r="BX40" s="173">
        <v>4</v>
      </c>
      <c r="BY40" s="181" t="e">
        <f t="shared" si="41"/>
        <v>#N/A</v>
      </c>
      <c r="BZ40" s="172" t="e">
        <f t="shared" si="110"/>
        <v>#N/A</v>
      </c>
      <c r="CA40" s="296"/>
      <c r="CB40" s="347"/>
      <c r="CC40" s="347"/>
      <c r="CD40" s="347"/>
      <c r="CE40" s="347"/>
      <c r="CF40" s="347"/>
      <c r="CG40" s="333" t="s">
        <v>705</v>
      </c>
      <c r="CH40" s="334" t="s">
        <v>706</v>
      </c>
      <c r="CI40" s="363" t="s">
        <v>384</v>
      </c>
      <c r="CJ40" s="331">
        <v>4</v>
      </c>
      <c r="CK40" s="331">
        <v>5</v>
      </c>
      <c r="CL40" s="331">
        <v>3</v>
      </c>
      <c r="CM40" s="337" t="s">
        <v>179</v>
      </c>
      <c r="CN40" s="181" t="e">
        <f t="shared" si="58"/>
        <v>#N/A</v>
      </c>
      <c r="CO40" s="172" t="e">
        <f t="shared" si="128"/>
        <v>#N/A</v>
      </c>
      <c r="CP40" s="174" t="e">
        <f t="shared" si="129"/>
        <v>#N/A</v>
      </c>
      <c r="CQ40" s="174" t="e">
        <f t="shared" si="130"/>
        <v>#N/A</v>
      </c>
      <c r="CR40" s="173">
        <v>4</v>
      </c>
      <c r="CS40" s="173">
        <v>3</v>
      </c>
      <c r="CT40" s="181" t="e">
        <f t="shared" si="43"/>
        <v>#N/A</v>
      </c>
      <c r="CU40" s="172" t="e">
        <f t="shared" si="44"/>
        <v>#N/A</v>
      </c>
      <c r="CV40" s="296"/>
      <c r="CW40" s="360"/>
      <c r="CX40" s="360" t="s">
        <v>707</v>
      </c>
      <c r="CY40" s="365"/>
      <c r="CZ40" s="365"/>
      <c r="DA40" s="361" t="s">
        <v>638</v>
      </c>
      <c r="DB40" s="365"/>
      <c r="DC40" s="365"/>
      <c r="DD40" s="333" t="s">
        <v>705</v>
      </c>
      <c r="DE40" s="334" t="s">
        <v>706</v>
      </c>
      <c r="DF40" s="335">
        <v>1</v>
      </c>
      <c r="DG40" s="331">
        <v>1</v>
      </c>
      <c r="DH40" s="331">
        <v>1</v>
      </c>
      <c r="DI40" s="337" t="s">
        <v>157</v>
      </c>
      <c r="DJ40" s="181" t="e">
        <f t="shared" si="59"/>
        <v>#N/A</v>
      </c>
      <c r="DK40" s="172" t="e">
        <f t="shared" ref="DK40:DK55" si="145">VLOOKUP(DL40*DH40,biorisk,3,FALSE)</f>
        <v>#N/A</v>
      </c>
      <c r="DL40" s="174" t="e">
        <f t="shared" ref="DL40:DL56" si="146">VLOOKUP(DF40*DG40,likelihood,2,FALSE)</f>
        <v>#N/A</v>
      </c>
      <c r="DM40" s="375" t="e">
        <f t="shared" ref="DM40:DM56" si="147">VLOOKUP(DL40*DH40,biorisk,2,FALSE)</f>
        <v>#N/A</v>
      </c>
      <c r="DN40" s="173">
        <v>3</v>
      </c>
      <c r="DO40" s="173">
        <v>3</v>
      </c>
      <c r="DP40" s="181" t="e">
        <f t="shared" si="45"/>
        <v>#N/A</v>
      </c>
      <c r="DQ40" s="172" t="e">
        <f t="shared" ref="DQ40:DQ56" si="148">VLOOKUP(DM40&amp;DO40,futurerisk,3,FALSE)</f>
        <v>#N/A</v>
      </c>
      <c r="DR40" s="296"/>
      <c r="DS40" s="14"/>
      <c r="DT40" s="347"/>
      <c r="DU40" s="347"/>
      <c r="DV40" s="347"/>
      <c r="DW40" s="347"/>
      <c r="DX40" s="347"/>
      <c r="DY40" s="333" t="s">
        <v>705</v>
      </c>
      <c r="DZ40" s="334" t="s">
        <v>706</v>
      </c>
      <c r="EA40" s="335">
        <v>-1</v>
      </c>
      <c r="EB40" s="331">
        <v>-1</v>
      </c>
      <c r="EC40" s="331">
        <v>-1</v>
      </c>
      <c r="ED40" s="331"/>
      <c r="EE40" s="181" t="e">
        <f t="shared" si="60"/>
        <v>#N/A</v>
      </c>
      <c r="EF40" s="172" t="e">
        <f t="shared" si="104"/>
        <v>#N/A</v>
      </c>
      <c r="EG40" s="174" t="e">
        <f t="shared" si="138"/>
        <v>#N/A</v>
      </c>
      <c r="EH40" s="174" t="e">
        <f t="shared" si="139"/>
        <v>#N/A</v>
      </c>
      <c r="EI40" s="173">
        <v>-1</v>
      </c>
      <c r="EJ40" s="173">
        <v>-1</v>
      </c>
      <c r="EK40" s="181" t="e">
        <f t="shared" si="49"/>
        <v>#N/A</v>
      </c>
      <c r="EL40" s="172" t="e">
        <f t="shared" si="140"/>
        <v>#N/A</v>
      </c>
      <c r="EM40" s="296"/>
      <c r="EN40" s="14"/>
      <c r="EO40" s="332"/>
      <c r="EP40" s="332"/>
      <c r="EQ40" s="332"/>
      <c r="ER40" s="332"/>
      <c r="ES40" s="332"/>
      <c r="ET40" s="333" t="s">
        <v>705</v>
      </c>
      <c r="EU40" s="334" t="s">
        <v>706</v>
      </c>
      <c r="EV40" s="335">
        <v>-1</v>
      </c>
      <c r="EW40" s="331">
        <v>-1</v>
      </c>
      <c r="EX40" s="331">
        <v>-1</v>
      </c>
      <c r="EY40" s="331"/>
      <c r="EZ40" s="181" t="e">
        <f t="shared" si="117"/>
        <v>#N/A</v>
      </c>
      <c r="FA40" s="172" t="e">
        <f t="shared" si="22"/>
        <v>#N/A</v>
      </c>
      <c r="FB40" s="174" t="e">
        <f t="shared" si="23"/>
        <v>#N/A</v>
      </c>
      <c r="FC40" s="174" t="e">
        <f t="shared" si="24"/>
        <v>#N/A</v>
      </c>
      <c r="FD40" s="173">
        <v>-1</v>
      </c>
      <c r="FE40" s="173">
        <v>-1</v>
      </c>
      <c r="FF40" s="181" t="e">
        <f t="shared" si="51"/>
        <v>#N/A</v>
      </c>
      <c r="FG40" s="172" t="e">
        <f t="shared" si="141"/>
        <v>#N/A</v>
      </c>
      <c r="FH40" s="296"/>
      <c r="FI40" s="14"/>
      <c r="FJ40" s="332"/>
      <c r="FK40" s="332"/>
      <c r="FL40" s="332"/>
      <c r="FM40" s="332"/>
      <c r="FN40" s="332"/>
      <c r="FO40" s="333" t="s">
        <v>705</v>
      </c>
      <c r="FP40" s="334" t="s">
        <v>706</v>
      </c>
      <c r="FQ40" s="335">
        <v>-1</v>
      </c>
      <c r="FR40" s="331">
        <v>-1</v>
      </c>
      <c r="FS40" s="331">
        <v>-1</v>
      </c>
      <c r="FT40" s="331"/>
      <c r="FU40" s="181" t="e">
        <f t="shared" si="118"/>
        <v>#N/A</v>
      </c>
      <c r="FV40" s="172" t="e">
        <f t="shared" si="119"/>
        <v>#N/A</v>
      </c>
      <c r="FW40" s="174" t="e">
        <f t="shared" si="120"/>
        <v>#N/A</v>
      </c>
      <c r="FX40" s="174" t="e">
        <f t="shared" si="121"/>
        <v>#N/A</v>
      </c>
      <c r="FY40" s="173">
        <v>-1</v>
      </c>
      <c r="FZ40" s="173">
        <v>-1</v>
      </c>
      <c r="GA40" s="181" t="e">
        <f t="shared" si="52"/>
        <v>#N/A</v>
      </c>
      <c r="GB40" s="172" t="e">
        <f t="shared" si="122"/>
        <v>#N/A</v>
      </c>
      <c r="GC40" s="296"/>
      <c r="GD40" s="14"/>
      <c r="GE40" s="332"/>
      <c r="GF40" s="332"/>
      <c r="GG40" s="332"/>
      <c r="GH40" s="332"/>
      <c r="GI40" s="332"/>
      <c r="GJ40" s="333" t="s">
        <v>705</v>
      </c>
      <c r="GK40" s="334" t="s">
        <v>706</v>
      </c>
      <c r="GL40" s="335">
        <v>-1</v>
      </c>
      <c r="GM40" s="331">
        <v>-1</v>
      </c>
      <c r="GN40" s="331">
        <v>-1</v>
      </c>
      <c r="GO40" s="337"/>
      <c r="GP40" s="181" t="e">
        <f t="shared" si="61"/>
        <v>#N/A</v>
      </c>
      <c r="GQ40" s="172" t="e">
        <f t="shared" si="31"/>
        <v>#N/A</v>
      </c>
      <c r="GR40" s="376" t="e">
        <f t="shared" si="32"/>
        <v>#N/A</v>
      </c>
      <c r="GS40" s="375" t="e">
        <f>VLOOKUP(GR40*GN40,biorisk,2,FALSE)</f>
        <v>#N/A</v>
      </c>
      <c r="GT40" s="173">
        <v>-1</v>
      </c>
      <c r="GU40" s="173">
        <v>-1</v>
      </c>
      <c r="GV40" s="181" t="e">
        <f t="shared" si="53"/>
        <v>#N/A</v>
      </c>
      <c r="GW40" s="172" t="e">
        <f t="shared" si="54"/>
        <v>#N/A</v>
      </c>
      <c r="GX40" s="296"/>
      <c r="GY40" s="14"/>
      <c r="GZ40" s="332"/>
      <c r="HA40" s="332"/>
      <c r="HB40" s="332"/>
      <c r="HC40" s="332"/>
      <c r="HD40" s="332"/>
      <c r="HE40" s="333" t="s">
        <v>705</v>
      </c>
      <c r="HF40" s="334" t="s">
        <v>706</v>
      </c>
    </row>
    <row r="41" spans="1:214" ht="100" customHeight="1">
      <c r="A41" s="178" t="s">
        <v>205</v>
      </c>
      <c r="B41" s="175" t="s">
        <v>77</v>
      </c>
      <c r="C41" s="175" t="s">
        <v>47</v>
      </c>
      <c r="D41" s="18" t="s">
        <v>85</v>
      </c>
      <c r="E41" s="465">
        <v>37</v>
      </c>
      <c r="F41" s="37" t="s">
        <v>395</v>
      </c>
      <c r="G41" s="335">
        <v>1</v>
      </c>
      <c r="H41" s="331">
        <v>1</v>
      </c>
      <c r="I41" s="331">
        <v>1</v>
      </c>
      <c r="J41" s="337" t="s">
        <v>157</v>
      </c>
      <c r="K41" s="181" t="e">
        <f t="shared" si="55"/>
        <v>#N/A</v>
      </c>
      <c r="L41" s="172" t="e">
        <f t="shared" si="106"/>
        <v>#N/A</v>
      </c>
      <c r="M41" s="174" t="e">
        <f t="shared" si="107"/>
        <v>#N/A</v>
      </c>
      <c r="N41" s="174" t="e">
        <f t="shared" si="131"/>
        <v>#N/A</v>
      </c>
      <c r="O41" s="173">
        <v>3</v>
      </c>
      <c r="P41" s="173">
        <v>3</v>
      </c>
      <c r="Q41" s="181" t="e">
        <f t="shared" si="34"/>
        <v>#N/A</v>
      </c>
      <c r="R41" s="172" t="e">
        <f t="shared" si="124"/>
        <v>#N/A</v>
      </c>
      <c r="S41" s="296"/>
      <c r="T41" s="332"/>
      <c r="U41" s="332"/>
      <c r="V41" s="332"/>
      <c r="W41" s="332"/>
      <c r="X41" s="332"/>
      <c r="Y41" s="333" t="s">
        <v>708</v>
      </c>
      <c r="Z41" s="334" t="s">
        <v>706</v>
      </c>
      <c r="AA41" s="335">
        <v>2</v>
      </c>
      <c r="AB41" s="331">
        <v>2</v>
      </c>
      <c r="AC41" s="331">
        <v>1</v>
      </c>
      <c r="AD41" s="337" t="s">
        <v>165</v>
      </c>
      <c r="AE41" s="181" t="e">
        <f t="shared" si="56"/>
        <v>#N/A</v>
      </c>
      <c r="AF41" s="172" t="e">
        <f t="shared" si="125"/>
        <v>#N/A</v>
      </c>
      <c r="AG41" s="174" t="e">
        <f t="shared" si="126"/>
        <v>#N/A</v>
      </c>
      <c r="AH41" s="174" t="e">
        <f t="shared" si="142"/>
        <v>#N/A</v>
      </c>
      <c r="AI41" s="173">
        <v>4</v>
      </c>
      <c r="AJ41" s="173">
        <v>4</v>
      </c>
      <c r="AK41" s="181" t="e">
        <f t="shared" si="36"/>
        <v>#N/A</v>
      </c>
      <c r="AL41" s="172" t="e">
        <f>VLOOKUP(AH41&amp;AJ41,futurerisk,3,FALSE)</f>
        <v>#N/A</v>
      </c>
      <c r="AM41" s="296"/>
      <c r="AN41" s="347"/>
      <c r="AO41" s="347"/>
      <c r="AP41" s="347"/>
      <c r="AQ41" s="347"/>
      <c r="AR41" s="347"/>
      <c r="AS41" s="333" t="s">
        <v>708</v>
      </c>
      <c r="AT41" s="334" t="s">
        <v>706</v>
      </c>
      <c r="AU41" s="444">
        <v>5</v>
      </c>
      <c r="AV41" s="442">
        <v>5</v>
      </c>
      <c r="AW41" s="442">
        <v>4</v>
      </c>
      <c r="AX41" s="445" t="s">
        <v>157</v>
      </c>
      <c r="AY41" s="181" t="e">
        <f t="shared" si="57"/>
        <v>#N/A</v>
      </c>
      <c r="AZ41" s="172" t="e">
        <f t="shared" si="143"/>
        <v>#N/A</v>
      </c>
      <c r="BA41" s="426" t="e">
        <f t="shared" si="144"/>
        <v>#N/A</v>
      </c>
      <c r="BB41" s="443" t="e">
        <f t="shared" si="102"/>
        <v>#N/A</v>
      </c>
      <c r="BC41" s="429">
        <v>5</v>
      </c>
      <c r="BD41" s="173">
        <v>4</v>
      </c>
      <c r="BE41" s="181" t="e">
        <f t="shared" si="38"/>
        <v>#N/A</v>
      </c>
      <c r="BF41" s="172" t="e">
        <f>VLOOKUP(BB41&amp;BD41,futurerisk,3,FALSE)</f>
        <v>#N/A</v>
      </c>
      <c r="BG41" s="296"/>
      <c r="BH41" s="347"/>
      <c r="BI41" s="347"/>
      <c r="BJ41" s="347"/>
      <c r="BK41" s="347"/>
      <c r="BL41" s="347"/>
      <c r="BM41" s="333" t="s">
        <v>708</v>
      </c>
      <c r="BN41" s="334" t="s">
        <v>706</v>
      </c>
      <c r="BO41" s="335">
        <v>5</v>
      </c>
      <c r="BP41" s="331">
        <v>5</v>
      </c>
      <c r="BQ41" s="331">
        <v>4</v>
      </c>
      <c r="BR41" s="337" t="s">
        <v>157</v>
      </c>
      <c r="BS41" s="181" t="e">
        <f t="shared" si="39"/>
        <v>#N/A</v>
      </c>
      <c r="BT41" s="172" t="e">
        <f t="shared" si="7"/>
        <v>#N/A</v>
      </c>
      <c r="BU41" s="174" t="e">
        <f t="shared" si="40"/>
        <v>#N/A</v>
      </c>
      <c r="BV41" s="375" t="e">
        <f t="shared" si="9"/>
        <v>#N/A</v>
      </c>
      <c r="BW41" s="173">
        <v>5</v>
      </c>
      <c r="BX41" s="173">
        <v>4</v>
      </c>
      <c r="BY41" s="181" t="e">
        <f t="shared" si="41"/>
        <v>#N/A</v>
      </c>
      <c r="BZ41" s="172" t="e">
        <f t="shared" si="110"/>
        <v>#N/A</v>
      </c>
      <c r="CA41" s="296"/>
      <c r="CB41" s="347"/>
      <c r="CC41" s="347"/>
      <c r="CD41" s="347"/>
      <c r="CE41" s="347"/>
      <c r="CF41" s="347"/>
      <c r="CG41" s="333" t="s">
        <v>708</v>
      </c>
      <c r="CH41" s="334" t="s">
        <v>706</v>
      </c>
      <c r="CI41" s="359" t="s">
        <v>395</v>
      </c>
      <c r="CJ41" s="331">
        <v>4</v>
      </c>
      <c r="CK41" s="331">
        <v>5</v>
      </c>
      <c r="CL41" s="331">
        <v>3</v>
      </c>
      <c r="CM41" s="337" t="s">
        <v>179</v>
      </c>
      <c r="CN41" s="181" t="e">
        <f t="shared" si="58"/>
        <v>#N/A</v>
      </c>
      <c r="CO41" s="172" t="e">
        <f t="shared" si="128"/>
        <v>#N/A</v>
      </c>
      <c r="CP41" s="174" t="e">
        <f t="shared" si="129"/>
        <v>#N/A</v>
      </c>
      <c r="CQ41" s="174" t="e">
        <f t="shared" si="130"/>
        <v>#N/A</v>
      </c>
      <c r="CR41" s="173">
        <v>4</v>
      </c>
      <c r="CS41" s="173">
        <v>3</v>
      </c>
      <c r="CT41" s="181" t="e">
        <f t="shared" si="43"/>
        <v>#N/A</v>
      </c>
      <c r="CU41" s="172" t="e">
        <f t="shared" si="44"/>
        <v>#N/A</v>
      </c>
      <c r="CV41" s="296"/>
      <c r="CW41" s="360"/>
      <c r="CX41" s="360"/>
      <c r="CY41" s="365"/>
      <c r="CZ41" s="365"/>
      <c r="DA41" s="361" t="s">
        <v>638</v>
      </c>
      <c r="DB41" s="365"/>
      <c r="DC41" s="365"/>
      <c r="DD41" s="333" t="s">
        <v>708</v>
      </c>
      <c r="DE41" s="334" t="s">
        <v>706</v>
      </c>
      <c r="DF41" s="335">
        <v>1</v>
      </c>
      <c r="DG41" s="331">
        <v>1</v>
      </c>
      <c r="DH41" s="331">
        <v>1</v>
      </c>
      <c r="DI41" s="337" t="s">
        <v>157</v>
      </c>
      <c r="DJ41" s="181" t="e">
        <f t="shared" si="59"/>
        <v>#N/A</v>
      </c>
      <c r="DK41" s="172" t="e">
        <f t="shared" si="145"/>
        <v>#N/A</v>
      </c>
      <c r="DL41" s="174" t="e">
        <f t="shared" si="146"/>
        <v>#N/A</v>
      </c>
      <c r="DM41" s="375" t="e">
        <f t="shared" si="147"/>
        <v>#N/A</v>
      </c>
      <c r="DN41" s="173">
        <v>3</v>
      </c>
      <c r="DO41" s="173">
        <v>4</v>
      </c>
      <c r="DP41" s="181" t="e">
        <f t="shared" si="45"/>
        <v>#N/A</v>
      </c>
      <c r="DQ41" s="172" t="e">
        <f t="shared" si="148"/>
        <v>#N/A</v>
      </c>
      <c r="DR41" s="296"/>
      <c r="DS41" s="14"/>
      <c r="DT41" s="347"/>
      <c r="DU41" s="347"/>
      <c r="DV41" s="347"/>
      <c r="DW41" s="347"/>
      <c r="DX41" s="347"/>
      <c r="DY41" s="333" t="s">
        <v>708</v>
      </c>
      <c r="DZ41" s="334" t="s">
        <v>706</v>
      </c>
      <c r="EA41" s="335">
        <v>-1</v>
      </c>
      <c r="EB41" s="331">
        <v>-1</v>
      </c>
      <c r="EC41" s="331">
        <v>-1</v>
      </c>
      <c r="ED41" s="331"/>
      <c r="EE41" s="181" t="e">
        <f t="shared" si="60"/>
        <v>#N/A</v>
      </c>
      <c r="EF41" s="172" t="e">
        <f t="shared" si="104"/>
        <v>#N/A</v>
      </c>
      <c r="EG41" s="174" t="e">
        <f t="shared" si="138"/>
        <v>#N/A</v>
      </c>
      <c r="EH41" s="174" t="e">
        <f t="shared" si="139"/>
        <v>#N/A</v>
      </c>
      <c r="EI41" s="173">
        <v>-1</v>
      </c>
      <c r="EJ41" s="173">
        <v>-1</v>
      </c>
      <c r="EK41" s="181" t="e">
        <f t="shared" si="49"/>
        <v>#N/A</v>
      </c>
      <c r="EL41" s="172" t="e">
        <f t="shared" si="140"/>
        <v>#N/A</v>
      </c>
      <c r="EM41" s="296"/>
      <c r="EN41" s="14"/>
      <c r="EO41" s="332"/>
      <c r="EP41" s="332"/>
      <c r="EQ41" s="332"/>
      <c r="ER41" s="332"/>
      <c r="ES41" s="332"/>
      <c r="ET41" s="333" t="s">
        <v>708</v>
      </c>
      <c r="EU41" s="334" t="s">
        <v>706</v>
      </c>
      <c r="EV41" s="335">
        <v>-1</v>
      </c>
      <c r="EW41" s="331">
        <v>-1</v>
      </c>
      <c r="EX41" s="331">
        <v>-1</v>
      </c>
      <c r="EY41" s="331"/>
      <c r="EZ41" s="181" t="e">
        <f t="shared" si="117"/>
        <v>#N/A</v>
      </c>
      <c r="FA41" s="172" t="e">
        <f t="shared" si="22"/>
        <v>#N/A</v>
      </c>
      <c r="FB41" s="174" t="e">
        <f t="shared" si="23"/>
        <v>#N/A</v>
      </c>
      <c r="FC41" s="174" t="e">
        <f t="shared" si="24"/>
        <v>#N/A</v>
      </c>
      <c r="FD41" s="173">
        <v>-1</v>
      </c>
      <c r="FE41" s="173">
        <v>-1</v>
      </c>
      <c r="FF41" s="181" t="e">
        <f t="shared" si="51"/>
        <v>#N/A</v>
      </c>
      <c r="FG41" s="172" t="e">
        <f t="shared" si="141"/>
        <v>#N/A</v>
      </c>
      <c r="FH41" s="296"/>
      <c r="FI41" s="14"/>
      <c r="FJ41" s="332"/>
      <c r="FK41" s="332"/>
      <c r="FL41" s="332"/>
      <c r="FM41" s="332"/>
      <c r="FN41" s="332"/>
      <c r="FO41" s="333" t="s">
        <v>708</v>
      </c>
      <c r="FP41" s="334" t="s">
        <v>706</v>
      </c>
      <c r="FQ41" s="335">
        <v>-1</v>
      </c>
      <c r="FR41" s="331">
        <v>-1</v>
      </c>
      <c r="FS41" s="331">
        <v>-1</v>
      </c>
      <c r="FT41" s="331"/>
      <c r="FU41" s="181" t="e">
        <f t="shared" si="118"/>
        <v>#N/A</v>
      </c>
      <c r="FV41" s="172" t="e">
        <f t="shared" si="119"/>
        <v>#N/A</v>
      </c>
      <c r="FW41" s="174" t="e">
        <f t="shared" si="120"/>
        <v>#N/A</v>
      </c>
      <c r="FX41" s="174" t="e">
        <f t="shared" si="121"/>
        <v>#N/A</v>
      </c>
      <c r="FY41" s="173">
        <v>-1</v>
      </c>
      <c r="FZ41" s="173">
        <v>-1</v>
      </c>
      <c r="GA41" s="181" t="e">
        <f t="shared" si="52"/>
        <v>#N/A</v>
      </c>
      <c r="GB41" s="172" t="e">
        <f t="shared" si="122"/>
        <v>#N/A</v>
      </c>
      <c r="GC41" s="296"/>
      <c r="GD41" s="14"/>
      <c r="GE41" s="332"/>
      <c r="GF41" s="332"/>
      <c r="GG41" s="332"/>
      <c r="GH41" s="332"/>
      <c r="GI41" s="332"/>
      <c r="GJ41" s="333" t="s">
        <v>708</v>
      </c>
      <c r="GK41" s="334" t="s">
        <v>706</v>
      </c>
      <c r="GL41" s="335">
        <v>-1</v>
      </c>
      <c r="GM41" s="331">
        <v>-1</v>
      </c>
      <c r="GN41" s="331">
        <v>-1</v>
      </c>
      <c r="GO41" s="331"/>
      <c r="GP41" s="181" t="e">
        <f t="shared" si="61"/>
        <v>#N/A</v>
      </c>
      <c r="GQ41" s="172" t="e">
        <f>VLOOKUP(GR41*GN41,biorisk,3,FALSE)</f>
        <v>#N/A</v>
      </c>
      <c r="GR41" s="376" t="e">
        <f t="shared" si="32"/>
        <v>#N/A</v>
      </c>
      <c r="GS41" s="174" t="e">
        <f t="shared" ref="GS41:GS42" si="149">VLOOKUP(GR41*GN41,biorisk,2,FALSE)</f>
        <v>#N/A</v>
      </c>
      <c r="GT41" s="173">
        <v>-1</v>
      </c>
      <c r="GU41" s="173">
        <v>-1</v>
      </c>
      <c r="GV41" s="181" t="e">
        <f t="shared" si="53"/>
        <v>#N/A</v>
      </c>
      <c r="GW41" s="172" t="e">
        <f t="shared" si="54"/>
        <v>#N/A</v>
      </c>
      <c r="GX41" s="296"/>
      <c r="GY41" s="14"/>
      <c r="GZ41" s="332"/>
      <c r="HA41" s="332"/>
      <c r="HB41" s="332"/>
      <c r="HC41" s="332"/>
      <c r="HD41" s="332"/>
      <c r="HE41" s="333" t="s">
        <v>708</v>
      </c>
      <c r="HF41" s="334" t="s">
        <v>706</v>
      </c>
    </row>
    <row r="42" spans="1:214" ht="100" customHeight="1">
      <c r="A42" s="178" t="s">
        <v>404</v>
      </c>
      <c r="B42" s="175" t="s">
        <v>77</v>
      </c>
      <c r="C42" s="175" t="s">
        <v>47</v>
      </c>
      <c r="D42" s="18" t="s">
        <v>86</v>
      </c>
      <c r="E42" s="465">
        <v>38</v>
      </c>
      <c r="F42" s="38" t="s">
        <v>405</v>
      </c>
      <c r="G42" s="335">
        <v>1</v>
      </c>
      <c r="H42" s="331">
        <v>1</v>
      </c>
      <c r="I42" s="331">
        <v>1</v>
      </c>
      <c r="J42" s="337">
        <v>1</v>
      </c>
      <c r="K42" s="181" t="e">
        <f t="shared" si="55"/>
        <v>#N/A</v>
      </c>
      <c r="L42" s="172" t="e">
        <f t="shared" si="106"/>
        <v>#N/A</v>
      </c>
      <c r="M42" s="174" t="e">
        <f t="shared" si="107"/>
        <v>#N/A</v>
      </c>
      <c r="N42" s="174" t="e">
        <f t="shared" si="131"/>
        <v>#N/A</v>
      </c>
      <c r="O42" s="173">
        <v>1</v>
      </c>
      <c r="P42" s="173">
        <v>4</v>
      </c>
      <c r="Q42" s="181" t="e">
        <f t="shared" si="34"/>
        <v>#N/A</v>
      </c>
      <c r="R42" s="172" t="e">
        <f t="shared" si="124"/>
        <v>#N/A</v>
      </c>
      <c r="S42" s="296"/>
      <c r="T42" s="332"/>
      <c r="U42" s="332"/>
      <c r="V42" s="332"/>
      <c r="W42" s="332"/>
      <c r="X42" s="332"/>
      <c r="Y42" s="333" t="s">
        <v>709</v>
      </c>
      <c r="Z42" s="334" t="s">
        <v>710</v>
      </c>
      <c r="AA42" s="335">
        <v>1</v>
      </c>
      <c r="AB42" s="331">
        <v>1</v>
      </c>
      <c r="AC42" s="331">
        <v>1</v>
      </c>
      <c r="AD42" s="337"/>
      <c r="AE42" s="181" t="e">
        <f t="shared" si="56"/>
        <v>#N/A</v>
      </c>
      <c r="AF42" s="172" t="e">
        <f t="shared" si="125"/>
        <v>#N/A</v>
      </c>
      <c r="AG42" s="174" t="e">
        <f t="shared" si="126"/>
        <v>#N/A</v>
      </c>
      <c r="AH42" s="174" t="e">
        <f t="shared" si="142"/>
        <v>#N/A</v>
      </c>
      <c r="AI42" s="173">
        <v>1</v>
      </c>
      <c r="AJ42" s="173">
        <v>4</v>
      </c>
      <c r="AK42" s="181" t="e">
        <f t="shared" si="36"/>
        <v>#N/A</v>
      </c>
      <c r="AL42" s="172" t="e">
        <f>VLOOKUP(AH42&amp;AJ42,futurerisk,3,FALSE)</f>
        <v>#N/A</v>
      </c>
      <c r="AM42" s="296"/>
      <c r="AN42" s="347"/>
      <c r="AO42" s="347"/>
      <c r="AP42" s="347"/>
      <c r="AQ42" s="347"/>
      <c r="AR42" s="347"/>
      <c r="AS42" s="333" t="s">
        <v>709</v>
      </c>
      <c r="AT42" s="334" t="s">
        <v>710</v>
      </c>
      <c r="AU42" s="335">
        <v>-1</v>
      </c>
      <c r="AV42" s="331">
        <v>-1</v>
      </c>
      <c r="AW42" s="331">
        <v>-1</v>
      </c>
      <c r="AX42" s="331"/>
      <c r="AY42" s="181" t="e">
        <f t="shared" si="57"/>
        <v>#N/A</v>
      </c>
      <c r="AZ42" s="172" t="e">
        <f>VLOOKUP(BA42*AW42,biorisk,3,FALSE)</f>
        <v>#N/A</v>
      </c>
      <c r="BA42" s="174" t="e">
        <f t="shared" si="144"/>
        <v>#N/A</v>
      </c>
      <c r="BB42" s="174" t="e">
        <f t="shared" si="102"/>
        <v>#N/A</v>
      </c>
      <c r="BC42" s="173">
        <v>-1</v>
      </c>
      <c r="BD42" s="173">
        <v>-1</v>
      </c>
      <c r="BE42" s="181" t="e">
        <f t="shared" si="38"/>
        <v>#N/A</v>
      </c>
      <c r="BF42" s="172" t="e">
        <f t="shared" ref="BF42" si="150">VLOOKUP(BB42&amp;BD42,futurerisk,3,FALSE)</f>
        <v>#N/A</v>
      </c>
      <c r="BG42" s="296"/>
      <c r="BH42" s="347"/>
      <c r="BI42" s="347"/>
      <c r="BJ42" s="347"/>
      <c r="BK42" s="347"/>
      <c r="BL42" s="347"/>
      <c r="BM42" s="333" t="s">
        <v>709</v>
      </c>
      <c r="BN42" s="334" t="s">
        <v>710</v>
      </c>
      <c r="BO42" s="335">
        <v>4</v>
      </c>
      <c r="BP42" s="331">
        <v>4</v>
      </c>
      <c r="BQ42" s="331">
        <v>4</v>
      </c>
      <c r="BR42" s="337"/>
      <c r="BS42" s="181" t="e">
        <f t="shared" si="39"/>
        <v>#N/A</v>
      </c>
      <c r="BT42" s="172" t="e">
        <f t="shared" si="7"/>
        <v>#N/A</v>
      </c>
      <c r="BU42" s="174" t="e">
        <f t="shared" si="40"/>
        <v>#N/A</v>
      </c>
      <c r="BV42" s="375" t="e">
        <f t="shared" si="9"/>
        <v>#N/A</v>
      </c>
      <c r="BW42" s="173">
        <v>3</v>
      </c>
      <c r="BX42" s="173">
        <v>4</v>
      </c>
      <c r="BY42" s="181" t="e">
        <f t="shared" si="41"/>
        <v>#N/A</v>
      </c>
      <c r="BZ42" s="172" t="e">
        <f t="shared" si="110"/>
        <v>#N/A</v>
      </c>
      <c r="CA42" s="296"/>
      <c r="CB42" s="347"/>
      <c r="CC42" s="347"/>
      <c r="CD42" s="347"/>
      <c r="CE42" s="347"/>
      <c r="CF42" s="347"/>
      <c r="CG42" s="333" t="s">
        <v>709</v>
      </c>
      <c r="CH42" s="334" t="s">
        <v>710</v>
      </c>
      <c r="CI42" s="363" t="s">
        <v>711</v>
      </c>
      <c r="CJ42" s="331">
        <v>4</v>
      </c>
      <c r="CK42" s="331">
        <v>5</v>
      </c>
      <c r="CL42" s="331">
        <v>3</v>
      </c>
      <c r="CM42" s="337" t="s">
        <v>165</v>
      </c>
      <c r="CN42" s="181" t="e">
        <f t="shared" si="58"/>
        <v>#N/A</v>
      </c>
      <c r="CO42" s="172" t="e">
        <f t="shared" si="128"/>
        <v>#N/A</v>
      </c>
      <c r="CP42" s="174" t="e">
        <f t="shared" si="129"/>
        <v>#N/A</v>
      </c>
      <c r="CQ42" s="174" t="e">
        <f t="shared" si="130"/>
        <v>#N/A</v>
      </c>
      <c r="CR42" s="173">
        <v>4</v>
      </c>
      <c r="CS42" s="173">
        <v>4</v>
      </c>
      <c r="CT42" s="181" t="e">
        <f t="shared" si="43"/>
        <v>#N/A</v>
      </c>
      <c r="CU42" s="172" t="e">
        <f t="shared" si="44"/>
        <v>#N/A</v>
      </c>
      <c r="CV42" s="296"/>
      <c r="CW42" s="360"/>
      <c r="CX42" s="360" t="s">
        <v>712</v>
      </c>
      <c r="CY42" s="365"/>
      <c r="CZ42" s="365"/>
      <c r="DA42" s="361" t="s">
        <v>638</v>
      </c>
      <c r="DB42" s="365"/>
      <c r="DC42" s="365"/>
      <c r="DD42" s="333" t="s">
        <v>709</v>
      </c>
      <c r="DE42" s="334" t="s">
        <v>710</v>
      </c>
      <c r="DF42" s="335">
        <v>1</v>
      </c>
      <c r="DG42" s="331">
        <v>1</v>
      </c>
      <c r="DH42" s="331">
        <v>1</v>
      </c>
      <c r="DI42" s="337">
        <v>1</v>
      </c>
      <c r="DJ42" s="181" t="e">
        <f t="shared" si="59"/>
        <v>#N/A</v>
      </c>
      <c r="DK42" s="172" t="e">
        <f t="shared" si="145"/>
        <v>#N/A</v>
      </c>
      <c r="DL42" s="174" t="e">
        <f t="shared" si="146"/>
        <v>#N/A</v>
      </c>
      <c r="DM42" s="375" t="e">
        <f t="shared" si="147"/>
        <v>#N/A</v>
      </c>
      <c r="DN42" s="173">
        <v>1</v>
      </c>
      <c r="DO42" s="173">
        <v>1</v>
      </c>
      <c r="DP42" s="181" t="e">
        <f t="shared" si="45"/>
        <v>#N/A</v>
      </c>
      <c r="DQ42" s="172" t="e">
        <f t="shared" si="148"/>
        <v>#N/A</v>
      </c>
      <c r="DR42" s="296"/>
      <c r="DS42" s="14"/>
      <c r="DT42" s="347"/>
      <c r="DU42" s="347"/>
      <c r="DV42" s="347"/>
      <c r="DW42" s="347"/>
      <c r="DX42" s="347"/>
      <c r="DY42" s="333" t="s">
        <v>709</v>
      </c>
      <c r="DZ42" s="334" t="s">
        <v>710</v>
      </c>
      <c r="EA42" s="335">
        <v>-1</v>
      </c>
      <c r="EB42" s="331">
        <v>-1</v>
      </c>
      <c r="EC42" s="331">
        <v>-1</v>
      </c>
      <c r="ED42" s="331"/>
      <c r="EE42" s="181" t="e">
        <f t="shared" si="60"/>
        <v>#N/A</v>
      </c>
      <c r="EF42" s="172" t="e">
        <f t="shared" si="104"/>
        <v>#N/A</v>
      </c>
      <c r="EG42" s="174" t="e">
        <f t="shared" si="138"/>
        <v>#N/A</v>
      </c>
      <c r="EH42" s="174" t="e">
        <f t="shared" si="139"/>
        <v>#N/A</v>
      </c>
      <c r="EI42" s="173">
        <v>-1</v>
      </c>
      <c r="EJ42" s="173">
        <v>-1</v>
      </c>
      <c r="EK42" s="181" t="e">
        <f t="shared" si="49"/>
        <v>#N/A</v>
      </c>
      <c r="EL42" s="172" t="e">
        <f t="shared" si="140"/>
        <v>#N/A</v>
      </c>
      <c r="EM42" s="296"/>
      <c r="EN42" s="14"/>
      <c r="EO42" s="332"/>
      <c r="EP42" s="332"/>
      <c r="EQ42" s="332"/>
      <c r="ER42" s="332"/>
      <c r="ES42" s="332"/>
      <c r="ET42" s="333" t="s">
        <v>709</v>
      </c>
      <c r="EU42" s="334" t="s">
        <v>710</v>
      </c>
      <c r="EV42" s="335">
        <v>-1</v>
      </c>
      <c r="EW42" s="331">
        <v>-1</v>
      </c>
      <c r="EX42" s="331">
        <v>-1</v>
      </c>
      <c r="EY42" s="331"/>
      <c r="EZ42" s="181" t="e">
        <f t="shared" si="117"/>
        <v>#N/A</v>
      </c>
      <c r="FA42" s="172" t="e">
        <f t="shared" si="22"/>
        <v>#N/A</v>
      </c>
      <c r="FB42" s="174" t="e">
        <f t="shared" si="23"/>
        <v>#N/A</v>
      </c>
      <c r="FC42" s="174" t="e">
        <f t="shared" si="24"/>
        <v>#N/A</v>
      </c>
      <c r="FD42" s="173">
        <v>-1</v>
      </c>
      <c r="FE42" s="173">
        <v>-1</v>
      </c>
      <c r="FF42" s="181" t="e">
        <f t="shared" si="51"/>
        <v>#N/A</v>
      </c>
      <c r="FG42" s="172" t="e">
        <f t="shared" si="141"/>
        <v>#N/A</v>
      </c>
      <c r="FH42" s="296"/>
      <c r="FI42" s="14"/>
      <c r="FJ42" s="332"/>
      <c r="FK42" s="332"/>
      <c r="FL42" s="332"/>
      <c r="FM42" s="332"/>
      <c r="FN42" s="332"/>
      <c r="FO42" s="333" t="s">
        <v>709</v>
      </c>
      <c r="FP42" s="334" t="s">
        <v>710</v>
      </c>
      <c r="FQ42" s="335">
        <v>1</v>
      </c>
      <c r="FR42" s="331">
        <v>1</v>
      </c>
      <c r="FS42" s="331">
        <v>1</v>
      </c>
      <c r="FT42" s="337">
        <v>1</v>
      </c>
      <c r="FU42" s="181" t="e">
        <f t="shared" si="118"/>
        <v>#N/A</v>
      </c>
      <c r="FV42" s="172" t="e">
        <f t="shared" si="119"/>
        <v>#N/A</v>
      </c>
      <c r="FW42" s="376" t="e">
        <f t="shared" si="120"/>
        <v>#N/A</v>
      </c>
      <c r="FX42" s="375" t="e">
        <f t="shared" si="121"/>
        <v>#N/A</v>
      </c>
      <c r="FY42" s="173">
        <v>2</v>
      </c>
      <c r="FZ42" s="173">
        <v>4</v>
      </c>
      <c r="GA42" s="181" t="e">
        <f t="shared" si="52"/>
        <v>#N/A</v>
      </c>
      <c r="GB42" s="172" t="e">
        <f t="shared" si="122"/>
        <v>#N/A</v>
      </c>
      <c r="GC42" s="296"/>
      <c r="GD42" s="14"/>
      <c r="GE42" s="332"/>
      <c r="GF42" s="332"/>
      <c r="GG42" s="332"/>
      <c r="GH42" s="332"/>
      <c r="GI42" s="332"/>
      <c r="GJ42" s="333" t="s">
        <v>709</v>
      </c>
      <c r="GK42" s="334" t="s">
        <v>710</v>
      </c>
      <c r="GL42" s="335">
        <v>-1</v>
      </c>
      <c r="GM42" s="331">
        <v>-1</v>
      </c>
      <c r="GN42" s="331">
        <v>-1</v>
      </c>
      <c r="GO42" s="331"/>
      <c r="GP42" s="181" t="e">
        <f t="shared" si="61"/>
        <v>#N/A</v>
      </c>
      <c r="GQ42" s="172" t="e">
        <f>VLOOKUP(GR42*GN42,biorisk,3,FALSE)</f>
        <v>#N/A</v>
      </c>
      <c r="GR42" s="376" t="e">
        <f t="shared" si="32"/>
        <v>#N/A</v>
      </c>
      <c r="GS42" s="174" t="e">
        <f t="shared" si="149"/>
        <v>#N/A</v>
      </c>
      <c r="GT42" s="173">
        <v>-1</v>
      </c>
      <c r="GU42" s="173">
        <v>-1</v>
      </c>
      <c r="GV42" s="181" t="e">
        <f t="shared" si="53"/>
        <v>#N/A</v>
      </c>
      <c r="GW42" s="172" t="e">
        <f t="shared" si="54"/>
        <v>#N/A</v>
      </c>
      <c r="GX42" s="296"/>
      <c r="GY42" s="14"/>
      <c r="GZ42" s="332"/>
      <c r="HA42" s="332"/>
      <c r="HB42" s="332"/>
      <c r="HC42" s="332"/>
      <c r="HD42" s="332"/>
      <c r="HE42" s="333" t="s">
        <v>709</v>
      </c>
      <c r="HF42" s="334" t="s">
        <v>710</v>
      </c>
    </row>
    <row r="43" spans="1:214" ht="100" customHeight="1">
      <c r="A43" s="178" t="s">
        <v>205</v>
      </c>
      <c r="B43" s="175" t="s">
        <v>77</v>
      </c>
      <c r="C43" s="175" t="s">
        <v>47</v>
      </c>
      <c r="D43" s="18" t="s">
        <v>87</v>
      </c>
      <c r="E43" s="465">
        <v>39</v>
      </c>
      <c r="F43" s="38" t="s">
        <v>413</v>
      </c>
      <c r="G43" s="335">
        <v>1</v>
      </c>
      <c r="H43" s="331">
        <v>1</v>
      </c>
      <c r="I43" s="331">
        <v>1</v>
      </c>
      <c r="J43" s="337" t="s">
        <v>165</v>
      </c>
      <c r="K43" s="181" t="e">
        <f t="shared" si="55"/>
        <v>#N/A</v>
      </c>
      <c r="L43" s="172" t="e">
        <f t="shared" si="106"/>
        <v>#N/A</v>
      </c>
      <c r="M43" s="174" t="e">
        <f t="shared" si="107"/>
        <v>#N/A</v>
      </c>
      <c r="N43" s="174" t="e">
        <f t="shared" si="131"/>
        <v>#N/A</v>
      </c>
      <c r="O43" s="173">
        <v>1</v>
      </c>
      <c r="P43" s="173">
        <v>1</v>
      </c>
      <c r="Q43" s="181" t="e">
        <f t="shared" si="34"/>
        <v>#N/A</v>
      </c>
      <c r="R43" s="172" t="e">
        <f t="shared" si="124"/>
        <v>#N/A</v>
      </c>
      <c r="S43" s="296"/>
      <c r="T43" s="332"/>
      <c r="U43" s="332"/>
      <c r="V43" s="332"/>
      <c r="W43" s="332"/>
      <c r="X43" s="332"/>
      <c r="Y43" s="333" t="s">
        <v>713</v>
      </c>
      <c r="Z43" s="334" t="s">
        <v>714</v>
      </c>
      <c r="AA43" s="335">
        <v>1</v>
      </c>
      <c r="AB43" s="331">
        <v>1</v>
      </c>
      <c r="AC43" s="331">
        <v>1</v>
      </c>
      <c r="AD43" s="337" t="s">
        <v>165</v>
      </c>
      <c r="AE43" s="181" t="e">
        <f t="shared" si="56"/>
        <v>#N/A</v>
      </c>
      <c r="AF43" s="172" t="e">
        <f t="shared" si="125"/>
        <v>#N/A</v>
      </c>
      <c r="AG43" s="174" t="e">
        <f t="shared" si="126"/>
        <v>#N/A</v>
      </c>
      <c r="AH43" s="174" t="e">
        <f t="shared" si="142"/>
        <v>#N/A</v>
      </c>
      <c r="AI43" s="173">
        <v>1</v>
      </c>
      <c r="AJ43" s="173">
        <v>1</v>
      </c>
      <c r="AK43" s="181" t="e">
        <f t="shared" si="36"/>
        <v>#N/A</v>
      </c>
      <c r="AL43" s="172" t="e">
        <f t="shared" ref="AL43:AL74" si="151">VLOOKUP(AH43&amp;AJ43,futurerisk,3,FALSE)</f>
        <v>#N/A</v>
      </c>
      <c r="AM43" s="296"/>
      <c r="AN43" s="347"/>
      <c r="AO43" s="347"/>
      <c r="AP43" s="347"/>
      <c r="AQ43" s="347"/>
      <c r="AR43" s="347"/>
      <c r="AS43" s="333" t="s">
        <v>713</v>
      </c>
      <c r="AT43" s="334" t="s">
        <v>714</v>
      </c>
      <c r="AU43" s="335">
        <v>-1</v>
      </c>
      <c r="AV43" s="331">
        <v>-1</v>
      </c>
      <c r="AW43" s="331">
        <v>-1</v>
      </c>
      <c r="AX43" s="331"/>
      <c r="AY43" s="181" t="e">
        <f t="shared" si="57"/>
        <v>#N/A</v>
      </c>
      <c r="AZ43" s="172" t="e">
        <f>VLOOKUP(BA43*AW43,biorisk,3,FALSE)</f>
        <v>#N/A</v>
      </c>
      <c r="BA43" s="174" t="e">
        <f t="shared" ref="BA43" si="152">VLOOKUP(AU43*AV43,likelihood,2,FALSE)</f>
        <v>#N/A</v>
      </c>
      <c r="BB43" s="174" t="e">
        <f t="shared" ref="BB43" si="153">VLOOKUP(BA43*AW43,biorisk,2,FALSE)</f>
        <v>#N/A</v>
      </c>
      <c r="BC43" s="173">
        <v>-1</v>
      </c>
      <c r="BD43" s="173">
        <v>-1</v>
      </c>
      <c r="BE43" s="181" t="e">
        <f t="shared" si="38"/>
        <v>#N/A</v>
      </c>
      <c r="BF43" s="172" t="e">
        <f t="shared" ref="BF43" si="154">VLOOKUP(BB43&amp;BD43,futurerisk,3,FALSE)</f>
        <v>#N/A</v>
      </c>
      <c r="BG43" s="296"/>
      <c r="BH43" s="347"/>
      <c r="BI43" s="347"/>
      <c r="BJ43" s="347"/>
      <c r="BK43" s="347"/>
      <c r="BL43" s="347"/>
      <c r="BM43" s="333" t="s">
        <v>713</v>
      </c>
      <c r="BN43" s="334" t="s">
        <v>714</v>
      </c>
      <c r="BO43" s="335">
        <v>-1</v>
      </c>
      <c r="BP43" s="331">
        <v>-1</v>
      </c>
      <c r="BQ43" s="331">
        <v>-1</v>
      </c>
      <c r="BR43" s="331"/>
      <c r="BS43" s="181" t="e">
        <f t="shared" si="39"/>
        <v>#N/A</v>
      </c>
      <c r="BT43" s="172" t="e">
        <f t="shared" si="7"/>
        <v>#N/A</v>
      </c>
      <c r="BU43" s="174" t="e">
        <f t="shared" si="40"/>
        <v>#N/A</v>
      </c>
      <c r="BV43" s="375" t="e">
        <f t="shared" si="9"/>
        <v>#N/A</v>
      </c>
      <c r="BW43" s="173">
        <v>-1</v>
      </c>
      <c r="BX43" s="173">
        <v>-1</v>
      </c>
      <c r="BY43" s="181" t="e">
        <f t="shared" si="41"/>
        <v>#N/A</v>
      </c>
      <c r="BZ43" s="172" t="e">
        <f t="shared" si="110"/>
        <v>#N/A</v>
      </c>
      <c r="CA43" s="296"/>
      <c r="CB43" s="347"/>
      <c r="CC43" s="347"/>
      <c r="CD43" s="347"/>
      <c r="CE43" s="347"/>
      <c r="CF43" s="347"/>
      <c r="CG43" s="333" t="s">
        <v>713</v>
      </c>
      <c r="CH43" s="334" t="s">
        <v>714</v>
      </c>
      <c r="CI43" s="363" t="s">
        <v>413</v>
      </c>
      <c r="CJ43" s="331">
        <v>4</v>
      </c>
      <c r="CK43" s="331">
        <v>5</v>
      </c>
      <c r="CL43" s="331">
        <v>3</v>
      </c>
      <c r="CM43" s="337" t="s">
        <v>165</v>
      </c>
      <c r="CN43" s="181" t="e">
        <f t="shared" si="58"/>
        <v>#N/A</v>
      </c>
      <c r="CO43" s="172" t="e">
        <f t="shared" si="128"/>
        <v>#N/A</v>
      </c>
      <c r="CP43" s="174" t="e">
        <f t="shared" si="129"/>
        <v>#N/A</v>
      </c>
      <c r="CQ43" s="174" t="e">
        <f t="shared" si="130"/>
        <v>#N/A</v>
      </c>
      <c r="CR43" s="173">
        <v>3</v>
      </c>
      <c r="CS43" s="173">
        <v>3</v>
      </c>
      <c r="CT43" s="181" t="e">
        <f t="shared" si="43"/>
        <v>#N/A</v>
      </c>
      <c r="CU43" s="172" t="e">
        <f t="shared" si="44"/>
        <v>#N/A</v>
      </c>
      <c r="CV43" s="296"/>
      <c r="CW43" s="360"/>
      <c r="CX43" s="360" t="s">
        <v>715</v>
      </c>
      <c r="CY43" s="365"/>
      <c r="CZ43" s="365"/>
      <c r="DA43" s="361" t="s">
        <v>638</v>
      </c>
      <c r="DB43" s="365"/>
      <c r="DC43" s="365"/>
      <c r="DD43" s="333" t="s">
        <v>713</v>
      </c>
      <c r="DE43" s="334" t="s">
        <v>714</v>
      </c>
      <c r="DF43" s="335">
        <v>1</v>
      </c>
      <c r="DG43" s="331">
        <v>1</v>
      </c>
      <c r="DH43" s="331">
        <v>1</v>
      </c>
      <c r="DI43" s="337" t="s">
        <v>157</v>
      </c>
      <c r="DJ43" s="181" t="e">
        <f t="shared" si="59"/>
        <v>#N/A</v>
      </c>
      <c r="DK43" s="172" t="e">
        <f t="shared" si="145"/>
        <v>#N/A</v>
      </c>
      <c r="DL43" s="174" t="e">
        <f t="shared" si="146"/>
        <v>#N/A</v>
      </c>
      <c r="DM43" s="375" t="e">
        <f t="shared" si="147"/>
        <v>#N/A</v>
      </c>
      <c r="DN43" s="173">
        <v>3</v>
      </c>
      <c r="DO43" s="173">
        <v>3</v>
      </c>
      <c r="DP43" s="181" t="e">
        <f t="shared" si="45"/>
        <v>#N/A</v>
      </c>
      <c r="DQ43" s="172" t="e">
        <f t="shared" si="148"/>
        <v>#N/A</v>
      </c>
      <c r="DR43" s="296"/>
      <c r="DS43" s="14"/>
      <c r="DT43" s="347"/>
      <c r="DU43" s="347"/>
      <c r="DV43" s="347"/>
      <c r="DW43" s="347"/>
      <c r="DX43" s="347"/>
      <c r="DY43" s="333" t="s">
        <v>713</v>
      </c>
      <c r="DZ43" s="334" t="s">
        <v>714</v>
      </c>
      <c r="EA43" s="335">
        <v>2</v>
      </c>
      <c r="EB43" s="331">
        <v>2</v>
      </c>
      <c r="EC43" s="331">
        <v>2</v>
      </c>
      <c r="ED43" s="337" t="s">
        <v>165</v>
      </c>
      <c r="EE43" s="181" t="e">
        <f t="shared" si="60"/>
        <v>#N/A</v>
      </c>
      <c r="EF43" s="172" t="e">
        <f t="shared" ref="EF43:EF54" si="155">VLOOKUP(EG43*EC43,biorisk,3,FALSE)</f>
        <v>#N/A</v>
      </c>
      <c r="EG43" s="376" t="e">
        <f t="shared" ref="EG43:EG55" si="156">VLOOKUP(EA43*EB43,likelihood,2,FALSE)</f>
        <v>#N/A</v>
      </c>
      <c r="EH43" s="375" t="e">
        <f t="shared" ref="EH43:EH55" si="157">VLOOKUP(EG43*EC43,biorisk,2,FALSE)</f>
        <v>#N/A</v>
      </c>
      <c r="EI43" s="173">
        <v>3</v>
      </c>
      <c r="EJ43" s="173">
        <v>4</v>
      </c>
      <c r="EK43" s="181" t="e">
        <f t="shared" si="49"/>
        <v>#N/A</v>
      </c>
      <c r="EL43" s="172" t="e">
        <f t="shared" ref="EL43:EL55" si="158">VLOOKUP(EH43&amp;EJ43,futurerisk,3,FALSE)</f>
        <v>#N/A</v>
      </c>
      <c r="EM43" s="296"/>
      <c r="EN43" s="14"/>
      <c r="EO43" s="332"/>
      <c r="EP43" s="332"/>
      <c r="EQ43" s="332"/>
      <c r="ER43" s="332"/>
      <c r="ES43" s="332"/>
      <c r="ET43" s="333" t="s">
        <v>713</v>
      </c>
      <c r="EU43" s="334" t="s">
        <v>714</v>
      </c>
      <c r="EV43" s="335">
        <v>2</v>
      </c>
      <c r="EW43" s="331">
        <v>2</v>
      </c>
      <c r="EX43" s="331">
        <v>2</v>
      </c>
      <c r="EY43" s="337" t="s">
        <v>165</v>
      </c>
      <c r="EZ43" s="181" t="e">
        <f t="shared" si="117"/>
        <v>#N/A</v>
      </c>
      <c r="FA43" s="172" t="e">
        <f t="shared" si="22"/>
        <v>#N/A</v>
      </c>
      <c r="FB43" s="376" t="e">
        <f t="shared" si="23"/>
        <v>#N/A</v>
      </c>
      <c r="FC43" s="375" t="e">
        <f t="shared" si="24"/>
        <v>#N/A</v>
      </c>
      <c r="FD43" s="173">
        <v>3</v>
      </c>
      <c r="FE43" s="173">
        <v>4</v>
      </c>
      <c r="FF43" s="181" t="e">
        <f t="shared" si="51"/>
        <v>#N/A</v>
      </c>
      <c r="FG43" s="172" t="e">
        <f t="shared" ref="FG43:FG50" si="159">VLOOKUP(FC43&amp;FE43,futurerisk,3,FALSE)</f>
        <v>#N/A</v>
      </c>
      <c r="FH43" s="296"/>
      <c r="FI43" s="14"/>
      <c r="FJ43" s="332"/>
      <c r="FK43" s="332"/>
      <c r="FL43" s="332"/>
      <c r="FM43" s="332"/>
      <c r="FN43" s="332"/>
      <c r="FO43" s="333" t="s">
        <v>713</v>
      </c>
      <c r="FP43" s="334" t="s">
        <v>714</v>
      </c>
      <c r="FQ43" s="335">
        <v>1</v>
      </c>
      <c r="FR43" s="331">
        <v>1</v>
      </c>
      <c r="FS43" s="331">
        <v>1</v>
      </c>
      <c r="FT43" s="337" t="s">
        <v>165</v>
      </c>
      <c r="FU43" s="181" t="e">
        <f t="shared" si="118"/>
        <v>#N/A</v>
      </c>
      <c r="FV43" s="172" t="e">
        <f t="shared" si="119"/>
        <v>#N/A</v>
      </c>
      <c r="FW43" s="376" t="e">
        <f t="shared" si="120"/>
        <v>#N/A</v>
      </c>
      <c r="FX43" s="375" t="e">
        <f t="shared" si="121"/>
        <v>#N/A</v>
      </c>
      <c r="FY43" s="173">
        <v>3</v>
      </c>
      <c r="FZ43" s="173">
        <v>4</v>
      </c>
      <c r="GA43" s="181" t="e">
        <f t="shared" si="52"/>
        <v>#N/A</v>
      </c>
      <c r="GB43" s="172" t="e">
        <f t="shared" si="122"/>
        <v>#N/A</v>
      </c>
      <c r="GC43" s="296"/>
      <c r="GD43" s="14"/>
      <c r="GE43" s="332"/>
      <c r="GF43" s="332"/>
      <c r="GG43" s="332"/>
      <c r="GH43" s="332"/>
      <c r="GI43" s="332"/>
      <c r="GJ43" s="333" t="s">
        <v>713</v>
      </c>
      <c r="GK43" s="334" t="s">
        <v>714</v>
      </c>
      <c r="GL43" s="335">
        <v>3</v>
      </c>
      <c r="GM43" s="331">
        <v>2</v>
      </c>
      <c r="GN43" s="331">
        <v>2</v>
      </c>
      <c r="GO43" s="337" t="s">
        <v>165</v>
      </c>
      <c r="GP43" s="181" t="e">
        <f t="shared" si="61"/>
        <v>#N/A</v>
      </c>
      <c r="GQ43" s="172" t="e">
        <f t="shared" si="31"/>
        <v>#N/A</v>
      </c>
      <c r="GR43" s="376" t="e">
        <f t="shared" si="32"/>
        <v>#N/A</v>
      </c>
      <c r="GS43" s="375" t="e">
        <f t="shared" si="123"/>
        <v>#N/A</v>
      </c>
      <c r="GT43" s="173">
        <v>3</v>
      </c>
      <c r="GU43" s="173">
        <v>4</v>
      </c>
      <c r="GV43" s="181" t="e">
        <f t="shared" si="53"/>
        <v>#N/A</v>
      </c>
      <c r="GW43" s="172" t="e">
        <f t="shared" si="54"/>
        <v>#N/A</v>
      </c>
      <c r="GX43" s="296"/>
      <c r="GY43" s="14"/>
      <c r="GZ43" s="332"/>
      <c r="HA43" s="332"/>
      <c r="HB43" s="332"/>
      <c r="HC43" s="332"/>
      <c r="HD43" s="332"/>
      <c r="HE43" s="333" t="s">
        <v>713</v>
      </c>
      <c r="HF43" s="334" t="s">
        <v>714</v>
      </c>
    </row>
    <row r="44" spans="1:214" ht="100" customHeight="1">
      <c r="A44" s="178" t="s">
        <v>423</v>
      </c>
      <c r="B44" s="175" t="s">
        <v>77</v>
      </c>
      <c r="C44" s="175" t="s">
        <v>54</v>
      </c>
      <c r="D44" s="18" t="s">
        <v>88</v>
      </c>
      <c r="E44" s="465">
        <v>40</v>
      </c>
      <c r="F44" s="38" t="s">
        <v>424</v>
      </c>
      <c r="G44" s="335">
        <v>1</v>
      </c>
      <c r="H44" s="331">
        <v>1</v>
      </c>
      <c r="I44" s="331">
        <v>1</v>
      </c>
      <c r="J44" s="331" t="s">
        <v>179</v>
      </c>
      <c r="K44" s="181" t="e">
        <f t="shared" si="55"/>
        <v>#N/A</v>
      </c>
      <c r="L44" s="172" t="e">
        <f t="shared" si="106"/>
        <v>#N/A</v>
      </c>
      <c r="M44" s="174" t="e">
        <f t="shared" si="107"/>
        <v>#N/A</v>
      </c>
      <c r="N44" s="174" t="e">
        <f t="shared" si="131"/>
        <v>#N/A</v>
      </c>
      <c r="O44" s="173">
        <v>3</v>
      </c>
      <c r="P44" s="173">
        <v>4</v>
      </c>
      <c r="Q44" s="181" t="e">
        <f t="shared" si="34"/>
        <v>#N/A</v>
      </c>
      <c r="R44" s="172" t="e">
        <f t="shared" si="124"/>
        <v>#N/A</v>
      </c>
      <c r="S44" s="296"/>
      <c r="T44" s="332"/>
      <c r="U44" s="332"/>
      <c r="V44" s="332"/>
      <c r="W44" s="332"/>
      <c r="X44" s="332"/>
      <c r="Y44" s="333" t="s">
        <v>716</v>
      </c>
      <c r="Z44" s="334" t="s">
        <v>717</v>
      </c>
      <c r="AA44" s="335">
        <v>5</v>
      </c>
      <c r="AB44" s="331">
        <v>3</v>
      </c>
      <c r="AC44" s="331">
        <v>2</v>
      </c>
      <c r="AD44" s="331" t="s">
        <v>165</v>
      </c>
      <c r="AE44" s="181" t="e">
        <f t="shared" si="56"/>
        <v>#N/A</v>
      </c>
      <c r="AF44" s="172" t="e">
        <f t="shared" si="125"/>
        <v>#N/A</v>
      </c>
      <c r="AG44" s="174" t="e">
        <f t="shared" si="126"/>
        <v>#N/A</v>
      </c>
      <c r="AH44" s="174" t="e">
        <f t="shared" si="142"/>
        <v>#N/A</v>
      </c>
      <c r="AI44" s="173">
        <v>4</v>
      </c>
      <c r="AJ44" s="173">
        <v>4</v>
      </c>
      <c r="AK44" s="181" t="e">
        <f t="shared" si="36"/>
        <v>#N/A</v>
      </c>
      <c r="AL44" s="172" t="e">
        <f t="shared" si="151"/>
        <v>#N/A</v>
      </c>
      <c r="AM44" s="296"/>
      <c r="AN44" s="347"/>
      <c r="AO44" s="347"/>
      <c r="AP44" s="347"/>
      <c r="AQ44" s="347"/>
      <c r="AR44" s="347"/>
      <c r="AS44" s="333" t="s">
        <v>716</v>
      </c>
      <c r="AT44" s="334" t="s">
        <v>717</v>
      </c>
      <c r="AU44" s="444">
        <v>5</v>
      </c>
      <c r="AV44" s="442">
        <v>5</v>
      </c>
      <c r="AW44" s="442">
        <v>2</v>
      </c>
      <c r="AX44" s="442" t="s">
        <v>165</v>
      </c>
      <c r="AY44" s="181" t="e">
        <f t="shared" si="57"/>
        <v>#N/A</v>
      </c>
      <c r="AZ44" s="172" t="e">
        <f t="shared" si="143"/>
        <v>#N/A</v>
      </c>
      <c r="BA44" s="426" t="e">
        <f t="shared" si="144"/>
        <v>#N/A</v>
      </c>
      <c r="BB44" s="443" t="e">
        <f t="shared" si="102"/>
        <v>#N/A</v>
      </c>
      <c r="BC44" s="429">
        <v>4</v>
      </c>
      <c r="BD44" s="173">
        <v>4</v>
      </c>
      <c r="BE44" s="181" t="e">
        <f t="shared" si="38"/>
        <v>#N/A</v>
      </c>
      <c r="BF44" s="172" t="e">
        <f t="shared" ref="BF44:BF74" si="160">VLOOKUP(BB44&amp;BD44,futurerisk,3,FALSE)</f>
        <v>#N/A</v>
      </c>
      <c r="BG44" s="296"/>
      <c r="BH44" s="347"/>
      <c r="BI44" s="347"/>
      <c r="BJ44" s="347"/>
      <c r="BK44" s="347"/>
      <c r="BL44" s="347"/>
      <c r="BM44" s="333" t="s">
        <v>716</v>
      </c>
      <c r="BN44" s="334" t="s">
        <v>717</v>
      </c>
      <c r="BO44" s="335">
        <v>5</v>
      </c>
      <c r="BP44" s="331">
        <v>5</v>
      </c>
      <c r="BQ44" s="331">
        <v>2</v>
      </c>
      <c r="BR44" s="331" t="s">
        <v>165</v>
      </c>
      <c r="BS44" s="181" t="e">
        <f t="shared" si="39"/>
        <v>#N/A</v>
      </c>
      <c r="BT44" s="172" t="e">
        <f t="shared" si="7"/>
        <v>#N/A</v>
      </c>
      <c r="BU44" s="174" t="e">
        <f t="shared" si="40"/>
        <v>#N/A</v>
      </c>
      <c r="BV44" s="375" t="e">
        <f t="shared" si="9"/>
        <v>#N/A</v>
      </c>
      <c r="BW44" s="173">
        <v>4</v>
      </c>
      <c r="BX44" s="173">
        <v>4</v>
      </c>
      <c r="BY44" s="181" t="e">
        <f t="shared" si="41"/>
        <v>#N/A</v>
      </c>
      <c r="BZ44" s="172" t="e">
        <f t="shared" si="110"/>
        <v>#N/A</v>
      </c>
      <c r="CA44" s="296"/>
      <c r="CB44" s="347"/>
      <c r="CC44" s="347"/>
      <c r="CD44" s="347"/>
      <c r="CE44" s="347"/>
      <c r="CF44" s="347"/>
      <c r="CG44" s="333" t="s">
        <v>716</v>
      </c>
      <c r="CH44" s="334" t="s">
        <v>717</v>
      </c>
      <c r="CI44" s="363" t="s">
        <v>424</v>
      </c>
      <c r="CJ44" s="331">
        <v>4</v>
      </c>
      <c r="CK44" s="331">
        <v>5</v>
      </c>
      <c r="CL44" s="331">
        <v>4</v>
      </c>
      <c r="CM44" s="331" t="s">
        <v>179</v>
      </c>
      <c r="CN44" s="181" t="e">
        <f t="shared" si="58"/>
        <v>#N/A</v>
      </c>
      <c r="CO44" s="172" t="e">
        <f t="shared" si="128"/>
        <v>#N/A</v>
      </c>
      <c r="CP44" s="174" t="e">
        <f t="shared" si="129"/>
        <v>#N/A</v>
      </c>
      <c r="CQ44" s="174" t="e">
        <f t="shared" si="130"/>
        <v>#N/A</v>
      </c>
      <c r="CR44" s="173">
        <v>5</v>
      </c>
      <c r="CS44" s="173">
        <v>4</v>
      </c>
      <c r="CT44" s="181" t="e">
        <f t="shared" si="43"/>
        <v>#N/A</v>
      </c>
      <c r="CU44" s="172" t="e">
        <f t="shared" si="44"/>
        <v>#N/A</v>
      </c>
      <c r="CV44" s="296"/>
      <c r="CW44" s="360"/>
      <c r="CX44" s="360" t="s">
        <v>718</v>
      </c>
      <c r="CY44" s="361"/>
      <c r="CZ44" s="361"/>
      <c r="DA44" s="361" t="s">
        <v>638</v>
      </c>
      <c r="DB44" s="361"/>
      <c r="DC44" s="361"/>
      <c r="DD44" s="333" t="s">
        <v>716</v>
      </c>
      <c r="DE44" s="334" t="s">
        <v>717</v>
      </c>
      <c r="DF44" s="335">
        <v>1</v>
      </c>
      <c r="DG44" s="331">
        <v>1</v>
      </c>
      <c r="DH44" s="331">
        <v>1</v>
      </c>
      <c r="DI44" s="331" t="s">
        <v>157</v>
      </c>
      <c r="DJ44" s="181" t="e">
        <f t="shared" si="59"/>
        <v>#N/A</v>
      </c>
      <c r="DK44" s="172" t="e">
        <f t="shared" si="145"/>
        <v>#N/A</v>
      </c>
      <c r="DL44" s="174" t="e">
        <f t="shared" si="146"/>
        <v>#N/A</v>
      </c>
      <c r="DM44" s="375" t="e">
        <f t="shared" si="147"/>
        <v>#N/A</v>
      </c>
      <c r="DN44" s="173">
        <v>3</v>
      </c>
      <c r="DO44" s="173">
        <v>3</v>
      </c>
      <c r="DP44" s="181" t="e">
        <f t="shared" si="45"/>
        <v>#N/A</v>
      </c>
      <c r="DQ44" s="172" t="e">
        <f t="shared" si="148"/>
        <v>#N/A</v>
      </c>
      <c r="DR44" s="296"/>
      <c r="DS44" s="14"/>
      <c r="DT44" s="347"/>
      <c r="DU44" s="347"/>
      <c r="DV44" s="347"/>
      <c r="DW44" s="347"/>
      <c r="DX44" s="347"/>
      <c r="DY44" s="333" t="s">
        <v>716</v>
      </c>
      <c r="DZ44" s="334" t="s">
        <v>717</v>
      </c>
      <c r="EA44" s="335">
        <v>1</v>
      </c>
      <c r="EB44" s="331">
        <v>1</v>
      </c>
      <c r="EC44" s="331">
        <v>1</v>
      </c>
      <c r="ED44" s="331" t="s">
        <v>165</v>
      </c>
      <c r="EE44" s="181" t="e">
        <f t="shared" si="60"/>
        <v>#N/A</v>
      </c>
      <c r="EF44" s="172" t="e">
        <f t="shared" si="155"/>
        <v>#N/A</v>
      </c>
      <c r="EG44" s="376" t="e">
        <f t="shared" si="156"/>
        <v>#N/A</v>
      </c>
      <c r="EH44" s="375" t="e">
        <f t="shared" si="157"/>
        <v>#N/A</v>
      </c>
      <c r="EI44" s="173">
        <v>3</v>
      </c>
      <c r="EJ44" s="173">
        <v>4</v>
      </c>
      <c r="EK44" s="181" t="e">
        <f t="shared" si="49"/>
        <v>#N/A</v>
      </c>
      <c r="EL44" s="172" t="e">
        <f t="shared" si="158"/>
        <v>#N/A</v>
      </c>
      <c r="EM44" s="296"/>
      <c r="EN44" s="14"/>
      <c r="EO44" s="332"/>
      <c r="EP44" s="332"/>
      <c r="EQ44" s="332"/>
      <c r="ER44" s="332"/>
      <c r="ES44" s="332"/>
      <c r="ET44" s="333" t="s">
        <v>716</v>
      </c>
      <c r="EU44" s="334" t="s">
        <v>717</v>
      </c>
      <c r="EV44" s="335">
        <v>-1</v>
      </c>
      <c r="EW44" s="331">
        <v>-1</v>
      </c>
      <c r="EX44" s="331">
        <v>-1</v>
      </c>
      <c r="EY44" s="331"/>
      <c r="EZ44" s="181" t="e">
        <f t="shared" si="117"/>
        <v>#N/A</v>
      </c>
      <c r="FA44" s="172" t="e">
        <f t="shared" si="22"/>
        <v>#N/A</v>
      </c>
      <c r="FB44" s="174" t="e">
        <f t="shared" si="23"/>
        <v>#N/A</v>
      </c>
      <c r="FC44" s="174" t="e">
        <f t="shared" si="24"/>
        <v>#N/A</v>
      </c>
      <c r="FD44" s="173">
        <v>-1</v>
      </c>
      <c r="FE44" s="173">
        <v>-1</v>
      </c>
      <c r="FF44" s="181" t="e">
        <f t="shared" si="51"/>
        <v>#N/A</v>
      </c>
      <c r="FG44" s="172" t="e">
        <f t="shared" si="159"/>
        <v>#N/A</v>
      </c>
      <c r="FH44" s="296"/>
      <c r="FI44" s="14"/>
      <c r="FJ44" s="332"/>
      <c r="FK44" s="332"/>
      <c r="FL44" s="332"/>
      <c r="FM44" s="332"/>
      <c r="FN44" s="332"/>
      <c r="FO44" s="333" t="s">
        <v>716</v>
      </c>
      <c r="FP44" s="334" t="s">
        <v>717</v>
      </c>
      <c r="FQ44" s="335">
        <v>1</v>
      </c>
      <c r="FR44" s="331">
        <v>1</v>
      </c>
      <c r="FS44" s="331">
        <v>1</v>
      </c>
      <c r="FT44" s="331" t="s">
        <v>165</v>
      </c>
      <c r="FU44" s="181" t="e">
        <f t="shared" si="118"/>
        <v>#N/A</v>
      </c>
      <c r="FV44" s="172" t="e">
        <f t="shared" si="119"/>
        <v>#N/A</v>
      </c>
      <c r="FW44" s="376" t="e">
        <f t="shared" si="120"/>
        <v>#N/A</v>
      </c>
      <c r="FX44" s="375" t="e">
        <f t="shared" si="121"/>
        <v>#N/A</v>
      </c>
      <c r="FY44" s="173">
        <v>3</v>
      </c>
      <c r="FZ44" s="173">
        <v>4</v>
      </c>
      <c r="GA44" s="181" t="e">
        <f t="shared" si="52"/>
        <v>#N/A</v>
      </c>
      <c r="GB44" s="172" t="e">
        <f t="shared" si="122"/>
        <v>#N/A</v>
      </c>
      <c r="GC44" s="296"/>
      <c r="GD44" s="14"/>
      <c r="GE44" s="332"/>
      <c r="GF44" s="332"/>
      <c r="GG44" s="332"/>
      <c r="GH44" s="332"/>
      <c r="GI44" s="332"/>
      <c r="GJ44" s="333" t="s">
        <v>716</v>
      </c>
      <c r="GK44" s="334" t="s">
        <v>717</v>
      </c>
      <c r="GL44" s="335">
        <v>1</v>
      </c>
      <c r="GM44" s="331">
        <v>1</v>
      </c>
      <c r="GN44" s="331">
        <v>1</v>
      </c>
      <c r="GO44" s="331" t="s">
        <v>165</v>
      </c>
      <c r="GP44" s="181" t="e">
        <f t="shared" si="61"/>
        <v>#N/A</v>
      </c>
      <c r="GQ44" s="172" t="e">
        <f t="shared" si="31"/>
        <v>#N/A</v>
      </c>
      <c r="GR44" s="376" t="e">
        <f t="shared" si="32"/>
        <v>#N/A</v>
      </c>
      <c r="GS44" s="375" t="e">
        <f t="shared" si="123"/>
        <v>#N/A</v>
      </c>
      <c r="GT44" s="173">
        <v>3</v>
      </c>
      <c r="GU44" s="173">
        <v>4</v>
      </c>
      <c r="GV44" s="181" t="e">
        <f t="shared" si="53"/>
        <v>#N/A</v>
      </c>
      <c r="GW44" s="172" t="e">
        <f t="shared" si="54"/>
        <v>#N/A</v>
      </c>
      <c r="GX44" s="296"/>
      <c r="GY44" s="14"/>
      <c r="GZ44" s="332"/>
      <c r="HA44" s="332"/>
      <c r="HB44" s="332"/>
      <c r="HC44" s="332"/>
      <c r="HD44" s="332"/>
      <c r="HE44" s="333" t="s">
        <v>716</v>
      </c>
      <c r="HF44" s="334" t="s">
        <v>717</v>
      </c>
    </row>
    <row r="45" spans="1:214" ht="100" customHeight="1">
      <c r="A45" s="178" t="s">
        <v>423</v>
      </c>
      <c r="B45" s="175" t="s">
        <v>77</v>
      </c>
      <c r="C45" s="175" t="s">
        <v>51</v>
      </c>
      <c r="D45" s="18" t="s">
        <v>89</v>
      </c>
      <c r="E45" s="465">
        <v>41</v>
      </c>
      <c r="F45" s="38" t="s">
        <v>436</v>
      </c>
      <c r="G45" s="335">
        <v>1</v>
      </c>
      <c r="H45" s="331">
        <v>1</v>
      </c>
      <c r="I45" s="331">
        <v>1</v>
      </c>
      <c r="J45" s="337" t="s">
        <v>600</v>
      </c>
      <c r="K45" s="181" t="e">
        <f t="shared" si="55"/>
        <v>#N/A</v>
      </c>
      <c r="L45" s="172" t="e">
        <f t="shared" si="106"/>
        <v>#N/A</v>
      </c>
      <c r="M45" s="174" t="e">
        <f t="shared" si="107"/>
        <v>#N/A</v>
      </c>
      <c r="N45" s="174" t="e">
        <f t="shared" si="131"/>
        <v>#N/A</v>
      </c>
      <c r="O45" s="173">
        <v>3</v>
      </c>
      <c r="P45" s="173">
        <v>4</v>
      </c>
      <c r="Q45" s="181" t="e">
        <f t="shared" si="34"/>
        <v>#N/A</v>
      </c>
      <c r="R45" s="172" t="e">
        <f>VLOOKUP(N45&amp;P45,futurerisk,3,FALSE)</f>
        <v>#N/A</v>
      </c>
      <c r="S45" s="296"/>
      <c r="T45" s="332"/>
      <c r="U45" s="332"/>
      <c r="V45" s="332"/>
      <c r="W45" s="332"/>
      <c r="X45" s="332"/>
      <c r="Y45" s="333" t="s">
        <v>647</v>
      </c>
      <c r="Z45" s="334" t="s">
        <v>719</v>
      </c>
      <c r="AA45" s="335">
        <v>1</v>
      </c>
      <c r="AB45" s="331">
        <v>1</v>
      </c>
      <c r="AC45" s="331">
        <v>1</v>
      </c>
      <c r="AD45" s="337" t="s">
        <v>600</v>
      </c>
      <c r="AE45" s="181" t="e">
        <f t="shared" si="56"/>
        <v>#N/A</v>
      </c>
      <c r="AF45" s="172" t="e">
        <f t="shared" si="125"/>
        <v>#N/A</v>
      </c>
      <c r="AG45" s="174" t="e">
        <f t="shared" si="126"/>
        <v>#N/A</v>
      </c>
      <c r="AH45" s="174" t="e">
        <f t="shared" si="142"/>
        <v>#N/A</v>
      </c>
      <c r="AI45" s="173">
        <v>3</v>
      </c>
      <c r="AJ45" s="173">
        <v>4</v>
      </c>
      <c r="AK45" s="181" t="e">
        <f t="shared" si="36"/>
        <v>#N/A</v>
      </c>
      <c r="AL45" s="172" t="e">
        <f t="shared" si="151"/>
        <v>#N/A</v>
      </c>
      <c r="AM45" s="296"/>
      <c r="AN45" s="347"/>
      <c r="AO45" s="347"/>
      <c r="AP45" s="347"/>
      <c r="AQ45" s="347"/>
      <c r="AR45" s="347"/>
      <c r="AS45" s="333" t="s">
        <v>647</v>
      </c>
      <c r="AT45" s="334" t="s">
        <v>719</v>
      </c>
      <c r="AU45" s="444">
        <v>3</v>
      </c>
      <c r="AV45" s="442">
        <v>5</v>
      </c>
      <c r="AW45" s="442">
        <v>1</v>
      </c>
      <c r="AX45" s="442" t="s">
        <v>165</v>
      </c>
      <c r="AY45" s="181" t="e">
        <f t="shared" si="57"/>
        <v>#N/A</v>
      </c>
      <c r="AZ45" s="172" t="e">
        <f t="shared" si="143"/>
        <v>#N/A</v>
      </c>
      <c r="BA45" s="426" t="e">
        <f t="shared" si="144"/>
        <v>#N/A</v>
      </c>
      <c r="BB45" s="443" t="e">
        <f t="shared" si="102"/>
        <v>#N/A</v>
      </c>
      <c r="BC45" s="429">
        <v>2</v>
      </c>
      <c r="BD45" s="173">
        <v>4</v>
      </c>
      <c r="BE45" s="181" t="e">
        <f t="shared" si="38"/>
        <v>#N/A</v>
      </c>
      <c r="BF45" s="172" t="e">
        <f t="shared" si="160"/>
        <v>#N/A</v>
      </c>
      <c r="BG45" s="296"/>
      <c r="BH45" s="347"/>
      <c r="BI45" s="347"/>
      <c r="BJ45" s="347"/>
      <c r="BK45" s="347"/>
      <c r="BL45" s="347"/>
      <c r="BM45" s="333" t="s">
        <v>647</v>
      </c>
      <c r="BN45" s="334" t="s">
        <v>719</v>
      </c>
      <c r="BO45" s="335">
        <v>3</v>
      </c>
      <c r="BP45" s="331">
        <v>5</v>
      </c>
      <c r="BQ45" s="331">
        <v>1</v>
      </c>
      <c r="BR45" s="331" t="s">
        <v>165</v>
      </c>
      <c r="BS45" s="181" t="e">
        <f t="shared" si="39"/>
        <v>#N/A</v>
      </c>
      <c r="BT45" s="172" t="e">
        <f t="shared" si="7"/>
        <v>#N/A</v>
      </c>
      <c r="BU45" s="174" t="e">
        <f t="shared" si="40"/>
        <v>#N/A</v>
      </c>
      <c r="BV45" s="375" t="e">
        <f t="shared" si="9"/>
        <v>#N/A</v>
      </c>
      <c r="BW45" s="173">
        <v>3</v>
      </c>
      <c r="BX45" s="173">
        <v>3</v>
      </c>
      <c r="BY45" s="181" t="e">
        <f t="shared" si="41"/>
        <v>#N/A</v>
      </c>
      <c r="BZ45" s="172" t="e">
        <f t="shared" si="110"/>
        <v>#N/A</v>
      </c>
      <c r="CA45" s="296"/>
      <c r="CB45" s="347"/>
      <c r="CC45" s="347"/>
      <c r="CD45" s="347"/>
      <c r="CE45" s="347"/>
      <c r="CF45" s="347"/>
      <c r="CG45" s="333" t="s">
        <v>647</v>
      </c>
      <c r="CH45" s="334" t="s">
        <v>719</v>
      </c>
      <c r="CI45" s="363" t="s">
        <v>436</v>
      </c>
      <c r="CJ45" s="335">
        <v>-1</v>
      </c>
      <c r="CK45" s="331">
        <v>-1</v>
      </c>
      <c r="CL45" s="331">
        <v>-1</v>
      </c>
      <c r="CM45" s="331"/>
      <c r="CN45" s="181" t="e">
        <f t="shared" si="58"/>
        <v>#N/A</v>
      </c>
      <c r="CO45" s="172" t="e">
        <f>VLOOKUP(CP45*CL45,biorisk,3,FALSE)</f>
        <v>#N/A</v>
      </c>
      <c r="CP45" s="174" t="e">
        <f t="shared" ref="CP45:CP48" si="161">VLOOKUP(CJ45*CK45,likelihood,2,FALSE)</f>
        <v>#N/A</v>
      </c>
      <c r="CQ45" s="174" t="e">
        <f t="shared" ref="CQ45:CQ48" si="162">VLOOKUP(CP45*CL45,biorisk,2,FALSE)</f>
        <v>#N/A</v>
      </c>
      <c r="CR45" s="173">
        <v>-1</v>
      </c>
      <c r="CS45" s="173">
        <v>-1</v>
      </c>
      <c r="CT45" s="181" t="e">
        <f t="shared" si="43"/>
        <v>#N/A</v>
      </c>
      <c r="CU45" s="172" t="e">
        <f t="shared" ref="CU45:CU48" si="163">VLOOKUP(CQ45&amp;CS45,futurerisk,3,FALSE)</f>
        <v>#N/A</v>
      </c>
      <c r="CV45" s="296"/>
      <c r="CW45" s="360" t="s">
        <v>720</v>
      </c>
      <c r="CX45" s="360"/>
      <c r="CY45" s="361" t="s">
        <v>721</v>
      </c>
      <c r="CZ45" s="361"/>
      <c r="DA45" s="361" t="s">
        <v>638</v>
      </c>
      <c r="DB45" s="361" t="s">
        <v>722</v>
      </c>
      <c r="DC45" s="361"/>
      <c r="DD45" s="333" t="s">
        <v>647</v>
      </c>
      <c r="DE45" s="334" t="s">
        <v>719</v>
      </c>
      <c r="DF45" s="335">
        <v>-1</v>
      </c>
      <c r="DG45" s="331">
        <v>-1</v>
      </c>
      <c r="DH45" s="331">
        <v>-1</v>
      </c>
      <c r="DI45" s="331"/>
      <c r="DJ45" s="181" t="e">
        <f t="shared" si="59"/>
        <v>#N/A</v>
      </c>
      <c r="DK45" s="172" t="e">
        <f>VLOOKUP(DL45*DH45,biorisk,3,FALSE)</f>
        <v>#N/A</v>
      </c>
      <c r="DL45" s="174" t="e">
        <f t="shared" si="146"/>
        <v>#N/A</v>
      </c>
      <c r="DM45" s="174" t="e">
        <f t="shared" si="147"/>
        <v>#N/A</v>
      </c>
      <c r="DN45" s="173">
        <v>-1</v>
      </c>
      <c r="DO45" s="173">
        <v>-1</v>
      </c>
      <c r="DP45" s="181" t="e">
        <f t="shared" si="45"/>
        <v>#N/A</v>
      </c>
      <c r="DQ45" s="172" t="e">
        <f t="shared" si="148"/>
        <v>#N/A</v>
      </c>
      <c r="DR45" s="296"/>
      <c r="DS45" s="14"/>
      <c r="DT45" s="347"/>
      <c r="DU45" s="347"/>
      <c r="DV45" s="347"/>
      <c r="DW45" s="347"/>
      <c r="DX45" s="347"/>
      <c r="DY45" s="333" t="s">
        <v>647</v>
      </c>
      <c r="DZ45" s="334" t="s">
        <v>719</v>
      </c>
      <c r="EA45" s="335">
        <v>-1</v>
      </c>
      <c r="EB45" s="331">
        <v>-1</v>
      </c>
      <c r="EC45" s="331">
        <v>-1</v>
      </c>
      <c r="ED45" s="331"/>
      <c r="EE45" s="181" t="e">
        <f t="shared" si="60"/>
        <v>#N/A</v>
      </c>
      <c r="EF45" s="172" t="e">
        <f>VLOOKUP(EG45*EC45,biorisk,3,FALSE)</f>
        <v>#N/A</v>
      </c>
      <c r="EG45" s="174" t="e">
        <f t="shared" si="156"/>
        <v>#N/A</v>
      </c>
      <c r="EH45" s="174" t="e">
        <f t="shared" si="157"/>
        <v>#N/A</v>
      </c>
      <c r="EI45" s="173">
        <v>-1</v>
      </c>
      <c r="EJ45" s="173">
        <v>-1</v>
      </c>
      <c r="EK45" s="181" t="e">
        <f t="shared" si="49"/>
        <v>#N/A</v>
      </c>
      <c r="EL45" s="172" t="e">
        <f t="shared" si="158"/>
        <v>#N/A</v>
      </c>
      <c r="EM45" s="296"/>
      <c r="EN45" s="14"/>
      <c r="EO45" s="332"/>
      <c r="EP45" s="332"/>
      <c r="EQ45" s="332"/>
      <c r="ER45" s="332"/>
      <c r="ES45" s="332"/>
      <c r="ET45" s="333" t="s">
        <v>647</v>
      </c>
      <c r="EU45" s="334" t="s">
        <v>719</v>
      </c>
      <c r="EV45" s="335">
        <v>-1</v>
      </c>
      <c r="EW45" s="331">
        <v>-1</v>
      </c>
      <c r="EX45" s="331">
        <v>-1</v>
      </c>
      <c r="EY45" s="331"/>
      <c r="EZ45" s="181" t="e">
        <f t="shared" si="117"/>
        <v>#N/A</v>
      </c>
      <c r="FA45" s="172" t="e">
        <f t="shared" si="22"/>
        <v>#N/A</v>
      </c>
      <c r="FB45" s="174" t="e">
        <f t="shared" si="23"/>
        <v>#N/A</v>
      </c>
      <c r="FC45" s="174" t="e">
        <f t="shared" si="24"/>
        <v>#N/A</v>
      </c>
      <c r="FD45" s="173">
        <v>-1</v>
      </c>
      <c r="FE45" s="173">
        <v>-1</v>
      </c>
      <c r="FF45" s="181" t="e">
        <f t="shared" si="51"/>
        <v>#N/A</v>
      </c>
      <c r="FG45" s="172" t="e">
        <f t="shared" si="159"/>
        <v>#N/A</v>
      </c>
      <c r="FH45" s="296"/>
      <c r="FI45" s="14"/>
      <c r="FJ45" s="332"/>
      <c r="FK45" s="332"/>
      <c r="FL45" s="332"/>
      <c r="FM45" s="332"/>
      <c r="FN45" s="332"/>
      <c r="FO45" s="333" t="s">
        <v>647</v>
      </c>
      <c r="FP45" s="334" t="s">
        <v>719</v>
      </c>
      <c r="FQ45" s="335">
        <v>1</v>
      </c>
      <c r="FR45" s="331">
        <v>1</v>
      </c>
      <c r="FS45" s="331">
        <v>1</v>
      </c>
      <c r="FT45" s="331" t="s">
        <v>600</v>
      </c>
      <c r="FU45" s="181" t="e">
        <f t="shared" si="118"/>
        <v>#N/A</v>
      </c>
      <c r="FV45" s="172" t="e">
        <f t="shared" si="119"/>
        <v>#N/A</v>
      </c>
      <c r="FW45" s="376" t="e">
        <f t="shared" si="120"/>
        <v>#N/A</v>
      </c>
      <c r="FX45" s="375" t="e">
        <f t="shared" si="121"/>
        <v>#N/A</v>
      </c>
      <c r="FY45" s="173">
        <v>3</v>
      </c>
      <c r="FZ45" s="173">
        <v>3</v>
      </c>
      <c r="GA45" s="181" t="e">
        <f t="shared" si="52"/>
        <v>#N/A</v>
      </c>
      <c r="GB45" s="172" t="e">
        <f t="shared" si="122"/>
        <v>#N/A</v>
      </c>
      <c r="GC45" s="296"/>
      <c r="GD45" s="14"/>
      <c r="GE45" s="332"/>
      <c r="GF45" s="332"/>
      <c r="GG45" s="332"/>
      <c r="GH45" s="332"/>
      <c r="GI45" s="332"/>
      <c r="GJ45" s="333" t="s">
        <v>647</v>
      </c>
      <c r="GK45" s="334" t="s">
        <v>719</v>
      </c>
      <c r="GL45" s="335">
        <v>-1</v>
      </c>
      <c r="GM45" s="331">
        <v>-1</v>
      </c>
      <c r="GN45" s="331">
        <v>-1</v>
      </c>
      <c r="GO45" s="331"/>
      <c r="GP45" s="181" t="e">
        <f t="shared" si="61"/>
        <v>#N/A</v>
      </c>
      <c r="GQ45" s="172" t="e">
        <f>VLOOKUP(GR45*GN45,biorisk,3,FALSE)</f>
        <v>#N/A</v>
      </c>
      <c r="GR45" s="376" t="e">
        <f t="shared" si="32"/>
        <v>#N/A</v>
      </c>
      <c r="GS45" s="174" t="e">
        <f t="shared" si="123"/>
        <v>#N/A</v>
      </c>
      <c r="GT45" s="173">
        <v>-1</v>
      </c>
      <c r="GU45" s="173">
        <v>-1</v>
      </c>
      <c r="GV45" s="181" t="e">
        <f t="shared" si="53"/>
        <v>#N/A</v>
      </c>
      <c r="GW45" s="172" t="e">
        <f t="shared" si="54"/>
        <v>#N/A</v>
      </c>
      <c r="GX45" s="296"/>
      <c r="GY45" s="14"/>
      <c r="GZ45" s="332"/>
      <c r="HA45" s="332"/>
      <c r="HB45" s="332"/>
      <c r="HC45" s="332"/>
      <c r="HD45" s="332"/>
      <c r="HE45" s="333" t="s">
        <v>647</v>
      </c>
      <c r="HF45" s="334" t="s">
        <v>719</v>
      </c>
    </row>
    <row r="46" spans="1:214" ht="100" customHeight="1">
      <c r="A46" s="178" t="s">
        <v>423</v>
      </c>
      <c r="B46" s="175" t="s">
        <v>77</v>
      </c>
      <c r="C46" s="175" t="s">
        <v>54</v>
      </c>
      <c r="D46" s="18" t="s">
        <v>90</v>
      </c>
      <c r="E46" s="465">
        <v>42</v>
      </c>
      <c r="F46" s="38" t="s">
        <v>548</v>
      </c>
      <c r="G46" s="335">
        <v>-1</v>
      </c>
      <c r="H46" s="331">
        <v>-1</v>
      </c>
      <c r="I46" s="331">
        <v>-1</v>
      </c>
      <c r="J46" s="331"/>
      <c r="K46" s="181" t="e">
        <f t="shared" si="55"/>
        <v>#N/A</v>
      </c>
      <c r="L46" s="172" t="e">
        <f t="shared" si="106"/>
        <v>#N/A</v>
      </c>
      <c r="M46" s="174" t="e">
        <f t="shared" si="107"/>
        <v>#N/A</v>
      </c>
      <c r="N46" s="174" t="e">
        <f t="shared" si="131"/>
        <v>#N/A</v>
      </c>
      <c r="O46" s="173">
        <v>-1</v>
      </c>
      <c r="P46" s="173">
        <v>-1</v>
      </c>
      <c r="Q46" s="181" t="e">
        <f t="shared" si="34"/>
        <v>#N/A</v>
      </c>
      <c r="R46" s="172" t="e">
        <f t="shared" ref="R46:R48" si="164">VLOOKUP(N46&amp;P46,futurerisk,3,FALSE)</f>
        <v>#N/A</v>
      </c>
      <c r="S46" s="296" t="s">
        <v>174</v>
      </c>
      <c r="T46" s="332"/>
      <c r="U46" s="332"/>
      <c r="V46" s="332"/>
      <c r="W46" s="332"/>
      <c r="X46" s="332"/>
      <c r="Y46" s="333" t="s">
        <v>647</v>
      </c>
      <c r="Z46" s="334" t="s">
        <v>646</v>
      </c>
      <c r="AA46" s="335">
        <v>-1</v>
      </c>
      <c r="AB46" s="331">
        <v>-1</v>
      </c>
      <c r="AC46" s="331">
        <v>-1</v>
      </c>
      <c r="AD46" s="331"/>
      <c r="AE46" s="181" t="e">
        <f t="shared" si="56"/>
        <v>#N/A</v>
      </c>
      <c r="AF46" s="172" t="e">
        <f>VLOOKUP(AG46*AC46,biorisk,3,FALSE)</f>
        <v>#N/A</v>
      </c>
      <c r="AG46" s="174" t="e">
        <f t="shared" si="126"/>
        <v>#N/A</v>
      </c>
      <c r="AH46" s="174" t="e">
        <f t="shared" si="142"/>
        <v>#N/A</v>
      </c>
      <c r="AI46" s="173">
        <v>-1</v>
      </c>
      <c r="AJ46" s="173">
        <v>-1</v>
      </c>
      <c r="AK46" s="181" t="e">
        <f t="shared" si="36"/>
        <v>#N/A</v>
      </c>
      <c r="AL46" s="172" t="e">
        <f t="shared" si="151"/>
        <v>#N/A</v>
      </c>
      <c r="AM46" s="296" t="s">
        <v>174</v>
      </c>
      <c r="AN46" s="347"/>
      <c r="AO46" s="347"/>
      <c r="AP46" s="347"/>
      <c r="AQ46" s="347"/>
      <c r="AR46" s="347"/>
      <c r="AS46" s="333" t="s">
        <v>647</v>
      </c>
      <c r="AT46" s="334" t="s">
        <v>646</v>
      </c>
      <c r="AU46" s="335">
        <v>-1</v>
      </c>
      <c r="AV46" s="331">
        <v>-1</v>
      </c>
      <c r="AW46" s="331">
        <v>-1</v>
      </c>
      <c r="AX46" s="331"/>
      <c r="AY46" s="181" t="e">
        <f t="shared" si="57"/>
        <v>#N/A</v>
      </c>
      <c r="AZ46" s="172" t="e">
        <f>VLOOKUP(BA46*AW46,biorisk,3,FALSE)</f>
        <v>#N/A</v>
      </c>
      <c r="BA46" s="174" t="e">
        <f t="shared" si="144"/>
        <v>#N/A</v>
      </c>
      <c r="BB46" s="174" t="e">
        <f t="shared" si="102"/>
        <v>#N/A</v>
      </c>
      <c r="BC46" s="173">
        <v>-1</v>
      </c>
      <c r="BD46" s="173">
        <v>-1</v>
      </c>
      <c r="BE46" s="181" t="e">
        <f t="shared" si="38"/>
        <v>#N/A</v>
      </c>
      <c r="BF46" s="172" t="e">
        <f t="shared" si="160"/>
        <v>#N/A</v>
      </c>
      <c r="BG46" s="296" t="s">
        <v>174</v>
      </c>
      <c r="BH46" s="347"/>
      <c r="BI46" s="347"/>
      <c r="BJ46" s="347"/>
      <c r="BK46" s="347"/>
      <c r="BL46" s="347"/>
      <c r="BM46" s="333" t="s">
        <v>647</v>
      </c>
      <c r="BN46" s="334" t="s">
        <v>646</v>
      </c>
      <c r="BO46" s="335">
        <v>-1</v>
      </c>
      <c r="BP46" s="331">
        <v>-1</v>
      </c>
      <c r="BQ46" s="331">
        <v>-1</v>
      </c>
      <c r="BR46" s="331"/>
      <c r="BS46" s="181" t="e">
        <f t="shared" si="39"/>
        <v>#N/A</v>
      </c>
      <c r="BT46" s="172" t="e">
        <f t="shared" si="7"/>
        <v>#N/A</v>
      </c>
      <c r="BU46" s="174" t="e">
        <f t="shared" si="40"/>
        <v>#N/A</v>
      </c>
      <c r="BV46" s="375" t="e">
        <f t="shared" si="9"/>
        <v>#N/A</v>
      </c>
      <c r="BW46" s="173">
        <v>-1</v>
      </c>
      <c r="BX46" s="173">
        <v>-1</v>
      </c>
      <c r="BY46" s="181" t="e">
        <f t="shared" si="41"/>
        <v>#N/A</v>
      </c>
      <c r="BZ46" s="172" t="e">
        <f t="shared" si="110"/>
        <v>#N/A</v>
      </c>
      <c r="CA46" s="296" t="s">
        <v>174</v>
      </c>
      <c r="CB46" s="347"/>
      <c r="CC46" s="347"/>
      <c r="CD46" s="347"/>
      <c r="CE46" s="347"/>
      <c r="CF46" s="347"/>
      <c r="CG46" s="333" t="s">
        <v>647</v>
      </c>
      <c r="CH46" s="334" t="s">
        <v>646</v>
      </c>
      <c r="CI46" s="363" t="s">
        <v>548</v>
      </c>
      <c r="CJ46" s="335">
        <v>-1</v>
      </c>
      <c r="CK46" s="331">
        <v>-1</v>
      </c>
      <c r="CL46" s="331">
        <v>-1</v>
      </c>
      <c r="CM46" s="331"/>
      <c r="CN46" s="181" t="e">
        <f t="shared" si="58"/>
        <v>#N/A</v>
      </c>
      <c r="CO46" s="172" t="e">
        <f>VLOOKUP(CP46*CL46,biorisk,3,FALSE)</f>
        <v>#N/A</v>
      </c>
      <c r="CP46" s="174" t="e">
        <f t="shared" si="161"/>
        <v>#N/A</v>
      </c>
      <c r="CQ46" s="174" t="e">
        <f t="shared" si="162"/>
        <v>#N/A</v>
      </c>
      <c r="CR46" s="173">
        <v>-1</v>
      </c>
      <c r="CS46" s="173">
        <v>-1</v>
      </c>
      <c r="CT46" s="181" t="e">
        <f t="shared" si="43"/>
        <v>#N/A</v>
      </c>
      <c r="CU46" s="172" t="e">
        <f t="shared" si="163"/>
        <v>#N/A</v>
      </c>
      <c r="CV46" s="296" t="s">
        <v>174</v>
      </c>
      <c r="DD46" s="333" t="s">
        <v>647</v>
      </c>
      <c r="DE46" s="334" t="s">
        <v>646</v>
      </c>
      <c r="DF46" s="335">
        <v>-1</v>
      </c>
      <c r="DG46" s="331">
        <v>-1</v>
      </c>
      <c r="DH46" s="331">
        <v>-1</v>
      </c>
      <c r="DI46" s="331"/>
      <c r="DJ46" s="181" t="e">
        <f t="shared" si="59"/>
        <v>#N/A</v>
      </c>
      <c r="DK46" s="172" t="e">
        <f>VLOOKUP(DL46*DH46,biorisk,3,FALSE)</f>
        <v>#N/A</v>
      </c>
      <c r="DL46" s="174" t="e">
        <f t="shared" si="146"/>
        <v>#N/A</v>
      </c>
      <c r="DM46" s="174" t="e">
        <f t="shared" si="147"/>
        <v>#N/A</v>
      </c>
      <c r="DN46" s="173">
        <v>-1</v>
      </c>
      <c r="DO46" s="173">
        <v>-1</v>
      </c>
      <c r="DP46" s="181" t="e">
        <f t="shared" si="45"/>
        <v>#N/A</v>
      </c>
      <c r="DQ46" s="172" t="e">
        <f t="shared" si="148"/>
        <v>#N/A</v>
      </c>
      <c r="DR46" s="296" t="s">
        <v>174</v>
      </c>
      <c r="DS46" s="14"/>
      <c r="DT46" s="347"/>
      <c r="DU46" s="347"/>
      <c r="DV46" s="347"/>
      <c r="DW46" s="347"/>
      <c r="DX46" s="347"/>
      <c r="DY46" s="333" t="s">
        <v>647</v>
      </c>
      <c r="DZ46" s="334" t="s">
        <v>646</v>
      </c>
      <c r="EA46" s="335">
        <v>-1</v>
      </c>
      <c r="EB46" s="331">
        <v>-1</v>
      </c>
      <c r="EC46" s="331">
        <v>-1</v>
      </c>
      <c r="ED46" s="331"/>
      <c r="EE46" s="181" t="e">
        <f t="shared" si="60"/>
        <v>#N/A</v>
      </c>
      <c r="EF46" s="172" t="e">
        <f>VLOOKUP(EG46*EC46,biorisk,3,FALSE)</f>
        <v>#N/A</v>
      </c>
      <c r="EG46" s="174" t="e">
        <f t="shared" si="156"/>
        <v>#N/A</v>
      </c>
      <c r="EH46" s="174" t="e">
        <f t="shared" si="157"/>
        <v>#N/A</v>
      </c>
      <c r="EI46" s="173">
        <v>-1</v>
      </c>
      <c r="EJ46" s="173">
        <v>-1</v>
      </c>
      <c r="EK46" s="181" t="e">
        <f t="shared" si="49"/>
        <v>#N/A</v>
      </c>
      <c r="EL46" s="172" t="e">
        <f t="shared" si="158"/>
        <v>#N/A</v>
      </c>
      <c r="EM46" s="296" t="s">
        <v>174</v>
      </c>
      <c r="EN46" s="14"/>
      <c r="EO46" s="332"/>
      <c r="EP46" s="332"/>
      <c r="EQ46" s="332"/>
      <c r="ER46" s="332"/>
      <c r="ES46" s="332"/>
      <c r="ET46" s="333" t="s">
        <v>647</v>
      </c>
      <c r="EU46" s="334" t="s">
        <v>646</v>
      </c>
      <c r="EV46" s="335">
        <v>-1</v>
      </c>
      <c r="EW46" s="331">
        <v>-1</v>
      </c>
      <c r="EX46" s="331">
        <v>-1</v>
      </c>
      <c r="EY46" s="331"/>
      <c r="EZ46" s="181" t="e">
        <f t="shared" si="117"/>
        <v>#N/A</v>
      </c>
      <c r="FA46" s="172" t="e">
        <f t="shared" si="22"/>
        <v>#N/A</v>
      </c>
      <c r="FB46" s="174" t="e">
        <f t="shared" si="23"/>
        <v>#N/A</v>
      </c>
      <c r="FC46" s="174" t="e">
        <f t="shared" si="24"/>
        <v>#N/A</v>
      </c>
      <c r="FD46" s="173">
        <v>-1</v>
      </c>
      <c r="FE46" s="173">
        <v>-1</v>
      </c>
      <c r="FF46" s="181" t="e">
        <f t="shared" si="51"/>
        <v>#N/A</v>
      </c>
      <c r="FG46" s="172" t="e">
        <f t="shared" si="159"/>
        <v>#N/A</v>
      </c>
      <c r="FH46" s="296" t="s">
        <v>174</v>
      </c>
      <c r="FI46" s="14"/>
      <c r="FJ46" s="332"/>
      <c r="FK46" s="332"/>
      <c r="FL46" s="332"/>
      <c r="FM46" s="332"/>
      <c r="FN46" s="332"/>
      <c r="FO46" s="333" t="s">
        <v>647</v>
      </c>
      <c r="FP46" s="334" t="s">
        <v>646</v>
      </c>
      <c r="FQ46" s="335">
        <v>-1</v>
      </c>
      <c r="FR46" s="331">
        <v>-1</v>
      </c>
      <c r="FS46" s="331">
        <v>-1</v>
      </c>
      <c r="FT46" s="331"/>
      <c r="FU46" s="181" t="e">
        <f t="shared" si="118"/>
        <v>#N/A</v>
      </c>
      <c r="FV46" s="172" t="e">
        <f t="shared" si="119"/>
        <v>#N/A</v>
      </c>
      <c r="FW46" s="174" t="e">
        <f t="shared" si="120"/>
        <v>#N/A</v>
      </c>
      <c r="FX46" s="174" t="e">
        <f t="shared" si="121"/>
        <v>#N/A</v>
      </c>
      <c r="FY46" s="173">
        <v>-1</v>
      </c>
      <c r="FZ46" s="173">
        <v>-1</v>
      </c>
      <c r="GA46" s="181" t="e">
        <f t="shared" si="52"/>
        <v>#N/A</v>
      </c>
      <c r="GB46" s="172" t="e">
        <f t="shared" si="122"/>
        <v>#N/A</v>
      </c>
      <c r="GC46" s="296" t="s">
        <v>174</v>
      </c>
      <c r="GD46" s="14"/>
      <c r="GE46" s="332"/>
      <c r="GF46" s="332"/>
      <c r="GG46" s="332"/>
      <c r="GH46" s="332"/>
      <c r="GI46" s="332"/>
      <c r="GJ46" s="333" t="s">
        <v>647</v>
      </c>
      <c r="GK46" s="334" t="s">
        <v>646</v>
      </c>
      <c r="GL46" s="335">
        <v>-1</v>
      </c>
      <c r="GM46" s="331">
        <v>-1</v>
      </c>
      <c r="GN46" s="331">
        <v>-1</v>
      </c>
      <c r="GO46" s="331"/>
      <c r="GP46" s="181" t="e">
        <f t="shared" si="61"/>
        <v>#N/A</v>
      </c>
      <c r="GQ46" s="172" t="e">
        <f>VLOOKUP(GR46*GN46,biorisk,3,FALSE)</f>
        <v>#N/A</v>
      </c>
      <c r="GR46" s="376" t="e">
        <f t="shared" si="32"/>
        <v>#N/A</v>
      </c>
      <c r="GS46" s="174" t="e">
        <f t="shared" si="123"/>
        <v>#N/A</v>
      </c>
      <c r="GT46" s="173">
        <v>-1</v>
      </c>
      <c r="GU46" s="173">
        <v>-1</v>
      </c>
      <c r="GV46" s="181" t="e">
        <f t="shared" si="53"/>
        <v>#N/A</v>
      </c>
      <c r="GW46" s="172" t="e">
        <f t="shared" si="54"/>
        <v>#N/A</v>
      </c>
      <c r="GX46" s="296" t="s">
        <v>174</v>
      </c>
      <c r="GY46" s="14"/>
      <c r="GZ46" s="332"/>
      <c r="HA46" s="332"/>
      <c r="HB46" s="332"/>
      <c r="HC46" s="332"/>
      <c r="HD46" s="332"/>
      <c r="HE46" s="333" t="s">
        <v>647</v>
      </c>
      <c r="HF46" s="334" t="s">
        <v>646</v>
      </c>
    </row>
    <row r="47" spans="1:214" ht="100" customHeight="1">
      <c r="A47" s="178" t="s">
        <v>423</v>
      </c>
      <c r="B47" s="175" t="s">
        <v>77</v>
      </c>
      <c r="C47" s="175" t="s">
        <v>54</v>
      </c>
      <c r="D47" s="19" t="s">
        <v>92</v>
      </c>
      <c r="E47" s="465">
        <v>43</v>
      </c>
      <c r="F47" s="37" t="s">
        <v>448</v>
      </c>
      <c r="G47" s="335">
        <v>-1</v>
      </c>
      <c r="H47" s="331">
        <v>-1</v>
      </c>
      <c r="I47" s="331">
        <v>-1</v>
      </c>
      <c r="J47" s="331"/>
      <c r="K47" s="181" t="e">
        <f t="shared" si="55"/>
        <v>#N/A</v>
      </c>
      <c r="L47" s="172" t="e">
        <f t="shared" si="106"/>
        <v>#N/A</v>
      </c>
      <c r="M47" s="174" t="e">
        <f t="shared" si="107"/>
        <v>#N/A</v>
      </c>
      <c r="N47" s="174" t="e">
        <f t="shared" si="131"/>
        <v>#N/A</v>
      </c>
      <c r="O47" s="173">
        <v>-1</v>
      </c>
      <c r="P47" s="173">
        <v>-1</v>
      </c>
      <c r="Q47" s="181" t="e">
        <f t="shared" si="34"/>
        <v>#N/A</v>
      </c>
      <c r="R47" s="172" t="e">
        <f t="shared" si="164"/>
        <v>#N/A</v>
      </c>
      <c r="S47" s="296"/>
      <c r="T47" s="332"/>
      <c r="U47" s="332"/>
      <c r="V47" s="332"/>
      <c r="W47" s="332"/>
      <c r="X47" s="332"/>
      <c r="Y47" s="333" t="s">
        <v>647</v>
      </c>
      <c r="Z47" s="334" t="s">
        <v>646</v>
      </c>
      <c r="AA47" s="335">
        <v>-1</v>
      </c>
      <c r="AB47" s="331">
        <v>-1</v>
      </c>
      <c r="AC47" s="331">
        <v>-1</v>
      </c>
      <c r="AD47" s="331"/>
      <c r="AE47" s="181" t="e">
        <f t="shared" si="56"/>
        <v>#N/A</v>
      </c>
      <c r="AF47" s="172" t="e">
        <f>VLOOKUP(AG47*AC47,biorisk,3,FALSE)</f>
        <v>#N/A</v>
      </c>
      <c r="AG47" s="174" t="e">
        <f t="shared" si="126"/>
        <v>#N/A</v>
      </c>
      <c r="AH47" s="174" t="e">
        <f t="shared" si="142"/>
        <v>#N/A</v>
      </c>
      <c r="AI47" s="173">
        <v>-1</v>
      </c>
      <c r="AJ47" s="173">
        <v>-1</v>
      </c>
      <c r="AK47" s="181" t="e">
        <f t="shared" si="36"/>
        <v>#N/A</v>
      </c>
      <c r="AL47" s="172" t="e">
        <f t="shared" si="151"/>
        <v>#N/A</v>
      </c>
      <c r="AM47" s="296"/>
      <c r="AN47" s="347"/>
      <c r="AO47" s="347"/>
      <c r="AP47" s="347"/>
      <c r="AQ47" s="347"/>
      <c r="AR47" s="347"/>
      <c r="AS47" s="333" t="s">
        <v>647</v>
      </c>
      <c r="AT47" s="334" t="s">
        <v>646</v>
      </c>
      <c r="AU47" s="335">
        <v>-1</v>
      </c>
      <c r="AV47" s="331">
        <v>-1</v>
      </c>
      <c r="AW47" s="331">
        <v>-1</v>
      </c>
      <c r="AX47" s="331"/>
      <c r="AY47" s="181" t="e">
        <f t="shared" si="57"/>
        <v>#N/A</v>
      </c>
      <c r="AZ47" s="172" t="e">
        <f>VLOOKUP(BA47*AW47,biorisk,3,FALSE)</f>
        <v>#N/A</v>
      </c>
      <c r="BA47" s="174" t="e">
        <f t="shared" si="144"/>
        <v>#N/A</v>
      </c>
      <c r="BB47" s="174" t="e">
        <f t="shared" si="102"/>
        <v>#N/A</v>
      </c>
      <c r="BC47" s="173">
        <v>-1</v>
      </c>
      <c r="BD47" s="173">
        <v>-1</v>
      </c>
      <c r="BE47" s="181" t="e">
        <f t="shared" si="38"/>
        <v>#N/A</v>
      </c>
      <c r="BF47" s="172" t="e">
        <f t="shared" si="160"/>
        <v>#N/A</v>
      </c>
      <c r="BG47" s="296"/>
      <c r="BH47" s="347"/>
      <c r="BI47" s="347"/>
      <c r="BJ47" s="347"/>
      <c r="BK47" s="347"/>
      <c r="BL47" s="347"/>
      <c r="BM47" s="333" t="s">
        <v>647</v>
      </c>
      <c r="BN47" s="334" t="s">
        <v>646</v>
      </c>
      <c r="BO47" s="335">
        <v>-1</v>
      </c>
      <c r="BP47" s="331">
        <v>-1</v>
      </c>
      <c r="BQ47" s="331">
        <v>-1</v>
      </c>
      <c r="BR47" s="331"/>
      <c r="BS47" s="181" t="e">
        <f t="shared" si="39"/>
        <v>#N/A</v>
      </c>
      <c r="BT47" s="172" t="e">
        <f t="shared" si="7"/>
        <v>#N/A</v>
      </c>
      <c r="BU47" s="174" t="e">
        <f t="shared" si="40"/>
        <v>#N/A</v>
      </c>
      <c r="BV47" s="375" t="e">
        <f t="shared" si="9"/>
        <v>#N/A</v>
      </c>
      <c r="BW47" s="173">
        <v>-1</v>
      </c>
      <c r="BX47" s="173">
        <v>-1</v>
      </c>
      <c r="BY47" s="181" t="e">
        <f t="shared" si="41"/>
        <v>#N/A</v>
      </c>
      <c r="BZ47" s="172" t="e">
        <f t="shared" si="110"/>
        <v>#N/A</v>
      </c>
      <c r="CA47" s="296"/>
      <c r="CB47" s="347"/>
      <c r="CC47" s="347"/>
      <c r="CD47" s="347"/>
      <c r="CE47" s="347"/>
      <c r="CF47" s="347"/>
      <c r="CG47" s="333" t="s">
        <v>647</v>
      </c>
      <c r="CH47" s="334" t="s">
        <v>646</v>
      </c>
      <c r="CI47" s="359" t="s">
        <v>448</v>
      </c>
      <c r="CJ47" s="335">
        <v>-1</v>
      </c>
      <c r="CK47" s="331">
        <v>-1</v>
      </c>
      <c r="CL47" s="331">
        <v>-1</v>
      </c>
      <c r="CM47" s="331"/>
      <c r="CN47" s="181" t="e">
        <f t="shared" si="58"/>
        <v>#N/A</v>
      </c>
      <c r="CO47" s="172" t="e">
        <f>VLOOKUP(CP47*CL47,biorisk,3,FALSE)</f>
        <v>#N/A</v>
      </c>
      <c r="CP47" s="174" t="e">
        <f t="shared" si="161"/>
        <v>#N/A</v>
      </c>
      <c r="CQ47" s="174" t="e">
        <f t="shared" si="162"/>
        <v>#N/A</v>
      </c>
      <c r="CR47" s="173">
        <v>-1</v>
      </c>
      <c r="CS47" s="173">
        <v>-1</v>
      </c>
      <c r="CT47" s="181" t="e">
        <f t="shared" si="43"/>
        <v>#N/A</v>
      </c>
      <c r="CU47" s="172" t="e">
        <f t="shared" si="163"/>
        <v>#N/A</v>
      </c>
      <c r="CV47" s="296"/>
      <c r="DD47" s="333" t="s">
        <v>647</v>
      </c>
      <c r="DE47" s="334" t="s">
        <v>646</v>
      </c>
      <c r="DF47" s="335">
        <v>-1</v>
      </c>
      <c r="DG47" s="331">
        <v>-1</v>
      </c>
      <c r="DH47" s="331">
        <v>-1</v>
      </c>
      <c r="DI47" s="331"/>
      <c r="DJ47" s="181" t="e">
        <f t="shared" si="59"/>
        <v>#N/A</v>
      </c>
      <c r="DK47" s="172" t="e">
        <f>VLOOKUP(DL47*DH47,biorisk,3,FALSE)</f>
        <v>#N/A</v>
      </c>
      <c r="DL47" s="174" t="e">
        <f t="shared" si="146"/>
        <v>#N/A</v>
      </c>
      <c r="DM47" s="174" t="e">
        <f t="shared" si="147"/>
        <v>#N/A</v>
      </c>
      <c r="DN47" s="173">
        <v>-1</v>
      </c>
      <c r="DO47" s="173">
        <v>-1</v>
      </c>
      <c r="DP47" s="181" t="e">
        <f t="shared" si="45"/>
        <v>#N/A</v>
      </c>
      <c r="DQ47" s="172" t="e">
        <f t="shared" si="148"/>
        <v>#N/A</v>
      </c>
      <c r="DR47" s="296"/>
      <c r="DS47" s="14"/>
      <c r="DT47" s="347"/>
      <c r="DU47" s="347"/>
      <c r="DV47" s="347"/>
      <c r="DW47" s="347"/>
      <c r="DX47" s="347"/>
      <c r="DY47" s="333" t="s">
        <v>647</v>
      </c>
      <c r="DZ47" s="334" t="s">
        <v>646</v>
      </c>
      <c r="EA47" s="335">
        <v>-1</v>
      </c>
      <c r="EB47" s="331">
        <v>-1</v>
      </c>
      <c r="EC47" s="331">
        <v>-1</v>
      </c>
      <c r="ED47" s="331"/>
      <c r="EE47" s="181" t="e">
        <f t="shared" si="60"/>
        <v>#N/A</v>
      </c>
      <c r="EF47" s="172" t="e">
        <f>VLOOKUP(EG47*EC47,biorisk,3,FALSE)</f>
        <v>#N/A</v>
      </c>
      <c r="EG47" s="174" t="e">
        <f t="shared" si="156"/>
        <v>#N/A</v>
      </c>
      <c r="EH47" s="174" t="e">
        <f t="shared" si="157"/>
        <v>#N/A</v>
      </c>
      <c r="EI47" s="173">
        <v>-1</v>
      </c>
      <c r="EJ47" s="173">
        <v>-1</v>
      </c>
      <c r="EK47" s="181" t="e">
        <f t="shared" si="49"/>
        <v>#N/A</v>
      </c>
      <c r="EL47" s="172" t="e">
        <f t="shared" si="158"/>
        <v>#N/A</v>
      </c>
      <c r="EM47" s="296"/>
      <c r="EN47" s="14"/>
      <c r="EO47" s="332"/>
      <c r="EP47" s="332"/>
      <c r="EQ47" s="332"/>
      <c r="ER47" s="332"/>
      <c r="ES47" s="332"/>
      <c r="ET47" s="333" t="s">
        <v>647</v>
      </c>
      <c r="EU47" s="334" t="s">
        <v>646</v>
      </c>
      <c r="EV47" s="335">
        <v>-1</v>
      </c>
      <c r="EW47" s="331">
        <v>-1</v>
      </c>
      <c r="EX47" s="331">
        <v>-1</v>
      </c>
      <c r="EY47" s="331"/>
      <c r="EZ47" s="181" t="e">
        <f t="shared" si="117"/>
        <v>#N/A</v>
      </c>
      <c r="FA47" s="172" t="e">
        <f t="shared" si="22"/>
        <v>#N/A</v>
      </c>
      <c r="FB47" s="174" t="e">
        <f t="shared" si="23"/>
        <v>#N/A</v>
      </c>
      <c r="FC47" s="174" t="e">
        <f t="shared" si="24"/>
        <v>#N/A</v>
      </c>
      <c r="FD47" s="173">
        <v>-1</v>
      </c>
      <c r="FE47" s="173">
        <v>-1</v>
      </c>
      <c r="FF47" s="181" t="e">
        <f t="shared" si="51"/>
        <v>#N/A</v>
      </c>
      <c r="FG47" s="172" t="e">
        <f t="shared" si="159"/>
        <v>#N/A</v>
      </c>
      <c r="FH47" s="296"/>
      <c r="FI47" s="14"/>
      <c r="FJ47" s="332"/>
      <c r="FK47" s="332"/>
      <c r="FL47" s="332"/>
      <c r="FM47" s="332"/>
      <c r="FN47" s="332"/>
      <c r="FO47" s="333" t="s">
        <v>647</v>
      </c>
      <c r="FP47" s="334" t="s">
        <v>646</v>
      </c>
      <c r="FQ47" s="335">
        <v>-1</v>
      </c>
      <c r="FR47" s="331">
        <v>-1</v>
      </c>
      <c r="FS47" s="331">
        <v>-1</v>
      </c>
      <c r="FT47" s="331"/>
      <c r="FU47" s="181" t="e">
        <f t="shared" si="118"/>
        <v>#N/A</v>
      </c>
      <c r="FV47" s="172" t="e">
        <f t="shared" si="119"/>
        <v>#N/A</v>
      </c>
      <c r="FW47" s="174" t="e">
        <f t="shared" si="120"/>
        <v>#N/A</v>
      </c>
      <c r="FX47" s="174" t="e">
        <f t="shared" si="121"/>
        <v>#N/A</v>
      </c>
      <c r="FY47" s="173">
        <v>-1</v>
      </c>
      <c r="FZ47" s="173">
        <v>-1</v>
      </c>
      <c r="GA47" s="181" t="e">
        <f t="shared" si="52"/>
        <v>#N/A</v>
      </c>
      <c r="GB47" s="172" t="e">
        <f t="shared" si="122"/>
        <v>#N/A</v>
      </c>
      <c r="GC47" s="296"/>
      <c r="GD47" s="14"/>
      <c r="GE47" s="332"/>
      <c r="GF47" s="332"/>
      <c r="GG47" s="332"/>
      <c r="GH47" s="332"/>
      <c r="GI47" s="332"/>
      <c r="GJ47" s="333" t="s">
        <v>647</v>
      </c>
      <c r="GK47" s="334" t="s">
        <v>646</v>
      </c>
      <c r="GL47" s="335">
        <v>-1</v>
      </c>
      <c r="GM47" s="331">
        <v>-1</v>
      </c>
      <c r="GN47" s="331">
        <v>-1</v>
      </c>
      <c r="GO47" s="331"/>
      <c r="GP47" s="181" t="e">
        <f t="shared" si="61"/>
        <v>#N/A</v>
      </c>
      <c r="GQ47" s="172" t="e">
        <f>VLOOKUP(GR47*GN47,biorisk,3,FALSE)</f>
        <v>#N/A</v>
      </c>
      <c r="GR47" s="376" t="e">
        <f t="shared" si="32"/>
        <v>#N/A</v>
      </c>
      <c r="GS47" s="174" t="e">
        <f t="shared" si="123"/>
        <v>#N/A</v>
      </c>
      <c r="GT47" s="173">
        <v>-1</v>
      </c>
      <c r="GU47" s="173">
        <v>-1</v>
      </c>
      <c r="GV47" s="181" t="e">
        <f t="shared" si="53"/>
        <v>#N/A</v>
      </c>
      <c r="GW47" s="172" t="e">
        <f t="shared" si="54"/>
        <v>#N/A</v>
      </c>
      <c r="GX47" s="296"/>
      <c r="GY47" s="14"/>
      <c r="GZ47" s="332"/>
      <c r="HA47" s="332"/>
      <c r="HB47" s="332"/>
      <c r="HC47" s="332"/>
      <c r="HD47" s="332"/>
      <c r="HE47" s="333" t="s">
        <v>647</v>
      </c>
      <c r="HF47" s="334" t="s">
        <v>646</v>
      </c>
    </row>
    <row r="48" spans="1:214" ht="100" customHeight="1">
      <c r="A48" s="178" t="s">
        <v>423</v>
      </c>
      <c r="B48" s="175" t="s">
        <v>77</v>
      </c>
      <c r="C48" s="175" t="s">
        <v>54</v>
      </c>
      <c r="D48" s="19" t="s">
        <v>93</v>
      </c>
      <c r="E48" s="465">
        <v>44</v>
      </c>
      <c r="F48" s="37" t="s">
        <v>332</v>
      </c>
      <c r="G48" s="335">
        <v>-1</v>
      </c>
      <c r="H48" s="331">
        <v>-1</v>
      </c>
      <c r="I48" s="331">
        <v>-1</v>
      </c>
      <c r="J48" s="331"/>
      <c r="K48" s="181" t="e">
        <f t="shared" si="55"/>
        <v>#N/A</v>
      </c>
      <c r="L48" s="172" t="e">
        <f t="shared" si="106"/>
        <v>#N/A</v>
      </c>
      <c r="M48" s="174" t="e">
        <f t="shared" si="107"/>
        <v>#N/A</v>
      </c>
      <c r="N48" s="174" t="e">
        <f t="shared" si="131"/>
        <v>#N/A</v>
      </c>
      <c r="O48" s="173">
        <v>-1</v>
      </c>
      <c r="P48" s="173">
        <v>-1</v>
      </c>
      <c r="Q48" s="181" t="e">
        <f t="shared" si="34"/>
        <v>#N/A</v>
      </c>
      <c r="R48" s="172" t="e">
        <f t="shared" si="164"/>
        <v>#N/A</v>
      </c>
      <c r="S48" s="296"/>
      <c r="T48" s="332"/>
      <c r="U48" s="332"/>
      <c r="V48" s="332"/>
      <c r="W48" s="332"/>
      <c r="X48" s="332"/>
      <c r="Y48" s="333" t="s">
        <v>647</v>
      </c>
      <c r="Z48" s="334" t="s">
        <v>646</v>
      </c>
      <c r="AA48" s="335">
        <v>-1</v>
      </c>
      <c r="AB48" s="331">
        <v>-1</v>
      </c>
      <c r="AC48" s="331">
        <v>-1</v>
      </c>
      <c r="AD48" s="331"/>
      <c r="AE48" s="181" t="e">
        <f t="shared" si="56"/>
        <v>#N/A</v>
      </c>
      <c r="AF48" s="172" t="e">
        <f>VLOOKUP(AG48*AC48,biorisk,3,FALSE)</f>
        <v>#N/A</v>
      </c>
      <c r="AG48" s="174" t="e">
        <f t="shared" si="126"/>
        <v>#N/A</v>
      </c>
      <c r="AH48" s="174" t="e">
        <f t="shared" si="142"/>
        <v>#N/A</v>
      </c>
      <c r="AI48" s="173">
        <v>-1</v>
      </c>
      <c r="AJ48" s="173">
        <v>-1</v>
      </c>
      <c r="AK48" s="181" t="e">
        <f t="shared" si="36"/>
        <v>#N/A</v>
      </c>
      <c r="AL48" s="172" t="e">
        <f t="shared" si="151"/>
        <v>#N/A</v>
      </c>
      <c r="AM48" s="296"/>
      <c r="AN48" s="347"/>
      <c r="AO48" s="347"/>
      <c r="AP48" s="347"/>
      <c r="AQ48" s="347"/>
      <c r="AR48" s="347"/>
      <c r="AS48" s="333" t="s">
        <v>647</v>
      </c>
      <c r="AT48" s="334" t="s">
        <v>646</v>
      </c>
      <c r="AU48" s="335">
        <v>-1</v>
      </c>
      <c r="AV48" s="331">
        <v>-1</v>
      </c>
      <c r="AW48" s="331">
        <v>-1</v>
      </c>
      <c r="AX48" s="331"/>
      <c r="AY48" s="181" t="e">
        <f t="shared" si="57"/>
        <v>#N/A</v>
      </c>
      <c r="AZ48" s="172" t="e">
        <f>VLOOKUP(BA48*AW48,biorisk,3,FALSE)</f>
        <v>#N/A</v>
      </c>
      <c r="BA48" s="174" t="e">
        <f t="shared" si="144"/>
        <v>#N/A</v>
      </c>
      <c r="BB48" s="174" t="e">
        <f t="shared" si="102"/>
        <v>#N/A</v>
      </c>
      <c r="BC48" s="173">
        <v>-1</v>
      </c>
      <c r="BD48" s="173">
        <v>-1</v>
      </c>
      <c r="BE48" s="181" t="e">
        <f t="shared" si="38"/>
        <v>#N/A</v>
      </c>
      <c r="BF48" s="172" t="e">
        <f t="shared" si="160"/>
        <v>#N/A</v>
      </c>
      <c r="BG48" s="296"/>
      <c r="BH48" s="347"/>
      <c r="BI48" s="347"/>
      <c r="BJ48" s="347"/>
      <c r="BK48" s="347"/>
      <c r="BL48" s="347"/>
      <c r="BM48" s="333" t="s">
        <v>647</v>
      </c>
      <c r="BN48" s="334" t="s">
        <v>646</v>
      </c>
      <c r="BO48" s="335">
        <v>-1</v>
      </c>
      <c r="BP48" s="331">
        <v>-1</v>
      </c>
      <c r="BQ48" s="331">
        <v>-1</v>
      </c>
      <c r="BR48" s="331"/>
      <c r="BS48" s="181" t="e">
        <f t="shared" si="39"/>
        <v>#N/A</v>
      </c>
      <c r="BT48" s="172" t="e">
        <f t="shared" si="7"/>
        <v>#N/A</v>
      </c>
      <c r="BU48" s="174" t="e">
        <f t="shared" si="40"/>
        <v>#N/A</v>
      </c>
      <c r="BV48" s="375" t="e">
        <f t="shared" si="9"/>
        <v>#N/A</v>
      </c>
      <c r="BW48" s="173">
        <v>-1</v>
      </c>
      <c r="BX48" s="173">
        <v>-1</v>
      </c>
      <c r="BY48" s="181" t="e">
        <f t="shared" si="41"/>
        <v>#N/A</v>
      </c>
      <c r="BZ48" s="172" t="e">
        <f t="shared" si="110"/>
        <v>#N/A</v>
      </c>
      <c r="CA48" s="296"/>
      <c r="CB48" s="347"/>
      <c r="CC48" s="347"/>
      <c r="CD48" s="347"/>
      <c r="CE48" s="347"/>
      <c r="CF48" s="347"/>
      <c r="CG48" s="333" t="s">
        <v>647</v>
      </c>
      <c r="CH48" s="334" t="s">
        <v>646</v>
      </c>
      <c r="CI48" s="359" t="s">
        <v>332</v>
      </c>
      <c r="CJ48" s="335">
        <v>-1</v>
      </c>
      <c r="CK48" s="331">
        <v>-1</v>
      </c>
      <c r="CL48" s="331">
        <v>-1</v>
      </c>
      <c r="CM48" s="331"/>
      <c r="CN48" s="181" t="e">
        <f t="shared" si="58"/>
        <v>#N/A</v>
      </c>
      <c r="CO48" s="172" t="e">
        <f>VLOOKUP(CP48*CL48,biorisk,3,FALSE)</f>
        <v>#N/A</v>
      </c>
      <c r="CP48" s="174" t="e">
        <f t="shared" si="161"/>
        <v>#N/A</v>
      </c>
      <c r="CQ48" s="174" t="e">
        <f t="shared" si="162"/>
        <v>#N/A</v>
      </c>
      <c r="CR48" s="173">
        <v>-1</v>
      </c>
      <c r="CS48" s="173">
        <v>-1</v>
      </c>
      <c r="CT48" s="181" t="e">
        <f t="shared" si="43"/>
        <v>#N/A</v>
      </c>
      <c r="CU48" s="172" t="e">
        <f t="shared" si="163"/>
        <v>#N/A</v>
      </c>
      <c r="CV48" s="296"/>
      <c r="DD48" s="333" t="s">
        <v>647</v>
      </c>
      <c r="DE48" s="334" t="s">
        <v>646</v>
      </c>
      <c r="DF48" s="335">
        <v>-1</v>
      </c>
      <c r="DG48" s="331">
        <v>-1</v>
      </c>
      <c r="DH48" s="331">
        <v>-1</v>
      </c>
      <c r="DI48" s="331"/>
      <c r="DJ48" s="181" t="e">
        <f t="shared" si="59"/>
        <v>#N/A</v>
      </c>
      <c r="DK48" s="172" t="e">
        <f>VLOOKUP(DL48*DH48,biorisk,3,FALSE)</f>
        <v>#N/A</v>
      </c>
      <c r="DL48" s="174" t="e">
        <f t="shared" si="146"/>
        <v>#N/A</v>
      </c>
      <c r="DM48" s="174" t="e">
        <f t="shared" si="147"/>
        <v>#N/A</v>
      </c>
      <c r="DN48" s="173">
        <v>-1</v>
      </c>
      <c r="DO48" s="173">
        <v>-1</v>
      </c>
      <c r="DP48" s="181" t="e">
        <f t="shared" si="45"/>
        <v>#N/A</v>
      </c>
      <c r="DQ48" s="172" t="e">
        <f t="shared" si="148"/>
        <v>#N/A</v>
      </c>
      <c r="DR48" s="296"/>
      <c r="DS48" s="14"/>
      <c r="DT48" s="347"/>
      <c r="DU48" s="347"/>
      <c r="DV48" s="347"/>
      <c r="DW48" s="347"/>
      <c r="DX48" s="347"/>
      <c r="DY48" s="333" t="s">
        <v>647</v>
      </c>
      <c r="DZ48" s="334" t="s">
        <v>646</v>
      </c>
      <c r="EA48" s="335">
        <v>-1</v>
      </c>
      <c r="EB48" s="331">
        <v>-1</v>
      </c>
      <c r="EC48" s="331">
        <v>-1</v>
      </c>
      <c r="ED48" s="331"/>
      <c r="EE48" s="181" t="e">
        <f t="shared" si="60"/>
        <v>#N/A</v>
      </c>
      <c r="EF48" s="172" t="e">
        <f>VLOOKUP(EG48*EC48,biorisk,3,FALSE)</f>
        <v>#N/A</v>
      </c>
      <c r="EG48" s="174" t="e">
        <f t="shared" si="156"/>
        <v>#N/A</v>
      </c>
      <c r="EH48" s="174" t="e">
        <f t="shared" si="157"/>
        <v>#N/A</v>
      </c>
      <c r="EI48" s="173">
        <v>-1</v>
      </c>
      <c r="EJ48" s="173">
        <v>-1</v>
      </c>
      <c r="EK48" s="181" t="e">
        <f t="shared" si="49"/>
        <v>#N/A</v>
      </c>
      <c r="EL48" s="172" t="e">
        <f t="shared" si="158"/>
        <v>#N/A</v>
      </c>
      <c r="EM48" s="296"/>
      <c r="EN48" s="14"/>
      <c r="EO48" s="332"/>
      <c r="EP48" s="332"/>
      <c r="EQ48" s="332"/>
      <c r="ER48" s="332"/>
      <c r="ES48" s="332"/>
      <c r="ET48" s="333" t="s">
        <v>647</v>
      </c>
      <c r="EU48" s="334" t="s">
        <v>646</v>
      </c>
      <c r="EV48" s="335">
        <v>-1</v>
      </c>
      <c r="EW48" s="331">
        <v>-1</v>
      </c>
      <c r="EX48" s="331">
        <v>-1</v>
      </c>
      <c r="EY48" s="331"/>
      <c r="EZ48" s="181" t="e">
        <f t="shared" si="117"/>
        <v>#N/A</v>
      </c>
      <c r="FA48" s="172" t="e">
        <f t="shared" si="22"/>
        <v>#N/A</v>
      </c>
      <c r="FB48" s="174" t="e">
        <f t="shared" si="23"/>
        <v>#N/A</v>
      </c>
      <c r="FC48" s="174" t="e">
        <f t="shared" si="24"/>
        <v>#N/A</v>
      </c>
      <c r="FD48" s="173">
        <v>-1</v>
      </c>
      <c r="FE48" s="173">
        <v>-1</v>
      </c>
      <c r="FF48" s="181" t="e">
        <f t="shared" si="51"/>
        <v>#N/A</v>
      </c>
      <c r="FG48" s="172" t="e">
        <f t="shared" si="159"/>
        <v>#N/A</v>
      </c>
      <c r="FH48" s="296"/>
      <c r="FI48" s="14"/>
      <c r="FJ48" s="332"/>
      <c r="FK48" s="332"/>
      <c r="FL48" s="332"/>
      <c r="FM48" s="332"/>
      <c r="FN48" s="332"/>
      <c r="FO48" s="333" t="s">
        <v>647</v>
      </c>
      <c r="FP48" s="334" t="s">
        <v>646</v>
      </c>
      <c r="FQ48" s="335">
        <v>-1</v>
      </c>
      <c r="FR48" s="331">
        <v>-1</v>
      </c>
      <c r="FS48" s="331">
        <v>-1</v>
      </c>
      <c r="FT48" s="331"/>
      <c r="FU48" s="181" t="e">
        <f t="shared" si="118"/>
        <v>#N/A</v>
      </c>
      <c r="FV48" s="172" t="e">
        <f t="shared" si="119"/>
        <v>#N/A</v>
      </c>
      <c r="FW48" s="174" t="e">
        <f t="shared" si="120"/>
        <v>#N/A</v>
      </c>
      <c r="FX48" s="174" t="e">
        <f t="shared" si="121"/>
        <v>#N/A</v>
      </c>
      <c r="FY48" s="173">
        <v>-1</v>
      </c>
      <c r="FZ48" s="173">
        <v>-1</v>
      </c>
      <c r="GA48" s="181" t="e">
        <f t="shared" si="52"/>
        <v>#N/A</v>
      </c>
      <c r="GB48" s="172" t="e">
        <f t="shared" si="122"/>
        <v>#N/A</v>
      </c>
      <c r="GC48" s="296"/>
      <c r="GD48" s="14"/>
      <c r="GE48" s="332"/>
      <c r="GF48" s="332"/>
      <c r="GG48" s="332"/>
      <c r="GH48" s="332"/>
      <c r="GI48" s="332"/>
      <c r="GJ48" s="333" t="s">
        <v>647</v>
      </c>
      <c r="GK48" s="334" t="s">
        <v>646</v>
      </c>
      <c r="GL48" s="335">
        <v>-1</v>
      </c>
      <c r="GM48" s="331">
        <v>-1</v>
      </c>
      <c r="GN48" s="331">
        <v>-1</v>
      </c>
      <c r="GO48" s="331"/>
      <c r="GP48" s="181" t="e">
        <f t="shared" si="61"/>
        <v>#N/A</v>
      </c>
      <c r="GQ48" s="172" t="e">
        <f>VLOOKUP(GR48*GN48,biorisk,3,FALSE)</f>
        <v>#N/A</v>
      </c>
      <c r="GR48" s="376" t="e">
        <f t="shared" si="32"/>
        <v>#N/A</v>
      </c>
      <c r="GS48" s="174" t="e">
        <f t="shared" si="123"/>
        <v>#N/A</v>
      </c>
      <c r="GT48" s="173">
        <v>-1</v>
      </c>
      <c r="GU48" s="173">
        <v>-1</v>
      </c>
      <c r="GV48" s="181" t="e">
        <f t="shared" si="53"/>
        <v>#N/A</v>
      </c>
      <c r="GW48" s="172" t="e">
        <f t="shared" si="54"/>
        <v>#N/A</v>
      </c>
      <c r="GX48" s="296"/>
      <c r="GY48" s="14"/>
      <c r="GZ48" s="332"/>
      <c r="HA48" s="332"/>
      <c r="HB48" s="332"/>
      <c r="HC48" s="332"/>
      <c r="HD48" s="332"/>
      <c r="HE48" s="333" t="s">
        <v>647</v>
      </c>
      <c r="HF48" s="334" t="s">
        <v>646</v>
      </c>
    </row>
    <row r="49" spans="1:214" ht="100" customHeight="1">
      <c r="A49" s="178" t="s">
        <v>423</v>
      </c>
      <c r="B49" s="175" t="s">
        <v>77</v>
      </c>
      <c r="C49" s="175" t="s">
        <v>54</v>
      </c>
      <c r="D49" s="19" t="s">
        <v>94</v>
      </c>
      <c r="E49" s="465">
        <v>45</v>
      </c>
      <c r="F49" s="37" t="s">
        <v>333</v>
      </c>
      <c r="G49" s="335">
        <v>1</v>
      </c>
      <c r="H49" s="331">
        <v>1</v>
      </c>
      <c r="I49" s="331">
        <v>1</v>
      </c>
      <c r="J49" s="337"/>
      <c r="K49" s="181" t="e">
        <f t="shared" si="55"/>
        <v>#N/A</v>
      </c>
      <c r="L49" s="172" t="e">
        <f t="shared" si="106"/>
        <v>#N/A</v>
      </c>
      <c r="M49" s="174" t="e">
        <f t="shared" si="107"/>
        <v>#N/A</v>
      </c>
      <c r="N49" s="174" t="e">
        <f t="shared" si="131"/>
        <v>#N/A</v>
      </c>
      <c r="O49" s="173">
        <v>1</v>
      </c>
      <c r="P49" s="173">
        <v>4</v>
      </c>
      <c r="Q49" s="181" t="e">
        <f t="shared" si="34"/>
        <v>#N/A</v>
      </c>
      <c r="R49" s="172" t="e">
        <f t="shared" si="124"/>
        <v>#N/A</v>
      </c>
      <c r="S49" s="296"/>
      <c r="T49" s="332"/>
      <c r="U49" s="332"/>
      <c r="V49" s="332"/>
      <c r="W49" s="332"/>
      <c r="X49" s="332"/>
      <c r="Y49" s="333" t="s">
        <v>647</v>
      </c>
      <c r="Z49" s="334" t="s">
        <v>646</v>
      </c>
      <c r="AA49" s="335">
        <v>1</v>
      </c>
      <c r="AB49" s="331">
        <v>1</v>
      </c>
      <c r="AC49" s="331">
        <v>1</v>
      </c>
      <c r="AD49" s="337"/>
      <c r="AE49" s="181" t="e">
        <f t="shared" si="56"/>
        <v>#N/A</v>
      </c>
      <c r="AF49" s="172" t="e">
        <f t="shared" ref="AF49" si="165">VLOOKUP(AG49*AC49,biorisk,3,FALSE)</f>
        <v>#N/A</v>
      </c>
      <c r="AG49" s="174" t="e">
        <f t="shared" si="126"/>
        <v>#N/A</v>
      </c>
      <c r="AH49" s="174" t="e">
        <f t="shared" si="142"/>
        <v>#N/A</v>
      </c>
      <c r="AI49" s="173">
        <v>1</v>
      </c>
      <c r="AJ49" s="173">
        <v>4</v>
      </c>
      <c r="AK49" s="181" t="e">
        <f t="shared" si="36"/>
        <v>#N/A</v>
      </c>
      <c r="AL49" s="172" t="e">
        <f t="shared" si="151"/>
        <v>#N/A</v>
      </c>
      <c r="AM49" s="296"/>
      <c r="AN49" s="347"/>
      <c r="AO49" s="347"/>
      <c r="AP49" s="347"/>
      <c r="AQ49" s="347"/>
      <c r="AR49" s="347"/>
      <c r="AS49" s="333" t="s">
        <v>647</v>
      </c>
      <c r="AT49" s="334" t="s">
        <v>646</v>
      </c>
      <c r="AU49" s="444"/>
      <c r="AV49" s="442"/>
      <c r="AW49" s="442"/>
      <c r="AX49" s="445"/>
      <c r="AY49" s="181" t="e">
        <f t="shared" si="57"/>
        <v>#N/A</v>
      </c>
      <c r="AZ49" s="172" t="e">
        <f t="shared" si="143"/>
        <v>#N/A</v>
      </c>
      <c r="BA49" s="426" t="e">
        <f t="shared" si="144"/>
        <v>#N/A</v>
      </c>
      <c r="BB49" s="443" t="e">
        <f t="shared" si="102"/>
        <v>#N/A</v>
      </c>
      <c r="BC49" s="429"/>
      <c r="BD49" s="173"/>
      <c r="BE49" s="181" t="e">
        <f t="shared" si="38"/>
        <v>#N/A</v>
      </c>
      <c r="BF49" s="172" t="e">
        <f t="shared" si="160"/>
        <v>#N/A</v>
      </c>
      <c r="BG49" s="296"/>
      <c r="BH49" s="347"/>
      <c r="BI49" s="347"/>
      <c r="BJ49" s="347"/>
      <c r="BK49" s="347"/>
      <c r="BL49" s="347"/>
      <c r="BM49" s="333" t="s">
        <v>647</v>
      </c>
      <c r="BN49" s="334" t="s">
        <v>646</v>
      </c>
      <c r="BO49" s="335">
        <v>-1</v>
      </c>
      <c r="BP49" s="331">
        <v>-1</v>
      </c>
      <c r="BQ49" s="331">
        <v>-1</v>
      </c>
      <c r="BR49" s="331"/>
      <c r="BS49" s="181" t="e">
        <f t="shared" si="39"/>
        <v>#N/A</v>
      </c>
      <c r="BT49" s="172" t="e">
        <f t="shared" si="7"/>
        <v>#N/A</v>
      </c>
      <c r="BU49" s="174" t="e">
        <f t="shared" si="40"/>
        <v>#N/A</v>
      </c>
      <c r="BV49" s="375" t="e">
        <f t="shared" si="9"/>
        <v>#N/A</v>
      </c>
      <c r="BW49" s="173">
        <v>-1</v>
      </c>
      <c r="BX49" s="173">
        <v>-1</v>
      </c>
      <c r="BY49" s="181" t="e">
        <f t="shared" si="41"/>
        <v>#N/A</v>
      </c>
      <c r="BZ49" s="172" t="e">
        <f t="shared" si="110"/>
        <v>#N/A</v>
      </c>
      <c r="CA49" s="296"/>
      <c r="CB49" s="347"/>
      <c r="CC49" s="347"/>
      <c r="CD49" s="347"/>
      <c r="CE49" s="347"/>
      <c r="CF49" s="347"/>
      <c r="CG49" s="333" t="s">
        <v>647</v>
      </c>
      <c r="CH49" s="334" t="s">
        <v>646</v>
      </c>
      <c r="CI49" s="359" t="s">
        <v>333</v>
      </c>
      <c r="CJ49" s="331"/>
      <c r="CK49" s="331"/>
      <c r="CL49" s="331"/>
      <c r="CM49" s="337"/>
      <c r="CN49" s="181" t="e">
        <f t="shared" si="58"/>
        <v>#N/A</v>
      </c>
      <c r="CO49" s="172" t="e">
        <f t="shared" si="128"/>
        <v>#N/A</v>
      </c>
      <c r="CP49" s="174" t="e">
        <f t="shared" si="129"/>
        <v>#N/A</v>
      </c>
      <c r="CQ49" s="174" t="e">
        <f t="shared" si="130"/>
        <v>#N/A</v>
      </c>
      <c r="CR49" s="173"/>
      <c r="CS49" s="173"/>
      <c r="CT49" s="181" t="e">
        <f t="shared" si="43"/>
        <v>#N/A</v>
      </c>
      <c r="CU49" s="172" t="e">
        <f t="shared" si="44"/>
        <v>#N/A</v>
      </c>
      <c r="CV49" s="296"/>
      <c r="DD49" s="333" t="s">
        <v>647</v>
      </c>
      <c r="DE49" s="334" t="s">
        <v>646</v>
      </c>
      <c r="DF49" s="335">
        <v>-1</v>
      </c>
      <c r="DG49" s="331">
        <v>-1</v>
      </c>
      <c r="DH49" s="331">
        <v>-1</v>
      </c>
      <c r="DI49" s="331"/>
      <c r="DJ49" s="181" t="e">
        <f t="shared" si="59"/>
        <v>#N/A</v>
      </c>
      <c r="DK49" s="172" t="e">
        <f>VLOOKUP(DL49*DH49,biorisk,3,FALSE)</f>
        <v>#N/A</v>
      </c>
      <c r="DL49" s="174" t="e">
        <f t="shared" si="146"/>
        <v>#N/A</v>
      </c>
      <c r="DM49" s="174" t="e">
        <f t="shared" si="147"/>
        <v>#N/A</v>
      </c>
      <c r="DN49" s="173">
        <v>-1</v>
      </c>
      <c r="DO49" s="173">
        <v>-1</v>
      </c>
      <c r="DP49" s="181" t="e">
        <f t="shared" si="45"/>
        <v>#N/A</v>
      </c>
      <c r="DQ49" s="172" t="e">
        <f t="shared" si="148"/>
        <v>#N/A</v>
      </c>
      <c r="DR49" s="296"/>
      <c r="DS49" s="14"/>
      <c r="DT49" s="347"/>
      <c r="DU49" s="347"/>
      <c r="DV49" s="347"/>
      <c r="DW49" s="347"/>
      <c r="DX49" s="347"/>
      <c r="DY49" s="333" t="s">
        <v>647</v>
      </c>
      <c r="DZ49" s="334" t="s">
        <v>646</v>
      </c>
      <c r="EA49" s="335">
        <v>-1</v>
      </c>
      <c r="EB49" s="331">
        <v>-1</v>
      </c>
      <c r="EC49" s="331">
        <v>-1</v>
      </c>
      <c r="ED49" s="331"/>
      <c r="EE49" s="181" t="e">
        <f t="shared" si="60"/>
        <v>#N/A</v>
      </c>
      <c r="EF49" s="172" t="e">
        <f>VLOOKUP(EG49*EC49,biorisk,3,FALSE)</f>
        <v>#N/A</v>
      </c>
      <c r="EG49" s="174" t="e">
        <f t="shared" si="156"/>
        <v>#N/A</v>
      </c>
      <c r="EH49" s="174" t="e">
        <f t="shared" si="157"/>
        <v>#N/A</v>
      </c>
      <c r="EI49" s="173">
        <v>-1</v>
      </c>
      <c r="EJ49" s="173">
        <v>-1</v>
      </c>
      <c r="EK49" s="181" t="e">
        <f t="shared" si="49"/>
        <v>#N/A</v>
      </c>
      <c r="EL49" s="172" t="e">
        <f t="shared" si="158"/>
        <v>#N/A</v>
      </c>
      <c r="EM49" s="296"/>
      <c r="EN49" s="14"/>
      <c r="EO49" s="332"/>
      <c r="EP49" s="332"/>
      <c r="EQ49" s="332"/>
      <c r="ER49" s="332"/>
      <c r="ES49" s="332"/>
      <c r="ET49" s="333" t="s">
        <v>647</v>
      </c>
      <c r="EU49" s="334" t="s">
        <v>646</v>
      </c>
      <c r="EV49" s="335">
        <v>-1</v>
      </c>
      <c r="EW49" s="331">
        <v>-1</v>
      </c>
      <c r="EX49" s="331">
        <v>-1</v>
      </c>
      <c r="EY49" s="331"/>
      <c r="EZ49" s="181" t="e">
        <f t="shared" si="117"/>
        <v>#N/A</v>
      </c>
      <c r="FA49" s="172" t="e">
        <f t="shared" si="22"/>
        <v>#N/A</v>
      </c>
      <c r="FB49" s="174" t="e">
        <f t="shared" si="23"/>
        <v>#N/A</v>
      </c>
      <c r="FC49" s="174" t="e">
        <f t="shared" si="24"/>
        <v>#N/A</v>
      </c>
      <c r="FD49" s="173">
        <v>-1</v>
      </c>
      <c r="FE49" s="173">
        <v>-1</v>
      </c>
      <c r="FF49" s="181" t="e">
        <f t="shared" si="51"/>
        <v>#N/A</v>
      </c>
      <c r="FG49" s="172" t="e">
        <f t="shared" si="159"/>
        <v>#N/A</v>
      </c>
      <c r="FH49" s="296"/>
      <c r="FI49" s="14"/>
      <c r="FJ49" s="332"/>
      <c r="FK49" s="332"/>
      <c r="FL49" s="332"/>
      <c r="FM49" s="332"/>
      <c r="FN49" s="332"/>
      <c r="FO49" s="333" t="s">
        <v>647</v>
      </c>
      <c r="FP49" s="334" t="s">
        <v>646</v>
      </c>
      <c r="FQ49" s="335"/>
      <c r="FR49" s="331"/>
      <c r="FS49" s="331"/>
      <c r="FT49" s="331"/>
      <c r="FU49" s="181" t="e">
        <f t="shared" si="118"/>
        <v>#N/A</v>
      </c>
      <c r="FV49" s="172" t="e">
        <f t="shared" si="119"/>
        <v>#N/A</v>
      </c>
      <c r="FW49" s="376" t="e">
        <f t="shared" si="120"/>
        <v>#N/A</v>
      </c>
      <c r="FX49" s="375" t="e">
        <f t="shared" si="121"/>
        <v>#N/A</v>
      </c>
      <c r="FY49" s="173"/>
      <c r="FZ49" s="173"/>
      <c r="GA49" s="181" t="e">
        <f t="shared" si="52"/>
        <v>#N/A</v>
      </c>
      <c r="GB49" s="172" t="e">
        <f t="shared" si="122"/>
        <v>#N/A</v>
      </c>
      <c r="GC49" s="296"/>
      <c r="GD49" s="14"/>
      <c r="GE49" s="332"/>
      <c r="GF49" s="332"/>
      <c r="GG49" s="332"/>
      <c r="GH49" s="332"/>
      <c r="GI49" s="332"/>
      <c r="GJ49" s="333" t="s">
        <v>647</v>
      </c>
      <c r="GK49" s="334" t="s">
        <v>646</v>
      </c>
      <c r="GL49" s="335"/>
      <c r="GM49" s="331"/>
      <c r="GN49" s="331"/>
      <c r="GO49" s="331"/>
      <c r="GP49" s="181" t="e">
        <f t="shared" si="61"/>
        <v>#N/A</v>
      </c>
      <c r="GQ49" s="172" t="e">
        <f t="shared" ref="GQ49" si="166">VLOOKUP(GR49*GN49,biorisk,3,FALSE)</f>
        <v>#N/A</v>
      </c>
      <c r="GR49" s="376" t="e">
        <f t="shared" si="32"/>
        <v>#N/A</v>
      </c>
      <c r="GS49" s="375" t="e">
        <f t="shared" si="123"/>
        <v>#N/A</v>
      </c>
      <c r="GT49" s="173"/>
      <c r="GU49" s="173"/>
      <c r="GV49" s="181" t="e">
        <f t="shared" si="53"/>
        <v>#N/A</v>
      </c>
      <c r="GW49" s="172" t="e">
        <f t="shared" si="54"/>
        <v>#N/A</v>
      </c>
      <c r="GX49" s="296"/>
      <c r="GY49" s="14"/>
      <c r="GZ49" s="332"/>
      <c r="HA49" s="332"/>
      <c r="HB49" s="332"/>
      <c r="HC49" s="332"/>
      <c r="HD49" s="332"/>
      <c r="HE49" s="333" t="s">
        <v>647</v>
      </c>
      <c r="HF49" s="334" t="s">
        <v>646</v>
      </c>
    </row>
    <row r="50" spans="1:214" ht="100" customHeight="1" thickBot="1">
      <c r="A50" s="177" t="s">
        <v>319</v>
      </c>
      <c r="B50" s="175" t="s">
        <v>77</v>
      </c>
      <c r="C50" s="175" t="s">
        <v>54</v>
      </c>
      <c r="D50" s="19" t="s">
        <v>95</v>
      </c>
      <c r="E50" s="465">
        <v>46</v>
      </c>
      <c r="F50" s="37"/>
      <c r="G50" s="335"/>
      <c r="H50" s="331"/>
      <c r="I50" s="331"/>
      <c r="J50" s="331"/>
      <c r="K50" s="181" t="e">
        <f t="shared" si="55"/>
        <v>#N/A</v>
      </c>
      <c r="L50" s="172" t="e">
        <f t="shared" si="106"/>
        <v>#N/A</v>
      </c>
      <c r="M50" s="174" t="e">
        <f t="shared" si="107"/>
        <v>#N/A</v>
      </c>
      <c r="N50" s="174" t="e">
        <f t="shared" si="131"/>
        <v>#N/A</v>
      </c>
      <c r="O50" s="173"/>
      <c r="P50" s="173"/>
      <c r="Q50" s="181" t="e">
        <f t="shared" si="34"/>
        <v>#N/A</v>
      </c>
      <c r="R50" s="172" t="e">
        <f t="shared" si="124"/>
        <v>#N/A</v>
      </c>
      <c r="S50" s="296"/>
      <c r="T50" s="332"/>
      <c r="U50" s="332"/>
      <c r="V50" s="332"/>
      <c r="W50" s="332"/>
      <c r="X50" s="332"/>
      <c r="Y50" s="333" t="s">
        <v>647</v>
      </c>
      <c r="Z50" s="334" t="s">
        <v>646</v>
      </c>
      <c r="AA50" s="335"/>
      <c r="AB50" s="331"/>
      <c r="AC50" s="331"/>
      <c r="AD50" s="331"/>
      <c r="AE50" s="181" t="e">
        <f t="shared" si="56"/>
        <v>#N/A</v>
      </c>
      <c r="AF50" s="172" t="e">
        <f t="shared" si="125"/>
        <v>#N/A</v>
      </c>
      <c r="AG50" s="174" t="e">
        <f t="shared" si="126"/>
        <v>#N/A</v>
      </c>
      <c r="AH50" s="174" t="e">
        <f t="shared" si="142"/>
        <v>#N/A</v>
      </c>
      <c r="AI50" s="173"/>
      <c r="AJ50" s="173"/>
      <c r="AK50" s="181" t="e">
        <f t="shared" si="36"/>
        <v>#N/A</v>
      </c>
      <c r="AL50" s="172" t="e">
        <f t="shared" si="151"/>
        <v>#N/A</v>
      </c>
      <c r="AM50" s="296"/>
      <c r="AN50" s="347"/>
      <c r="AO50" s="347"/>
      <c r="AP50" s="347"/>
      <c r="AQ50" s="347"/>
      <c r="AR50" s="347"/>
      <c r="AS50" s="333" t="s">
        <v>647</v>
      </c>
      <c r="AT50" s="334" t="s">
        <v>646</v>
      </c>
      <c r="AU50" s="444"/>
      <c r="AV50" s="442"/>
      <c r="AW50" s="442"/>
      <c r="AX50" s="442"/>
      <c r="AY50" s="181" t="e">
        <f t="shared" si="57"/>
        <v>#N/A</v>
      </c>
      <c r="AZ50" s="172" t="e">
        <f t="shared" si="143"/>
        <v>#N/A</v>
      </c>
      <c r="BA50" s="426" t="e">
        <f t="shared" si="144"/>
        <v>#N/A</v>
      </c>
      <c r="BB50" s="443" t="e">
        <f t="shared" si="102"/>
        <v>#N/A</v>
      </c>
      <c r="BC50" s="429"/>
      <c r="BD50" s="173"/>
      <c r="BE50" s="181" t="e">
        <f t="shared" si="38"/>
        <v>#N/A</v>
      </c>
      <c r="BF50" s="172" t="e">
        <f t="shared" si="160"/>
        <v>#N/A</v>
      </c>
      <c r="BG50" s="296"/>
      <c r="BH50" s="347"/>
      <c r="BI50" s="347"/>
      <c r="BJ50" s="347"/>
      <c r="BK50" s="347"/>
      <c r="BL50" s="347"/>
      <c r="BM50" s="333" t="s">
        <v>647</v>
      </c>
      <c r="BN50" s="334" t="s">
        <v>646</v>
      </c>
      <c r="BO50" s="335"/>
      <c r="BP50" s="331"/>
      <c r="BQ50" s="331"/>
      <c r="BR50" s="331"/>
      <c r="BS50" s="181" t="e">
        <f t="shared" si="39"/>
        <v>#N/A</v>
      </c>
      <c r="BT50" s="172" t="e">
        <f t="shared" si="7"/>
        <v>#N/A</v>
      </c>
      <c r="BU50" s="174" t="e">
        <f t="shared" si="40"/>
        <v>#N/A</v>
      </c>
      <c r="BV50" s="375" t="e">
        <f t="shared" si="9"/>
        <v>#N/A</v>
      </c>
      <c r="BW50" s="173"/>
      <c r="BX50" s="173"/>
      <c r="BY50" s="181" t="e">
        <f t="shared" si="41"/>
        <v>#N/A</v>
      </c>
      <c r="BZ50" s="172" t="e">
        <f t="shared" si="110"/>
        <v>#N/A</v>
      </c>
      <c r="CA50" s="296"/>
      <c r="CB50" s="347"/>
      <c r="CC50" s="347"/>
      <c r="CD50" s="347"/>
      <c r="CE50" s="347"/>
      <c r="CF50" s="347"/>
      <c r="CG50" s="333" t="s">
        <v>647</v>
      </c>
      <c r="CH50" s="334" t="s">
        <v>646</v>
      </c>
      <c r="CI50" s="359"/>
      <c r="CJ50" s="331"/>
      <c r="CK50" s="331"/>
      <c r="CL50" s="331"/>
      <c r="CM50" s="331"/>
      <c r="CN50" s="181" t="e">
        <f t="shared" si="58"/>
        <v>#N/A</v>
      </c>
      <c r="CO50" s="172" t="e">
        <f t="shared" si="128"/>
        <v>#N/A</v>
      </c>
      <c r="CP50" s="174" t="e">
        <f t="shared" si="129"/>
        <v>#N/A</v>
      </c>
      <c r="CQ50" s="174" t="e">
        <f t="shared" si="130"/>
        <v>#N/A</v>
      </c>
      <c r="CR50" s="173"/>
      <c r="CS50" s="173"/>
      <c r="CT50" s="181" t="e">
        <f t="shared" si="43"/>
        <v>#N/A</v>
      </c>
      <c r="CU50" s="172" t="e">
        <f t="shared" si="44"/>
        <v>#N/A</v>
      </c>
      <c r="CV50" s="296"/>
      <c r="DD50" s="333" t="s">
        <v>647</v>
      </c>
      <c r="DE50" s="334" t="s">
        <v>646</v>
      </c>
      <c r="DF50" s="335"/>
      <c r="DG50" s="331"/>
      <c r="DH50" s="331"/>
      <c r="DI50" s="331"/>
      <c r="DJ50" s="181" t="e">
        <f t="shared" si="59"/>
        <v>#N/A</v>
      </c>
      <c r="DK50" s="172" t="e">
        <f t="shared" si="145"/>
        <v>#N/A</v>
      </c>
      <c r="DL50" s="174" t="e">
        <f t="shared" si="146"/>
        <v>#N/A</v>
      </c>
      <c r="DM50" s="375" t="e">
        <f t="shared" si="147"/>
        <v>#N/A</v>
      </c>
      <c r="DN50" s="173"/>
      <c r="DO50" s="173"/>
      <c r="DP50" s="181" t="e">
        <f t="shared" si="45"/>
        <v>#N/A</v>
      </c>
      <c r="DQ50" s="172" t="e">
        <f t="shared" si="148"/>
        <v>#N/A</v>
      </c>
      <c r="DR50" s="296"/>
      <c r="DS50" s="14"/>
      <c r="DT50" s="347"/>
      <c r="DU50" s="347"/>
      <c r="DV50" s="347"/>
      <c r="DW50" s="347"/>
      <c r="DX50" s="347"/>
      <c r="DY50" s="333" t="s">
        <v>647</v>
      </c>
      <c r="DZ50" s="334" t="s">
        <v>646</v>
      </c>
      <c r="EA50" s="335"/>
      <c r="EB50" s="331"/>
      <c r="EC50" s="331"/>
      <c r="ED50" s="331"/>
      <c r="EE50" s="181" t="e">
        <f t="shared" si="60"/>
        <v>#N/A</v>
      </c>
      <c r="EF50" s="172" t="e">
        <f t="shared" si="155"/>
        <v>#N/A</v>
      </c>
      <c r="EG50" s="376" t="e">
        <f t="shared" si="156"/>
        <v>#N/A</v>
      </c>
      <c r="EH50" s="375" t="e">
        <f t="shared" si="157"/>
        <v>#N/A</v>
      </c>
      <c r="EI50" s="173"/>
      <c r="EJ50" s="173"/>
      <c r="EK50" s="181" t="e">
        <f t="shared" si="49"/>
        <v>#N/A</v>
      </c>
      <c r="EL50" s="172" t="e">
        <f t="shared" si="158"/>
        <v>#N/A</v>
      </c>
      <c r="EM50" s="296"/>
      <c r="EN50" s="14"/>
      <c r="EO50" s="332"/>
      <c r="EP50" s="332"/>
      <c r="EQ50" s="332"/>
      <c r="ER50" s="332"/>
      <c r="ES50" s="332"/>
      <c r="ET50" s="333" t="s">
        <v>647</v>
      </c>
      <c r="EU50" s="334" t="s">
        <v>646</v>
      </c>
      <c r="EV50" s="335"/>
      <c r="EW50" s="331"/>
      <c r="EX50" s="331"/>
      <c r="EY50" s="331"/>
      <c r="EZ50" s="181" t="e">
        <f t="shared" si="117"/>
        <v>#N/A</v>
      </c>
      <c r="FA50" s="172" t="e">
        <f t="shared" si="22"/>
        <v>#N/A</v>
      </c>
      <c r="FB50" s="376" t="e">
        <f t="shared" si="23"/>
        <v>#N/A</v>
      </c>
      <c r="FC50" s="375" t="e">
        <f t="shared" si="24"/>
        <v>#N/A</v>
      </c>
      <c r="FD50" s="173"/>
      <c r="FE50" s="173"/>
      <c r="FF50" s="181" t="e">
        <f t="shared" si="51"/>
        <v>#N/A</v>
      </c>
      <c r="FG50" s="172" t="e">
        <f t="shared" si="159"/>
        <v>#N/A</v>
      </c>
      <c r="FH50" s="296"/>
      <c r="FI50" s="14"/>
      <c r="FJ50" s="332"/>
      <c r="FK50" s="332"/>
      <c r="FL50" s="332"/>
      <c r="FM50" s="332"/>
      <c r="FN50" s="332"/>
      <c r="FO50" s="333" t="s">
        <v>647</v>
      </c>
      <c r="FP50" s="334" t="s">
        <v>646</v>
      </c>
      <c r="FQ50" s="335"/>
      <c r="FR50" s="331"/>
      <c r="FS50" s="331"/>
      <c r="FT50" s="331"/>
      <c r="FU50" s="181" t="e">
        <f t="shared" si="118"/>
        <v>#N/A</v>
      </c>
      <c r="FV50" s="172" t="e">
        <f t="shared" si="119"/>
        <v>#N/A</v>
      </c>
      <c r="FW50" s="376" t="e">
        <f t="shared" si="120"/>
        <v>#N/A</v>
      </c>
      <c r="FX50" s="375" t="e">
        <f t="shared" si="121"/>
        <v>#N/A</v>
      </c>
      <c r="FY50" s="173"/>
      <c r="FZ50" s="173"/>
      <c r="GA50" s="181" t="e">
        <f t="shared" si="52"/>
        <v>#N/A</v>
      </c>
      <c r="GB50" s="172" t="e">
        <f t="shared" si="122"/>
        <v>#N/A</v>
      </c>
      <c r="GC50" s="296"/>
      <c r="GD50" s="14"/>
      <c r="GE50" s="332"/>
      <c r="GF50" s="332"/>
      <c r="GG50" s="332"/>
      <c r="GH50" s="332"/>
      <c r="GI50" s="332"/>
      <c r="GJ50" s="333" t="s">
        <v>647</v>
      </c>
      <c r="GK50" s="334" t="s">
        <v>646</v>
      </c>
      <c r="GL50" s="335"/>
      <c r="GM50" s="331"/>
      <c r="GN50" s="331"/>
      <c r="GO50" s="331"/>
      <c r="GP50" s="181" t="e">
        <f t="shared" si="61"/>
        <v>#N/A</v>
      </c>
      <c r="GQ50" s="172" t="e">
        <f t="shared" si="31"/>
        <v>#N/A</v>
      </c>
      <c r="GR50" s="376" t="e">
        <f t="shared" si="32"/>
        <v>#N/A</v>
      </c>
      <c r="GS50" s="375" t="e">
        <f t="shared" si="123"/>
        <v>#N/A</v>
      </c>
      <c r="GT50" s="173"/>
      <c r="GU50" s="173"/>
      <c r="GV50" s="181" t="e">
        <f t="shared" si="53"/>
        <v>#N/A</v>
      </c>
      <c r="GW50" s="172" t="e">
        <f t="shared" si="54"/>
        <v>#N/A</v>
      </c>
      <c r="GX50" s="296"/>
      <c r="GY50" s="14"/>
      <c r="GZ50" s="332"/>
      <c r="HA50" s="332"/>
      <c r="HB50" s="332"/>
      <c r="HC50" s="332"/>
      <c r="HD50" s="332"/>
      <c r="HE50" s="333" t="s">
        <v>647</v>
      </c>
      <c r="HF50" s="334" t="s">
        <v>646</v>
      </c>
    </row>
    <row r="51" spans="1:214" ht="100" customHeight="1" thickBot="1">
      <c r="A51" s="178" t="s">
        <v>155</v>
      </c>
      <c r="B51" s="175" t="s">
        <v>96</v>
      </c>
      <c r="C51" s="175" t="s">
        <v>39</v>
      </c>
      <c r="D51" s="19" t="s">
        <v>97</v>
      </c>
      <c r="E51" s="465">
        <v>47</v>
      </c>
      <c r="F51" s="37" t="s">
        <v>452</v>
      </c>
      <c r="G51" s="263">
        <v>1</v>
      </c>
      <c r="H51" s="263">
        <v>1</v>
      </c>
      <c r="I51" s="263">
        <v>1</v>
      </c>
      <c r="J51" s="263">
        <v>1</v>
      </c>
      <c r="K51" s="181" t="e">
        <f t="shared" si="55"/>
        <v>#N/A</v>
      </c>
      <c r="L51" s="260" t="e">
        <f t="shared" si="106"/>
        <v>#N/A</v>
      </c>
      <c r="M51" s="264" t="e">
        <f t="shared" si="107"/>
        <v>#N/A</v>
      </c>
      <c r="N51" s="264">
        <v>2</v>
      </c>
      <c r="O51" s="265">
        <v>3</v>
      </c>
      <c r="P51" s="265">
        <v>3</v>
      </c>
      <c r="Q51" s="181" t="str">
        <f t="shared" si="34"/>
        <v>23</v>
      </c>
      <c r="R51" s="260" t="str">
        <f t="shared" si="124"/>
        <v>Low</v>
      </c>
      <c r="S51" s="296" t="s">
        <v>174</v>
      </c>
      <c r="T51" s="332"/>
      <c r="U51" s="332"/>
      <c r="V51" s="332"/>
      <c r="W51" s="332"/>
      <c r="X51" s="332"/>
      <c r="Y51" s="333" t="s">
        <v>647</v>
      </c>
      <c r="Z51" s="334" t="s">
        <v>646</v>
      </c>
      <c r="AA51" s="263">
        <v>1</v>
      </c>
      <c r="AB51" s="263">
        <v>1</v>
      </c>
      <c r="AC51" s="263">
        <v>1</v>
      </c>
      <c r="AD51" s="263">
        <v>1</v>
      </c>
      <c r="AE51" s="181" t="e">
        <f t="shared" si="56"/>
        <v>#N/A</v>
      </c>
      <c r="AF51" s="260" t="e">
        <f t="shared" ref="AF51:AF52" si="167">VLOOKUP(AG51*AC51,biorisk,3,FALSE)</f>
        <v>#N/A</v>
      </c>
      <c r="AG51" s="264" t="e">
        <f t="shared" ref="AG51:AG54" si="168">VLOOKUP(AA51*AB51,likelihood,2,FALSE)</f>
        <v>#N/A</v>
      </c>
      <c r="AH51" s="264">
        <v>2</v>
      </c>
      <c r="AI51" s="265">
        <v>3</v>
      </c>
      <c r="AJ51" s="265">
        <v>3</v>
      </c>
      <c r="AK51" s="181" t="str">
        <f t="shared" si="36"/>
        <v>23</v>
      </c>
      <c r="AL51" s="260" t="str">
        <f t="shared" si="151"/>
        <v>Low</v>
      </c>
      <c r="AM51" s="296" t="s">
        <v>174</v>
      </c>
      <c r="AN51" s="347"/>
      <c r="AO51" s="347"/>
      <c r="AP51" s="347"/>
      <c r="AQ51" s="347"/>
      <c r="AR51" s="347"/>
      <c r="AS51" s="333" t="s">
        <v>647</v>
      </c>
      <c r="AT51" s="334" t="s">
        <v>646</v>
      </c>
      <c r="AU51" s="444">
        <v>1</v>
      </c>
      <c r="AV51" s="442">
        <v>1</v>
      </c>
      <c r="AW51" s="442">
        <v>1</v>
      </c>
      <c r="AX51" s="442"/>
      <c r="AY51" s="181" t="e">
        <f t="shared" si="57"/>
        <v>#N/A</v>
      </c>
      <c r="AZ51" s="172" t="e">
        <f>VLOOKUP(BA51*AW51,biorisk,3,FALSE)</f>
        <v>#N/A</v>
      </c>
      <c r="BA51" s="426" t="e">
        <f>VLOOKUP(AU51*AV51,likelihood,2,FALSE)</f>
        <v>#N/A</v>
      </c>
      <c r="BB51" s="443" t="e">
        <f t="shared" si="102"/>
        <v>#N/A</v>
      </c>
      <c r="BC51" s="429">
        <v>3</v>
      </c>
      <c r="BD51" s="173">
        <v>3</v>
      </c>
      <c r="BE51" s="181" t="e">
        <f t="shared" si="38"/>
        <v>#N/A</v>
      </c>
      <c r="BF51" s="172" t="e">
        <f>VLOOKUP(BB51&amp;BD51,futurerisk,3,FALSE)</f>
        <v>#N/A</v>
      </c>
      <c r="BG51" s="296" t="s">
        <v>174</v>
      </c>
      <c r="BH51" s="347"/>
      <c r="BI51" s="347"/>
      <c r="BJ51" s="347"/>
      <c r="BK51" s="347"/>
      <c r="BL51" s="347"/>
      <c r="BM51" s="333" t="s">
        <v>647</v>
      </c>
      <c r="BN51" s="334" t="s">
        <v>646</v>
      </c>
      <c r="BO51" s="21">
        <v>1</v>
      </c>
      <c r="BP51" s="21">
        <v>1</v>
      </c>
      <c r="BQ51" s="21">
        <v>1</v>
      </c>
      <c r="BR51" s="21"/>
      <c r="BS51" s="181" t="e">
        <f t="shared" si="39"/>
        <v>#N/A</v>
      </c>
      <c r="BT51" s="172" t="e">
        <f t="shared" si="7"/>
        <v>#N/A</v>
      </c>
      <c r="BU51" s="174" t="e">
        <f t="shared" si="40"/>
        <v>#N/A</v>
      </c>
      <c r="BV51" s="375" t="e">
        <f t="shared" si="9"/>
        <v>#N/A</v>
      </c>
      <c r="BW51" s="44">
        <v>3</v>
      </c>
      <c r="BX51" s="44">
        <v>3</v>
      </c>
      <c r="BY51" s="181" t="e">
        <f t="shared" si="41"/>
        <v>#N/A</v>
      </c>
      <c r="BZ51" s="172" t="e">
        <f t="shared" si="110"/>
        <v>#N/A</v>
      </c>
      <c r="CA51" s="296" t="s">
        <v>174</v>
      </c>
      <c r="CB51" s="347"/>
      <c r="CC51" s="347"/>
      <c r="CD51" s="347"/>
      <c r="CE51" s="347"/>
      <c r="CF51" s="347"/>
      <c r="CG51" s="333" t="s">
        <v>647</v>
      </c>
      <c r="CH51" s="334" t="s">
        <v>646</v>
      </c>
      <c r="CI51" s="359" t="s">
        <v>452</v>
      </c>
      <c r="CJ51" s="21">
        <v>1</v>
      </c>
      <c r="CK51" s="21">
        <v>1</v>
      </c>
      <c r="CL51" s="21">
        <v>1</v>
      </c>
      <c r="CM51" s="21"/>
      <c r="CN51" s="181" t="e">
        <f t="shared" si="58"/>
        <v>#N/A</v>
      </c>
      <c r="CO51" s="42" t="e">
        <f t="shared" si="128"/>
        <v>#N/A</v>
      </c>
      <c r="CP51" s="43" t="e">
        <f t="shared" si="129"/>
        <v>#N/A</v>
      </c>
      <c r="CQ51" s="43" t="e">
        <f t="shared" si="130"/>
        <v>#N/A</v>
      </c>
      <c r="CR51" s="44">
        <v>3</v>
      </c>
      <c r="CS51" s="44">
        <v>3</v>
      </c>
      <c r="CT51" s="181" t="e">
        <f t="shared" si="43"/>
        <v>#N/A</v>
      </c>
      <c r="CU51" s="42" t="e">
        <f t="shared" si="44"/>
        <v>#N/A</v>
      </c>
      <c r="CV51" s="296" t="s">
        <v>174</v>
      </c>
      <c r="DD51" s="333" t="s">
        <v>647</v>
      </c>
      <c r="DE51" s="334" t="s">
        <v>646</v>
      </c>
      <c r="DF51" s="21">
        <v>1</v>
      </c>
      <c r="DG51" s="21">
        <v>1</v>
      </c>
      <c r="DH51" s="21">
        <v>1</v>
      </c>
      <c r="DI51" s="21"/>
      <c r="DJ51" s="181" t="e">
        <f t="shared" si="59"/>
        <v>#N/A</v>
      </c>
      <c r="DK51" s="42" t="e">
        <f>VLOOKUP(DL51*DH51,biorisk,3,FALSE)</f>
        <v>#N/A</v>
      </c>
      <c r="DL51" s="43" t="e">
        <f>VLOOKUP(DF51*DG51,likelihood,2,FALSE)</f>
        <v>#N/A</v>
      </c>
      <c r="DM51" s="43" t="e">
        <f>VLOOKUP(DL51*DH51,biorisk,2,FALSE)</f>
        <v>#N/A</v>
      </c>
      <c r="DN51" s="44">
        <v>3</v>
      </c>
      <c r="DO51" s="44">
        <v>3</v>
      </c>
      <c r="DP51" s="181" t="e">
        <f t="shared" si="45"/>
        <v>#N/A</v>
      </c>
      <c r="DQ51" s="42" t="e">
        <f>VLOOKUP(DM51&amp;DO51,futurerisk,3,FALSE)</f>
        <v>#N/A</v>
      </c>
      <c r="DR51" s="296" t="s">
        <v>174</v>
      </c>
      <c r="DS51" s="14"/>
      <c r="DT51" s="347"/>
      <c r="DU51" s="347"/>
      <c r="DV51" s="347"/>
      <c r="DW51" s="347"/>
      <c r="DX51" s="347"/>
      <c r="DY51" s="333" t="s">
        <v>647</v>
      </c>
      <c r="DZ51" s="334" t="s">
        <v>646</v>
      </c>
      <c r="EA51" s="21">
        <v>1</v>
      </c>
      <c r="EB51" s="21">
        <v>1</v>
      </c>
      <c r="EC51" s="21">
        <v>1</v>
      </c>
      <c r="ED51" s="21"/>
      <c r="EE51" s="181" t="e">
        <f t="shared" si="60"/>
        <v>#N/A</v>
      </c>
      <c r="EF51" s="42" t="e">
        <f>VLOOKUP(EG51*EC51,biorisk,3,FALSE)</f>
        <v>#N/A</v>
      </c>
      <c r="EG51" s="43" t="e">
        <f>VLOOKUP(EA51*EB51,likelihood,2,FALSE)</f>
        <v>#N/A</v>
      </c>
      <c r="EH51" s="43" t="e">
        <f>VLOOKUP(EG51*EC51,biorisk,2,FALSE)</f>
        <v>#N/A</v>
      </c>
      <c r="EI51" s="44">
        <v>3</v>
      </c>
      <c r="EJ51" s="44">
        <v>3</v>
      </c>
      <c r="EK51" s="181" t="e">
        <f t="shared" si="49"/>
        <v>#N/A</v>
      </c>
      <c r="EL51" s="42" t="e">
        <f>VLOOKUP(EH51&amp;EJ51,futurerisk,3,FALSE)</f>
        <v>#N/A</v>
      </c>
      <c r="EM51" s="296" t="s">
        <v>174</v>
      </c>
      <c r="EN51" s="14"/>
      <c r="EO51" s="332"/>
      <c r="EP51" s="332"/>
      <c r="EQ51" s="332"/>
      <c r="ER51" s="332"/>
      <c r="ES51" s="332"/>
      <c r="ET51" s="333" t="s">
        <v>647</v>
      </c>
      <c r="EU51" s="334" t="s">
        <v>646</v>
      </c>
      <c r="EV51" s="21">
        <v>1</v>
      </c>
      <c r="EW51" s="21">
        <v>1</v>
      </c>
      <c r="EX51" s="21">
        <v>1</v>
      </c>
      <c r="EY51" s="21"/>
      <c r="EZ51" s="181">
        <f t="shared" si="117"/>
        <v>1</v>
      </c>
      <c r="FA51" s="42" t="s">
        <v>33</v>
      </c>
      <c r="FB51" s="43">
        <v>1</v>
      </c>
      <c r="FC51" s="43">
        <v>1</v>
      </c>
      <c r="FD51" s="44">
        <v>3</v>
      </c>
      <c r="FE51" s="44">
        <v>3</v>
      </c>
      <c r="FF51" s="181" t="str">
        <f t="shared" si="51"/>
        <v>13</v>
      </c>
      <c r="FG51" s="42" t="s">
        <v>33</v>
      </c>
      <c r="FH51" s="296" t="s">
        <v>174</v>
      </c>
      <c r="FI51" s="14"/>
      <c r="FJ51" s="332"/>
      <c r="FK51" s="332"/>
      <c r="FL51" s="332"/>
      <c r="FM51" s="332"/>
      <c r="FN51" s="332"/>
      <c r="FO51" s="333" t="s">
        <v>647</v>
      </c>
      <c r="FP51" s="334" t="s">
        <v>646</v>
      </c>
      <c r="FQ51" s="21">
        <v>1</v>
      </c>
      <c r="FR51" s="21">
        <v>1</v>
      </c>
      <c r="FS51" s="21">
        <v>1</v>
      </c>
      <c r="FT51" s="21"/>
      <c r="FU51" s="181" t="e">
        <f t="shared" si="118"/>
        <v>#N/A</v>
      </c>
      <c r="FV51" s="42" t="e">
        <f t="shared" si="119"/>
        <v>#N/A</v>
      </c>
      <c r="FW51" s="43" t="e">
        <f t="shared" si="120"/>
        <v>#N/A</v>
      </c>
      <c r="FX51" s="43" t="e">
        <f t="shared" si="121"/>
        <v>#N/A</v>
      </c>
      <c r="FY51" s="44">
        <v>3</v>
      </c>
      <c r="FZ51" s="44">
        <v>3</v>
      </c>
      <c r="GA51" s="181" t="e">
        <f t="shared" si="52"/>
        <v>#N/A</v>
      </c>
      <c r="GB51" s="42" t="e">
        <f t="shared" si="122"/>
        <v>#N/A</v>
      </c>
      <c r="GC51" s="296" t="s">
        <v>174</v>
      </c>
      <c r="GD51" s="14"/>
      <c r="GE51" s="332"/>
      <c r="GF51" s="332"/>
      <c r="GG51" s="332"/>
      <c r="GH51" s="332"/>
      <c r="GI51" s="332"/>
      <c r="GJ51" s="333" t="s">
        <v>647</v>
      </c>
      <c r="GK51" s="334" t="s">
        <v>646</v>
      </c>
      <c r="GL51" s="335">
        <v>1</v>
      </c>
      <c r="GM51" s="331">
        <v>1</v>
      </c>
      <c r="GN51" s="331">
        <v>1</v>
      </c>
      <c r="GO51" s="331"/>
      <c r="GP51" s="181" t="e">
        <f t="shared" si="61"/>
        <v>#N/A</v>
      </c>
      <c r="GQ51" s="172" t="e">
        <f t="shared" si="31"/>
        <v>#N/A</v>
      </c>
      <c r="GR51" s="376" t="e">
        <f t="shared" si="32"/>
        <v>#N/A</v>
      </c>
      <c r="GS51" s="375" t="e">
        <f t="shared" si="123"/>
        <v>#N/A</v>
      </c>
      <c r="GT51" s="181">
        <v>3</v>
      </c>
      <c r="GU51" s="173">
        <v>3</v>
      </c>
      <c r="GV51" s="181" t="e">
        <f t="shared" si="53"/>
        <v>#N/A</v>
      </c>
      <c r="GW51" s="172" t="e">
        <f t="shared" si="54"/>
        <v>#N/A</v>
      </c>
      <c r="GX51" s="296" t="s">
        <v>174</v>
      </c>
      <c r="GY51" s="14"/>
      <c r="GZ51" s="332"/>
      <c r="HA51" s="332"/>
      <c r="HB51" s="332"/>
      <c r="HC51" s="332"/>
      <c r="HD51" s="332"/>
      <c r="HE51" s="333" t="s">
        <v>647</v>
      </c>
      <c r="HF51" s="334" t="s">
        <v>646</v>
      </c>
    </row>
    <row r="52" spans="1:214" ht="100" customHeight="1">
      <c r="A52" s="178" t="s">
        <v>155</v>
      </c>
      <c r="B52" s="175" t="s">
        <v>96</v>
      </c>
      <c r="C52" s="175" t="s">
        <v>39</v>
      </c>
      <c r="D52" s="19" t="s">
        <v>98</v>
      </c>
      <c r="E52" s="465">
        <v>48</v>
      </c>
      <c r="F52" s="37" t="s">
        <v>463</v>
      </c>
      <c r="G52" s="263">
        <v>1</v>
      </c>
      <c r="H52" s="263">
        <v>1</v>
      </c>
      <c r="I52" s="263">
        <v>1</v>
      </c>
      <c r="J52" s="263">
        <v>1</v>
      </c>
      <c r="K52" s="181" t="e">
        <f t="shared" si="55"/>
        <v>#N/A</v>
      </c>
      <c r="L52" s="260" t="e">
        <f t="shared" si="106"/>
        <v>#N/A</v>
      </c>
      <c r="M52" s="264" t="e">
        <f t="shared" si="107"/>
        <v>#N/A</v>
      </c>
      <c r="N52" s="264">
        <v>2</v>
      </c>
      <c r="O52" s="265">
        <v>3</v>
      </c>
      <c r="P52" s="265">
        <v>3</v>
      </c>
      <c r="Q52" s="181" t="str">
        <f t="shared" si="34"/>
        <v>23</v>
      </c>
      <c r="R52" s="260" t="str">
        <f t="shared" si="124"/>
        <v>Low</v>
      </c>
      <c r="S52" s="296" t="s">
        <v>174</v>
      </c>
      <c r="T52" s="332"/>
      <c r="U52" s="332"/>
      <c r="V52" s="332"/>
      <c r="W52" s="332"/>
      <c r="X52" s="332"/>
      <c r="Y52" s="333" t="s">
        <v>647</v>
      </c>
      <c r="Z52" s="334" t="s">
        <v>646</v>
      </c>
      <c r="AA52" s="263">
        <v>1</v>
      </c>
      <c r="AB52" s="263">
        <v>1</v>
      </c>
      <c r="AC52" s="263">
        <v>1</v>
      </c>
      <c r="AD52" s="263">
        <v>1</v>
      </c>
      <c r="AE52" s="181" t="e">
        <f t="shared" si="56"/>
        <v>#N/A</v>
      </c>
      <c r="AF52" s="260" t="e">
        <f t="shared" si="167"/>
        <v>#N/A</v>
      </c>
      <c r="AG52" s="264" t="e">
        <f t="shared" si="168"/>
        <v>#N/A</v>
      </c>
      <c r="AH52" s="264">
        <v>2</v>
      </c>
      <c r="AI52" s="265">
        <v>3</v>
      </c>
      <c r="AJ52" s="265">
        <v>3</v>
      </c>
      <c r="AK52" s="181" t="str">
        <f t="shared" si="36"/>
        <v>23</v>
      </c>
      <c r="AL52" s="260" t="str">
        <f t="shared" si="151"/>
        <v>Low</v>
      </c>
      <c r="AM52" s="296" t="s">
        <v>174</v>
      </c>
      <c r="AN52" s="347"/>
      <c r="AO52" s="347"/>
      <c r="AP52" s="347"/>
      <c r="AQ52" s="347"/>
      <c r="AR52" s="347"/>
      <c r="AS52" s="333" t="s">
        <v>647</v>
      </c>
      <c r="AT52" s="334" t="s">
        <v>646</v>
      </c>
      <c r="AU52" s="444">
        <v>1</v>
      </c>
      <c r="AV52" s="442">
        <v>1</v>
      </c>
      <c r="AW52" s="442">
        <v>1</v>
      </c>
      <c r="AX52" s="442"/>
      <c r="AY52" s="181" t="e">
        <f t="shared" si="57"/>
        <v>#N/A</v>
      </c>
      <c r="AZ52" s="172" t="e">
        <f>VLOOKUP(BA52*AW52,biorisk,3,FALSE)</f>
        <v>#N/A</v>
      </c>
      <c r="BA52" s="426" t="e">
        <f>VLOOKUP(AU52*AV52,likelihood,2,FALSE)</f>
        <v>#N/A</v>
      </c>
      <c r="BB52" s="443" t="e">
        <f t="shared" si="102"/>
        <v>#N/A</v>
      </c>
      <c r="BC52" s="429">
        <v>3</v>
      </c>
      <c r="BD52" s="173">
        <v>3</v>
      </c>
      <c r="BE52" s="181" t="e">
        <f t="shared" si="38"/>
        <v>#N/A</v>
      </c>
      <c r="BF52" s="172" t="e">
        <f>VLOOKUP(BB52&amp;BD52,futurerisk,3,FALSE)</f>
        <v>#N/A</v>
      </c>
      <c r="BG52" s="296" t="s">
        <v>174</v>
      </c>
      <c r="BH52" s="347"/>
      <c r="BI52" s="347"/>
      <c r="BJ52" s="347"/>
      <c r="BK52" s="347"/>
      <c r="BL52" s="347"/>
      <c r="BM52" s="333" t="s">
        <v>647</v>
      </c>
      <c r="BN52" s="334" t="s">
        <v>646</v>
      </c>
      <c r="BO52" s="21">
        <v>1</v>
      </c>
      <c r="BP52" s="21">
        <v>1</v>
      </c>
      <c r="BQ52" s="21">
        <v>1</v>
      </c>
      <c r="BR52" s="21"/>
      <c r="BS52" s="181" t="e">
        <f t="shared" si="39"/>
        <v>#N/A</v>
      </c>
      <c r="BT52" s="172" t="e">
        <f t="shared" si="7"/>
        <v>#N/A</v>
      </c>
      <c r="BU52" s="174" t="e">
        <f t="shared" si="40"/>
        <v>#N/A</v>
      </c>
      <c r="BV52" s="375" t="e">
        <f t="shared" si="9"/>
        <v>#N/A</v>
      </c>
      <c r="BW52" s="44">
        <v>3</v>
      </c>
      <c r="BX52" s="44">
        <v>3</v>
      </c>
      <c r="BY52" s="181" t="e">
        <f t="shared" si="41"/>
        <v>#N/A</v>
      </c>
      <c r="BZ52" s="172" t="e">
        <f t="shared" si="110"/>
        <v>#N/A</v>
      </c>
      <c r="CA52" s="296" t="s">
        <v>174</v>
      </c>
      <c r="CB52" s="347"/>
      <c r="CC52" s="347"/>
      <c r="CD52" s="347"/>
      <c r="CE52" s="347"/>
      <c r="CF52" s="347"/>
      <c r="CG52" s="333" t="s">
        <v>647</v>
      </c>
      <c r="CH52" s="334" t="s">
        <v>646</v>
      </c>
      <c r="CI52" s="359" t="s">
        <v>463</v>
      </c>
      <c r="CJ52" s="21">
        <v>1</v>
      </c>
      <c r="CK52" s="21">
        <v>1</v>
      </c>
      <c r="CL52" s="21">
        <v>2</v>
      </c>
      <c r="CM52" s="21"/>
      <c r="CN52" s="181" t="e">
        <f t="shared" si="58"/>
        <v>#N/A</v>
      </c>
      <c r="CO52" s="42" t="e">
        <f t="shared" si="128"/>
        <v>#N/A</v>
      </c>
      <c r="CP52" s="43" t="e">
        <f t="shared" si="129"/>
        <v>#N/A</v>
      </c>
      <c r="CQ52" s="43" t="e">
        <f t="shared" si="130"/>
        <v>#N/A</v>
      </c>
      <c r="CR52" s="44">
        <v>3</v>
      </c>
      <c r="CS52" s="44">
        <v>3</v>
      </c>
      <c r="CT52" s="181" t="e">
        <f t="shared" si="43"/>
        <v>#N/A</v>
      </c>
      <c r="CU52" s="42" t="e">
        <f t="shared" si="44"/>
        <v>#N/A</v>
      </c>
      <c r="CV52" s="296" t="s">
        <v>174</v>
      </c>
      <c r="DD52" s="333" t="s">
        <v>647</v>
      </c>
      <c r="DE52" s="334" t="s">
        <v>646</v>
      </c>
      <c r="DF52" s="21">
        <v>1</v>
      </c>
      <c r="DG52" s="21">
        <v>1</v>
      </c>
      <c r="DH52" s="21">
        <v>1</v>
      </c>
      <c r="DI52" s="21"/>
      <c r="DJ52" s="181" t="e">
        <f t="shared" si="59"/>
        <v>#N/A</v>
      </c>
      <c r="DK52" s="42" t="e">
        <f>VLOOKUP(DL52*DH52,biorisk,3,FALSE)</f>
        <v>#N/A</v>
      </c>
      <c r="DL52" s="43" t="e">
        <f>VLOOKUP(DF52*DG52,likelihood,2,FALSE)</f>
        <v>#N/A</v>
      </c>
      <c r="DM52" s="43" t="e">
        <f>VLOOKUP(DL52*DH52,biorisk,2,FALSE)</f>
        <v>#N/A</v>
      </c>
      <c r="DN52" s="44">
        <v>3</v>
      </c>
      <c r="DO52" s="44">
        <v>3</v>
      </c>
      <c r="DP52" s="181" t="e">
        <f t="shared" si="45"/>
        <v>#N/A</v>
      </c>
      <c r="DQ52" s="42" t="e">
        <f>VLOOKUP(DM52&amp;DO52,futurerisk,3,FALSE)</f>
        <v>#N/A</v>
      </c>
      <c r="DR52" s="296" t="s">
        <v>174</v>
      </c>
      <c r="DS52" s="14"/>
      <c r="DT52" s="347"/>
      <c r="DU52" s="347"/>
      <c r="DV52" s="347"/>
      <c r="DW52" s="347"/>
      <c r="DX52" s="347"/>
      <c r="DY52" s="333" t="s">
        <v>647</v>
      </c>
      <c r="DZ52" s="334" t="s">
        <v>646</v>
      </c>
      <c r="EA52" s="21">
        <v>1</v>
      </c>
      <c r="EB52" s="21">
        <v>1</v>
      </c>
      <c r="EC52" s="21">
        <v>1</v>
      </c>
      <c r="ED52" s="21"/>
      <c r="EE52" s="181" t="e">
        <f t="shared" si="60"/>
        <v>#N/A</v>
      </c>
      <c r="EF52" s="42" t="e">
        <f>VLOOKUP(EG52*EC52,biorisk,3,FALSE)</f>
        <v>#N/A</v>
      </c>
      <c r="EG52" s="43" t="e">
        <f>VLOOKUP(EA52*EB52,likelihood,2,FALSE)</f>
        <v>#N/A</v>
      </c>
      <c r="EH52" s="43" t="e">
        <f>VLOOKUP(EG52*EC52,biorisk,2,FALSE)</f>
        <v>#N/A</v>
      </c>
      <c r="EI52" s="44">
        <v>3</v>
      </c>
      <c r="EJ52" s="44">
        <v>3</v>
      </c>
      <c r="EK52" s="181" t="e">
        <f t="shared" si="49"/>
        <v>#N/A</v>
      </c>
      <c r="EL52" s="42" t="e">
        <f>VLOOKUP(EH52&amp;EJ52,futurerisk,3,FALSE)</f>
        <v>#N/A</v>
      </c>
      <c r="EM52" s="296" t="s">
        <v>174</v>
      </c>
      <c r="EN52" s="14"/>
      <c r="EO52" s="332"/>
      <c r="EP52" s="332"/>
      <c r="EQ52" s="332"/>
      <c r="ER52" s="332"/>
      <c r="ES52" s="332"/>
      <c r="ET52" s="333" t="s">
        <v>647</v>
      </c>
      <c r="EU52" s="334" t="s">
        <v>646</v>
      </c>
      <c r="EV52" s="21">
        <v>1</v>
      </c>
      <c r="EW52" s="21">
        <v>1</v>
      </c>
      <c r="EX52" s="21">
        <v>1</v>
      </c>
      <c r="EY52" s="21"/>
      <c r="EZ52" s="181" t="e">
        <f t="shared" si="117"/>
        <v>#N/A</v>
      </c>
      <c r="FA52" s="42" t="e">
        <f t="shared" ref="FA52:FA74" si="169">VLOOKUP(FB52*EX52,biorisk,3,FALSE)</f>
        <v>#N/A</v>
      </c>
      <c r="FB52" s="43" t="e">
        <f t="shared" ref="FB52:FB74" si="170">VLOOKUP(EV52*EW52,likelihood,2,FALSE)</f>
        <v>#N/A</v>
      </c>
      <c r="FC52" s="43" t="e">
        <f t="shared" ref="FC52:FC74" si="171">VLOOKUP(FB52*EX52,biorisk,2,FALSE)</f>
        <v>#N/A</v>
      </c>
      <c r="FD52" s="44">
        <v>3</v>
      </c>
      <c r="FE52" s="44">
        <v>3</v>
      </c>
      <c r="FF52" s="181" t="e">
        <f t="shared" si="51"/>
        <v>#N/A</v>
      </c>
      <c r="FG52" s="42" t="e">
        <f>VLOOKUP(FC52&amp;FE52,futurerisk,3,FALSE)</f>
        <v>#N/A</v>
      </c>
      <c r="FH52" s="296" t="s">
        <v>174</v>
      </c>
      <c r="FI52" s="14"/>
      <c r="FJ52" s="332"/>
      <c r="FK52" s="332"/>
      <c r="FL52" s="332"/>
      <c r="FM52" s="332"/>
      <c r="FN52" s="332"/>
      <c r="FO52" s="333" t="s">
        <v>647</v>
      </c>
      <c r="FP52" s="334" t="s">
        <v>646</v>
      </c>
      <c r="FQ52" s="21">
        <v>1</v>
      </c>
      <c r="FR52" s="21">
        <v>1</v>
      </c>
      <c r="FS52" s="21">
        <v>1</v>
      </c>
      <c r="FT52" s="21"/>
      <c r="FU52" s="181" t="e">
        <f t="shared" si="118"/>
        <v>#N/A</v>
      </c>
      <c r="FV52" s="42" t="e">
        <f t="shared" si="119"/>
        <v>#N/A</v>
      </c>
      <c r="FW52" s="43" t="e">
        <f t="shared" si="120"/>
        <v>#N/A</v>
      </c>
      <c r="FX52" s="43" t="e">
        <f t="shared" si="121"/>
        <v>#N/A</v>
      </c>
      <c r="FY52" s="44">
        <v>3</v>
      </c>
      <c r="FZ52" s="44">
        <v>3</v>
      </c>
      <c r="GA52" s="181" t="e">
        <f t="shared" si="52"/>
        <v>#N/A</v>
      </c>
      <c r="GB52" s="42" t="e">
        <f t="shared" si="122"/>
        <v>#N/A</v>
      </c>
      <c r="GC52" s="296" t="s">
        <v>174</v>
      </c>
      <c r="GD52" s="14"/>
      <c r="GE52" s="332"/>
      <c r="GF52" s="332"/>
      <c r="GG52" s="332"/>
      <c r="GH52" s="332"/>
      <c r="GI52" s="332"/>
      <c r="GJ52" s="333" t="s">
        <v>647</v>
      </c>
      <c r="GK52" s="334" t="s">
        <v>646</v>
      </c>
      <c r="GL52" s="335">
        <v>1</v>
      </c>
      <c r="GM52" s="331">
        <v>1</v>
      </c>
      <c r="GN52" s="331">
        <v>1</v>
      </c>
      <c r="GO52" s="337"/>
      <c r="GP52" s="181" t="e">
        <f t="shared" si="61"/>
        <v>#N/A</v>
      </c>
      <c r="GQ52" s="172" t="e">
        <f t="shared" si="31"/>
        <v>#N/A</v>
      </c>
      <c r="GR52" s="376" t="e">
        <f t="shared" si="32"/>
        <v>#N/A</v>
      </c>
      <c r="GS52" s="375" t="e">
        <f t="shared" si="123"/>
        <v>#N/A</v>
      </c>
      <c r="GT52" s="181">
        <v>3</v>
      </c>
      <c r="GU52" s="173">
        <v>3</v>
      </c>
      <c r="GV52" s="181" t="e">
        <f t="shared" si="53"/>
        <v>#N/A</v>
      </c>
      <c r="GW52" s="172" t="e">
        <f t="shared" si="54"/>
        <v>#N/A</v>
      </c>
      <c r="GX52" s="296" t="s">
        <v>174</v>
      </c>
      <c r="GY52" s="14"/>
      <c r="GZ52" s="332"/>
      <c r="HA52" s="332"/>
      <c r="HB52" s="332"/>
      <c r="HC52" s="332"/>
      <c r="HD52" s="332"/>
      <c r="HE52" s="333" t="s">
        <v>647</v>
      </c>
      <c r="HF52" s="334" t="s">
        <v>646</v>
      </c>
    </row>
    <row r="53" spans="1:214" ht="100" customHeight="1">
      <c r="A53" s="178" t="s">
        <v>155</v>
      </c>
      <c r="B53" s="175" t="s">
        <v>96</v>
      </c>
      <c r="C53" s="175" t="s">
        <v>39</v>
      </c>
      <c r="D53" s="19" t="s">
        <v>99</v>
      </c>
      <c r="E53" s="465">
        <v>49</v>
      </c>
      <c r="F53" s="37" t="s">
        <v>469</v>
      </c>
      <c r="G53" s="335">
        <v>-1</v>
      </c>
      <c r="H53" s="331">
        <v>-1</v>
      </c>
      <c r="I53" s="331">
        <v>-1</v>
      </c>
      <c r="J53" s="331"/>
      <c r="K53" s="181" t="e">
        <f t="shared" si="55"/>
        <v>#N/A</v>
      </c>
      <c r="L53" s="172" t="e">
        <f t="shared" si="106"/>
        <v>#N/A</v>
      </c>
      <c r="M53" s="174" t="e">
        <f t="shared" si="107"/>
        <v>#N/A</v>
      </c>
      <c r="N53" s="174" t="e">
        <f>VLOOKUP(M53*I53,biorisk,2,FALSE)</f>
        <v>#N/A</v>
      </c>
      <c r="O53" s="173">
        <v>-1</v>
      </c>
      <c r="P53" s="173">
        <v>-1</v>
      </c>
      <c r="Q53" s="181" t="e">
        <f t="shared" si="34"/>
        <v>#N/A</v>
      </c>
      <c r="R53" s="172" t="e">
        <f t="shared" si="124"/>
        <v>#N/A</v>
      </c>
      <c r="S53" s="296"/>
      <c r="T53" s="332"/>
      <c r="U53" s="332"/>
      <c r="V53" s="332"/>
      <c r="W53" s="332"/>
      <c r="X53" s="332"/>
      <c r="Y53" s="333" t="s">
        <v>647</v>
      </c>
      <c r="Z53" s="334" t="s">
        <v>646</v>
      </c>
      <c r="AA53" s="335">
        <v>-1</v>
      </c>
      <c r="AB53" s="331">
        <v>-1</v>
      </c>
      <c r="AC53" s="331">
        <v>-1</v>
      </c>
      <c r="AD53" s="331"/>
      <c r="AE53" s="181" t="e">
        <f t="shared" si="56"/>
        <v>#N/A</v>
      </c>
      <c r="AF53" s="172" t="e">
        <f>VLOOKUP(AG53*AC53,biorisk,3,FALSE)</f>
        <v>#N/A</v>
      </c>
      <c r="AG53" s="174" t="e">
        <f t="shared" si="168"/>
        <v>#N/A</v>
      </c>
      <c r="AH53" s="174" t="e">
        <f t="shared" ref="AH53:AH54" si="172">VLOOKUP(AG53*AC53,biorisk,2,FALSE)</f>
        <v>#N/A</v>
      </c>
      <c r="AI53" s="173">
        <v>-1</v>
      </c>
      <c r="AJ53" s="173">
        <v>-1</v>
      </c>
      <c r="AK53" s="181" t="e">
        <f t="shared" si="36"/>
        <v>#N/A</v>
      </c>
      <c r="AL53" s="172" t="e">
        <f t="shared" si="151"/>
        <v>#N/A</v>
      </c>
      <c r="AM53" s="296"/>
      <c r="AN53" s="347"/>
      <c r="AO53" s="347"/>
      <c r="AP53" s="347"/>
      <c r="AQ53" s="347"/>
      <c r="AR53" s="347"/>
      <c r="AS53" s="333" t="s">
        <v>647</v>
      </c>
      <c r="AT53" s="334" t="s">
        <v>646</v>
      </c>
      <c r="AU53" s="335">
        <v>-1</v>
      </c>
      <c r="AV53" s="331">
        <v>-1</v>
      </c>
      <c r="AW53" s="331">
        <v>-1</v>
      </c>
      <c r="AX53" s="331"/>
      <c r="AY53" s="181" t="e">
        <f t="shared" si="57"/>
        <v>#N/A</v>
      </c>
      <c r="AZ53" s="172" t="e">
        <f>VLOOKUP(BA53*AW53,biorisk,3,FALSE)</f>
        <v>#N/A</v>
      </c>
      <c r="BA53" s="174" t="e">
        <f t="shared" ref="BA53:BA54" si="173">VLOOKUP(AU53*AV53,likelihood,2,FALSE)</f>
        <v>#N/A</v>
      </c>
      <c r="BB53" s="174" t="e">
        <f t="shared" si="102"/>
        <v>#N/A</v>
      </c>
      <c r="BC53" s="173">
        <v>-1</v>
      </c>
      <c r="BD53" s="173">
        <v>-1</v>
      </c>
      <c r="BE53" s="181" t="e">
        <f t="shared" si="38"/>
        <v>#N/A</v>
      </c>
      <c r="BF53" s="172" t="e">
        <f t="shared" ref="BF53:BF54" si="174">VLOOKUP(BB53&amp;BD53,futurerisk,3,FALSE)</f>
        <v>#N/A</v>
      </c>
      <c r="BG53" s="296"/>
      <c r="BH53" s="347"/>
      <c r="BI53" s="347"/>
      <c r="BJ53" s="347"/>
      <c r="BK53" s="347"/>
      <c r="BL53" s="347"/>
      <c r="BM53" s="333" t="s">
        <v>647</v>
      </c>
      <c r="BN53" s="334" t="s">
        <v>646</v>
      </c>
      <c r="BO53" s="335">
        <v>-1</v>
      </c>
      <c r="BP53" s="331">
        <v>-1</v>
      </c>
      <c r="BQ53" s="331">
        <v>-1</v>
      </c>
      <c r="BR53" s="331"/>
      <c r="BS53" s="181" t="e">
        <f t="shared" si="39"/>
        <v>#N/A</v>
      </c>
      <c r="BT53" s="172" t="e">
        <f t="shared" si="7"/>
        <v>#N/A</v>
      </c>
      <c r="BU53" s="174" t="e">
        <f t="shared" si="40"/>
        <v>#N/A</v>
      </c>
      <c r="BV53" s="375" t="e">
        <f t="shared" si="9"/>
        <v>#N/A</v>
      </c>
      <c r="BW53" s="173">
        <v>-1</v>
      </c>
      <c r="BX53" s="173">
        <v>-1</v>
      </c>
      <c r="BY53" s="181" t="e">
        <f t="shared" si="41"/>
        <v>#N/A</v>
      </c>
      <c r="BZ53" s="172" t="e">
        <f t="shared" si="110"/>
        <v>#N/A</v>
      </c>
      <c r="CA53" s="296"/>
      <c r="CB53" s="347"/>
      <c r="CC53" s="347"/>
      <c r="CD53" s="347"/>
      <c r="CE53" s="347"/>
      <c r="CF53" s="347"/>
      <c r="CG53" s="333" t="s">
        <v>647</v>
      </c>
      <c r="CH53" s="334" t="s">
        <v>646</v>
      </c>
      <c r="CI53" s="359" t="s">
        <v>469</v>
      </c>
      <c r="CJ53" s="335">
        <v>-1</v>
      </c>
      <c r="CK53" s="331">
        <v>-1</v>
      </c>
      <c r="CL53" s="331">
        <v>-1</v>
      </c>
      <c r="CM53" s="331"/>
      <c r="CN53" s="181" t="e">
        <f t="shared" si="58"/>
        <v>#N/A</v>
      </c>
      <c r="CO53" s="172" t="e">
        <f>VLOOKUP(CP53*CL53,biorisk,3,FALSE)</f>
        <v>#N/A</v>
      </c>
      <c r="CP53" s="174" t="e">
        <f t="shared" si="129"/>
        <v>#N/A</v>
      </c>
      <c r="CQ53" s="174" t="e">
        <f t="shared" si="130"/>
        <v>#N/A</v>
      </c>
      <c r="CR53" s="173">
        <v>-1</v>
      </c>
      <c r="CS53" s="173">
        <v>-1</v>
      </c>
      <c r="CT53" s="181" t="e">
        <f t="shared" si="43"/>
        <v>#N/A</v>
      </c>
      <c r="CU53" s="172" t="e">
        <f t="shared" si="44"/>
        <v>#N/A</v>
      </c>
      <c r="CV53" s="296"/>
      <c r="DD53" s="333" t="s">
        <v>647</v>
      </c>
      <c r="DE53" s="334" t="s">
        <v>646</v>
      </c>
      <c r="DF53" s="335">
        <v>-1</v>
      </c>
      <c r="DG53" s="331">
        <v>-1</v>
      </c>
      <c r="DH53" s="331">
        <v>-1</v>
      </c>
      <c r="DI53" s="331"/>
      <c r="DJ53" s="181" t="e">
        <f t="shared" si="59"/>
        <v>#N/A</v>
      </c>
      <c r="DK53" s="172" t="e">
        <f>VLOOKUP(DL53*DH53,biorisk,3,FALSE)</f>
        <v>#N/A</v>
      </c>
      <c r="DL53" s="174" t="e">
        <f t="shared" ref="DL53:DL54" si="175">VLOOKUP(DF53*DG53,likelihood,2,FALSE)</f>
        <v>#N/A</v>
      </c>
      <c r="DM53" s="174" t="e">
        <f t="shared" ref="DM53:DM54" si="176">VLOOKUP(DL53*DH53,biorisk,2,FALSE)</f>
        <v>#N/A</v>
      </c>
      <c r="DN53" s="173">
        <v>-1</v>
      </c>
      <c r="DO53" s="173">
        <v>-1</v>
      </c>
      <c r="DP53" s="181" t="e">
        <f t="shared" si="45"/>
        <v>#N/A</v>
      </c>
      <c r="DQ53" s="172" t="e">
        <f t="shared" ref="DQ53:DQ54" si="177">VLOOKUP(DM53&amp;DO53,futurerisk,3,FALSE)</f>
        <v>#N/A</v>
      </c>
      <c r="DR53" s="296"/>
      <c r="DS53" s="14"/>
      <c r="DT53" s="347"/>
      <c r="DU53" s="347"/>
      <c r="DV53" s="347"/>
      <c r="DW53" s="347"/>
      <c r="DX53" s="347"/>
      <c r="DY53" s="333" t="s">
        <v>647</v>
      </c>
      <c r="DZ53" s="334" t="s">
        <v>646</v>
      </c>
      <c r="EA53" s="335">
        <v>-1</v>
      </c>
      <c r="EB53" s="331">
        <v>-1</v>
      </c>
      <c r="EC53" s="331">
        <v>-1</v>
      </c>
      <c r="ED53" s="331"/>
      <c r="EE53" s="181" t="e">
        <f t="shared" si="60"/>
        <v>#N/A</v>
      </c>
      <c r="EF53" s="172" t="e">
        <f>VLOOKUP(EG53*EC53,biorisk,3,FALSE)</f>
        <v>#N/A</v>
      </c>
      <c r="EG53" s="174" t="e">
        <f t="shared" ref="EG53" si="178">VLOOKUP(EA53*EB53,likelihood,2,FALSE)</f>
        <v>#N/A</v>
      </c>
      <c r="EH53" s="174" t="e">
        <f t="shared" ref="EH53" si="179">VLOOKUP(EG53*EC53,biorisk,2,FALSE)</f>
        <v>#N/A</v>
      </c>
      <c r="EI53" s="173">
        <v>-1</v>
      </c>
      <c r="EJ53" s="173">
        <v>-1</v>
      </c>
      <c r="EK53" s="181" t="e">
        <f t="shared" si="49"/>
        <v>#N/A</v>
      </c>
      <c r="EL53" s="172" t="e">
        <f t="shared" ref="EL53" si="180">VLOOKUP(EH53&amp;EJ53,futurerisk,3,FALSE)</f>
        <v>#N/A</v>
      </c>
      <c r="EM53" s="296"/>
      <c r="EN53" s="14"/>
      <c r="EO53" s="332"/>
      <c r="EP53" s="332"/>
      <c r="EQ53" s="332"/>
      <c r="ER53" s="332"/>
      <c r="ES53" s="332"/>
      <c r="ET53" s="333" t="s">
        <v>647</v>
      </c>
      <c r="EU53" s="334" t="s">
        <v>646</v>
      </c>
      <c r="EV53" s="335">
        <v>-1</v>
      </c>
      <c r="EW53" s="331">
        <v>-1</v>
      </c>
      <c r="EX53" s="331">
        <v>-1</v>
      </c>
      <c r="EY53" s="331"/>
      <c r="EZ53" s="181" t="e">
        <f t="shared" si="117"/>
        <v>#N/A</v>
      </c>
      <c r="FA53" s="172" t="e">
        <f t="shared" si="169"/>
        <v>#N/A</v>
      </c>
      <c r="FB53" s="174" t="e">
        <f t="shared" si="170"/>
        <v>#N/A</v>
      </c>
      <c r="FC53" s="174" t="e">
        <f t="shared" si="171"/>
        <v>#N/A</v>
      </c>
      <c r="FD53" s="173">
        <v>-1</v>
      </c>
      <c r="FE53" s="173">
        <v>-1</v>
      </c>
      <c r="FF53" s="181" t="e">
        <f t="shared" si="51"/>
        <v>#N/A</v>
      </c>
      <c r="FG53" s="172" t="e">
        <f t="shared" ref="FG53:FG56" si="181">VLOOKUP(FC53&amp;FE53,futurerisk,3,FALSE)</f>
        <v>#N/A</v>
      </c>
      <c r="FH53" s="296"/>
      <c r="FI53" s="14"/>
      <c r="FJ53" s="332"/>
      <c r="FK53" s="332"/>
      <c r="FL53" s="332"/>
      <c r="FM53" s="332"/>
      <c r="FN53" s="332"/>
      <c r="FO53" s="333" t="s">
        <v>647</v>
      </c>
      <c r="FP53" s="334" t="s">
        <v>646</v>
      </c>
      <c r="FQ53" s="335">
        <v>-1</v>
      </c>
      <c r="FR53" s="331">
        <v>-1</v>
      </c>
      <c r="FS53" s="331">
        <v>-1</v>
      </c>
      <c r="FT53" s="331"/>
      <c r="FU53" s="181" t="e">
        <f t="shared" si="118"/>
        <v>#N/A</v>
      </c>
      <c r="FV53" s="172" t="e">
        <f t="shared" si="119"/>
        <v>#N/A</v>
      </c>
      <c r="FW53" s="174" t="e">
        <f t="shared" si="120"/>
        <v>#N/A</v>
      </c>
      <c r="FX53" s="174" t="e">
        <f t="shared" si="121"/>
        <v>#N/A</v>
      </c>
      <c r="FY53" s="173">
        <v>-1</v>
      </c>
      <c r="FZ53" s="173">
        <v>-1</v>
      </c>
      <c r="GA53" s="181" t="e">
        <f t="shared" si="52"/>
        <v>#N/A</v>
      </c>
      <c r="GB53" s="172" t="e">
        <f t="shared" si="122"/>
        <v>#N/A</v>
      </c>
      <c r="GC53" s="296"/>
      <c r="GD53" s="14"/>
      <c r="GE53" s="332"/>
      <c r="GF53" s="332"/>
      <c r="GG53" s="332"/>
      <c r="GH53" s="332"/>
      <c r="GI53" s="332"/>
      <c r="GJ53" s="333" t="s">
        <v>647</v>
      </c>
      <c r="GK53" s="334" t="s">
        <v>646</v>
      </c>
      <c r="GL53" s="335">
        <v>-1</v>
      </c>
      <c r="GM53" s="331">
        <v>-1</v>
      </c>
      <c r="GN53" s="331">
        <v>-1</v>
      </c>
      <c r="GO53" s="331"/>
      <c r="GP53" s="181" t="e">
        <f t="shared" si="61"/>
        <v>#N/A</v>
      </c>
      <c r="GQ53" s="172" t="e">
        <f>VLOOKUP(GR53*GN53,biorisk,3,FALSE)</f>
        <v>#N/A</v>
      </c>
      <c r="GR53" s="376" t="e">
        <f t="shared" si="32"/>
        <v>#N/A</v>
      </c>
      <c r="GS53" s="174" t="e">
        <f t="shared" si="123"/>
        <v>#N/A</v>
      </c>
      <c r="GT53" s="173">
        <v>-1</v>
      </c>
      <c r="GU53" s="173">
        <v>-1</v>
      </c>
      <c r="GV53" s="181" t="e">
        <f t="shared" si="53"/>
        <v>#N/A</v>
      </c>
      <c r="GW53" s="172" t="e">
        <f t="shared" si="54"/>
        <v>#N/A</v>
      </c>
      <c r="GX53" s="296"/>
      <c r="GY53" s="14"/>
      <c r="GZ53" s="332"/>
      <c r="HA53" s="332"/>
      <c r="HB53" s="332"/>
      <c r="HC53" s="332"/>
      <c r="HD53" s="332"/>
      <c r="HE53" s="333" t="s">
        <v>647</v>
      </c>
      <c r="HF53" s="334" t="s">
        <v>646</v>
      </c>
    </row>
    <row r="54" spans="1:214" ht="100" customHeight="1">
      <c r="A54" s="178" t="s">
        <v>155</v>
      </c>
      <c r="B54" s="175" t="s">
        <v>96</v>
      </c>
      <c r="C54" s="175" t="s">
        <v>39</v>
      </c>
      <c r="D54" s="15" t="s">
        <v>100</v>
      </c>
      <c r="E54" s="466">
        <v>50</v>
      </c>
      <c r="F54" s="37" t="s">
        <v>342</v>
      </c>
      <c r="G54" s="335">
        <v>1</v>
      </c>
      <c r="H54" s="331">
        <v>1</v>
      </c>
      <c r="I54" s="331">
        <v>1</v>
      </c>
      <c r="J54" s="337">
        <v>1</v>
      </c>
      <c r="K54" s="181" t="e">
        <f t="shared" si="55"/>
        <v>#N/A</v>
      </c>
      <c r="L54" s="172" t="e">
        <f t="shared" si="106"/>
        <v>#N/A</v>
      </c>
      <c r="M54" s="174" t="e">
        <f t="shared" si="107"/>
        <v>#N/A</v>
      </c>
      <c r="N54" s="174" t="e">
        <f>VLOOKUP(M54*I54,biorisk,2,FALSE)</f>
        <v>#N/A</v>
      </c>
      <c r="O54" s="181">
        <v>1</v>
      </c>
      <c r="P54" s="173">
        <v>4</v>
      </c>
      <c r="Q54" s="181" t="e">
        <f t="shared" si="34"/>
        <v>#N/A</v>
      </c>
      <c r="R54" s="172" t="e">
        <f t="shared" si="124"/>
        <v>#N/A</v>
      </c>
      <c r="S54" s="296"/>
      <c r="T54" s="332"/>
      <c r="U54" s="332"/>
      <c r="V54" s="332"/>
      <c r="W54" s="332"/>
      <c r="X54" s="332"/>
      <c r="Y54" s="333" t="s">
        <v>647</v>
      </c>
      <c r="Z54" s="334" t="s">
        <v>646</v>
      </c>
      <c r="AA54" s="335">
        <v>1</v>
      </c>
      <c r="AB54" s="331">
        <v>1</v>
      </c>
      <c r="AC54" s="331">
        <v>1</v>
      </c>
      <c r="AD54" s="337">
        <v>1</v>
      </c>
      <c r="AE54" s="181" t="e">
        <f t="shared" si="56"/>
        <v>#N/A</v>
      </c>
      <c r="AF54" s="172" t="e">
        <f t="shared" ref="AF54" si="182">VLOOKUP(AG54*AC54,biorisk,3,FALSE)</f>
        <v>#N/A</v>
      </c>
      <c r="AG54" s="174" t="e">
        <f t="shared" si="168"/>
        <v>#N/A</v>
      </c>
      <c r="AH54" s="174" t="e">
        <f t="shared" si="172"/>
        <v>#N/A</v>
      </c>
      <c r="AI54" s="181">
        <v>1</v>
      </c>
      <c r="AJ54" s="173">
        <v>4</v>
      </c>
      <c r="AK54" s="181" t="e">
        <f t="shared" si="36"/>
        <v>#N/A</v>
      </c>
      <c r="AL54" s="172" t="e">
        <f t="shared" si="151"/>
        <v>#N/A</v>
      </c>
      <c r="AM54" s="296"/>
      <c r="AN54" s="347"/>
      <c r="AO54" s="347"/>
      <c r="AP54" s="347"/>
      <c r="AQ54" s="347"/>
      <c r="AR54" s="347"/>
      <c r="AS54" s="333" t="s">
        <v>647</v>
      </c>
      <c r="AT54" s="334" t="s">
        <v>646</v>
      </c>
      <c r="AU54" s="335">
        <v>1</v>
      </c>
      <c r="AV54" s="331">
        <v>1</v>
      </c>
      <c r="AW54" s="331">
        <v>1</v>
      </c>
      <c r="AX54" s="337">
        <v>1</v>
      </c>
      <c r="AY54" s="181" t="e">
        <f t="shared" si="57"/>
        <v>#N/A</v>
      </c>
      <c r="AZ54" s="172" t="e">
        <f t="shared" ref="AZ54" si="183">VLOOKUP(BA54*AW54,biorisk,3,FALSE)</f>
        <v>#N/A</v>
      </c>
      <c r="BA54" s="174" t="e">
        <f t="shared" si="173"/>
        <v>#N/A</v>
      </c>
      <c r="BB54" s="174" t="e">
        <f t="shared" si="102"/>
        <v>#N/A</v>
      </c>
      <c r="BC54" s="181">
        <v>1</v>
      </c>
      <c r="BD54" s="173">
        <v>4</v>
      </c>
      <c r="BE54" s="181" t="e">
        <f t="shared" si="38"/>
        <v>#N/A</v>
      </c>
      <c r="BF54" s="172" t="e">
        <f t="shared" si="174"/>
        <v>#N/A</v>
      </c>
      <c r="BG54" s="296"/>
      <c r="BH54" s="347"/>
      <c r="BI54" s="347"/>
      <c r="BJ54" s="347"/>
      <c r="BK54" s="347"/>
      <c r="BL54" s="347"/>
      <c r="BM54" s="333" t="s">
        <v>647</v>
      </c>
      <c r="BN54" s="334" t="s">
        <v>646</v>
      </c>
      <c r="BO54" s="335">
        <v>1</v>
      </c>
      <c r="BP54" s="331">
        <v>1</v>
      </c>
      <c r="BQ54" s="331">
        <v>1</v>
      </c>
      <c r="BR54" s="337">
        <v>1</v>
      </c>
      <c r="BS54" s="181" t="e">
        <f t="shared" si="39"/>
        <v>#N/A</v>
      </c>
      <c r="BT54" s="172" t="e">
        <f t="shared" si="7"/>
        <v>#N/A</v>
      </c>
      <c r="BU54" s="174" t="e">
        <f t="shared" si="40"/>
        <v>#N/A</v>
      </c>
      <c r="BV54" s="375" t="e">
        <f t="shared" si="9"/>
        <v>#N/A</v>
      </c>
      <c r="BW54" s="181">
        <v>1</v>
      </c>
      <c r="BX54" s="173">
        <v>4</v>
      </c>
      <c r="BY54" s="181" t="e">
        <f t="shared" si="41"/>
        <v>#N/A</v>
      </c>
      <c r="BZ54" s="172" t="e">
        <f t="shared" si="110"/>
        <v>#N/A</v>
      </c>
      <c r="CA54" s="296"/>
      <c r="CB54" s="347"/>
      <c r="CC54" s="347"/>
      <c r="CD54" s="347"/>
      <c r="CE54" s="347"/>
      <c r="CF54" s="347"/>
      <c r="CG54" s="333" t="s">
        <v>647</v>
      </c>
      <c r="CH54" s="334" t="s">
        <v>646</v>
      </c>
      <c r="CI54" s="359" t="s">
        <v>342</v>
      </c>
      <c r="CJ54" s="335">
        <v>1</v>
      </c>
      <c r="CK54" s="331">
        <v>1</v>
      </c>
      <c r="CL54" s="331">
        <v>1</v>
      </c>
      <c r="CM54" s="337">
        <v>1</v>
      </c>
      <c r="CN54" s="181" t="e">
        <f t="shared" si="58"/>
        <v>#N/A</v>
      </c>
      <c r="CO54" s="172" t="e">
        <f t="shared" ref="CO54" si="184">VLOOKUP(CP54*CL54,biorisk,3,FALSE)</f>
        <v>#N/A</v>
      </c>
      <c r="CP54" s="174" t="e">
        <f t="shared" si="129"/>
        <v>#N/A</v>
      </c>
      <c r="CQ54" s="174" t="e">
        <f t="shared" si="130"/>
        <v>#N/A</v>
      </c>
      <c r="CR54" s="181">
        <v>1</v>
      </c>
      <c r="CS54" s="173">
        <v>4</v>
      </c>
      <c r="CT54" s="181" t="e">
        <f t="shared" si="43"/>
        <v>#N/A</v>
      </c>
      <c r="CU54" s="172" t="e">
        <f t="shared" si="44"/>
        <v>#N/A</v>
      </c>
      <c r="CV54" s="296"/>
      <c r="DD54" s="333" t="s">
        <v>647</v>
      </c>
      <c r="DE54" s="334" t="s">
        <v>646</v>
      </c>
      <c r="DF54" s="335">
        <v>1</v>
      </c>
      <c r="DG54" s="331">
        <v>1</v>
      </c>
      <c r="DH54" s="331">
        <v>1</v>
      </c>
      <c r="DI54" s="337">
        <v>1</v>
      </c>
      <c r="DJ54" s="181" t="e">
        <f t="shared" si="59"/>
        <v>#N/A</v>
      </c>
      <c r="DK54" s="172" t="e">
        <f t="shared" ref="DK54" si="185">VLOOKUP(DL54*DH54,biorisk,3,FALSE)</f>
        <v>#N/A</v>
      </c>
      <c r="DL54" s="174" t="e">
        <f t="shared" si="175"/>
        <v>#N/A</v>
      </c>
      <c r="DM54" s="174" t="e">
        <f t="shared" si="176"/>
        <v>#N/A</v>
      </c>
      <c r="DN54" s="181">
        <v>1</v>
      </c>
      <c r="DO54" s="173">
        <v>4</v>
      </c>
      <c r="DP54" s="181" t="e">
        <f t="shared" si="45"/>
        <v>#N/A</v>
      </c>
      <c r="DQ54" s="172" t="e">
        <f t="shared" si="177"/>
        <v>#N/A</v>
      </c>
      <c r="DR54" s="296"/>
      <c r="DS54" s="14"/>
      <c r="DT54" s="347"/>
      <c r="DU54" s="347"/>
      <c r="DV54" s="347"/>
      <c r="DW54" s="347"/>
      <c r="DX54" s="347"/>
      <c r="DY54" s="333" t="s">
        <v>647</v>
      </c>
      <c r="DZ54" s="334" t="s">
        <v>646</v>
      </c>
      <c r="EA54" s="335"/>
      <c r="EB54" s="331"/>
      <c r="EC54" s="331"/>
      <c r="ED54" s="337"/>
      <c r="EE54" s="181" t="e">
        <f t="shared" si="60"/>
        <v>#N/A</v>
      </c>
      <c r="EF54" s="172" t="e">
        <f t="shared" si="155"/>
        <v>#N/A</v>
      </c>
      <c r="EG54" s="376" t="e">
        <f t="shared" si="156"/>
        <v>#N/A</v>
      </c>
      <c r="EH54" s="375" t="e">
        <f t="shared" si="157"/>
        <v>#N/A</v>
      </c>
      <c r="EI54" s="181"/>
      <c r="EJ54" s="173"/>
      <c r="EK54" s="181" t="e">
        <f t="shared" si="49"/>
        <v>#N/A</v>
      </c>
      <c r="EL54" s="172" t="e">
        <f t="shared" si="158"/>
        <v>#N/A</v>
      </c>
      <c r="EM54" s="296"/>
      <c r="EN54" s="14"/>
      <c r="EO54" s="332"/>
      <c r="EP54" s="332"/>
      <c r="EQ54" s="332"/>
      <c r="ER54" s="332"/>
      <c r="ES54" s="332"/>
      <c r="ET54" s="333" t="s">
        <v>647</v>
      </c>
      <c r="EU54" s="334" t="s">
        <v>646</v>
      </c>
      <c r="EV54" s="335">
        <v>1</v>
      </c>
      <c r="EW54" s="331">
        <v>1</v>
      </c>
      <c r="EX54" s="331">
        <v>1</v>
      </c>
      <c r="EY54" s="337">
        <v>1</v>
      </c>
      <c r="EZ54" s="181" t="e">
        <f t="shared" si="117"/>
        <v>#N/A</v>
      </c>
      <c r="FA54" s="172" t="e">
        <f t="shared" si="169"/>
        <v>#N/A</v>
      </c>
      <c r="FB54" s="174" t="e">
        <f t="shared" si="170"/>
        <v>#N/A</v>
      </c>
      <c r="FC54" s="174" t="e">
        <f t="shared" si="171"/>
        <v>#N/A</v>
      </c>
      <c r="FD54" s="181">
        <v>1</v>
      </c>
      <c r="FE54" s="173">
        <v>4</v>
      </c>
      <c r="FF54" s="181" t="e">
        <f t="shared" si="51"/>
        <v>#N/A</v>
      </c>
      <c r="FG54" s="172" t="e">
        <f t="shared" si="181"/>
        <v>#N/A</v>
      </c>
      <c r="FH54" s="296"/>
      <c r="FI54" s="14"/>
      <c r="FJ54" s="332"/>
      <c r="FK54" s="332"/>
      <c r="FL54" s="332"/>
      <c r="FM54" s="332"/>
      <c r="FN54" s="332"/>
      <c r="FO54" s="333" t="s">
        <v>647</v>
      </c>
      <c r="FP54" s="334" t="s">
        <v>646</v>
      </c>
      <c r="FQ54" s="335">
        <v>1</v>
      </c>
      <c r="FR54" s="331">
        <v>1</v>
      </c>
      <c r="FS54" s="331">
        <v>1</v>
      </c>
      <c r="FT54" s="337">
        <v>1</v>
      </c>
      <c r="FU54" s="181" t="e">
        <f t="shared" si="118"/>
        <v>#N/A</v>
      </c>
      <c r="FV54" s="172" t="e">
        <f t="shared" si="119"/>
        <v>#N/A</v>
      </c>
      <c r="FW54" s="174" t="e">
        <f t="shared" si="120"/>
        <v>#N/A</v>
      </c>
      <c r="FX54" s="174" t="e">
        <f t="shared" si="121"/>
        <v>#N/A</v>
      </c>
      <c r="FY54" s="181">
        <v>1</v>
      </c>
      <c r="FZ54" s="173">
        <v>4</v>
      </c>
      <c r="GA54" s="181" t="e">
        <f t="shared" si="52"/>
        <v>#N/A</v>
      </c>
      <c r="GB54" s="172" t="e">
        <f t="shared" si="122"/>
        <v>#N/A</v>
      </c>
      <c r="GC54" s="296"/>
      <c r="GD54" s="14"/>
      <c r="GE54" s="332"/>
      <c r="GF54" s="332"/>
      <c r="GG54" s="332"/>
      <c r="GH54" s="332"/>
      <c r="GI54" s="332"/>
      <c r="GJ54" s="333" t="s">
        <v>647</v>
      </c>
      <c r="GK54" s="334" t="s">
        <v>646</v>
      </c>
      <c r="GL54" s="335">
        <v>1</v>
      </c>
      <c r="GM54" s="331">
        <v>1</v>
      </c>
      <c r="GN54" s="331">
        <v>1</v>
      </c>
      <c r="GO54" s="337">
        <v>1</v>
      </c>
      <c r="GP54" s="181" t="e">
        <f t="shared" si="61"/>
        <v>#N/A</v>
      </c>
      <c r="GQ54" s="172" t="e">
        <f t="shared" ref="GQ54" si="186">VLOOKUP(GR54*GN54,biorisk,3,FALSE)</f>
        <v>#N/A</v>
      </c>
      <c r="GR54" s="376" t="e">
        <f t="shared" si="32"/>
        <v>#N/A</v>
      </c>
      <c r="GS54" s="174" t="e">
        <f t="shared" si="123"/>
        <v>#N/A</v>
      </c>
      <c r="GT54" s="181">
        <v>1</v>
      </c>
      <c r="GU54" s="173">
        <v>4</v>
      </c>
      <c r="GV54" s="181" t="e">
        <f t="shared" si="53"/>
        <v>#N/A</v>
      </c>
      <c r="GW54" s="172" t="e">
        <f t="shared" si="54"/>
        <v>#N/A</v>
      </c>
      <c r="GX54" s="296"/>
      <c r="GY54" s="14"/>
      <c r="GZ54" s="332"/>
      <c r="HA54" s="332"/>
      <c r="HB54" s="332"/>
      <c r="HC54" s="332"/>
      <c r="HD54" s="332"/>
      <c r="HE54" s="333" t="s">
        <v>647</v>
      </c>
      <c r="HF54" s="334" t="s">
        <v>646</v>
      </c>
    </row>
    <row r="55" spans="1:214" ht="100" customHeight="1">
      <c r="A55" s="178" t="s">
        <v>155</v>
      </c>
      <c r="B55" s="176" t="s">
        <v>96</v>
      </c>
      <c r="C55" s="176" t="s">
        <v>39</v>
      </c>
      <c r="D55" s="39" t="s">
        <v>101</v>
      </c>
      <c r="E55" s="465">
        <v>51</v>
      </c>
      <c r="F55" s="37" t="s">
        <v>723</v>
      </c>
      <c r="G55" s="335">
        <v>5</v>
      </c>
      <c r="H55" s="331">
        <v>5</v>
      </c>
      <c r="I55" s="331">
        <v>2</v>
      </c>
      <c r="J55" s="337" t="s">
        <v>724</v>
      </c>
      <c r="K55" s="181" t="e">
        <f t="shared" si="55"/>
        <v>#N/A</v>
      </c>
      <c r="L55" s="172" t="e">
        <f t="shared" si="106"/>
        <v>#N/A</v>
      </c>
      <c r="M55" s="174" t="e">
        <f t="shared" si="107"/>
        <v>#N/A</v>
      </c>
      <c r="N55" s="174" t="e">
        <f>VLOOKUP(M55*I55,biorisk,2,FALSE)</f>
        <v>#N/A</v>
      </c>
      <c r="O55" s="173">
        <v>3</v>
      </c>
      <c r="P55" s="173">
        <v>4</v>
      </c>
      <c r="Q55" s="181" t="e">
        <f t="shared" si="34"/>
        <v>#N/A</v>
      </c>
      <c r="R55" s="172" t="e">
        <f t="shared" si="124"/>
        <v>#N/A</v>
      </c>
      <c r="S55" s="296"/>
      <c r="T55" s="332"/>
      <c r="U55" s="332"/>
      <c r="V55" s="332"/>
      <c r="W55" s="332"/>
      <c r="X55" s="332"/>
      <c r="Y55" s="333" t="s">
        <v>725</v>
      </c>
      <c r="Z55" s="334" t="s">
        <v>726</v>
      </c>
      <c r="AA55" s="335">
        <v>5</v>
      </c>
      <c r="AB55" s="331">
        <v>5</v>
      </c>
      <c r="AC55" s="331">
        <v>1</v>
      </c>
      <c r="AD55" s="337" t="s">
        <v>727</v>
      </c>
      <c r="AE55" s="181" t="e">
        <f t="shared" si="56"/>
        <v>#N/A</v>
      </c>
      <c r="AF55" s="172" t="e">
        <f t="shared" si="125"/>
        <v>#N/A</v>
      </c>
      <c r="AG55" s="174" t="e">
        <f t="shared" si="126"/>
        <v>#N/A</v>
      </c>
      <c r="AH55" s="174" t="e">
        <f t="shared" si="142"/>
        <v>#N/A</v>
      </c>
      <c r="AI55" s="173">
        <v>3</v>
      </c>
      <c r="AJ55" s="173">
        <v>4</v>
      </c>
      <c r="AK55" s="181" t="e">
        <f t="shared" si="36"/>
        <v>#N/A</v>
      </c>
      <c r="AL55" s="172" t="e">
        <f t="shared" si="151"/>
        <v>#N/A</v>
      </c>
      <c r="AM55" s="296"/>
      <c r="AN55" s="347"/>
      <c r="AO55" s="347"/>
      <c r="AP55" s="347"/>
      <c r="AQ55" s="347"/>
      <c r="AR55" s="347"/>
      <c r="AS55" s="333" t="s">
        <v>725</v>
      </c>
      <c r="AT55" s="334" t="s">
        <v>726</v>
      </c>
      <c r="AU55" s="444">
        <v>5</v>
      </c>
      <c r="AV55" s="442">
        <v>5</v>
      </c>
      <c r="AW55" s="442">
        <v>5</v>
      </c>
      <c r="AX55" s="445" t="s">
        <v>157</v>
      </c>
      <c r="AY55" s="181" t="e">
        <f t="shared" si="57"/>
        <v>#N/A</v>
      </c>
      <c r="AZ55" s="172" t="e">
        <f t="shared" si="143"/>
        <v>#N/A</v>
      </c>
      <c r="BA55" s="426" t="e">
        <f t="shared" si="144"/>
        <v>#N/A</v>
      </c>
      <c r="BB55" s="443" t="e">
        <f t="shared" si="102"/>
        <v>#N/A</v>
      </c>
      <c r="BC55" s="429">
        <v>3</v>
      </c>
      <c r="BD55" s="173">
        <v>5</v>
      </c>
      <c r="BE55" s="181" t="e">
        <f t="shared" si="38"/>
        <v>#N/A</v>
      </c>
      <c r="BF55" s="172" t="e">
        <f t="shared" si="160"/>
        <v>#N/A</v>
      </c>
      <c r="BG55" s="296"/>
      <c r="BH55" s="347"/>
      <c r="BI55" s="347"/>
      <c r="BJ55" s="347"/>
      <c r="BK55" s="347"/>
      <c r="BL55" s="347"/>
      <c r="BM55" s="333" t="s">
        <v>725</v>
      </c>
      <c r="BN55" s="334" t="s">
        <v>726</v>
      </c>
      <c r="BO55" s="335">
        <v>5</v>
      </c>
      <c r="BP55" s="331">
        <v>5</v>
      </c>
      <c r="BQ55" s="331">
        <v>3</v>
      </c>
      <c r="BR55" s="337" t="s">
        <v>157</v>
      </c>
      <c r="BS55" s="181" t="e">
        <f t="shared" si="39"/>
        <v>#N/A</v>
      </c>
      <c r="BT55" s="172" t="e">
        <f t="shared" si="7"/>
        <v>#N/A</v>
      </c>
      <c r="BU55" s="174" t="e">
        <f t="shared" si="40"/>
        <v>#N/A</v>
      </c>
      <c r="BV55" s="375" t="e">
        <f t="shared" si="9"/>
        <v>#N/A</v>
      </c>
      <c r="BW55" s="173">
        <v>3</v>
      </c>
      <c r="BX55" s="173">
        <v>5</v>
      </c>
      <c r="BY55" s="181" t="e">
        <f t="shared" si="41"/>
        <v>#N/A</v>
      </c>
      <c r="BZ55" s="172" t="e">
        <f t="shared" si="110"/>
        <v>#N/A</v>
      </c>
      <c r="CA55" s="296"/>
      <c r="CB55" s="347"/>
      <c r="CC55" s="347"/>
      <c r="CD55" s="347"/>
      <c r="CE55" s="347"/>
      <c r="CF55" s="347"/>
      <c r="CG55" s="333" t="s">
        <v>725</v>
      </c>
      <c r="CH55" s="334" t="s">
        <v>726</v>
      </c>
      <c r="CI55" s="359" t="s">
        <v>351</v>
      </c>
      <c r="CJ55" s="331">
        <v>5</v>
      </c>
      <c r="CK55" s="331">
        <v>5</v>
      </c>
      <c r="CL55" s="331">
        <v>1</v>
      </c>
      <c r="CM55" s="337" t="s">
        <v>179</v>
      </c>
      <c r="CN55" s="181" t="e">
        <f t="shared" si="58"/>
        <v>#N/A</v>
      </c>
      <c r="CO55" s="172" t="e">
        <f t="shared" si="128"/>
        <v>#N/A</v>
      </c>
      <c r="CP55" s="174" t="e">
        <f t="shared" si="129"/>
        <v>#N/A</v>
      </c>
      <c r="CQ55" s="174" t="e">
        <f t="shared" si="130"/>
        <v>#N/A</v>
      </c>
      <c r="CR55" s="173">
        <v>3</v>
      </c>
      <c r="CS55" s="173">
        <v>4</v>
      </c>
      <c r="CT55" s="181" t="e">
        <f t="shared" si="43"/>
        <v>#N/A</v>
      </c>
      <c r="CU55" s="172" t="e">
        <f t="shared" si="44"/>
        <v>#N/A</v>
      </c>
      <c r="CV55" s="296"/>
      <c r="CW55" s="360"/>
      <c r="CX55" s="360" t="s">
        <v>728</v>
      </c>
      <c r="CZ55" s="361"/>
      <c r="DA55" s="361" t="s">
        <v>638</v>
      </c>
      <c r="DB55" s="361"/>
      <c r="DC55" s="361"/>
      <c r="DD55" s="333" t="s">
        <v>725</v>
      </c>
      <c r="DE55" s="334" t="s">
        <v>726</v>
      </c>
      <c r="DF55" s="335">
        <v>-1</v>
      </c>
      <c r="DG55" s="331">
        <v>-1</v>
      </c>
      <c r="DH55" s="331">
        <v>-1</v>
      </c>
      <c r="DI55" s="337"/>
      <c r="DJ55" s="181" t="e">
        <f t="shared" si="59"/>
        <v>#N/A</v>
      </c>
      <c r="DK55" s="172" t="e">
        <f t="shared" si="145"/>
        <v>#N/A</v>
      </c>
      <c r="DL55" s="174" t="e">
        <f t="shared" si="146"/>
        <v>#N/A</v>
      </c>
      <c r="DM55" s="375" t="e">
        <f t="shared" si="147"/>
        <v>#N/A</v>
      </c>
      <c r="DN55" s="173">
        <v>-1</v>
      </c>
      <c r="DO55" s="173">
        <v>-1</v>
      </c>
      <c r="DP55" s="181" t="e">
        <f t="shared" si="45"/>
        <v>#N/A</v>
      </c>
      <c r="DQ55" s="172" t="e">
        <f t="shared" si="148"/>
        <v>#N/A</v>
      </c>
      <c r="DR55" s="296"/>
      <c r="DS55" s="14"/>
      <c r="DT55" s="347"/>
      <c r="DU55" s="347"/>
      <c r="DV55" s="347"/>
      <c r="DW55" s="347"/>
      <c r="DX55" s="347"/>
      <c r="DY55" s="333" t="s">
        <v>725</v>
      </c>
      <c r="DZ55" s="334" t="s">
        <v>726</v>
      </c>
      <c r="EA55" s="335">
        <v>-1</v>
      </c>
      <c r="EB55" s="331">
        <v>-1</v>
      </c>
      <c r="EC55" s="331">
        <v>-1</v>
      </c>
      <c r="ED55" s="331"/>
      <c r="EE55" s="181" t="e">
        <f t="shared" si="60"/>
        <v>#N/A</v>
      </c>
      <c r="EF55" s="172" t="e">
        <f t="shared" ref="EF55:EF69" si="187">VLOOKUP(EG55*EC55,biorisk,3,FALSE)</f>
        <v>#N/A</v>
      </c>
      <c r="EG55" s="174" t="e">
        <f t="shared" si="156"/>
        <v>#N/A</v>
      </c>
      <c r="EH55" s="174" t="e">
        <f t="shared" si="157"/>
        <v>#N/A</v>
      </c>
      <c r="EI55" s="173">
        <v>-1</v>
      </c>
      <c r="EJ55" s="173">
        <v>-1</v>
      </c>
      <c r="EK55" s="181" t="e">
        <f t="shared" si="49"/>
        <v>#N/A</v>
      </c>
      <c r="EL55" s="172" t="e">
        <f t="shared" si="158"/>
        <v>#N/A</v>
      </c>
      <c r="EM55" s="296"/>
      <c r="EN55" s="14"/>
      <c r="EO55" s="332"/>
      <c r="EP55" s="332"/>
      <c r="EQ55" s="332"/>
      <c r="ER55" s="332"/>
      <c r="ES55" s="332"/>
      <c r="ET55" s="333" t="s">
        <v>725</v>
      </c>
      <c r="EU55" s="334" t="s">
        <v>726</v>
      </c>
      <c r="EV55" s="335">
        <v>-1</v>
      </c>
      <c r="EW55" s="331">
        <v>-1</v>
      </c>
      <c r="EX55" s="331">
        <v>-1</v>
      </c>
      <c r="EY55" s="331"/>
      <c r="EZ55" s="181" t="e">
        <f t="shared" si="117"/>
        <v>#N/A</v>
      </c>
      <c r="FA55" s="172" t="e">
        <f t="shared" si="169"/>
        <v>#N/A</v>
      </c>
      <c r="FB55" s="174" t="e">
        <f t="shared" si="170"/>
        <v>#N/A</v>
      </c>
      <c r="FC55" s="174" t="e">
        <f t="shared" si="171"/>
        <v>#N/A</v>
      </c>
      <c r="FD55" s="173">
        <v>-1</v>
      </c>
      <c r="FE55" s="173">
        <v>-1</v>
      </c>
      <c r="FF55" s="181" t="e">
        <f t="shared" si="51"/>
        <v>#N/A</v>
      </c>
      <c r="FG55" s="172" t="e">
        <f t="shared" si="181"/>
        <v>#N/A</v>
      </c>
      <c r="FH55" s="296"/>
      <c r="FI55" s="14"/>
      <c r="FJ55" s="332"/>
      <c r="FK55" s="332"/>
      <c r="FL55" s="332"/>
      <c r="FM55" s="332"/>
      <c r="FN55" s="332"/>
      <c r="FO55" s="333" t="s">
        <v>725</v>
      </c>
      <c r="FP55" s="334" t="s">
        <v>726</v>
      </c>
      <c r="FQ55" s="335">
        <v>-1</v>
      </c>
      <c r="FR55" s="331">
        <v>-1</v>
      </c>
      <c r="FS55" s="331">
        <v>-1</v>
      </c>
      <c r="FT55" s="331"/>
      <c r="FU55" s="181" t="e">
        <f t="shared" si="118"/>
        <v>#N/A</v>
      </c>
      <c r="FV55" s="172" t="e">
        <f t="shared" si="119"/>
        <v>#N/A</v>
      </c>
      <c r="FW55" s="174" t="e">
        <f t="shared" si="120"/>
        <v>#N/A</v>
      </c>
      <c r="FX55" s="174" t="e">
        <f t="shared" si="121"/>
        <v>#N/A</v>
      </c>
      <c r="FY55" s="173">
        <v>-1</v>
      </c>
      <c r="FZ55" s="173">
        <v>-1</v>
      </c>
      <c r="GA55" s="181" t="e">
        <f t="shared" si="52"/>
        <v>#N/A</v>
      </c>
      <c r="GB55" s="172" t="e">
        <f t="shared" si="122"/>
        <v>#N/A</v>
      </c>
      <c r="GC55" s="296"/>
      <c r="GD55" s="14"/>
      <c r="GE55" s="332"/>
      <c r="GF55" s="332"/>
      <c r="GG55" s="332"/>
      <c r="GH55" s="332"/>
      <c r="GI55" s="332"/>
      <c r="GJ55" s="333" t="s">
        <v>725</v>
      </c>
      <c r="GK55" s="334" t="s">
        <v>726</v>
      </c>
      <c r="GL55" s="335">
        <v>-1</v>
      </c>
      <c r="GM55" s="331">
        <v>-1</v>
      </c>
      <c r="GN55" s="331">
        <v>-1</v>
      </c>
      <c r="GO55" s="337"/>
      <c r="GP55" s="181" t="e">
        <f t="shared" si="61"/>
        <v>#N/A</v>
      </c>
      <c r="GQ55" s="172" t="e">
        <f t="shared" si="31"/>
        <v>#N/A</v>
      </c>
      <c r="GR55" s="376" t="e">
        <f t="shared" si="32"/>
        <v>#N/A</v>
      </c>
      <c r="GS55" s="375" t="e">
        <f t="shared" si="123"/>
        <v>#N/A</v>
      </c>
      <c r="GT55" s="173">
        <v>-1</v>
      </c>
      <c r="GU55" s="173">
        <v>-1</v>
      </c>
      <c r="GV55" s="181" t="e">
        <f t="shared" si="53"/>
        <v>#N/A</v>
      </c>
      <c r="GW55" s="172" t="e">
        <f t="shared" si="54"/>
        <v>#N/A</v>
      </c>
      <c r="GX55" s="296"/>
      <c r="GY55" s="14"/>
      <c r="GZ55" s="332"/>
      <c r="HA55" s="332"/>
      <c r="HB55" s="332"/>
      <c r="HC55" s="332"/>
      <c r="HD55" s="332"/>
      <c r="HE55" s="333" t="s">
        <v>725</v>
      </c>
      <c r="HF55" s="334" t="s">
        <v>726</v>
      </c>
    </row>
    <row r="56" spans="1:214" ht="100" customHeight="1" thickBot="1">
      <c r="A56" s="178" t="s">
        <v>155</v>
      </c>
      <c r="B56" s="176" t="s">
        <v>96</v>
      </c>
      <c r="C56" s="176" t="s">
        <v>39</v>
      </c>
      <c r="D56" s="39" t="s">
        <v>102</v>
      </c>
      <c r="E56" s="465">
        <v>52</v>
      </c>
      <c r="F56" s="37" t="s">
        <v>373</v>
      </c>
      <c r="G56" s="335">
        <v>-1</v>
      </c>
      <c r="H56" s="331">
        <v>-1</v>
      </c>
      <c r="I56" s="331">
        <v>-1</v>
      </c>
      <c r="J56" s="331"/>
      <c r="K56" s="181" t="e">
        <f t="shared" si="55"/>
        <v>#N/A</v>
      </c>
      <c r="L56" s="172" t="e">
        <f t="shared" si="106"/>
        <v>#N/A</v>
      </c>
      <c r="M56" s="174" t="e">
        <f t="shared" si="107"/>
        <v>#N/A</v>
      </c>
      <c r="N56" s="174" t="e">
        <f>VLOOKUP(M56*I56,biorisk,2,FALSE)</f>
        <v>#N/A</v>
      </c>
      <c r="O56" s="173">
        <v>-1</v>
      </c>
      <c r="P56" s="173">
        <v>-1</v>
      </c>
      <c r="Q56" s="181" t="e">
        <f t="shared" si="34"/>
        <v>#N/A</v>
      </c>
      <c r="R56" s="172" t="e">
        <f t="shared" si="124"/>
        <v>#N/A</v>
      </c>
      <c r="S56" s="296"/>
      <c r="T56" s="332"/>
      <c r="U56" s="332"/>
      <c r="V56" s="332"/>
      <c r="W56" s="332"/>
      <c r="X56" s="332"/>
      <c r="Y56" s="333" t="s">
        <v>647</v>
      </c>
      <c r="Z56" s="334" t="s">
        <v>729</v>
      </c>
      <c r="AA56" s="335">
        <v>-1</v>
      </c>
      <c r="AB56" s="331">
        <v>-1</v>
      </c>
      <c r="AC56" s="331">
        <v>-1</v>
      </c>
      <c r="AD56" s="331"/>
      <c r="AE56" s="181" t="e">
        <f t="shared" si="56"/>
        <v>#N/A</v>
      </c>
      <c r="AF56" s="172" t="e">
        <f>VLOOKUP(AG56*AC56,biorisk,3,FALSE)</f>
        <v>#N/A</v>
      </c>
      <c r="AG56" s="174" t="e">
        <f t="shared" si="126"/>
        <v>#N/A</v>
      </c>
      <c r="AH56" s="174" t="e">
        <f t="shared" si="142"/>
        <v>#N/A</v>
      </c>
      <c r="AI56" s="173">
        <v>-1</v>
      </c>
      <c r="AJ56" s="173">
        <v>-1</v>
      </c>
      <c r="AK56" s="181" t="e">
        <f t="shared" si="36"/>
        <v>#N/A</v>
      </c>
      <c r="AL56" s="172" t="e">
        <f t="shared" si="151"/>
        <v>#N/A</v>
      </c>
      <c r="AM56" s="296"/>
      <c r="AN56" s="347"/>
      <c r="AO56" s="347"/>
      <c r="AP56" s="347"/>
      <c r="AQ56" s="347"/>
      <c r="AR56" s="347"/>
      <c r="AS56" s="333" t="s">
        <v>647</v>
      </c>
      <c r="AT56" s="334" t="s">
        <v>729</v>
      </c>
      <c r="AU56" s="335">
        <v>-1</v>
      </c>
      <c r="AV56" s="331">
        <v>-1</v>
      </c>
      <c r="AW56" s="331">
        <v>-1</v>
      </c>
      <c r="AX56" s="331"/>
      <c r="AY56" s="181" t="e">
        <f t="shared" si="57"/>
        <v>#N/A</v>
      </c>
      <c r="AZ56" s="172" t="e">
        <f t="shared" ref="AZ56:AZ61" si="188">VLOOKUP(BA56*AW56,biorisk,3,FALSE)</f>
        <v>#N/A</v>
      </c>
      <c r="BA56" s="174" t="e">
        <f t="shared" si="144"/>
        <v>#N/A</v>
      </c>
      <c r="BB56" s="174" t="e">
        <f t="shared" si="102"/>
        <v>#N/A</v>
      </c>
      <c r="BC56" s="173">
        <v>-1</v>
      </c>
      <c r="BD56" s="173">
        <v>-1</v>
      </c>
      <c r="BE56" s="181" t="e">
        <f t="shared" si="38"/>
        <v>#N/A</v>
      </c>
      <c r="BF56" s="172" t="e">
        <f t="shared" si="160"/>
        <v>#N/A</v>
      </c>
      <c r="BG56" s="296"/>
      <c r="BH56" s="347"/>
      <c r="BI56" s="347"/>
      <c r="BJ56" s="347"/>
      <c r="BK56" s="347"/>
      <c r="BL56" s="347"/>
      <c r="BM56" s="333" t="s">
        <v>647</v>
      </c>
      <c r="BN56" s="334" t="s">
        <v>729</v>
      </c>
      <c r="BO56" s="335">
        <v>-1</v>
      </c>
      <c r="BP56" s="331">
        <v>-1</v>
      </c>
      <c r="BQ56" s="331">
        <v>-1</v>
      </c>
      <c r="BR56" s="331"/>
      <c r="BS56" s="181" t="e">
        <f t="shared" si="39"/>
        <v>#N/A</v>
      </c>
      <c r="BT56" s="172" t="e">
        <f t="shared" si="7"/>
        <v>#N/A</v>
      </c>
      <c r="BU56" s="174" t="e">
        <f t="shared" si="40"/>
        <v>#N/A</v>
      </c>
      <c r="BV56" s="375" t="e">
        <f t="shared" si="9"/>
        <v>#N/A</v>
      </c>
      <c r="BW56" s="173">
        <v>-1</v>
      </c>
      <c r="BX56" s="173">
        <v>-1</v>
      </c>
      <c r="BY56" s="181" t="e">
        <f t="shared" si="41"/>
        <v>#N/A</v>
      </c>
      <c r="BZ56" s="172" t="e">
        <f t="shared" si="110"/>
        <v>#N/A</v>
      </c>
      <c r="CA56" s="296"/>
      <c r="CB56" s="347"/>
      <c r="CC56" s="347"/>
      <c r="CD56" s="347"/>
      <c r="CE56" s="347"/>
      <c r="CF56" s="347"/>
      <c r="CG56" s="333" t="s">
        <v>647</v>
      </c>
      <c r="CH56" s="334" t="s">
        <v>729</v>
      </c>
      <c r="CI56" s="359" t="s">
        <v>373</v>
      </c>
      <c r="CJ56" s="335">
        <v>-1</v>
      </c>
      <c r="CK56" s="331">
        <v>-1</v>
      </c>
      <c r="CL56" s="331">
        <v>-1</v>
      </c>
      <c r="CM56" s="331"/>
      <c r="CN56" s="181" t="e">
        <f t="shared" si="58"/>
        <v>#N/A</v>
      </c>
      <c r="CO56" s="172" t="e">
        <f>VLOOKUP(CP56*CL56,biorisk,3,FALSE)</f>
        <v>#N/A</v>
      </c>
      <c r="CP56" s="174" t="e">
        <f t="shared" si="129"/>
        <v>#N/A</v>
      </c>
      <c r="CQ56" s="174" t="e">
        <f t="shared" si="130"/>
        <v>#N/A</v>
      </c>
      <c r="CR56" s="173">
        <v>-1</v>
      </c>
      <c r="CS56" s="173">
        <v>-1</v>
      </c>
      <c r="CT56" s="181" t="e">
        <f t="shared" si="43"/>
        <v>#N/A</v>
      </c>
      <c r="CU56" s="172" t="e">
        <f t="shared" si="44"/>
        <v>#N/A</v>
      </c>
      <c r="CV56" s="296"/>
      <c r="DD56" s="333" t="s">
        <v>647</v>
      </c>
      <c r="DE56" s="334" t="s">
        <v>729</v>
      </c>
      <c r="DF56" s="335">
        <v>-1</v>
      </c>
      <c r="DG56" s="331">
        <v>-1</v>
      </c>
      <c r="DH56" s="331">
        <v>-1</v>
      </c>
      <c r="DI56" s="331"/>
      <c r="DJ56" s="181" t="e">
        <f t="shared" si="59"/>
        <v>#N/A</v>
      </c>
      <c r="DK56" s="172" t="e">
        <f t="shared" ref="DK56:DK69" si="189">VLOOKUP(DL56*DH56,biorisk,3,FALSE)</f>
        <v>#N/A</v>
      </c>
      <c r="DL56" s="174" t="e">
        <f t="shared" si="146"/>
        <v>#N/A</v>
      </c>
      <c r="DM56" s="174" t="e">
        <f t="shared" si="147"/>
        <v>#N/A</v>
      </c>
      <c r="DN56" s="173">
        <v>-1</v>
      </c>
      <c r="DO56" s="173">
        <v>-1</v>
      </c>
      <c r="DP56" s="181" t="e">
        <f t="shared" si="45"/>
        <v>#N/A</v>
      </c>
      <c r="DQ56" s="172" t="e">
        <f t="shared" si="148"/>
        <v>#N/A</v>
      </c>
      <c r="DR56" s="296"/>
      <c r="DS56" s="14"/>
      <c r="DT56" s="347"/>
      <c r="DU56" s="347"/>
      <c r="DV56" s="347"/>
      <c r="DW56" s="347"/>
      <c r="DX56" s="347"/>
      <c r="DY56" s="333" t="s">
        <v>647</v>
      </c>
      <c r="DZ56" s="334" t="s">
        <v>729</v>
      </c>
      <c r="EA56" s="335">
        <v>-1</v>
      </c>
      <c r="EB56" s="331">
        <v>-1</v>
      </c>
      <c r="EC56" s="331">
        <v>-1</v>
      </c>
      <c r="ED56" s="331"/>
      <c r="EE56" s="181" t="e">
        <f t="shared" si="60"/>
        <v>#N/A</v>
      </c>
      <c r="EF56" s="172" t="e">
        <f t="shared" si="187"/>
        <v>#N/A</v>
      </c>
      <c r="EG56" s="174" t="e">
        <f t="shared" ref="EG56" si="190">VLOOKUP(EA56*EB56,likelihood,2,FALSE)</f>
        <v>#N/A</v>
      </c>
      <c r="EH56" s="174" t="e">
        <f t="shared" ref="EH56" si="191">VLOOKUP(EG56*EC56,biorisk,2,FALSE)</f>
        <v>#N/A</v>
      </c>
      <c r="EI56" s="173">
        <v>-1</v>
      </c>
      <c r="EJ56" s="173">
        <v>-1</v>
      </c>
      <c r="EK56" s="181" t="e">
        <f t="shared" si="49"/>
        <v>#N/A</v>
      </c>
      <c r="EL56" s="172" t="e">
        <f t="shared" ref="EL56" si="192">VLOOKUP(EH56&amp;EJ56,futurerisk,3,FALSE)</f>
        <v>#N/A</v>
      </c>
      <c r="EM56" s="296"/>
      <c r="EN56" s="14"/>
      <c r="EO56" s="332"/>
      <c r="EP56" s="332"/>
      <c r="EQ56" s="332"/>
      <c r="ER56" s="332"/>
      <c r="ES56" s="332"/>
      <c r="ET56" s="333" t="s">
        <v>647</v>
      </c>
      <c r="EU56" s="334" t="s">
        <v>729</v>
      </c>
      <c r="EV56" s="335">
        <v>-1</v>
      </c>
      <c r="EW56" s="331">
        <v>-1</v>
      </c>
      <c r="EX56" s="331">
        <v>-1</v>
      </c>
      <c r="EY56" s="331"/>
      <c r="EZ56" s="181" t="e">
        <f t="shared" si="117"/>
        <v>#N/A</v>
      </c>
      <c r="FA56" s="172" t="e">
        <f t="shared" si="169"/>
        <v>#N/A</v>
      </c>
      <c r="FB56" s="174" t="e">
        <f t="shared" si="170"/>
        <v>#N/A</v>
      </c>
      <c r="FC56" s="174" t="e">
        <f t="shared" si="171"/>
        <v>#N/A</v>
      </c>
      <c r="FD56" s="173">
        <v>-1</v>
      </c>
      <c r="FE56" s="173">
        <v>-1</v>
      </c>
      <c r="FF56" s="181" t="e">
        <f t="shared" si="51"/>
        <v>#N/A</v>
      </c>
      <c r="FG56" s="172" t="e">
        <f t="shared" si="181"/>
        <v>#N/A</v>
      </c>
      <c r="FH56" s="296"/>
      <c r="FI56" s="14"/>
      <c r="FJ56" s="332"/>
      <c r="FK56" s="332"/>
      <c r="FL56" s="332"/>
      <c r="FM56" s="332"/>
      <c r="FN56" s="332"/>
      <c r="FO56" s="333" t="s">
        <v>647</v>
      </c>
      <c r="FP56" s="334" t="s">
        <v>729</v>
      </c>
      <c r="FQ56" s="335">
        <v>-1</v>
      </c>
      <c r="FR56" s="331">
        <v>-1</v>
      </c>
      <c r="FS56" s="331">
        <v>-1</v>
      </c>
      <c r="FT56" s="331"/>
      <c r="FU56" s="181" t="e">
        <f t="shared" si="118"/>
        <v>#N/A</v>
      </c>
      <c r="FV56" s="172" t="e">
        <f t="shared" si="119"/>
        <v>#N/A</v>
      </c>
      <c r="FW56" s="174" t="e">
        <f t="shared" si="120"/>
        <v>#N/A</v>
      </c>
      <c r="FX56" s="174" t="e">
        <f t="shared" si="121"/>
        <v>#N/A</v>
      </c>
      <c r="FY56" s="173">
        <v>-1</v>
      </c>
      <c r="FZ56" s="173">
        <v>-1</v>
      </c>
      <c r="GA56" s="181" t="e">
        <f t="shared" si="52"/>
        <v>#N/A</v>
      </c>
      <c r="GB56" s="172" t="e">
        <f t="shared" si="122"/>
        <v>#N/A</v>
      </c>
      <c r="GC56" s="296"/>
      <c r="GD56" s="14"/>
      <c r="GE56" s="332"/>
      <c r="GF56" s="332"/>
      <c r="GG56" s="332"/>
      <c r="GH56" s="332"/>
      <c r="GI56" s="332"/>
      <c r="GJ56" s="333" t="s">
        <v>647</v>
      </c>
      <c r="GK56" s="334" t="s">
        <v>729</v>
      </c>
      <c r="GL56" s="335">
        <v>-1</v>
      </c>
      <c r="GM56" s="331">
        <v>-1</v>
      </c>
      <c r="GN56" s="331">
        <v>-1</v>
      </c>
      <c r="GO56" s="331"/>
      <c r="GP56" s="181" t="e">
        <f t="shared" si="61"/>
        <v>#N/A</v>
      </c>
      <c r="GQ56" s="172" t="e">
        <f>VLOOKUP(GR56*GN56,biorisk,3,FALSE)</f>
        <v>#N/A</v>
      </c>
      <c r="GR56" s="376" t="e">
        <f t="shared" si="32"/>
        <v>#N/A</v>
      </c>
      <c r="GS56" s="174" t="e">
        <f t="shared" si="123"/>
        <v>#N/A</v>
      </c>
      <c r="GT56" s="173">
        <v>-1</v>
      </c>
      <c r="GU56" s="173">
        <v>-1</v>
      </c>
      <c r="GV56" s="181" t="e">
        <f t="shared" si="53"/>
        <v>#N/A</v>
      </c>
      <c r="GW56" s="172" t="e">
        <f t="shared" si="54"/>
        <v>#N/A</v>
      </c>
      <c r="GX56" s="296"/>
      <c r="GY56" s="14"/>
      <c r="GZ56" s="332"/>
      <c r="HA56" s="332"/>
      <c r="HB56" s="332"/>
      <c r="HC56" s="332"/>
      <c r="HD56" s="332"/>
      <c r="HE56" s="333" t="s">
        <v>647</v>
      </c>
      <c r="HF56" s="334" t="s">
        <v>729</v>
      </c>
    </row>
    <row r="57" spans="1:214" ht="100" customHeight="1">
      <c r="A57" s="178" t="s">
        <v>155</v>
      </c>
      <c r="B57" s="176" t="s">
        <v>96</v>
      </c>
      <c r="C57" s="176" t="s">
        <v>39</v>
      </c>
      <c r="D57" s="39" t="s">
        <v>103</v>
      </c>
      <c r="E57" s="465">
        <v>53</v>
      </c>
      <c r="F57" s="37" t="s">
        <v>502</v>
      </c>
      <c r="G57" s="263">
        <v>1</v>
      </c>
      <c r="H57" s="263">
        <v>1</v>
      </c>
      <c r="I57" s="263">
        <v>1</v>
      </c>
      <c r="J57" s="263">
        <v>1</v>
      </c>
      <c r="K57" s="181" t="e">
        <f t="shared" si="55"/>
        <v>#N/A</v>
      </c>
      <c r="L57" s="260" t="e">
        <f t="shared" si="106"/>
        <v>#N/A</v>
      </c>
      <c r="M57" s="264" t="e">
        <f t="shared" si="107"/>
        <v>#N/A</v>
      </c>
      <c r="N57" s="264">
        <v>2</v>
      </c>
      <c r="O57" s="265">
        <v>3</v>
      </c>
      <c r="P57" s="265">
        <v>3</v>
      </c>
      <c r="Q57" s="181" t="str">
        <f t="shared" si="34"/>
        <v>23</v>
      </c>
      <c r="R57" s="260" t="str">
        <f t="shared" si="124"/>
        <v>Low</v>
      </c>
      <c r="S57" s="296" t="s">
        <v>174</v>
      </c>
      <c r="T57" s="332"/>
      <c r="U57" s="332"/>
      <c r="V57" s="332"/>
      <c r="W57" s="332"/>
      <c r="X57" s="332"/>
      <c r="Y57" s="333" t="s">
        <v>647</v>
      </c>
      <c r="Z57" s="334" t="s">
        <v>730</v>
      </c>
      <c r="AA57" s="263">
        <v>1</v>
      </c>
      <c r="AB57" s="263">
        <v>1</v>
      </c>
      <c r="AC57" s="263">
        <v>1</v>
      </c>
      <c r="AD57" s="263">
        <v>1</v>
      </c>
      <c r="AE57" s="181" t="e">
        <f t="shared" si="56"/>
        <v>#N/A</v>
      </c>
      <c r="AF57" s="260" t="e">
        <f t="shared" ref="AF57" si="193">VLOOKUP(AG57*AC57,biorisk,3,FALSE)</f>
        <v>#N/A</v>
      </c>
      <c r="AG57" s="264" t="e">
        <f t="shared" ref="AG57:AG69" si="194">VLOOKUP(AA57*AB57,likelihood,2,FALSE)</f>
        <v>#N/A</v>
      </c>
      <c r="AH57" s="264">
        <v>2</v>
      </c>
      <c r="AI57" s="265">
        <v>3</v>
      </c>
      <c r="AJ57" s="265">
        <v>3</v>
      </c>
      <c r="AK57" s="181" t="str">
        <f t="shared" si="36"/>
        <v>23</v>
      </c>
      <c r="AL57" s="260" t="str">
        <f t="shared" si="151"/>
        <v>Low</v>
      </c>
      <c r="AM57" s="296" t="s">
        <v>174</v>
      </c>
      <c r="AN57" s="347"/>
      <c r="AO57" s="347"/>
      <c r="AP57" s="347"/>
      <c r="AQ57" s="347"/>
      <c r="AR57" s="347"/>
      <c r="AS57" s="333" t="s">
        <v>647</v>
      </c>
      <c r="AT57" s="334" t="s">
        <v>730</v>
      </c>
      <c r="AU57" s="444">
        <v>1</v>
      </c>
      <c r="AV57" s="442">
        <v>1</v>
      </c>
      <c r="AW57" s="442">
        <v>1</v>
      </c>
      <c r="AX57" s="442"/>
      <c r="AY57" s="181" t="e">
        <f t="shared" si="57"/>
        <v>#N/A</v>
      </c>
      <c r="AZ57" s="172" t="e">
        <f t="shared" si="188"/>
        <v>#N/A</v>
      </c>
      <c r="BA57" s="426" t="e">
        <f>VLOOKUP(AU57*AV57,likelihood,2,FALSE)</f>
        <v>#N/A</v>
      </c>
      <c r="BB57" s="443" t="e">
        <f t="shared" si="102"/>
        <v>#N/A</v>
      </c>
      <c r="BC57" s="429">
        <v>3</v>
      </c>
      <c r="BD57" s="173">
        <v>3</v>
      </c>
      <c r="BE57" s="181" t="e">
        <f t="shared" si="38"/>
        <v>#N/A</v>
      </c>
      <c r="BF57" s="172" t="e">
        <f>VLOOKUP(BB57&amp;BD57,futurerisk,3,FALSE)</f>
        <v>#N/A</v>
      </c>
      <c r="BG57" s="296" t="s">
        <v>174</v>
      </c>
      <c r="BH57" s="347"/>
      <c r="BI57" s="347"/>
      <c r="BJ57" s="347"/>
      <c r="BK57" s="347"/>
      <c r="BL57" s="347"/>
      <c r="BM57" s="333" t="s">
        <v>647</v>
      </c>
      <c r="BN57" s="334" t="s">
        <v>730</v>
      </c>
      <c r="BO57" s="21">
        <v>1</v>
      </c>
      <c r="BP57" s="21">
        <v>1</v>
      </c>
      <c r="BQ57" s="21">
        <v>1</v>
      </c>
      <c r="BR57" s="21"/>
      <c r="BS57" s="181" t="e">
        <f t="shared" si="39"/>
        <v>#N/A</v>
      </c>
      <c r="BT57" s="172" t="e">
        <f t="shared" si="7"/>
        <v>#N/A</v>
      </c>
      <c r="BU57" s="174" t="e">
        <f t="shared" si="40"/>
        <v>#N/A</v>
      </c>
      <c r="BV57" s="375" t="e">
        <f t="shared" si="9"/>
        <v>#N/A</v>
      </c>
      <c r="BW57" s="44">
        <v>3</v>
      </c>
      <c r="BX57" s="44">
        <v>3</v>
      </c>
      <c r="BY57" s="181" t="e">
        <f t="shared" si="41"/>
        <v>#N/A</v>
      </c>
      <c r="BZ57" s="172" t="e">
        <f t="shared" si="110"/>
        <v>#N/A</v>
      </c>
      <c r="CA57" s="296" t="s">
        <v>174</v>
      </c>
      <c r="CB57" s="347"/>
      <c r="CC57" s="347"/>
      <c r="CD57" s="347"/>
      <c r="CE57" s="347"/>
      <c r="CF57" s="347"/>
      <c r="CG57" s="333" t="s">
        <v>647</v>
      </c>
      <c r="CH57" s="334" t="s">
        <v>730</v>
      </c>
      <c r="CI57" s="359" t="s">
        <v>502</v>
      </c>
      <c r="CJ57" s="21">
        <v>1</v>
      </c>
      <c r="CK57" s="21">
        <v>1</v>
      </c>
      <c r="CL57" s="21">
        <v>1</v>
      </c>
      <c r="CM57" s="21"/>
      <c r="CN57" s="181" t="e">
        <f t="shared" si="58"/>
        <v>#N/A</v>
      </c>
      <c r="CO57" s="42" t="e">
        <f t="shared" si="128"/>
        <v>#N/A</v>
      </c>
      <c r="CP57" s="43" t="e">
        <f t="shared" si="129"/>
        <v>#N/A</v>
      </c>
      <c r="CQ57" s="43" t="e">
        <f t="shared" si="130"/>
        <v>#N/A</v>
      </c>
      <c r="CR57" s="44">
        <v>3</v>
      </c>
      <c r="CS57" s="44">
        <v>3</v>
      </c>
      <c r="CT57" s="181" t="e">
        <f t="shared" si="43"/>
        <v>#N/A</v>
      </c>
      <c r="CU57" s="42" t="e">
        <f t="shared" si="44"/>
        <v>#N/A</v>
      </c>
      <c r="CV57" s="296" t="s">
        <v>174</v>
      </c>
      <c r="DD57" s="333" t="s">
        <v>647</v>
      </c>
      <c r="DE57" s="334" t="s">
        <v>730</v>
      </c>
      <c r="DF57" s="21">
        <v>1</v>
      </c>
      <c r="DG57" s="21">
        <v>1</v>
      </c>
      <c r="DH57" s="21">
        <v>1</v>
      </c>
      <c r="DI57" s="21"/>
      <c r="DJ57" s="181" t="e">
        <f t="shared" si="59"/>
        <v>#N/A</v>
      </c>
      <c r="DK57" s="42" t="e">
        <f t="shared" si="189"/>
        <v>#N/A</v>
      </c>
      <c r="DL57" s="43" t="e">
        <f>VLOOKUP(DF57*DG57,likelihood,2,FALSE)</f>
        <v>#N/A</v>
      </c>
      <c r="DM57" s="43" t="e">
        <f>VLOOKUP(DL57*DH57,biorisk,2,FALSE)</f>
        <v>#N/A</v>
      </c>
      <c r="DN57" s="44">
        <v>3</v>
      </c>
      <c r="DO57" s="44">
        <v>3</v>
      </c>
      <c r="DP57" s="181" t="e">
        <f t="shared" si="45"/>
        <v>#N/A</v>
      </c>
      <c r="DQ57" s="42" t="e">
        <f>VLOOKUP(DM57&amp;DO57,futurerisk,3,FALSE)</f>
        <v>#N/A</v>
      </c>
      <c r="DR57" s="296" t="s">
        <v>174</v>
      </c>
      <c r="DS57" s="14"/>
      <c r="DT57" s="347"/>
      <c r="DU57" s="347"/>
      <c r="DV57" s="347"/>
      <c r="DW57" s="347"/>
      <c r="DX57" s="347"/>
      <c r="DY57" s="333" t="s">
        <v>647</v>
      </c>
      <c r="DZ57" s="334" t="s">
        <v>730</v>
      </c>
      <c r="EA57" s="21">
        <v>1</v>
      </c>
      <c r="EB57" s="21">
        <v>1</v>
      </c>
      <c r="EC57" s="21">
        <v>1</v>
      </c>
      <c r="ED57" s="21"/>
      <c r="EE57" s="181" t="e">
        <f t="shared" si="60"/>
        <v>#N/A</v>
      </c>
      <c r="EF57" s="42" t="e">
        <f t="shared" si="187"/>
        <v>#N/A</v>
      </c>
      <c r="EG57" s="43" t="e">
        <f>VLOOKUP(EA57*EB57,likelihood,2,FALSE)</f>
        <v>#N/A</v>
      </c>
      <c r="EH57" s="43" t="e">
        <f>VLOOKUP(EG57*EC57,biorisk,2,FALSE)</f>
        <v>#N/A</v>
      </c>
      <c r="EI57" s="44">
        <v>3</v>
      </c>
      <c r="EJ57" s="44">
        <v>3</v>
      </c>
      <c r="EK57" s="181" t="e">
        <f t="shared" si="49"/>
        <v>#N/A</v>
      </c>
      <c r="EL57" s="42" t="e">
        <f>VLOOKUP(EH57&amp;EJ57,futurerisk,3,FALSE)</f>
        <v>#N/A</v>
      </c>
      <c r="EM57" s="296" t="s">
        <v>174</v>
      </c>
      <c r="EN57" s="14"/>
      <c r="EO57" s="332"/>
      <c r="EP57" s="332"/>
      <c r="EQ57" s="332"/>
      <c r="ER57" s="332"/>
      <c r="ES57" s="332"/>
      <c r="ET57" s="333" t="s">
        <v>647</v>
      </c>
      <c r="EU57" s="334" t="s">
        <v>730</v>
      </c>
      <c r="EV57" s="21">
        <v>1</v>
      </c>
      <c r="EW57" s="21">
        <v>1</v>
      </c>
      <c r="EX57" s="21">
        <v>1</v>
      </c>
      <c r="EY57" s="21"/>
      <c r="EZ57" s="181" t="e">
        <f t="shared" si="117"/>
        <v>#N/A</v>
      </c>
      <c r="FA57" s="42" t="e">
        <f t="shared" si="169"/>
        <v>#N/A</v>
      </c>
      <c r="FB57" s="43" t="e">
        <f t="shared" si="170"/>
        <v>#N/A</v>
      </c>
      <c r="FC57" s="43" t="e">
        <f t="shared" si="171"/>
        <v>#N/A</v>
      </c>
      <c r="FD57" s="44">
        <v>3</v>
      </c>
      <c r="FE57" s="44">
        <v>3</v>
      </c>
      <c r="FF57" s="181" t="e">
        <f t="shared" si="51"/>
        <v>#N/A</v>
      </c>
      <c r="FG57" s="42" t="e">
        <f>VLOOKUP(FC57&amp;FE57,futurerisk,3,FALSE)</f>
        <v>#N/A</v>
      </c>
      <c r="FH57" s="296" t="s">
        <v>174</v>
      </c>
      <c r="FI57" s="14"/>
      <c r="FJ57" s="332"/>
      <c r="FK57" s="332"/>
      <c r="FL57" s="332"/>
      <c r="FM57" s="332"/>
      <c r="FN57" s="332"/>
      <c r="FO57" s="333" t="s">
        <v>647</v>
      </c>
      <c r="FP57" s="334" t="s">
        <v>730</v>
      </c>
      <c r="FQ57" s="21">
        <v>1</v>
      </c>
      <c r="FR57" s="21">
        <v>1</v>
      </c>
      <c r="FS57" s="21">
        <v>1</v>
      </c>
      <c r="FT57" s="21"/>
      <c r="FU57" s="181" t="e">
        <f t="shared" si="118"/>
        <v>#N/A</v>
      </c>
      <c r="FV57" s="42" t="e">
        <f t="shared" si="119"/>
        <v>#N/A</v>
      </c>
      <c r="FW57" s="43" t="e">
        <f t="shared" si="120"/>
        <v>#N/A</v>
      </c>
      <c r="FX57" s="43" t="e">
        <f t="shared" si="121"/>
        <v>#N/A</v>
      </c>
      <c r="FY57" s="44">
        <v>3</v>
      </c>
      <c r="FZ57" s="44">
        <v>3</v>
      </c>
      <c r="GA57" s="181" t="e">
        <f t="shared" si="52"/>
        <v>#N/A</v>
      </c>
      <c r="GB57" s="42" t="e">
        <f t="shared" si="122"/>
        <v>#N/A</v>
      </c>
      <c r="GC57" s="296" t="s">
        <v>174</v>
      </c>
      <c r="GD57" s="14"/>
      <c r="GE57" s="332"/>
      <c r="GF57" s="332"/>
      <c r="GG57" s="332"/>
      <c r="GH57" s="332"/>
      <c r="GI57" s="332"/>
      <c r="GJ57" s="333" t="s">
        <v>647</v>
      </c>
      <c r="GK57" s="334" t="s">
        <v>730</v>
      </c>
      <c r="GL57" s="335">
        <v>1</v>
      </c>
      <c r="GM57" s="331">
        <v>1</v>
      </c>
      <c r="GN57" s="331">
        <v>1</v>
      </c>
      <c r="GO57" s="331"/>
      <c r="GP57" s="181" t="e">
        <f t="shared" si="61"/>
        <v>#N/A</v>
      </c>
      <c r="GQ57" s="172" t="e">
        <f t="shared" si="31"/>
        <v>#N/A</v>
      </c>
      <c r="GR57" s="376" t="e">
        <f t="shared" si="32"/>
        <v>#N/A</v>
      </c>
      <c r="GS57" s="375" t="e">
        <f t="shared" si="123"/>
        <v>#N/A</v>
      </c>
      <c r="GT57" s="173">
        <v>3</v>
      </c>
      <c r="GU57" s="173">
        <v>3</v>
      </c>
      <c r="GV57" s="181" t="e">
        <f t="shared" si="53"/>
        <v>#N/A</v>
      </c>
      <c r="GW57" s="172" t="e">
        <f t="shared" si="54"/>
        <v>#N/A</v>
      </c>
      <c r="GX57" s="296" t="s">
        <v>174</v>
      </c>
      <c r="GY57" s="14"/>
      <c r="GZ57" s="332"/>
      <c r="HA57" s="332"/>
      <c r="HB57" s="332"/>
      <c r="HC57" s="332"/>
      <c r="HD57" s="332"/>
      <c r="HE57" s="333" t="s">
        <v>647</v>
      </c>
      <c r="HF57" s="334" t="s">
        <v>730</v>
      </c>
    </row>
    <row r="58" spans="1:214" ht="100" customHeight="1">
      <c r="A58" s="178" t="s">
        <v>155</v>
      </c>
      <c r="B58" s="176" t="s">
        <v>96</v>
      </c>
      <c r="C58" s="176" t="s">
        <v>47</v>
      </c>
      <c r="D58" s="37" t="s">
        <v>104</v>
      </c>
      <c r="E58" s="465">
        <v>54</v>
      </c>
      <c r="F58" s="37" t="s">
        <v>514</v>
      </c>
      <c r="G58" s="335">
        <v>-1</v>
      </c>
      <c r="H58" s="331">
        <v>-1</v>
      </c>
      <c r="I58" s="331">
        <v>-1</v>
      </c>
      <c r="J58" s="331"/>
      <c r="K58" s="181" t="e">
        <f t="shared" si="55"/>
        <v>#N/A</v>
      </c>
      <c r="L58" s="172" t="e">
        <f t="shared" si="106"/>
        <v>#N/A</v>
      </c>
      <c r="M58" s="174" t="e">
        <f t="shared" si="107"/>
        <v>#N/A</v>
      </c>
      <c r="N58" s="174" t="e">
        <f t="shared" ref="N58:N74" si="195">VLOOKUP(M58*I58,biorisk,2,FALSE)</f>
        <v>#N/A</v>
      </c>
      <c r="O58" s="173">
        <v>-1</v>
      </c>
      <c r="P58" s="173">
        <v>-1</v>
      </c>
      <c r="Q58" s="181" t="e">
        <f t="shared" si="34"/>
        <v>#N/A</v>
      </c>
      <c r="R58" s="172" t="e">
        <f t="shared" si="124"/>
        <v>#N/A</v>
      </c>
      <c r="S58" s="296"/>
      <c r="T58" s="332"/>
      <c r="U58" s="332"/>
      <c r="V58" s="332"/>
      <c r="W58" s="332"/>
      <c r="X58" s="332"/>
      <c r="Y58" s="333" t="s">
        <v>647</v>
      </c>
      <c r="Z58" s="334" t="s">
        <v>731</v>
      </c>
      <c r="AA58" s="335">
        <v>-1</v>
      </c>
      <c r="AB58" s="331">
        <v>-1</v>
      </c>
      <c r="AC58" s="331">
        <v>-1</v>
      </c>
      <c r="AD58" s="331"/>
      <c r="AE58" s="181" t="e">
        <f t="shared" si="56"/>
        <v>#N/A</v>
      </c>
      <c r="AF58" s="172" t="e">
        <f t="shared" ref="AF58:AF68" si="196">VLOOKUP(AG58*AC58,biorisk,3,FALSE)</f>
        <v>#N/A</v>
      </c>
      <c r="AG58" s="174" t="e">
        <f t="shared" si="194"/>
        <v>#N/A</v>
      </c>
      <c r="AH58" s="174" t="e">
        <f t="shared" ref="AH58:AH69" si="197">VLOOKUP(AG58*AC58,biorisk,2,FALSE)</f>
        <v>#N/A</v>
      </c>
      <c r="AI58" s="173">
        <v>-1</v>
      </c>
      <c r="AJ58" s="173">
        <v>-1</v>
      </c>
      <c r="AK58" s="181" t="e">
        <f t="shared" si="36"/>
        <v>#N/A</v>
      </c>
      <c r="AL58" s="172" t="e">
        <f t="shared" si="151"/>
        <v>#N/A</v>
      </c>
      <c r="AM58" s="296"/>
      <c r="AN58" s="347"/>
      <c r="AO58" s="347"/>
      <c r="AP58" s="347"/>
      <c r="AQ58" s="347"/>
      <c r="AR58" s="347"/>
      <c r="AS58" s="333" t="s">
        <v>647</v>
      </c>
      <c r="AT58" s="334" t="s">
        <v>731</v>
      </c>
      <c r="AU58" s="335">
        <v>-1</v>
      </c>
      <c r="AV58" s="331">
        <v>-1</v>
      </c>
      <c r="AW58" s="331">
        <v>-1</v>
      </c>
      <c r="AX58" s="331"/>
      <c r="AY58" s="181" t="e">
        <f t="shared" si="57"/>
        <v>#N/A</v>
      </c>
      <c r="AZ58" s="172" t="e">
        <f t="shared" si="188"/>
        <v>#N/A</v>
      </c>
      <c r="BA58" s="174" t="e">
        <f t="shared" ref="BA58:BA61" si="198">VLOOKUP(AU58*AV58,likelihood,2,FALSE)</f>
        <v>#N/A</v>
      </c>
      <c r="BB58" s="174" t="e">
        <f t="shared" si="102"/>
        <v>#N/A</v>
      </c>
      <c r="BC58" s="173">
        <v>-1</v>
      </c>
      <c r="BD58" s="173">
        <v>-1</v>
      </c>
      <c r="BE58" s="181" t="e">
        <f t="shared" si="38"/>
        <v>#N/A</v>
      </c>
      <c r="BF58" s="172" t="e">
        <f t="shared" ref="BF58:BF61" si="199">VLOOKUP(BB58&amp;BD58,futurerisk,3,FALSE)</f>
        <v>#N/A</v>
      </c>
      <c r="BG58" s="296"/>
      <c r="BH58" s="347"/>
      <c r="BI58" s="347"/>
      <c r="BJ58" s="347"/>
      <c r="BK58" s="347"/>
      <c r="BL58" s="347"/>
      <c r="BM58" s="333" t="s">
        <v>647</v>
      </c>
      <c r="BN58" s="334" t="s">
        <v>731</v>
      </c>
      <c r="BO58" s="335">
        <v>-1</v>
      </c>
      <c r="BP58" s="331">
        <v>-1</v>
      </c>
      <c r="BQ58" s="331">
        <v>-1</v>
      </c>
      <c r="BR58" s="331"/>
      <c r="BS58" s="181" t="e">
        <f t="shared" si="39"/>
        <v>#N/A</v>
      </c>
      <c r="BT58" s="172" t="e">
        <f t="shared" si="7"/>
        <v>#N/A</v>
      </c>
      <c r="BU58" s="174" t="e">
        <f t="shared" si="40"/>
        <v>#N/A</v>
      </c>
      <c r="BV58" s="375" t="e">
        <f t="shared" si="9"/>
        <v>#N/A</v>
      </c>
      <c r="BW58" s="173">
        <v>-1</v>
      </c>
      <c r="BX58" s="173">
        <v>-1</v>
      </c>
      <c r="BY58" s="181" t="e">
        <f t="shared" si="41"/>
        <v>#N/A</v>
      </c>
      <c r="BZ58" s="172" t="e">
        <f t="shared" si="110"/>
        <v>#N/A</v>
      </c>
      <c r="CA58" s="296"/>
      <c r="CB58" s="347"/>
      <c r="CC58" s="347"/>
      <c r="CD58" s="347"/>
      <c r="CE58" s="347"/>
      <c r="CF58" s="347"/>
      <c r="CG58" s="333" t="s">
        <v>647</v>
      </c>
      <c r="CH58" s="334" t="s">
        <v>731</v>
      </c>
      <c r="CI58" s="359" t="s">
        <v>514</v>
      </c>
      <c r="CJ58" s="335">
        <v>-1</v>
      </c>
      <c r="CK58" s="331">
        <v>-1</v>
      </c>
      <c r="CL58" s="331">
        <v>-1</v>
      </c>
      <c r="CM58" s="331"/>
      <c r="CN58" s="181" t="e">
        <f t="shared" si="58"/>
        <v>#N/A</v>
      </c>
      <c r="CO58" s="172" t="e">
        <f>VLOOKUP(CP58*CL58,biorisk,3,FALSE)</f>
        <v>#N/A</v>
      </c>
      <c r="CP58" s="174" t="e">
        <f t="shared" si="129"/>
        <v>#N/A</v>
      </c>
      <c r="CQ58" s="174" t="e">
        <f t="shared" si="130"/>
        <v>#N/A</v>
      </c>
      <c r="CR58" s="173">
        <v>-1</v>
      </c>
      <c r="CS58" s="173">
        <v>-1</v>
      </c>
      <c r="CT58" s="181" t="e">
        <f t="shared" si="43"/>
        <v>#N/A</v>
      </c>
      <c r="CU58" s="172" t="e">
        <f t="shared" si="44"/>
        <v>#N/A</v>
      </c>
      <c r="CV58" s="296"/>
      <c r="DD58" s="333" t="s">
        <v>647</v>
      </c>
      <c r="DE58" s="334" t="s">
        <v>731</v>
      </c>
      <c r="DF58" s="335">
        <v>-1</v>
      </c>
      <c r="DG58" s="331">
        <v>-1</v>
      </c>
      <c r="DH58" s="331">
        <v>-1</v>
      </c>
      <c r="DI58" s="331"/>
      <c r="DJ58" s="181" t="e">
        <f t="shared" si="59"/>
        <v>#N/A</v>
      </c>
      <c r="DK58" s="172" t="e">
        <f t="shared" si="189"/>
        <v>#N/A</v>
      </c>
      <c r="DL58" s="174" t="e">
        <f t="shared" ref="DL58:DL61" si="200">VLOOKUP(DF58*DG58,likelihood,2,FALSE)</f>
        <v>#N/A</v>
      </c>
      <c r="DM58" s="174" t="e">
        <f t="shared" ref="DM58:DM61" si="201">VLOOKUP(DL58*DH58,biorisk,2,FALSE)</f>
        <v>#N/A</v>
      </c>
      <c r="DN58" s="173">
        <v>-1</v>
      </c>
      <c r="DO58" s="173">
        <v>-1</v>
      </c>
      <c r="DP58" s="181" t="e">
        <f t="shared" si="45"/>
        <v>#N/A</v>
      </c>
      <c r="DQ58" s="172" t="e">
        <f t="shared" ref="DQ58:DQ61" si="202">VLOOKUP(DM58&amp;DO58,futurerisk,3,FALSE)</f>
        <v>#N/A</v>
      </c>
      <c r="DR58" s="296"/>
      <c r="DS58" s="14"/>
      <c r="DT58" s="347"/>
      <c r="DU58" s="347"/>
      <c r="DV58" s="347"/>
      <c r="DW58" s="347"/>
      <c r="DX58" s="347"/>
      <c r="DY58" s="333" t="s">
        <v>647</v>
      </c>
      <c r="DZ58" s="334" t="s">
        <v>731</v>
      </c>
      <c r="EA58" s="335">
        <v>-1</v>
      </c>
      <c r="EB58" s="331">
        <v>-1</v>
      </c>
      <c r="EC58" s="331">
        <v>-1</v>
      </c>
      <c r="ED58" s="331"/>
      <c r="EE58" s="181" t="e">
        <f t="shared" si="60"/>
        <v>#N/A</v>
      </c>
      <c r="EF58" s="172" t="e">
        <f t="shared" si="187"/>
        <v>#N/A</v>
      </c>
      <c r="EG58" s="174" t="e">
        <f t="shared" ref="EG58:EG61" si="203">VLOOKUP(EA58*EB58,likelihood,2,FALSE)</f>
        <v>#N/A</v>
      </c>
      <c r="EH58" s="174" t="e">
        <f t="shared" ref="EH58:EH61" si="204">VLOOKUP(EG58*EC58,biorisk,2,FALSE)</f>
        <v>#N/A</v>
      </c>
      <c r="EI58" s="173">
        <v>-1</v>
      </c>
      <c r="EJ58" s="173">
        <v>-1</v>
      </c>
      <c r="EK58" s="181" t="e">
        <f t="shared" si="49"/>
        <v>#N/A</v>
      </c>
      <c r="EL58" s="172" t="e">
        <f t="shared" ref="EL58:EL61" si="205">VLOOKUP(EH58&amp;EJ58,futurerisk,3,FALSE)</f>
        <v>#N/A</v>
      </c>
      <c r="EM58" s="296"/>
      <c r="EN58" s="14"/>
      <c r="EO58" s="332"/>
      <c r="EP58" s="332"/>
      <c r="EQ58" s="332"/>
      <c r="ER58" s="332"/>
      <c r="ES58" s="332"/>
      <c r="ET58" s="333" t="s">
        <v>647</v>
      </c>
      <c r="EU58" s="334" t="s">
        <v>731</v>
      </c>
      <c r="EV58" s="335">
        <v>-1</v>
      </c>
      <c r="EW58" s="331">
        <v>-1</v>
      </c>
      <c r="EX58" s="331">
        <v>-1</v>
      </c>
      <c r="EY58" s="331"/>
      <c r="EZ58" s="181" t="e">
        <f t="shared" si="117"/>
        <v>#N/A</v>
      </c>
      <c r="FA58" s="172" t="e">
        <f t="shared" si="169"/>
        <v>#N/A</v>
      </c>
      <c r="FB58" s="174" t="e">
        <f t="shared" si="170"/>
        <v>#N/A</v>
      </c>
      <c r="FC58" s="174" t="e">
        <f t="shared" si="171"/>
        <v>#N/A</v>
      </c>
      <c r="FD58" s="173">
        <v>-1</v>
      </c>
      <c r="FE58" s="173">
        <v>-1</v>
      </c>
      <c r="FF58" s="181" t="e">
        <f t="shared" si="51"/>
        <v>#N/A</v>
      </c>
      <c r="FG58" s="172" t="e">
        <f t="shared" ref="FG58:FG61" si="206">VLOOKUP(FC58&amp;FE58,futurerisk,3,FALSE)</f>
        <v>#N/A</v>
      </c>
      <c r="FH58" s="296"/>
      <c r="FI58" s="14"/>
      <c r="FJ58" s="332"/>
      <c r="FK58" s="332"/>
      <c r="FL58" s="332"/>
      <c r="FM58" s="332"/>
      <c r="FN58" s="332"/>
      <c r="FO58" s="333" t="s">
        <v>647</v>
      </c>
      <c r="FP58" s="334" t="s">
        <v>731</v>
      </c>
      <c r="FQ58" s="335">
        <v>-1</v>
      </c>
      <c r="FR58" s="331">
        <v>-1</v>
      </c>
      <c r="FS58" s="331">
        <v>-1</v>
      </c>
      <c r="FT58" s="331"/>
      <c r="FU58" s="181" t="e">
        <f t="shared" si="118"/>
        <v>#N/A</v>
      </c>
      <c r="FV58" s="172" t="e">
        <f t="shared" si="119"/>
        <v>#N/A</v>
      </c>
      <c r="FW58" s="174" t="e">
        <f t="shared" si="120"/>
        <v>#N/A</v>
      </c>
      <c r="FX58" s="174" t="e">
        <f t="shared" si="121"/>
        <v>#N/A</v>
      </c>
      <c r="FY58" s="173">
        <v>-1</v>
      </c>
      <c r="FZ58" s="173">
        <v>-1</v>
      </c>
      <c r="GA58" s="181" t="e">
        <f t="shared" si="52"/>
        <v>#N/A</v>
      </c>
      <c r="GB58" s="172" t="e">
        <f t="shared" si="122"/>
        <v>#N/A</v>
      </c>
      <c r="GC58" s="296"/>
      <c r="GD58" s="14"/>
      <c r="GE58" s="332"/>
      <c r="GF58" s="332"/>
      <c r="GG58" s="332"/>
      <c r="GH58" s="332"/>
      <c r="GI58" s="332"/>
      <c r="GJ58" s="333" t="s">
        <v>647</v>
      </c>
      <c r="GK58" s="334" t="s">
        <v>731</v>
      </c>
      <c r="GL58" s="335">
        <v>-1</v>
      </c>
      <c r="GM58" s="331">
        <v>-1</v>
      </c>
      <c r="GN58" s="331">
        <v>-1</v>
      </c>
      <c r="GO58" s="331"/>
      <c r="GP58" s="181" t="e">
        <f t="shared" si="61"/>
        <v>#N/A</v>
      </c>
      <c r="GQ58" s="172" t="e">
        <f t="shared" ref="GQ58:GQ69" si="207">VLOOKUP(GR58*GN58,biorisk,3,FALSE)</f>
        <v>#N/A</v>
      </c>
      <c r="GR58" s="376" t="e">
        <f t="shared" si="32"/>
        <v>#N/A</v>
      </c>
      <c r="GS58" s="174" t="e">
        <f t="shared" si="123"/>
        <v>#N/A</v>
      </c>
      <c r="GT58" s="173">
        <v>-1</v>
      </c>
      <c r="GU58" s="173">
        <v>-1</v>
      </c>
      <c r="GV58" s="181" t="e">
        <f t="shared" si="53"/>
        <v>#N/A</v>
      </c>
      <c r="GW58" s="172" t="e">
        <f t="shared" si="54"/>
        <v>#N/A</v>
      </c>
      <c r="GX58" s="296"/>
      <c r="GY58" s="14"/>
      <c r="GZ58" s="332"/>
      <c r="HA58" s="332"/>
      <c r="HB58" s="332"/>
      <c r="HC58" s="332"/>
      <c r="HD58" s="332"/>
      <c r="HE58" s="333" t="s">
        <v>647</v>
      </c>
      <c r="HF58" s="334" t="s">
        <v>731</v>
      </c>
    </row>
    <row r="59" spans="1:214" ht="100" customHeight="1">
      <c r="A59" s="178" t="s">
        <v>155</v>
      </c>
      <c r="B59" s="176" t="s">
        <v>96</v>
      </c>
      <c r="C59" s="176" t="s">
        <v>47</v>
      </c>
      <c r="D59" s="37" t="s">
        <v>105</v>
      </c>
      <c r="E59" s="465">
        <v>55</v>
      </c>
      <c r="F59" s="37" t="s">
        <v>514</v>
      </c>
      <c r="G59" s="335">
        <v>-1</v>
      </c>
      <c r="H59" s="331">
        <v>-1</v>
      </c>
      <c r="I59" s="331">
        <v>-1</v>
      </c>
      <c r="J59" s="331"/>
      <c r="K59" s="181" t="e">
        <f t="shared" si="55"/>
        <v>#N/A</v>
      </c>
      <c r="L59" s="172" t="e">
        <f t="shared" si="106"/>
        <v>#N/A</v>
      </c>
      <c r="M59" s="174" t="e">
        <f t="shared" si="107"/>
        <v>#N/A</v>
      </c>
      <c r="N59" s="174" t="e">
        <f t="shared" si="195"/>
        <v>#N/A</v>
      </c>
      <c r="O59" s="173">
        <v>-1</v>
      </c>
      <c r="P59" s="173">
        <v>-1</v>
      </c>
      <c r="Q59" s="181" t="e">
        <f t="shared" si="34"/>
        <v>#N/A</v>
      </c>
      <c r="R59" s="172" t="e">
        <f t="shared" si="124"/>
        <v>#N/A</v>
      </c>
      <c r="S59" s="296"/>
      <c r="T59" s="332"/>
      <c r="U59" s="332"/>
      <c r="V59" s="332"/>
      <c r="W59" s="332"/>
      <c r="X59" s="332"/>
      <c r="Y59" s="333" t="s">
        <v>647</v>
      </c>
      <c r="Z59" s="334" t="s">
        <v>731</v>
      </c>
      <c r="AA59" s="335">
        <v>-1</v>
      </c>
      <c r="AB59" s="331">
        <v>-1</v>
      </c>
      <c r="AC59" s="331">
        <v>-1</v>
      </c>
      <c r="AD59" s="331"/>
      <c r="AE59" s="181" t="e">
        <f t="shared" si="56"/>
        <v>#N/A</v>
      </c>
      <c r="AF59" s="172" t="e">
        <f t="shared" si="196"/>
        <v>#N/A</v>
      </c>
      <c r="AG59" s="174" t="e">
        <f t="shared" si="194"/>
        <v>#N/A</v>
      </c>
      <c r="AH59" s="174" t="e">
        <f t="shared" si="197"/>
        <v>#N/A</v>
      </c>
      <c r="AI59" s="173">
        <v>-1</v>
      </c>
      <c r="AJ59" s="173">
        <v>-1</v>
      </c>
      <c r="AK59" s="181" t="e">
        <f t="shared" si="36"/>
        <v>#N/A</v>
      </c>
      <c r="AL59" s="172" t="e">
        <f t="shared" si="151"/>
        <v>#N/A</v>
      </c>
      <c r="AM59" s="296"/>
      <c r="AN59" s="347"/>
      <c r="AO59" s="347"/>
      <c r="AP59" s="347"/>
      <c r="AQ59" s="347"/>
      <c r="AR59" s="347"/>
      <c r="AS59" s="333" t="s">
        <v>647</v>
      </c>
      <c r="AT59" s="334" t="s">
        <v>731</v>
      </c>
      <c r="AU59" s="335">
        <v>-1</v>
      </c>
      <c r="AV59" s="331">
        <v>-1</v>
      </c>
      <c r="AW59" s="331">
        <v>-1</v>
      </c>
      <c r="AX59" s="331"/>
      <c r="AY59" s="181" t="e">
        <f t="shared" si="57"/>
        <v>#N/A</v>
      </c>
      <c r="AZ59" s="172" t="e">
        <f t="shared" si="188"/>
        <v>#N/A</v>
      </c>
      <c r="BA59" s="174" t="e">
        <f t="shared" si="198"/>
        <v>#N/A</v>
      </c>
      <c r="BB59" s="174" t="e">
        <f t="shared" si="102"/>
        <v>#N/A</v>
      </c>
      <c r="BC59" s="173">
        <v>-1</v>
      </c>
      <c r="BD59" s="173">
        <v>-1</v>
      </c>
      <c r="BE59" s="181" t="e">
        <f t="shared" si="38"/>
        <v>#N/A</v>
      </c>
      <c r="BF59" s="172" t="e">
        <f t="shared" si="199"/>
        <v>#N/A</v>
      </c>
      <c r="BG59" s="296"/>
      <c r="BH59" s="347"/>
      <c r="BI59" s="347"/>
      <c r="BJ59" s="347"/>
      <c r="BK59" s="347"/>
      <c r="BL59" s="347"/>
      <c r="BM59" s="333" t="s">
        <v>647</v>
      </c>
      <c r="BN59" s="334" t="s">
        <v>731</v>
      </c>
      <c r="BO59" s="335">
        <v>-1</v>
      </c>
      <c r="BP59" s="331">
        <v>-1</v>
      </c>
      <c r="BQ59" s="331">
        <v>-1</v>
      </c>
      <c r="BR59" s="331"/>
      <c r="BS59" s="181" t="e">
        <f t="shared" si="39"/>
        <v>#N/A</v>
      </c>
      <c r="BT59" s="172" t="e">
        <f t="shared" si="7"/>
        <v>#N/A</v>
      </c>
      <c r="BU59" s="174" t="e">
        <f t="shared" si="40"/>
        <v>#N/A</v>
      </c>
      <c r="BV59" s="375" t="e">
        <f t="shared" si="9"/>
        <v>#N/A</v>
      </c>
      <c r="BW59" s="173">
        <v>-1</v>
      </c>
      <c r="BX59" s="173">
        <v>-1</v>
      </c>
      <c r="BY59" s="181" t="e">
        <f t="shared" si="41"/>
        <v>#N/A</v>
      </c>
      <c r="BZ59" s="172" t="e">
        <f t="shared" si="110"/>
        <v>#N/A</v>
      </c>
      <c r="CA59" s="296"/>
      <c r="CB59" s="347"/>
      <c r="CC59" s="347"/>
      <c r="CD59" s="347"/>
      <c r="CE59" s="347"/>
      <c r="CF59" s="347"/>
      <c r="CG59" s="333" t="s">
        <v>647</v>
      </c>
      <c r="CH59" s="334" t="s">
        <v>731</v>
      </c>
      <c r="CI59" s="359" t="s">
        <v>514</v>
      </c>
      <c r="CJ59" s="335">
        <v>-1</v>
      </c>
      <c r="CK59" s="331">
        <v>-1</v>
      </c>
      <c r="CL59" s="331">
        <v>-1</v>
      </c>
      <c r="CM59" s="331"/>
      <c r="CN59" s="181" t="e">
        <f t="shared" si="58"/>
        <v>#N/A</v>
      </c>
      <c r="CO59" s="172" t="e">
        <f>VLOOKUP(CP59*CL59,biorisk,3,FALSE)</f>
        <v>#N/A</v>
      </c>
      <c r="CP59" s="174" t="e">
        <f t="shared" si="129"/>
        <v>#N/A</v>
      </c>
      <c r="CQ59" s="174" t="e">
        <f t="shared" si="130"/>
        <v>#N/A</v>
      </c>
      <c r="CR59" s="173">
        <v>-1</v>
      </c>
      <c r="CS59" s="173">
        <v>-1</v>
      </c>
      <c r="CT59" s="181" t="e">
        <f t="shared" si="43"/>
        <v>#N/A</v>
      </c>
      <c r="CU59" s="172" t="e">
        <f t="shared" si="44"/>
        <v>#N/A</v>
      </c>
      <c r="CV59" s="296"/>
      <c r="DD59" s="333" t="s">
        <v>647</v>
      </c>
      <c r="DE59" s="334" t="s">
        <v>731</v>
      </c>
      <c r="DF59" s="335">
        <v>-1</v>
      </c>
      <c r="DG59" s="331">
        <v>-1</v>
      </c>
      <c r="DH59" s="331">
        <v>-1</v>
      </c>
      <c r="DI59" s="331"/>
      <c r="DJ59" s="181" t="e">
        <f t="shared" si="59"/>
        <v>#N/A</v>
      </c>
      <c r="DK59" s="172" t="e">
        <f t="shared" si="189"/>
        <v>#N/A</v>
      </c>
      <c r="DL59" s="174" t="e">
        <f t="shared" si="200"/>
        <v>#N/A</v>
      </c>
      <c r="DM59" s="174" t="e">
        <f t="shared" si="201"/>
        <v>#N/A</v>
      </c>
      <c r="DN59" s="173">
        <v>-1</v>
      </c>
      <c r="DO59" s="173">
        <v>-1</v>
      </c>
      <c r="DP59" s="181" t="e">
        <f t="shared" si="45"/>
        <v>#N/A</v>
      </c>
      <c r="DQ59" s="172" t="e">
        <f t="shared" si="202"/>
        <v>#N/A</v>
      </c>
      <c r="DR59" s="296"/>
      <c r="DS59" s="14"/>
      <c r="DT59" s="347"/>
      <c r="DU59" s="347"/>
      <c r="DV59" s="347"/>
      <c r="DW59" s="347"/>
      <c r="DX59" s="347"/>
      <c r="DY59" s="333" t="s">
        <v>647</v>
      </c>
      <c r="DZ59" s="334" t="s">
        <v>731</v>
      </c>
      <c r="EA59" s="335">
        <v>-1</v>
      </c>
      <c r="EB59" s="331">
        <v>-1</v>
      </c>
      <c r="EC59" s="331">
        <v>-1</v>
      </c>
      <c r="ED59" s="331"/>
      <c r="EE59" s="181" t="e">
        <f t="shared" si="60"/>
        <v>#N/A</v>
      </c>
      <c r="EF59" s="172" t="e">
        <f t="shared" si="187"/>
        <v>#N/A</v>
      </c>
      <c r="EG59" s="174" t="e">
        <f t="shared" si="203"/>
        <v>#N/A</v>
      </c>
      <c r="EH59" s="174" t="e">
        <f t="shared" si="204"/>
        <v>#N/A</v>
      </c>
      <c r="EI59" s="173">
        <v>-1</v>
      </c>
      <c r="EJ59" s="173">
        <v>-1</v>
      </c>
      <c r="EK59" s="181" t="e">
        <f t="shared" si="49"/>
        <v>#N/A</v>
      </c>
      <c r="EL59" s="172" t="e">
        <f t="shared" si="205"/>
        <v>#N/A</v>
      </c>
      <c r="EM59" s="296"/>
      <c r="EN59" s="14"/>
      <c r="EO59" s="332"/>
      <c r="EP59" s="332"/>
      <c r="EQ59" s="332"/>
      <c r="ER59" s="332"/>
      <c r="ES59" s="332"/>
      <c r="ET59" s="333" t="s">
        <v>647</v>
      </c>
      <c r="EU59" s="334" t="s">
        <v>731</v>
      </c>
      <c r="EV59" s="335">
        <v>-1</v>
      </c>
      <c r="EW59" s="331">
        <v>-1</v>
      </c>
      <c r="EX59" s="331">
        <v>-1</v>
      </c>
      <c r="EY59" s="331"/>
      <c r="EZ59" s="181" t="e">
        <f t="shared" si="117"/>
        <v>#N/A</v>
      </c>
      <c r="FA59" s="172" t="e">
        <f t="shared" si="169"/>
        <v>#N/A</v>
      </c>
      <c r="FB59" s="174" t="e">
        <f t="shared" si="170"/>
        <v>#N/A</v>
      </c>
      <c r="FC59" s="174" t="e">
        <f t="shared" si="171"/>
        <v>#N/A</v>
      </c>
      <c r="FD59" s="173">
        <v>-1</v>
      </c>
      <c r="FE59" s="173">
        <v>-1</v>
      </c>
      <c r="FF59" s="181" t="e">
        <f t="shared" si="51"/>
        <v>#N/A</v>
      </c>
      <c r="FG59" s="172" t="e">
        <f t="shared" si="206"/>
        <v>#N/A</v>
      </c>
      <c r="FH59" s="296"/>
      <c r="FI59" s="14"/>
      <c r="FJ59" s="332"/>
      <c r="FK59" s="332"/>
      <c r="FL59" s="332"/>
      <c r="FM59" s="332"/>
      <c r="FN59" s="332"/>
      <c r="FO59" s="333" t="s">
        <v>647</v>
      </c>
      <c r="FP59" s="334" t="s">
        <v>731</v>
      </c>
      <c r="FQ59" s="335">
        <v>-1</v>
      </c>
      <c r="FR59" s="331">
        <v>-1</v>
      </c>
      <c r="FS59" s="331">
        <v>-1</v>
      </c>
      <c r="FT59" s="331"/>
      <c r="FU59" s="181" t="e">
        <f t="shared" si="118"/>
        <v>#N/A</v>
      </c>
      <c r="FV59" s="172" t="e">
        <f t="shared" si="119"/>
        <v>#N/A</v>
      </c>
      <c r="FW59" s="174" t="e">
        <f t="shared" si="120"/>
        <v>#N/A</v>
      </c>
      <c r="FX59" s="174" t="e">
        <f t="shared" si="121"/>
        <v>#N/A</v>
      </c>
      <c r="FY59" s="173">
        <v>-1</v>
      </c>
      <c r="FZ59" s="173">
        <v>-1</v>
      </c>
      <c r="GA59" s="181" t="e">
        <f t="shared" si="52"/>
        <v>#N/A</v>
      </c>
      <c r="GB59" s="172" t="e">
        <f t="shared" si="122"/>
        <v>#N/A</v>
      </c>
      <c r="GC59" s="296"/>
      <c r="GD59" s="14"/>
      <c r="GE59" s="332"/>
      <c r="GF59" s="332"/>
      <c r="GG59" s="332"/>
      <c r="GH59" s="332"/>
      <c r="GI59" s="332"/>
      <c r="GJ59" s="333" t="s">
        <v>647</v>
      </c>
      <c r="GK59" s="334" t="s">
        <v>731</v>
      </c>
      <c r="GL59" s="335">
        <v>-1</v>
      </c>
      <c r="GM59" s="331">
        <v>-1</v>
      </c>
      <c r="GN59" s="331">
        <v>-1</v>
      </c>
      <c r="GO59" s="331"/>
      <c r="GP59" s="181" t="e">
        <f t="shared" si="61"/>
        <v>#N/A</v>
      </c>
      <c r="GQ59" s="172" t="e">
        <f t="shared" si="207"/>
        <v>#N/A</v>
      </c>
      <c r="GR59" s="376" t="e">
        <f t="shared" si="32"/>
        <v>#N/A</v>
      </c>
      <c r="GS59" s="174" t="e">
        <f t="shared" si="123"/>
        <v>#N/A</v>
      </c>
      <c r="GT59" s="173">
        <v>-1</v>
      </c>
      <c r="GU59" s="173">
        <v>-1</v>
      </c>
      <c r="GV59" s="181" t="e">
        <f t="shared" si="53"/>
        <v>#N/A</v>
      </c>
      <c r="GW59" s="172" t="e">
        <f t="shared" si="54"/>
        <v>#N/A</v>
      </c>
      <c r="GX59" s="296"/>
      <c r="GY59" s="14"/>
      <c r="GZ59" s="332"/>
      <c r="HA59" s="332"/>
      <c r="HB59" s="332"/>
      <c r="HC59" s="332"/>
      <c r="HD59" s="332"/>
      <c r="HE59" s="333" t="s">
        <v>647</v>
      </c>
      <c r="HF59" s="334" t="s">
        <v>731</v>
      </c>
    </row>
    <row r="60" spans="1:214" ht="100" customHeight="1">
      <c r="A60" s="178" t="s">
        <v>155</v>
      </c>
      <c r="B60" s="176" t="s">
        <v>96</v>
      </c>
      <c r="C60" s="176" t="s">
        <v>47</v>
      </c>
      <c r="D60" s="37" t="s">
        <v>106</v>
      </c>
      <c r="E60" s="465">
        <v>56</v>
      </c>
      <c r="F60" s="37" t="s">
        <v>522</v>
      </c>
      <c r="G60" s="335">
        <v>-1</v>
      </c>
      <c r="H60" s="331">
        <v>-1</v>
      </c>
      <c r="I60" s="331">
        <v>-1</v>
      </c>
      <c r="J60" s="331"/>
      <c r="K60" s="181" t="e">
        <f t="shared" si="55"/>
        <v>#N/A</v>
      </c>
      <c r="L60" s="172" t="e">
        <f t="shared" si="106"/>
        <v>#N/A</v>
      </c>
      <c r="M60" s="174" t="e">
        <f t="shared" si="107"/>
        <v>#N/A</v>
      </c>
      <c r="N60" s="174" t="e">
        <f t="shared" si="195"/>
        <v>#N/A</v>
      </c>
      <c r="O60" s="173">
        <v>-1</v>
      </c>
      <c r="P60" s="173">
        <v>-1</v>
      </c>
      <c r="Q60" s="181" t="e">
        <f t="shared" si="34"/>
        <v>#N/A</v>
      </c>
      <c r="R60" s="172" t="e">
        <f t="shared" si="124"/>
        <v>#N/A</v>
      </c>
      <c r="S60" s="296"/>
      <c r="T60" s="332"/>
      <c r="U60" s="332"/>
      <c r="V60" s="332"/>
      <c r="W60" s="332"/>
      <c r="X60" s="332"/>
      <c r="Y60" s="333" t="s">
        <v>647</v>
      </c>
      <c r="Z60" s="334" t="s">
        <v>646</v>
      </c>
      <c r="AA60" s="335">
        <v>-1</v>
      </c>
      <c r="AB60" s="331">
        <v>-1</v>
      </c>
      <c r="AC60" s="331">
        <v>-1</v>
      </c>
      <c r="AD60" s="331"/>
      <c r="AE60" s="181" t="e">
        <f t="shared" si="56"/>
        <v>#N/A</v>
      </c>
      <c r="AF60" s="172" t="e">
        <f t="shared" si="196"/>
        <v>#N/A</v>
      </c>
      <c r="AG60" s="174" t="e">
        <f t="shared" si="194"/>
        <v>#N/A</v>
      </c>
      <c r="AH60" s="174" t="e">
        <f t="shared" si="197"/>
        <v>#N/A</v>
      </c>
      <c r="AI60" s="173">
        <v>-1</v>
      </c>
      <c r="AJ60" s="173">
        <v>-1</v>
      </c>
      <c r="AK60" s="181" t="e">
        <f t="shared" si="36"/>
        <v>#N/A</v>
      </c>
      <c r="AL60" s="172" t="e">
        <f t="shared" si="151"/>
        <v>#N/A</v>
      </c>
      <c r="AM60" s="296"/>
      <c r="AN60" s="347"/>
      <c r="AO60" s="347"/>
      <c r="AP60" s="347"/>
      <c r="AQ60" s="347"/>
      <c r="AR60" s="347"/>
      <c r="AS60" s="333" t="s">
        <v>647</v>
      </c>
      <c r="AT60" s="334" t="s">
        <v>646</v>
      </c>
      <c r="AU60" s="335">
        <v>-1</v>
      </c>
      <c r="AV60" s="331">
        <v>-1</v>
      </c>
      <c r="AW60" s="331">
        <v>-1</v>
      </c>
      <c r="AX60" s="331"/>
      <c r="AY60" s="181" t="e">
        <f t="shared" si="57"/>
        <v>#N/A</v>
      </c>
      <c r="AZ60" s="172" t="e">
        <f t="shared" si="188"/>
        <v>#N/A</v>
      </c>
      <c r="BA60" s="174" t="e">
        <f t="shared" si="198"/>
        <v>#N/A</v>
      </c>
      <c r="BB60" s="174" t="e">
        <f t="shared" si="102"/>
        <v>#N/A</v>
      </c>
      <c r="BC60" s="173">
        <v>-1</v>
      </c>
      <c r="BD60" s="173">
        <v>-1</v>
      </c>
      <c r="BE60" s="181" t="e">
        <f t="shared" si="38"/>
        <v>#N/A</v>
      </c>
      <c r="BF60" s="172" t="e">
        <f t="shared" si="199"/>
        <v>#N/A</v>
      </c>
      <c r="BG60" s="296"/>
      <c r="BH60" s="347"/>
      <c r="BI60" s="347"/>
      <c r="BJ60" s="347"/>
      <c r="BK60" s="347"/>
      <c r="BL60" s="347"/>
      <c r="BM60" s="333" t="s">
        <v>647</v>
      </c>
      <c r="BN60" s="334" t="s">
        <v>646</v>
      </c>
      <c r="BO60" s="335">
        <v>-1</v>
      </c>
      <c r="BP60" s="331">
        <v>-1</v>
      </c>
      <c r="BQ60" s="331">
        <v>-1</v>
      </c>
      <c r="BR60" s="331"/>
      <c r="BS60" s="181" t="e">
        <f t="shared" si="39"/>
        <v>#N/A</v>
      </c>
      <c r="BT60" s="172" t="e">
        <f t="shared" si="7"/>
        <v>#N/A</v>
      </c>
      <c r="BU60" s="174" t="e">
        <f t="shared" si="40"/>
        <v>#N/A</v>
      </c>
      <c r="BV60" s="375" t="e">
        <f t="shared" si="9"/>
        <v>#N/A</v>
      </c>
      <c r="BW60" s="173">
        <v>-1</v>
      </c>
      <c r="BX60" s="173">
        <v>-1</v>
      </c>
      <c r="BY60" s="181" t="e">
        <f t="shared" si="41"/>
        <v>#N/A</v>
      </c>
      <c r="BZ60" s="172" t="e">
        <f t="shared" si="110"/>
        <v>#N/A</v>
      </c>
      <c r="CA60" s="296"/>
      <c r="CB60" s="347"/>
      <c r="CC60" s="347"/>
      <c r="CD60" s="347"/>
      <c r="CE60" s="347"/>
      <c r="CF60" s="347"/>
      <c r="CG60" s="333" t="s">
        <v>647</v>
      </c>
      <c r="CH60" s="334" t="s">
        <v>646</v>
      </c>
      <c r="CI60" s="359" t="s">
        <v>522</v>
      </c>
      <c r="CJ60" s="335">
        <v>-1</v>
      </c>
      <c r="CK60" s="331">
        <v>-1</v>
      </c>
      <c r="CL60" s="331">
        <v>-1</v>
      </c>
      <c r="CM60" s="331"/>
      <c r="CN60" s="181" t="e">
        <f t="shared" si="58"/>
        <v>#N/A</v>
      </c>
      <c r="CO60" s="172" t="e">
        <f>VLOOKUP(CP60*CL60,biorisk,3,FALSE)</f>
        <v>#N/A</v>
      </c>
      <c r="CP60" s="174" t="e">
        <f t="shared" si="129"/>
        <v>#N/A</v>
      </c>
      <c r="CQ60" s="174" t="e">
        <f t="shared" si="130"/>
        <v>#N/A</v>
      </c>
      <c r="CR60" s="173">
        <v>-1</v>
      </c>
      <c r="CS60" s="173">
        <v>-1</v>
      </c>
      <c r="CT60" s="181" t="e">
        <f t="shared" si="43"/>
        <v>#N/A</v>
      </c>
      <c r="CU60" s="172" t="e">
        <f t="shared" si="44"/>
        <v>#N/A</v>
      </c>
      <c r="CV60" s="296"/>
      <c r="DD60" s="333" t="s">
        <v>647</v>
      </c>
      <c r="DE60" s="334" t="s">
        <v>646</v>
      </c>
      <c r="DF60" s="335">
        <v>-1</v>
      </c>
      <c r="DG60" s="331">
        <v>-1</v>
      </c>
      <c r="DH60" s="331">
        <v>-1</v>
      </c>
      <c r="DI60" s="331"/>
      <c r="DJ60" s="181" t="e">
        <f t="shared" si="59"/>
        <v>#N/A</v>
      </c>
      <c r="DK60" s="172" t="e">
        <f t="shared" si="189"/>
        <v>#N/A</v>
      </c>
      <c r="DL60" s="174" t="e">
        <f t="shared" si="200"/>
        <v>#N/A</v>
      </c>
      <c r="DM60" s="174" t="e">
        <f t="shared" si="201"/>
        <v>#N/A</v>
      </c>
      <c r="DN60" s="173">
        <v>-1</v>
      </c>
      <c r="DO60" s="173">
        <v>-1</v>
      </c>
      <c r="DP60" s="181" t="e">
        <f t="shared" si="45"/>
        <v>#N/A</v>
      </c>
      <c r="DQ60" s="172" t="e">
        <f t="shared" si="202"/>
        <v>#N/A</v>
      </c>
      <c r="DR60" s="296"/>
      <c r="DS60" s="14"/>
      <c r="DT60" s="347"/>
      <c r="DU60" s="347"/>
      <c r="DV60" s="347"/>
      <c r="DW60" s="347"/>
      <c r="DX60" s="347"/>
      <c r="DY60" s="333" t="s">
        <v>647</v>
      </c>
      <c r="DZ60" s="334" t="s">
        <v>646</v>
      </c>
      <c r="EA60" s="335">
        <v>-1</v>
      </c>
      <c r="EB60" s="331">
        <v>-1</v>
      </c>
      <c r="EC60" s="331">
        <v>-1</v>
      </c>
      <c r="ED60" s="331"/>
      <c r="EE60" s="181" t="e">
        <f t="shared" si="60"/>
        <v>#N/A</v>
      </c>
      <c r="EF60" s="172" t="e">
        <f t="shared" si="187"/>
        <v>#N/A</v>
      </c>
      <c r="EG60" s="174" t="e">
        <f t="shared" si="203"/>
        <v>#N/A</v>
      </c>
      <c r="EH60" s="174" t="e">
        <f t="shared" si="204"/>
        <v>#N/A</v>
      </c>
      <c r="EI60" s="173">
        <v>-1</v>
      </c>
      <c r="EJ60" s="173">
        <v>-1</v>
      </c>
      <c r="EK60" s="181" t="e">
        <f t="shared" si="49"/>
        <v>#N/A</v>
      </c>
      <c r="EL60" s="172" t="e">
        <f t="shared" si="205"/>
        <v>#N/A</v>
      </c>
      <c r="EM60" s="296"/>
      <c r="EN60" s="14"/>
      <c r="EO60" s="332"/>
      <c r="EP60" s="332"/>
      <c r="EQ60" s="332"/>
      <c r="ER60" s="332"/>
      <c r="ES60" s="332"/>
      <c r="ET60" s="333" t="s">
        <v>647</v>
      </c>
      <c r="EU60" s="334" t="s">
        <v>646</v>
      </c>
      <c r="EV60" s="335">
        <v>-1</v>
      </c>
      <c r="EW60" s="331">
        <v>-1</v>
      </c>
      <c r="EX60" s="331">
        <v>-1</v>
      </c>
      <c r="EY60" s="331"/>
      <c r="EZ60" s="181" t="e">
        <f t="shared" si="117"/>
        <v>#N/A</v>
      </c>
      <c r="FA60" s="172" t="e">
        <f t="shared" si="169"/>
        <v>#N/A</v>
      </c>
      <c r="FB60" s="174" t="e">
        <f t="shared" si="170"/>
        <v>#N/A</v>
      </c>
      <c r="FC60" s="174" t="e">
        <f t="shared" si="171"/>
        <v>#N/A</v>
      </c>
      <c r="FD60" s="173">
        <v>-1</v>
      </c>
      <c r="FE60" s="173">
        <v>-1</v>
      </c>
      <c r="FF60" s="181" t="e">
        <f t="shared" si="51"/>
        <v>#N/A</v>
      </c>
      <c r="FG60" s="172" t="e">
        <f t="shared" si="206"/>
        <v>#N/A</v>
      </c>
      <c r="FH60" s="296"/>
      <c r="FI60" s="14"/>
      <c r="FJ60" s="332"/>
      <c r="FK60" s="332"/>
      <c r="FL60" s="332"/>
      <c r="FM60" s="332"/>
      <c r="FN60" s="332"/>
      <c r="FO60" s="333" t="s">
        <v>647</v>
      </c>
      <c r="FP60" s="334" t="s">
        <v>646</v>
      </c>
      <c r="FQ60" s="335">
        <v>-1</v>
      </c>
      <c r="FR60" s="331">
        <v>-1</v>
      </c>
      <c r="FS60" s="331">
        <v>-1</v>
      </c>
      <c r="FT60" s="331"/>
      <c r="FU60" s="181" t="e">
        <f t="shared" si="118"/>
        <v>#N/A</v>
      </c>
      <c r="FV60" s="172" t="e">
        <f t="shared" si="119"/>
        <v>#N/A</v>
      </c>
      <c r="FW60" s="174" t="e">
        <f t="shared" si="120"/>
        <v>#N/A</v>
      </c>
      <c r="FX60" s="174" t="e">
        <f t="shared" si="121"/>
        <v>#N/A</v>
      </c>
      <c r="FY60" s="173">
        <v>-1</v>
      </c>
      <c r="FZ60" s="173">
        <v>-1</v>
      </c>
      <c r="GA60" s="181" t="e">
        <f t="shared" si="52"/>
        <v>#N/A</v>
      </c>
      <c r="GB60" s="172" t="e">
        <f t="shared" si="122"/>
        <v>#N/A</v>
      </c>
      <c r="GC60" s="296"/>
      <c r="GD60" s="14"/>
      <c r="GE60" s="332"/>
      <c r="GF60" s="332"/>
      <c r="GG60" s="332"/>
      <c r="GH60" s="332"/>
      <c r="GI60" s="332"/>
      <c r="GJ60" s="333" t="s">
        <v>647</v>
      </c>
      <c r="GK60" s="334" t="s">
        <v>646</v>
      </c>
      <c r="GL60" s="335">
        <v>-1</v>
      </c>
      <c r="GM60" s="331">
        <v>-1</v>
      </c>
      <c r="GN60" s="331">
        <v>-1</v>
      </c>
      <c r="GO60" s="331"/>
      <c r="GP60" s="181" t="e">
        <f t="shared" si="61"/>
        <v>#N/A</v>
      </c>
      <c r="GQ60" s="172" t="e">
        <f t="shared" si="207"/>
        <v>#N/A</v>
      </c>
      <c r="GR60" s="376" t="e">
        <f t="shared" si="32"/>
        <v>#N/A</v>
      </c>
      <c r="GS60" s="174" t="e">
        <f t="shared" si="123"/>
        <v>#N/A</v>
      </c>
      <c r="GT60" s="173">
        <v>-1</v>
      </c>
      <c r="GU60" s="173">
        <v>-1</v>
      </c>
      <c r="GV60" s="181" t="e">
        <f t="shared" si="53"/>
        <v>#N/A</v>
      </c>
      <c r="GW60" s="172" t="e">
        <f t="shared" si="54"/>
        <v>#N/A</v>
      </c>
      <c r="GX60" s="296"/>
      <c r="GY60" s="14"/>
      <c r="GZ60" s="332"/>
      <c r="HA60" s="332"/>
      <c r="HB60" s="332"/>
      <c r="HC60" s="332"/>
      <c r="HD60" s="332"/>
      <c r="HE60" s="333" t="s">
        <v>647</v>
      </c>
      <c r="HF60" s="334" t="s">
        <v>646</v>
      </c>
    </row>
    <row r="61" spans="1:214" ht="100" customHeight="1">
      <c r="A61" s="178" t="s">
        <v>155</v>
      </c>
      <c r="B61" s="176" t="s">
        <v>96</v>
      </c>
      <c r="C61" s="176" t="s">
        <v>47</v>
      </c>
      <c r="D61" s="37" t="s">
        <v>107</v>
      </c>
      <c r="E61" s="465">
        <v>57</v>
      </c>
      <c r="F61" s="37" t="s">
        <v>522</v>
      </c>
      <c r="G61" s="335">
        <v>-1</v>
      </c>
      <c r="H61" s="331">
        <v>-1</v>
      </c>
      <c r="I61" s="331">
        <v>-1</v>
      </c>
      <c r="J61" s="331"/>
      <c r="K61" s="181" t="e">
        <f t="shared" si="55"/>
        <v>#N/A</v>
      </c>
      <c r="L61" s="172" t="e">
        <f t="shared" si="106"/>
        <v>#N/A</v>
      </c>
      <c r="M61" s="174" t="e">
        <f t="shared" si="107"/>
        <v>#N/A</v>
      </c>
      <c r="N61" s="174" t="e">
        <f t="shared" si="195"/>
        <v>#N/A</v>
      </c>
      <c r="O61" s="173">
        <v>-1</v>
      </c>
      <c r="P61" s="173">
        <v>-1</v>
      </c>
      <c r="Q61" s="181" t="e">
        <f t="shared" si="34"/>
        <v>#N/A</v>
      </c>
      <c r="R61" s="172" t="e">
        <f t="shared" si="124"/>
        <v>#N/A</v>
      </c>
      <c r="S61" s="296"/>
      <c r="T61" s="332"/>
      <c r="U61" s="332"/>
      <c r="V61" s="332"/>
      <c r="W61" s="332"/>
      <c r="X61" s="332"/>
      <c r="Y61" s="333" t="s">
        <v>647</v>
      </c>
      <c r="Z61" s="334" t="s">
        <v>646</v>
      </c>
      <c r="AA61" s="335">
        <v>-1</v>
      </c>
      <c r="AB61" s="331">
        <v>-1</v>
      </c>
      <c r="AC61" s="331">
        <v>-1</v>
      </c>
      <c r="AD61" s="331"/>
      <c r="AE61" s="181" t="e">
        <f t="shared" si="56"/>
        <v>#N/A</v>
      </c>
      <c r="AF61" s="172" t="e">
        <f t="shared" si="196"/>
        <v>#N/A</v>
      </c>
      <c r="AG61" s="174" t="e">
        <f t="shared" si="194"/>
        <v>#N/A</v>
      </c>
      <c r="AH61" s="174" t="e">
        <f t="shared" si="197"/>
        <v>#N/A</v>
      </c>
      <c r="AI61" s="173">
        <v>-1</v>
      </c>
      <c r="AJ61" s="173">
        <v>-1</v>
      </c>
      <c r="AK61" s="181" t="e">
        <f t="shared" si="36"/>
        <v>#N/A</v>
      </c>
      <c r="AL61" s="172" t="e">
        <f t="shared" si="151"/>
        <v>#N/A</v>
      </c>
      <c r="AN61" s="347"/>
      <c r="AO61" s="347"/>
      <c r="AP61" s="347"/>
      <c r="AQ61" s="347"/>
      <c r="AR61" s="347"/>
      <c r="AS61" s="333" t="s">
        <v>647</v>
      </c>
      <c r="AT61" s="334" t="s">
        <v>646</v>
      </c>
      <c r="AU61" s="335">
        <v>-1</v>
      </c>
      <c r="AV61" s="331">
        <v>-1</v>
      </c>
      <c r="AW61" s="331">
        <v>-1</v>
      </c>
      <c r="AX61" s="331"/>
      <c r="AY61" s="181" t="e">
        <f t="shared" si="57"/>
        <v>#N/A</v>
      </c>
      <c r="AZ61" s="172" t="e">
        <f t="shared" si="188"/>
        <v>#N/A</v>
      </c>
      <c r="BA61" s="174" t="e">
        <f t="shared" si="198"/>
        <v>#N/A</v>
      </c>
      <c r="BB61" s="174" t="e">
        <f t="shared" si="102"/>
        <v>#N/A</v>
      </c>
      <c r="BC61" s="173">
        <v>-1</v>
      </c>
      <c r="BD61" s="173">
        <v>-1</v>
      </c>
      <c r="BE61" s="181" t="e">
        <f t="shared" si="38"/>
        <v>#N/A</v>
      </c>
      <c r="BF61" s="172" t="e">
        <f t="shared" si="199"/>
        <v>#N/A</v>
      </c>
      <c r="BG61" s="296"/>
      <c r="BH61" s="347"/>
      <c r="BI61" s="347"/>
      <c r="BJ61" s="347"/>
      <c r="BK61" s="347"/>
      <c r="BL61" s="347"/>
      <c r="BM61" s="333" t="s">
        <v>647</v>
      </c>
      <c r="BN61" s="334" t="s">
        <v>646</v>
      </c>
      <c r="BO61" s="335">
        <v>-1</v>
      </c>
      <c r="BP61" s="331">
        <v>-1</v>
      </c>
      <c r="BQ61" s="331">
        <v>-1</v>
      </c>
      <c r="BR61" s="331"/>
      <c r="BS61" s="181" t="e">
        <f t="shared" si="39"/>
        <v>#N/A</v>
      </c>
      <c r="BT61" s="172" t="e">
        <f t="shared" si="7"/>
        <v>#N/A</v>
      </c>
      <c r="BU61" s="174" t="e">
        <f t="shared" si="40"/>
        <v>#N/A</v>
      </c>
      <c r="BV61" s="375" t="e">
        <f t="shared" si="9"/>
        <v>#N/A</v>
      </c>
      <c r="BW61" s="173">
        <v>-1</v>
      </c>
      <c r="BX61" s="173">
        <v>-1</v>
      </c>
      <c r="BY61" s="181" t="e">
        <f t="shared" si="41"/>
        <v>#N/A</v>
      </c>
      <c r="BZ61" s="172" t="e">
        <f t="shared" si="110"/>
        <v>#N/A</v>
      </c>
      <c r="CA61" s="296"/>
      <c r="CB61" s="347"/>
      <c r="CC61" s="347"/>
      <c r="CD61" s="347"/>
      <c r="CE61" s="347"/>
      <c r="CF61" s="347"/>
      <c r="CG61" s="333" t="s">
        <v>647</v>
      </c>
      <c r="CH61" s="334" t="s">
        <v>646</v>
      </c>
      <c r="CI61" s="359" t="s">
        <v>522</v>
      </c>
      <c r="CJ61" s="335">
        <v>-1</v>
      </c>
      <c r="CK61" s="331">
        <v>-1</v>
      </c>
      <c r="CL61" s="331">
        <v>-1</v>
      </c>
      <c r="CM61" s="331"/>
      <c r="CN61" s="181" t="e">
        <f t="shared" si="58"/>
        <v>#N/A</v>
      </c>
      <c r="CO61" s="172" t="e">
        <f>VLOOKUP(CP61*CL61,biorisk,3,FALSE)</f>
        <v>#N/A</v>
      </c>
      <c r="CP61" s="174" t="e">
        <f t="shared" si="129"/>
        <v>#N/A</v>
      </c>
      <c r="CQ61" s="174" t="e">
        <f t="shared" si="130"/>
        <v>#N/A</v>
      </c>
      <c r="CR61" s="173">
        <v>-1</v>
      </c>
      <c r="CS61" s="173">
        <v>-1</v>
      </c>
      <c r="CT61" s="181" t="e">
        <f t="shared" si="43"/>
        <v>#N/A</v>
      </c>
      <c r="CU61" s="172" t="e">
        <f t="shared" si="44"/>
        <v>#N/A</v>
      </c>
      <c r="CV61" s="296"/>
      <c r="DD61" s="333" t="s">
        <v>647</v>
      </c>
      <c r="DE61" s="334" t="s">
        <v>646</v>
      </c>
      <c r="DF61" s="335">
        <v>-1</v>
      </c>
      <c r="DG61" s="331">
        <v>-1</v>
      </c>
      <c r="DH61" s="331">
        <v>-1</v>
      </c>
      <c r="DI61" s="331"/>
      <c r="DJ61" s="181" t="e">
        <f t="shared" si="59"/>
        <v>#N/A</v>
      </c>
      <c r="DK61" s="172" t="e">
        <f t="shared" si="189"/>
        <v>#N/A</v>
      </c>
      <c r="DL61" s="174" t="e">
        <f t="shared" si="200"/>
        <v>#N/A</v>
      </c>
      <c r="DM61" s="174" t="e">
        <f t="shared" si="201"/>
        <v>#N/A</v>
      </c>
      <c r="DN61" s="173">
        <v>-1</v>
      </c>
      <c r="DO61" s="173">
        <v>-1</v>
      </c>
      <c r="DP61" s="181" t="e">
        <f t="shared" si="45"/>
        <v>#N/A</v>
      </c>
      <c r="DQ61" s="172" t="e">
        <f t="shared" si="202"/>
        <v>#N/A</v>
      </c>
      <c r="DR61" s="296"/>
      <c r="DS61" s="14"/>
      <c r="DT61" s="347"/>
      <c r="DU61" s="347"/>
      <c r="DV61" s="347"/>
      <c r="DW61" s="347"/>
      <c r="DX61" s="347"/>
      <c r="DY61" s="333" t="s">
        <v>647</v>
      </c>
      <c r="DZ61" s="334" t="s">
        <v>646</v>
      </c>
      <c r="EA61" s="335">
        <v>-1</v>
      </c>
      <c r="EB61" s="331">
        <v>-1</v>
      </c>
      <c r="EC61" s="331">
        <v>-1</v>
      </c>
      <c r="ED61" s="331"/>
      <c r="EE61" s="181" t="e">
        <f t="shared" si="60"/>
        <v>#N/A</v>
      </c>
      <c r="EF61" s="172" t="e">
        <f t="shared" si="187"/>
        <v>#N/A</v>
      </c>
      <c r="EG61" s="174" t="e">
        <f t="shared" si="203"/>
        <v>#N/A</v>
      </c>
      <c r="EH61" s="174" t="e">
        <f t="shared" si="204"/>
        <v>#N/A</v>
      </c>
      <c r="EI61" s="173">
        <v>-1</v>
      </c>
      <c r="EJ61" s="173">
        <v>-1</v>
      </c>
      <c r="EK61" s="181" t="e">
        <f t="shared" si="49"/>
        <v>#N/A</v>
      </c>
      <c r="EL61" s="172" t="e">
        <f t="shared" si="205"/>
        <v>#N/A</v>
      </c>
      <c r="EM61" s="296"/>
      <c r="EN61" s="14"/>
      <c r="EO61" s="332"/>
      <c r="EP61" s="332"/>
      <c r="EQ61" s="332"/>
      <c r="ER61" s="332"/>
      <c r="ES61" s="332"/>
      <c r="ET61" s="333" t="s">
        <v>647</v>
      </c>
      <c r="EU61" s="334" t="s">
        <v>646</v>
      </c>
      <c r="EV61" s="335">
        <v>-1</v>
      </c>
      <c r="EW61" s="331">
        <v>-1</v>
      </c>
      <c r="EX61" s="331">
        <v>-1</v>
      </c>
      <c r="EY61" s="331"/>
      <c r="EZ61" s="181" t="e">
        <f t="shared" si="117"/>
        <v>#N/A</v>
      </c>
      <c r="FA61" s="172" t="e">
        <f t="shared" si="169"/>
        <v>#N/A</v>
      </c>
      <c r="FB61" s="174" t="e">
        <f t="shared" si="170"/>
        <v>#N/A</v>
      </c>
      <c r="FC61" s="174" t="e">
        <f t="shared" si="171"/>
        <v>#N/A</v>
      </c>
      <c r="FD61" s="173">
        <v>-1</v>
      </c>
      <c r="FE61" s="173">
        <v>-1</v>
      </c>
      <c r="FF61" s="181" t="e">
        <f t="shared" si="51"/>
        <v>#N/A</v>
      </c>
      <c r="FG61" s="172" t="e">
        <f t="shared" si="206"/>
        <v>#N/A</v>
      </c>
      <c r="FH61" s="296"/>
      <c r="FI61" s="14"/>
      <c r="FJ61" s="332"/>
      <c r="FK61" s="332"/>
      <c r="FL61" s="332"/>
      <c r="FM61" s="332"/>
      <c r="FN61" s="332"/>
      <c r="FO61" s="333" t="s">
        <v>647</v>
      </c>
      <c r="FP61" s="334" t="s">
        <v>646</v>
      </c>
      <c r="FQ61" s="335">
        <v>-1</v>
      </c>
      <c r="FR61" s="331">
        <v>-1</v>
      </c>
      <c r="FS61" s="331">
        <v>-1</v>
      </c>
      <c r="FT61" s="331"/>
      <c r="FU61" s="181" t="e">
        <f t="shared" si="118"/>
        <v>#N/A</v>
      </c>
      <c r="FV61" s="172" t="e">
        <f t="shared" si="119"/>
        <v>#N/A</v>
      </c>
      <c r="FW61" s="174" t="e">
        <f t="shared" si="120"/>
        <v>#N/A</v>
      </c>
      <c r="FX61" s="174" t="e">
        <f t="shared" si="121"/>
        <v>#N/A</v>
      </c>
      <c r="FY61" s="173">
        <v>-1</v>
      </c>
      <c r="FZ61" s="173">
        <v>-1</v>
      </c>
      <c r="GA61" s="181" t="e">
        <f t="shared" si="52"/>
        <v>#N/A</v>
      </c>
      <c r="GB61" s="172" t="e">
        <f t="shared" si="122"/>
        <v>#N/A</v>
      </c>
      <c r="GC61" s="296"/>
      <c r="GD61" s="14"/>
      <c r="GE61" s="332"/>
      <c r="GF61" s="332"/>
      <c r="GG61" s="332"/>
      <c r="GH61" s="332"/>
      <c r="GI61" s="332"/>
      <c r="GJ61" s="333" t="s">
        <v>647</v>
      </c>
      <c r="GK61" s="334" t="s">
        <v>646</v>
      </c>
      <c r="GL61" s="335">
        <v>-1</v>
      </c>
      <c r="GM61" s="331">
        <v>-1</v>
      </c>
      <c r="GN61" s="331">
        <v>-1</v>
      </c>
      <c r="GO61" s="331"/>
      <c r="GP61" s="181" t="e">
        <f t="shared" si="61"/>
        <v>#N/A</v>
      </c>
      <c r="GQ61" s="172" t="e">
        <f t="shared" si="207"/>
        <v>#N/A</v>
      </c>
      <c r="GR61" s="376" t="e">
        <f t="shared" si="32"/>
        <v>#N/A</v>
      </c>
      <c r="GS61" s="174" t="e">
        <f t="shared" si="123"/>
        <v>#N/A</v>
      </c>
      <c r="GT61" s="173">
        <v>-1</v>
      </c>
      <c r="GU61" s="173">
        <v>-1</v>
      </c>
      <c r="GV61" s="181" t="e">
        <f t="shared" si="53"/>
        <v>#N/A</v>
      </c>
      <c r="GW61" s="172" t="e">
        <f t="shared" si="54"/>
        <v>#N/A</v>
      </c>
      <c r="GX61" s="296"/>
      <c r="GY61" s="14"/>
      <c r="GZ61" s="332"/>
      <c r="HA61" s="332"/>
      <c r="HB61" s="332"/>
      <c r="HC61" s="332"/>
      <c r="HD61" s="332"/>
      <c r="HE61" s="333" t="s">
        <v>647</v>
      </c>
      <c r="HF61" s="334" t="s">
        <v>646</v>
      </c>
    </row>
    <row r="62" spans="1:214" ht="100" customHeight="1">
      <c r="A62" s="178" t="s">
        <v>155</v>
      </c>
      <c r="B62" s="176" t="s">
        <v>96</v>
      </c>
      <c r="C62" s="176" t="s">
        <v>47</v>
      </c>
      <c r="D62" s="37" t="s">
        <v>108</v>
      </c>
      <c r="E62" s="465">
        <v>58</v>
      </c>
      <c r="F62" s="37" t="s">
        <v>535</v>
      </c>
      <c r="G62" s="335">
        <v>-1</v>
      </c>
      <c r="H62" s="331">
        <v>-1</v>
      </c>
      <c r="I62" s="331">
        <v>-1</v>
      </c>
      <c r="J62" s="331"/>
      <c r="K62" s="181" t="e">
        <f t="shared" si="55"/>
        <v>#N/A</v>
      </c>
      <c r="L62" s="172" t="e">
        <f t="shared" si="106"/>
        <v>#N/A</v>
      </c>
      <c r="M62" s="174" t="e">
        <f t="shared" si="107"/>
        <v>#N/A</v>
      </c>
      <c r="N62" s="174" t="e">
        <f t="shared" si="195"/>
        <v>#N/A</v>
      </c>
      <c r="O62" s="173">
        <v>-1</v>
      </c>
      <c r="P62" s="173">
        <v>-1</v>
      </c>
      <c r="Q62" s="181" t="e">
        <f t="shared" si="34"/>
        <v>#N/A</v>
      </c>
      <c r="R62" s="172" t="e">
        <f t="shared" ref="R62:R63" si="208">VLOOKUP(N62&amp;P62,futurerisk,3,FALSE)</f>
        <v>#N/A</v>
      </c>
      <c r="S62" s="296" t="s">
        <v>732</v>
      </c>
      <c r="T62" s="332"/>
      <c r="U62" s="332"/>
      <c r="V62" s="332"/>
      <c r="W62" s="332"/>
      <c r="X62" s="332"/>
      <c r="Y62" s="333" t="s">
        <v>733</v>
      </c>
      <c r="Z62" s="334" t="s">
        <v>734</v>
      </c>
      <c r="AA62" s="335">
        <v>-1</v>
      </c>
      <c r="AB62" s="331">
        <v>-1</v>
      </c>
      <c r="AC62" s="331">
        <v>-1</v>
      </c>
      <c r="AD62" s="331"/>
      <c r="AE62" s="181" t="e">
        <f t="shared" si="56"/>
        <v>#N/A</v>
      </c>
      <c r="AF62" s="172" t="e">
        <f t="shared" si="196"/>
        <v>#N/A</v>
      </c>
      <c r="AG62" s="174" t="e">
        <f t="shared" si="194"/>
        <v>#N/A</v>
      </c>
      <c r="AH62" s="174" t="e">
        <f t="shared" si="197"/>
        <v>#N/A</v>
      </c>
      <c r="AI62" s="173">
        <v>-1</v>
      </c>
      <c r="AJ62" s="173">
        <v>-1</v>
      </c>
      <c r="AK62" s="181" t="e">
        <f t="shared" si="36"/>
        <v>#N/A</v>
      </c>
      <c r="AL62" s="172" t="e">
        <f t="shared" si="151"/>
        <v>#N/A</v>
      </c>
      <c r="AM62" s="296" t="s">
        <v>732</v>
      </c>
      <c r="AN62" s="347"/>
      <c r="AO62" s="347"/>
      <c r="AP62" s="347"/>
      <c r="AQ62" s="347"/>
      <c r="AR62" s="347"/>
      <c r="AS62" s="333" t="s">
        <v>733</v>
      </c>
      <c r="AT62" s="334" t="s">
        <v>734</v>
      </c>
      <c r="AU62" s="444">
        <v>2</v>
      </c>
      <c r="AV62" s="442">
        <v>5</v>
      </c>
      <c r="AW62" s="442">
        <v>3</v>
      </c>
      <c r="AX62" s="442" t="s">
        <v>165</v>
      </c>
      <c r="AY62" s="181">
        <f t="shared" si="57"/>
        <v>0</v>
      </c>
      <c r="AZ62" s="172" t="e">
        <f t="shared" si="143"/>
        <v>#N/A</v>
      </c>
      <c r="BA62" s="426">
        <f t="shared" si="144"/>
        <v>0</v>
      </c>
      <c r="BB62" s="443" t="e">
        <f t="shared" si="102"/>
        <v>#N/A</v>
      </c>
      <c r="BC62" s="429">
        <v>4</v>
      </c>
      <c r="BD62" s="173">
        <v>4</v>
      </c>
      <c r="BE62" s="181" t="e">
        <f t="shared" si="38"/>
        <v>#N/A</v>
      </c>
      <c r="BF62" s="172" t="e">
        <f t="shared" si="160"/>
        <v>#N/A</v>
      </c>
      <c r="BG62" s="296"/>
      <c r="BH62" s="347"/>
      <c r="BI62" s="347"/>
      <c r="BJ62" s="347"/>
      <c r="BK62" s="347"/>
      <c r="BL62" s="347"/>
      <c r="BM62" s="333" t="s">
        <v>733</v>
      </c>
      <c r="BN62" s="334" t="s">
        <v>734</v>
      </c>
      <c r="BO62" s="335">
        <v>2</v>
      </c>
      <c r="BP62" s="331">
        <v>5</v>
      </c>
      <c r="BQ62" s="331">
        <v>4</v>
      </c>
      <c r="BR62" s="331" t="s">
        <v>157</v>
      </c>
      <c r="BS62" s="181">
        <f t="shared" si="39"/>
        <v>0</v>
      </c>
      <c r="BT62" s="172" t="e">
        <f t="shared" si="7"/>
        <v>#N/A</v>
      </c>
      <c r="BU62" s="174">
        <f t="shared" si="40"/>
        <v>0</v>
      </c>
      <c r="BV62" s="375" t="e">
        <f t="shared" si="9"/>
        <v>#N/A</v>
      </c>
      <c r="BW62" s="173">
        <v>4</v>
      </c>
      <c r="BX62" s="173">
        <v>4</v>
      </c>
      <c r="BY62" s="181" t="e">
        <f t="shared" si="41"/>
        <v>#N/A</v>
      </c>
      <c r="BZ62" s="172" t="e">
        <f t="shared" si="110"/>
        <v>#N/A</v>
      </c>
      <c r="CA62" s="296"/>
      <c r="CB62" s="347"/>
      <c r="CC62" s="347"/>
      <c r="CD62" s="347"/>
      <c r="CE62" s="347"/>
      <c r="CF62" s="347"/>
      <c r="CG62" s="333" t="s">
        <v>733</v>
      </c>
      <c r="CH62" s="334" t="s">
        <v>734</v>
      </c>
      <c r="CI62" s="359" t="s">
        <v>535</v>
      </c>
      <c r="CJ62" s="331">
        <v>3</v>
      </c>
      <c r="CK62" s="331">
        <v>5</v>
      </c>
      <c r="CL62" s="331">
        <v>4</v>
      </c>
      <c r="CM62" s="331" t="s">
        <v>179</v>
      </c>
      <c r="CN62" s="181" t="e">
        <f t="shared" si="58"/>
        <v>#N/A</v>
      </c>
      <c r="CO62" s="172" t="e">
        <f t="shared" si="128"/>
        <v>#N/A</v>
      </c>
      <c r="CP62" s="174" t="e">
        <f t="shared" si="129"/>
        <v>#N/A</v>
      </c>
      <c r="CQ62" s="174" t="e">
        <f t="shared" si="130"/>
        <v>#N/A</v>
      </c>
      <c r="CR62" s="173">
        <v>3</v>
      </c>
      <c r="CS62" s="173">
        <v>4</v>
      </c>
      <c r="CT62" s="181" t="e">
        <f t="shared" si="43"/>
        <v>#N/A</v>
      </c>
      <c r="CU62" s="172" t="e">
        <f t="shared" si="44"/>
        <v>#N/A</v>
      </c>
      <c r="CV62" s="296"/>
      <c r="CW62" s="360"/>
      <c r="CX62" s="360" t="s">
        <v>735</v>
      </c>
      <c r="CY62" s="361"/>
      <c r="CZ62" s="361"/>
      <c r="DA62" s="361" t="s">
        <v>638</v>
      </c>
      <c r="DB62" s="361"/>
      <c r="DC62" s="361"/>
      <c r="DD62" s="333" t="s">
        <v>733</v>
      </c>
      <c r="DE62" s="334" t="s">
        <v>734</v>
      </c>
      <c r="DF62" s="335">
        <v>-1</v>
      </c>
      <c r="DG62" s="331">
        <v>-1</v>
      </c>
      <c r="DH62" s="331">
        <v>-1</v>
      </c>
      <c r="DI62" s="337"/>
      <c r="DJ62" s="181" t="e">
        <f t="shared" si="59"/>
        <v>#N/A</v>
      </c>
      <c r="DK62" s="172" t="e">
        <f t="shared" si="189"/>
        <v>#N/A</v>
      </c>
      <c r="DL62" s="174" t="e">
        <f>VLOOKUP(DF62*DG62,likelihood,2,FALSE)</f>
        <v>#N/A</v>
      </c>
      <c r="DM62" s="375" t="e">
        <f>VLOOKUP(DL62*DH62,biorisk,2,FALSE)</f>
        <v>#N/A</v>
      </c>
      <c r="DN62" s="173">
        <v>-1</v>
      </c>
      <c r="DO62" s="173">
        <v>-1</v>
      </c>
      <c r="DP62" s="181" t="e">
        <f t="shared" si="45"/>
        <v>#N/A</v>
      </c>
      <c r="DQ62" s="172" t="e">
        <f>VLOOKUP(DM62&amp;DO62,futurerisk,3,FALSE)</f>
        <v>#N/A</v>
      </c>
      <c r="DR62" s="296"/>
      <c r="DS62" s="14"/>
      <c r="DT62" s="347"/>
      <c r="DU62" s="347"/>
      <c r="DV62" s="347"/>
      <c r="DW62" s="347"/>
      <c r="DX62" s="347"/>
      <c r="DY62" s="333" t="s">
        <v>733</v>
      </c>
      <c r="DZ62" s="334" t="s">
        <v>734</v>
      </c>
      <c r="EA62" s="335">
        <v>-1</v>
      </c>
      <c r="EB62" s="331">
        <v>-1</v>
      </c>
      <c r="EC62" s="331">
        <v>-1</v>
      </c>
      <c r="ED62" s="337"/>
      <c r="EE62" s="181" t="e">
        <f t="shared" si="60"/>
        <v>#N/A</v>
      </c>
      <c r="EF62" s="172" t="e">
        <f t="shared" si="187"/>
        <v>#N/A</v>
      </c>
      <c r="EG62" s="174" t="e">
        <f>VLOOKUP(EA62*EB62,likelihood,2,FALSE)</f>
        <v>#N/A</v>
      </c>
      <c r="EH62" s="375" t="e">
        <f>VLOOKUP(EG62*EC62,biorisk,2,FALSE)</f>
        <v>#N/A</v>
      </c>
      <c r="EI62" s="173">
        <v>-1</v>
      </c>
      <c r="EJ62" s="173">
        <v>-1</v>
      </c>
      <c r="EK62" s="181" t="e">
        <f t="shared" si="49"/>
        <v>#N/A</v>
      </c>
      <c r="EL62" s="172" t="e">
        <f>VLOOKUP(EH62&amp;EJ62,futurerisk,3,FALSE)</f>
        <v>#N/A</v>
      </c>
      <c r="EM62" s="296"/>
      <c r="EN62" s="14"/>
      <c r="EO62" s="332"/>
      <c r="EP62" s="332"/>
      <c r="EQ62" s="332"/>
      <c r="ER62" s="332"/>
      <c r="ES62" s="332"/>
      <c r="ET62" s="333" t="s">
        <v>733</v>
      </c>
      <c r="EU62" s="334" t="s">
        <v>734</v>
      </c>
      <c r="EV62" s="335">
        <v>-1</v>
      </c>
      <c r="EW62" s="331">
        <v>-1</v>
      </c>
      <c r="EX62" s="331">
        <v>-1</v>
      </c>
      <c r="EY62" s="337"/>
      <c r="EZ62" s="181" t="e">
        <f t="shared" si="117"/>
        <v>#N/A</v>
      </c>
      <c r="FA62" s="172" t="e">
        <f t="shared" si="169"/>
        <v>#N/A</v>
      </c>
      <c r="FB62" s="174" t="e">
        <f t="shared" si="170"/>
        <v>#N/A</v>
      </c>
      <c r="FC62" s="375" t="e">
        <f t="shared" si="171"/>
        <v>#N/A</v>
      </c>
      <c r="FD62" s="173">
        <v>-1</v>
      </c>
      <c r="FE62" s="173">
        <v>-1</v>
      </c>
      <c r="FF62" s="181" t="e">
        <f t="shared" si="51"/>
        <v>#N/A</v>
      </c>
      <c r="FG62" s="172" t="e">
        <f>VLOOKUP(FC62&amp;FE62,futurerisk,3,FALSE)</f>
        <v>#N/A</v>
      </c>
      <c r="FH62" s="296"/>
      <c r="FI62" s="14"/>
      <c r="FJ62" s="332"/>
      <c r="FK62" s="332"/>
      <c r="FL62" s="332"/>
      <c r="FM62" s="332"/>
      <c r="FN62" s="332"/>
      <c r="FO62" s="333" t="s">
        <v>733</v>
      </c>
      <c r="FP62" s="334" t="s">
        <v>734</v>
      </c>
      <c r="FQ62" s="335">
        <v>-1</v>
      </c>
      <c r="FR62" s="331">
        <v>-1</v>
      </c>
      <c r="FS62" s="331">
        <v>-1</v>
      </c>
      <c r="FT62" s="337"/>
      <c r="FU62" s="181" t="e">
        <f t="shared" si="118"/>
        <v>#N/A</v>
      </c>
      <c r="FV62" s="172" t="e">
        <f t="shared" si="119"/>
        <v>#N/A</v>
      </c>
      <c r="FW62" s="174" t="e">
        <f t="shared" si="120"/>
        <v>#N/A</v>
      </c>
      <c r="FX62" s="375" t="e">
        <f t="shared" si="121"/>
        <v>#N/A</v>
      </c>
      <c r="FY62" s="173">
        <v>-1</v>
      </c>
      <c r="FZ62" s="173">
        <v>-1</v>
      </c>
      <c r="GA62" s="181" t="e">
        <f t="shared" si="52"/>
        <v>#N/A</v>
      </c>
      <c r="GB62" s="172" t="e">
        <f t="shared" si="122"/>
        <v>#N/A</v>
      </c>
      <c r="GC62" s="296"/>
      <c r="GD62" s="14"/>
      <c r="GE62" s="332"/>
      <c r="GF62" s="332"/>
      <c r="GG62" s="332"/>
      <c r="GH62" s="332"/>
      <c r="GI62" s="332"/>
      <c r="GJ62" s="333" t="s">
        <v>733</v>
      </c>
      <c r="GK62" s="334" t="s">
        <v>734</v>
      </c>
      <c r="GL62" s="335">
        <v>-1</v>
      </c>
      <c r="GM62" s="331">
        <v>-1</v>
      </c>
      <c r="GN62" s="331">
        <v>-1</v>
      </c>
      <c r="GO62" s="337"/>
      <c r="GP62" s="181" t="e">
        <f t="shared" si="61"/>
        <v>#N/A</v>
      </c>
      <c r="GQ62" s="172" t="e">
        <f t="shared" si="207"/>
        <v>#N/A</v>
      </c>
      <c r="GR62" s="376" t="e">
        <f t="shared" si="32"/>
        <v>#N/A</v>
      </c>
      <c r="GS62" s="375" t="e">
        <f>VLOOKUP(GR62*GN62,biorisk,2,FALSE)</f>
        <v>#N/A</v>
      </c>
      <c r="GT62" s="173">
        <v>-1</v>
      </c>
      <c r="GU62" s="173">
        <v>-1</v>
      </c>
      <c r="GV62" s="181" t="e">
        <f t="shared" si="53"/>
        <v>#N/A</v>
      </c>
      <c r="GW62" s="172" t="e">
        <f>VLOOKUP(GS62&amp;GU62,futurerisk,3,FALSE)</f>
        <v>#N/A</v>
      </c>
      <c r="GX62" s="296"/>
      <c r="GY62" s="14"/>
      <c r="GZ62" s="332"/>
      <c r="HA62" s="332"/>
      <c r="HB62" s="332"/>
      <c r="HC62" s="332"/>
      <c r="HD62" s="332"/>
      <c r="HE62" s="333" t="s">
        <v>733</v>
      </c>
      <c r="HF62" s="334" t="s">
        <v>734</v>
      </c>
    </row>
    <row r="63" spans="1:214" ht="100" customHeight="1">
      <c r="A63" s="178" t="s">
        <v>155</v>
      </c>
      <c r="B63" s="176" t="s">
        <v>96</v>
      </c>
      <c r="C63" s="176" t="s">
        <v>47</v>
      </c>
      <c r="D63" s="37" t="s">
        <v>109</v>
      </c>
      <c r="E63" s="465">
        <v>59</v>
      </c>
      <c r="F63" s="37" t="s">
        <v>535</v>
      </c>
      <c r="G63" s="335">
        <v>-1</v>
      </c>
      <c r="H63" s="331">
        <v>-1</v>
      </c>
      <c r="I63" s="331">
        <v>-1</v>
      </c>
      <c r="J63" s="331"/>
      <c r="K63" s="181" t="e">
        <f t="shared" si="55"/>
        <v>#N/A</v>
      </c>
      <c r="L63" s="172" t="e">
        <f t="shared" si="106"/>
        <v>#N/A</v>
      </c>
      <c r="M63" s="174" t="e">
        <f t="shared" si="107"/>
        <v>#N/A</v>
      </c>
      <c r="N63" s="174" t="e">
        <f t="shared" si="195"/>
        <v>#N/A</v>
      </c>
      <c r="O63" s="173">
        <v>-1</v>
      </c>
      <c r="P63" s="173">
        <v>-1</v>
      </c>
      <c r="Q63" s="181" t="e">
        <f t="shared" si="34"/>
        <v>#N/A</v>
      </c>
      <c r="R63" s="172" t="e">
        <f t="shared" si="208"/>
        <v>#N/A</v>
      </c>
      <c r="S63" s="296" t="s">
        <v>732</v>
      </c>
      <c r="T63" s="332"/>
      <c r="U63" s="332"/>
      <c r="V63" s="332"/>
      <c r="W63" s="332"/>
      <c r="X63" s="332"/>
      <c r="Y63" s="333" t="s">
        <v>733</v>
      </c>
      <c r="Z63" s="334" t="s">
        <v>736</v>
      </c>
      <c r="AA63" s="335">
        <v>-1</v>
      </c>
      <c r="AB63" s="331">
        <v>-1</v>
      </c>
      <c r="AC63" s="331">
        <v>-1</v>
      </c>
      <c r="AD63" s="331"/>
      <c r="AE63" s="181" t="e">
        <f t="shared" si="56"/>
        <v>#N/A</v>
      </c>
      <c r="AF63" s="172" t="e">
        <f t="shared" si="196"/>
        <v>#N/A</v>
      </c>
      <c r="AG63" s="174" t="e">
        <f t="shared" si="194"/>
        <v>#N/A</v>
      </c>
      <c r="AH63" s="174" t="e">
        <f t="shared" si="197"/>
        <v>#N/A</v>
      </c>
      <c r="AI63" s="173">
        <v>-1</v>
      </c>
      <c r="AJ63" s="173">
        <v>-1</v>
      </c>
      <c r="AK63" s="181" t="e">
        <f t="shared" si="36"/>
        <v>#N/A</v>
      </c>
      <c r="AL63" s="172" t="e">
        <f t="shared" si="151"/>
        <v>#N/A</v>
      </c>
      <c r="AM63" s="296" t="s">
        <v>732</v>
      </c>
      <c r="AN63" s="347"/>
      <c r="AO63" s="347"/>
      <c r="AP63" s="347"/>
      <c r="AQ63" s="347"/>
      <c r="AR63" s="347"/>
      <c r="AS63" s="333" t="s">
        <v>733</v>
      </c>
      <c r="AT63" s="334" t="s">
        <v>736</v>
      </c>
      <c r="AU63" s="444">
        <v>2</v>
      </c>
      <c r="AV63" s="442">
        <v>5</v>
      </c>
      <c r="AW63" s="442">
        <v>3</v>
      </c>
      <c r="AX63" s="442" t="s">
        <v>165</v>
      </c>
      <c r="AY63" s="181">
        <f t="shared" si="57"/>
        <v>0</v>
      </c>
      <c r="AZ63" s="172" t="e">
        <f t="shared" si="143"/>
        <v>#N/A</v>
      </c>
      <c r="BA63" s="426">
        <f t="shared" si="144"/>
        <v>0</v>
      </c>
      <c r="BB63" s="443" t="e">
        <f t="shared" si="102"/>
        <v>#N/A</v>
      </c>
      <c r="BC63" s="429">
        <v>4</v>
      </c>
      <c r="BD63" s="173">
        <v>4</v>
      </c>
      <c r="BE63" s="181" t="e">
        <f t="shared" si="38"/>
        <v>#N/A</v>
      </c>
      <c r="BF63" s="172" t="e">
        <f t="shared" si="160"/>
        <v>#N/A</v>
      </c>
      <c r="BG63" s="296"/>
      <c r="BH63" s="347"/>
      <c r="BI63" s="347"/>
      <c r="BJ63" s="347"/>
      <c r="BK63" s="347"/>
      <c r="BL63" s="347"/>
      <c r="BM63" s="333" t="s">
        <v>733</v>
      </c>
      <c r="BN63" s="334" t="s">
        <v>736</v>
      </c>
      <c r="BO63" s="335">
        <v>2</v>
      </c>
      <c r="BP63" s="331">
        <v>5</v>
      </c>
      <c r="BQ63" s="331">
        <v>4</v>
      </c>
      <c r="BR63" s="331" t="s">
        <v>157</v>
      </c>
      <c r="BS63" s="181">
        <f t="shared" si="39"/>
        <v>0</v>
      </c>
      <c r="BT63" s="172" t="e">
        <f t="shared" si="7"/>
        <v>#N/A</v>
      </c>
      <c r="BU63" s="174">
        <f t="shared" si="40"/>
        <v>0</v>
      </c>
      <c r="BV63" s="375" t="e">
        <f t="shared" si="9"/>
        <v>#N/A</v>
      </c>
      <c r="BW63" s="173">
        <v>4</v>
      </c>
      <c r="BX63" s="173">
        <v>4</v>
      </c>
      <c r="BY63" s="181" t="e">
        <f t="shared" si="41"/>
        <v>#N/A</v>
      </c>
      <c r="BZ63" s="172" t="e">
        <f t="shared" si="110"/>
        <v>#N/A</v>
      </c>
      <c r="CA63" s="296"/>
      <c r="CB63" s="347"/>
      <c r="CC63" s="347"/>
      <c r="CD63" s="347"/>
      <c r="CE63" s="347"/>
      <c r="CF63" s="347"/>
      <c r="CG63" s="333" t="s">
        <v>733</v>
      </c>
      <c r="CH63" s="334" t="s">
        <v>736</v>
      </c>
      <c r="CI63" s="359" t="s">
        <v>535</v>
      </c>
      <c r="CJ63" s="331">
        <v>3</v>
      </c>
      <c r="CK63" s="331">
        <v>5</v>
      </c>
      <c r="CL63" s="331">
        <v>4</v>
      </c>
      <c r="CM63" s="331" t="s">
        <v>179</v>
      </c>
      <c r="CN63" s="181" t="e">
        <f t="shared" si="58"/>
        <v>#N/A</v>
      </c>
      <c r="CO63" s="172" t="e">
        <f t="shared" si="128"/>
        <v>#N/A</v>
      </c>
      <c r="CP63" s="174" t="e">
        <f t="shared" si="129"/>
        <v>#N/A</v>
      </c>
      <c r="CQ63" s="174" t="e">
        <f t="shared" si="130"/>
        <v>#N/A</v>
      </c>
      <c r="CR63" s="173">
        <v>3</v>
      </c>
      <c r="CS63" s="173">
        <v>4</v>
      </c>
      <c r="CT63" s="181" t="e">
        <f t="shared" si="43"/>
        <v>#N/A</v>
      </c>
      <c r="CU63" s="172" t="e">
        <f t="shared" si="44"/>
        <v>#N/A</v>
      </c>
      <c r="CV63" s="296"/>
      <c r="CW63" s="360"/>
      <c r="CX63" s="360" t="s">
        <v>735</v>
      </c>
      <c r="CY63" s="361"/>
      <c r="CZ63" s="361"/>
      <c r="DA63" s="361" t="s">
        <v>638</v>
      </c>
      <c r="DB63" s="361"/>
      <c r="DC63" s="361"/>
      <c r="DD63" s="333" t="s">
        <v>733</v>
      </c>
      <c r="DE63" s="334" t="s">
        <v>736</v>
      </c>
      <c r="DF63" s="335">
        <v>-1</v>
      </c>
      <c r="DG63" s="331">
        <v>-1</v>
      </c>
      <c r="DH63" s="331">
        <v>-1</v>
      </c>
      <c r="DI63" s="337"/>
      <c r="DJ63" s="181" t="e">
        <f t="shared" si="59"/>
        <v>#N/A</v>
      </c>
      <c r="DK63" s="172" t="e">
        <f t="shared" si="189"/>
        <v>#N/A</v>
      </c>
      <c r="DL63" s="174" t="e">
        <f>VLOOKUP(DF63*DG63,likelihood,2,FALSE)</f>
        <v>#N/A</v>
      </c>
      <c r="DM63" s="375" t="e">
        <f>VLOOKUP(DL63*DH63,biorisk,2,FALSE)</f>
        <v>#N/A</v>
      </c>
      <c r="DN63" s="173">
        <v>-1</v>
      </c>
      <c r="DO63" s="173">
        <v>-1</v>
      </c>
      <c r="DP63" s="181" t="e">
        <f t="shared" si="45"/>
        <v>#N/A</v>
      </c>
      <c r="DQ63" s="172" t="e">
        <f>VLOOKUP(DM63&amp;DO63,futurerisk,3,FALSE)</f>
        <v>#N/A</v>
      </c>
      <c r="DR63" s="296"/>
      <c r="DS63" s="14"/>
      <c r="DT63" s="347"/>
      <c r="DU63" s="347"/>
      <c r="DV63" s="347"/>
      <c r="DW63" s="347"/>
      <c r="DX63" s="347"/>
      <c r="DY63" s="333" t="s">
        <v>733</v>
      </c>
      <c r="DZ63" s="334" t="s">
        <v>736</v>
      </c>
      <c r="EA63" s="335">
        <v>-1</v>
      </c>
      <c r="EB63" s="331">
        <v>-1</v>
      </c>
      <c r="EC63" s="331">
        <v>-1</v>
      </c>
      <c r="ED63" s="337"/>
      <c r="EE63" s="181" t="e">
        <f t="shared" si="60"/>
        <v>#N/A</v>
      </c>
      <c r="EF63" s="172" t="e">
        <f t="shared" si="187"/>
        <v>#N/A</v>
      </c>
      <c r="EG63" s="174" t="e">
        <f>VLOOKUP(EA63*EB63,likelihood,2,FALSE)</f>
        <v>#N/A</v>
      </c>
      <c r="EH63" s="375" t="e">
        <f>VLOOKUP(EG63*EC63,biorisk,2,FALSE)</f>
        <v>#N/A</v>
      </c>
      <c r="EI63" s="173">
        <v>-1</v>
      </c>
      <c r="EJ63" s="173">
        <v>-1</v>
      </c>
      <c r="EK63" s="181" t="e">
        <f t="shared" si="49"/>
        <v>#N/A</v>
      </c>
      <c r="EL63" s="172" t="e">
        <f>VLOOKUP(EH63&amp;EJ63,futurerisk,3,FALSE)</f>
        <v>#N/A</v>
      </c>
      <c r="EM63" s="296"/>
      <c r="EN63" s="14"/>
      <c r="EO63" s="332"/>
      <c r="EP63" s="332"/>
      <c r="EQ63" s="332"/>
      <c r="ER63" s="332"/>
      <c r="ES63" s="332"/>
      <c r="ET63" s="333" t="s">
        <v>733</v>
      </c>
      <c r="EU63" s="334" t="s">
        <v>736</v>
      </c>
      <c r="EV63" s="335">
        <v>-1</v>
      </c>
      <c r="EW63" s="331">
        <v>-1</v>
      </c>
      <c r="EX63" s="331">
        <v>-1</v>
      </c>
      <c r="EY63" s="337"/>
      <c r="EZ63" s="181" t="e">
        <f t="shared" si="117"/>
        <v>#N/A</v>
      </c>
      <c r="FA63" s="172" t="e">
        <f t="shared" si="169"/>
        <v>#N/A</v>
      </c>
      <c r="FB63" s="174" t="e">
        <f t="shared" si="170"/>
        <v>#N/A</v>
      </c>
      <c r="FC63" s="375" t="e">
        <f t="shared" si="171"/>
        <v>#N/A</v>
      </c>
      <c r="FD63" s="173">
        <v>-1</v>
      </c>
      <c r="FE63" s="173">
        <v>-1</v>
      </c>
      <c r="FF63" s="181" t="e">
        <f t="shared" si="51"/>
        <v>#N/A</v>
      </c>
      <c r="FG63" s="172" t="e">
        <f>VLOOKUP(FC63&amp;FE63,futurerisk,3,FALSE)</f>
        <v>#N/A</v>
      </c>
      <c r="FH63" s="296"/>
      <c r="FI63" s="14"/>
      <c r="FJ63" s="332"/>
      <c r="FK63" s="332"/>
      <c r="FL63" s="332"/>
      <c r="FM63" s="332"/>
      <c r="FN63" s="332"/>
      <c r="FO63" s="333" t="s">
        <v>733</v>
      </c>
      <c r="FP63" s="334" t="s">
        <v>736</v>
      </c>
      <c r="FQ63" s="335">
        <v>-1</v>
      </c>
      <c r="FR63" s="331">
        <v>-1</v>
      </c>
      <c r="FS63" s="331">
        <v>-1</v>
      </c>
      <c r="FT63" s="337"/>
      <c r="FU63" s="181" t="e">
        <f t="shared" si="118"/>
        <v>#N/A</v>
      </c>
      <c r="FV63" s="172" t="e">
        <f t="shared" si="119"/>
        <v>#N/A</v>
      </c>
      <c r="FW63" s="174" t="e">
        <f t="shared" si="120"/>
        <v>#N/A</v>
      </c>
      <c r="FX63" s="375" t="e">
        <f t="shared" si="121"/>
        <v>#N/A</v>
      </c>
      <c r="FY63" s="173">
        <v>-1</v>
      </c>
      <c r="FZ63" s="173">
        <v>-1</v>
      </c>
      <c r="GA63" s="181" t="e">
        <f t="shared" si="52"/>
        <v>#N/A</v>
      </c>
      <c r="GB63" s="172" t="e">
        <f t="shared" si="122"/>
        <v>#N/A</v>
      </c>
      <c r="GC63" s="296"/>
      <c r="GD63" s="14"/>
      <c r="GE63" s="332"/>
      <c r="GF63" s="332"/>
      <c r="GG63" s="332"/>
      <c r="GH63" s="332"/>
      <c r="GI63" s="332"/>
      <c r="GJ63" s="333" t="s">
        <v>733</v>
      </c>
      <c r="GK63" s="334" t="s">
        <v>736</v>
      </c>
      <c r="GL63" s="335">
        <v>-1</v>
      </c>
      <c r="GM63" s="331">
        <v>-1</v>
      </c>
      <c r="GN63" s="331">
        <v>-1</v>
      </c>
      <c r="GO63" s="337"/>
      <c r="GP63" s="181" t="e">
        <f t="shared" si="61"/>
        <v>#N/A</v>
      </c>
      <c r="GQ63" s="172" t="e">
        <f t="shared" si="207"/>
        <v>#N/A</v>
      </c>
      <c r="GR63" s="376" t="e">
        <f t="shared" si="32"/>
        <v>#N/A</v>
      </c>
      <c r="GS63" s="375" t="e">
        <f>VLOOKUP(GR63*GN63,biorisk,2,FALSE)</f>
        <v>#N/A</v>
      </c>
      <c r="GT63" s="173">
        <v>-1</v>
      </c>
      <c r="GU63" s="173">
        <v>-1</v>
      </c>
      <c r="GV63" s="181" t="e">
        <f t="shared" si="53"/>
        <v>#N/A</v>
      </c>
      <c r="GW63" s="172" t="e">
        <f>VLOOKUP(GS63&amp;GU63,futurerisk,3,FALSE)</f>
        <v>#N/A</v>
      </c>
      <c r="GX63" s="296"/>
      <c r="GY63" s="14"/>
      <c r="GZ63" s="332"/>
      <c r="HA63" s="332"/>
      <c r="HB63" s="332"/>
      <c r="HC63" s="332"/>
      <c r="HD63" s="332"/>
      <c r="HE63" s="333" t="s">
        <v>733</v>
      </c>
      <c r="HF63" s="334" t="s">
        <v>736</v>
      </c>
    </row>
    <row r="64" spans="1:214" ht="100" customHeight="1">
      <c r="A64" s="175" t="s">
        <v>155</v>
      </c>
      <c r="B64" s="176" t="s">
        <v>96</v>
      </c>
      <c r="C64" s="180" t="s">
        <v>51</v>
      </c>
      <c r="D64" s="37" t="s">
        <v>110</v>
      </c>
      <c r="E64" s="465">
        <v>60</v>
      </c>
      <c r="F64" s="37" t="s">
        <v>436</v>
      </c>
      <c r="G64" s="335">
        <v>-1</v>
      </c>
      <c r="H64" s="331">
        <v>-1</v>
      </c>
      <c r="I64" s="331">
        <v>-1</v>
      </c>
      <c r="J64" s="331"/>
      <c r="K64" s="181" t="e">
        <f t="shared" si="55"/>
        <v>#N/A</v>
      </c>
      <c r="L64" s="172" t="e">
        <f t="shared" si="106"/>
        <v>#N/A</v>
      </c>
      <c r="M64" s="174" t="e">
        <f t="shared" si="107"/>
        <v>#N/A</v>
      </c>
      <c r="N64" s="174" t="e">
        <f t="shared" si="195"/>
        <v>#N/A</v>
      </c>
      <c r="O64" s="173">
        <v>-1</v>
      </c>
      <c r="P64" s="173">
        <v>-1</v>
      </c>
      <c r="Q64" s="181" t="e">
        <f t="shared" si="34"/>
        <v>#N/A</v>
      </c>
      <c r="R64" s="172" t="e">
        <f t="shared" ref="R64:R65" si="209">VLOOKUP(N64&amp;P64,futurerisk,3,FALSE)</f>
        <v>#N/A</v>
      </c>
      <c r="S64" s="296"/>
      <c r="T64" s="332"/>
      <c r="U64" s="332"/>
      <c r="V64" s="332"/>
      <c r="W64" s="332"/>
      <c r="X64" s="332"/>
      <c r="Y64" s="333" t="s">
        <v>647</v>
      </c>
      <c r="Z64" s="334" t="s">
        <v>646</v>
      </c>
      <c r="AA64" s="335">
        <v>-1</v>
      </c>
      <c r="AB64" s="331">
        <v>-1</v>
      </c>
      <c r="AC64" s="331">
        <v>-1</v>
      </c>
      <c r="AD64" s="331"/>
      <c r="AE64" s="181" t="e">
        <f t="shared" si="56"/>
        <v>#N/A</v>
      </c>
      <c r="AF64" s="172" t="e">
        <f t="shared" si="196"/>
        <v>#N/A</v>
      </c>
      <c r="AG64" s="174" t="e">
        <f t="shared" si="194"/>
        <v>#N/A</v>
      </c>
      <c r="AH64" s="174" t="e">
        <f t="shared" si="197"/>
        <v>#N/A</v>
      </c>
      <c r="AI64" s="173">
        <v>-1</v>
      </c>
      <c r="AJ64" s="173">
        <v>-1</v>
      </c>
      <c r="AK64" s="181" t="e">
        <f t="shared" si="36"/>
        <v>#N/A</v>
      </c>
      <c r="AL64" s="172" t="e">
        <f t="shared" si="151"/>
        <v>#N/A</v>
      </c>
      <c r="AM64" s="296"/>
      <c r="AN64" s="347"/>
      <c r="AO64" s="347"/>
      <c r="AP64" s="347"/>
      <c r="AQ64" s="347"/>
      <c r="AR64" s="347"/>
      <c r="AS64" s="333" t="s">
        <v>647</v>
      </c>
      <c r="AT64" s="334" t="s">
        <v>646</v>
      </c>
      <c r="AU64" s="335">
        <v>-1</v>
      </c>
      <c r="AV64" s="331">
        <v>-1</v>
      </c>
      <c r="AW64" s="331">
        <v>-1</v>
      </c>
      <c r="AX64" s="331"/>
      <c r="AY64" s="181" t="e">
        <f t="shared" si="57"/>
        <v>#N/A</v>
      </c>
      <c r="AZ64" s="172" t="e">
        <f t="shared" ref="AZ64:AZ69" si="210">VLOOKUP(BA64*AW64,biorisk,3,FALSE)</f>
        <v>#N/A</v>
      </c>
      <c r="BA64" s="174" t="e">
        <f t="shared" si="144"/>
        <v>#N/A</v>
      </c>
      <c r="BB64" s="174" t="e">
        <f t="shared" si="102"/>
        <v>#N/A</v>
      </c>
      <c r="BC64" s="173">
        <v>-1</v>
      </c>
      <c r="BD64" s="173">
        <v>-1</v>
      </c>
      <c r="BE64" s="181" t="e">
        <f t="shared" si="38"/>
        <v>#N/A</v>
      </c>
      <c r="BF64" s="172" t="e">
        <f t="shared" si="160"/>
        <v>#N/A</v>
      </c>
      <c r="BG64" s="296"/>
      <c r="BH64" s="347"/>
      <c r="BI64" s="347"/>
      <c r="BJ64" s="347"/>
      <c r="BK64" s="347"/>
      <c r="BL64" s="347"/>
      <c r="BM64" s="333" t="s">
        <v>647</v>
      </c>
      <c r="BN64" s="334" t="s">
        <v>646</v>
      </c>
      <c r="BO64" s="335">
        <v>-1</v>
      </c>
      <c r="BP64" s="331">
        <v>-1</v>
      </c>
      <c r="BQ64" s="331">
        <v>-1</v>
      </c>
      <c r="BR64" s="331"/>
      <c r="BS64" s="181" t="e">
        <f t="shared" si="39"/>
        <v>#N/A</v>
      </c>
      <c r="BT64" s="172" t="e">
        <f t="shared" si="7"/>
        <v>#N/A</v>
      </c>
      <c r="BU64" s="174" t="e">
        <f t="shared" si="40"/>
        <v>#N/A</v>
      </c>
      <c r="BV64" s="375" t="e">
        <f t="shared" si="9"/>
        <v>#N/A</v>
      </c>
      <c r="BW64" s="173">
        <v>-1</v>
      </c>
      <c r="BX64" s="173">
        <v>-1</v>
      </c>
      <c r="BY64" s="181" t="e">
        <f t="shared" si="41"/>
        <v>#N/A</v>
      </c>
      <c r="BZ64" s="172" t="e">
        <f t="shared" si="110"/>
        <v>#N/A</v>
      </c>
      <c r="CA64" s="296"/>
      <c r="CB64" s="347"/>
      <c r="CC64" s="347"/>
      <c r="CD64" s="347"/>
      <c r="CE64" s="347"/>
      <c r="CF64" s="347"/>
      <c r="CG64" s="333" t="s">
        <v>647</v>
      </c>
      <c r="CH64" s="334" t="s">
        <v>646</v>
      </c>
      <c r="CI64" s="359" t="s">
        <v>436</v>
      </c>
      <c r="CJ64" s="335">
        <v>-1</v>
      </c>
      <c r="CK64" s="331">
        <v>-1</v>
      </c>
      <c r="CL64" s="331">
        <v>-1</v>
      </c>
      <c r="CM64" s="331"/>
      <c r="CN64" s="181" t="e">
        <f t="shared" si="58"/>
        <v>#N/A</v>
      </c>
      <c r="CO64" s="172" t="e">
        <f t="shared" ref="CO64:CO69" si="211">VLOOKUP(CP64*CL64,biorisk,3,FALSE)</f>
        <v>#N/A</v>
      </c>
      <c r="CP64" s="174" t="e">
        <f t="shared" si="129"/>
        <v>#N/A</v>
      </c>
      <c r="CQ64" s="174" t="e">
        <f t="shared" si="130"/>
        <v>#N/A</v>
      </c>
      <c r="CR64" s="173">
        <v>-1</v>
      </c>
      <c r="CS64" s="173">
        <v>-1</v>
      </c>
      <c r="CT64" s="181" t="e">
        <f t="shared" si="43"/>
        <v>#N/A</v>
      </c>
      <c r="CU64" s="172" t="e">
        <f t="shared" si="44"/>
        <v>#N/A</v>
      </c>
      <c r="CV64" s="296"/>
      <c r="DD64" s="333" t="s">
        <v>647</v>
      </c>
      <c r="DE64" s="334" t="s">
        <v>646</v>
      </c>
      <c r="DF64" s="335">
        <v>-1</v>
      </c>
      <c r="DG64" s="331">
        <v>-1</v>
      </c>
      <c r="DH64" s="331">
        <v>-1</v>
      </c>
      <c r="DI64" s="331"/>
      <c r="DJ64" s="181" t="e">
        <f t="shared" si="59"/>
        <v>#N/A</v>
      </c>
      <c r="DK64" s="172" t="e">
        <f t="shared" si="189"/>
        <v>#N/A</v>
      </c>
      <c r="DL64" s="174" t="e">
        <f t="shared" ref="DL64:DL69" si="212">VLOOKUP(DF64*DG64,likelihood,2,FALSE)</f>
        <v>#N/A</v>
      </c>
      <c r="DM64" s="174" t="e">
        <f t="shared" ref="DM64:DM69" si="213">VLOOKUP(DL64*DH64,biorisk,2,FALSE)</f>
        <v>#N/A</v>
      </c>
      <c r="DN64" s="173">
        <v>-1</v>
      </c>
      <c r="DO64" s="173">
        <v>-1</v>
      </c>
      <c r="DP64" s="181" t="e">
        <f t="shared" si="45"/>
        <v>#N/A</v>
      </c>
      <c r="DQ64" s="172" t="e">
        <f t="shared" ref="DQ64:DQ69" si="214">VLOOKUP(DM64&amp;DO64,futurerisk,3,FALSE)</f>
        <v>#N/A</v>
      </c>
      <c r="DR64" s="296"/>
      <c r="DS64" s="14"/>
      <c r="DT64" s="347"/>
      <c r="DU64" s="347"/>
      <c r="DV64" s="347"/>
      <c r="DW64" s="347"/>
      <c r="DX64" s="347"/>
      <c r="DY64" s="333" t="s">
        <v>647</v>
      </c>
      <c r="DZ64" s="334" t="s">
        <v>646</v>
      </c>
      <c r="EA64" s="335">
        <v>-1</v>
      </c>
      <c r="EB64" s="331">
        <v>-1</v>
      </c>
      <c r="EC64" s="331">
        <v>-1</v>
      </c>
      <c r="ED64" s="331"/>
      <c r="EE64" s="181" t="e">
        <f t="shared" si="60"/>
        <v>#N/A</v>
      </c>
      <c r="EF64" s="172" t="e">
        <f t="shared" si="187"/>
        <v>#N/A</v>
      </c>
      <c r="EG64" s="174" t="e">
        <f t="shared" ref="EG64:EG69" si="215">VLOOKUP(EA64*EB64,likelihood,2,FALSE)</f>
        <v>#N/A</v>
      </c>
      <c r="EH64" s="174" t="e">
        <f t="shared" ref="EH64:EH69" si="216">VLOOKUP(EG64*EC64,biorisk,2,FALSE)</f>
        <v>#N/A</v>
      </c>
      <c r="EI64" s="173">
        <v>-1</v>
      </c>
      <c r="EJ64" s="173">
        <v>-1</v>
      </c>
      <c r="EK64" s="181" t="e">
        <f t="shared" si="49"/>
        <v>#N/A</v>
      </c>
      <c r="EL64" s="172" t="e">
        <f t="shared" ref="EL64:EL69" si="217">VLOOKUP(EH64&amp;EJ64,futurerisk,3,FALSE)</f>
        <v>#N/A</v>
      </c>
      <c r="EM64" s="296"/>
      <c r="EN64" s="14"/>
      <c r="EO64" s="332"/>
      <c r="EP64" s="332"/>
      <c r="EQ64" s="332"/>
      <c r="ER64" s="332"/>
      <c r="ES64" s="332"/>
      <c r="ET64" s="333" t="s">
        <v>647</v>
      </c>
      <c r="EU64" s="334" t="s">
        <v>646</v>
      </c>
      <c r="EV64" s="335">
        <v>-1</v>
      </c>
      <c r="EW64" s="331">
        <v>-1</v>
      </c>
      <c r="EX64" s="331">
        <v>-1</v>
      </c>
      <c r="EY64" s="331"/>
      <c r="EZ64" s="181" t="e">
        <f t="shared" si="117"/>
        <v>#N/A</v>
      </c>
      <c r="FA64" s="172" t="e">
        <f t="shared" si="169"/>
        <v>#N/A</v>
      </c>
      <c r="FB64" s="174" t="e">
        <f t="shared" si="170"/>
        <v>#N/A</v>
      </c>
      <c r="FC64" s="174" t="e">
        <f t="shared" si="171"/>
        <v>#N/A</v>
      </c>
      <c r="FD64" s="173">
        <v>-1</v>
      </c>
      <c r="FE64" s="173">
        <v>-1</v>
      </c>
      <c r="FF64" s="181" t="e">
        <f t="shared" si="51"/>
        <v>#N/A</v>
      </c>
      <c r="FG64" s="172" t="e">
        <f t="shared" ref="FG64:FG69" si="218">VLOOKUP(FC64&amp;FE64,futurerisk,3,FALSE)</f>
        <v>#N/A</v>
      </c>
      <c r="FH64" s="296"/>
      <c r="FI64" s="14"/>
      <c r="FJ64" s="332"/>
      <c r="FK64" s="332"/>
      <c r="FL64" s="332"/>
      <c r="FM64" s="332"/>
      <c r="FN64" s="332"/>
      <c r="FO64" s="333" t="s">
        <v>647</v>
      </c>
      <c r="FP64" s="334" t="s">
        <v>646</v>
      </c>
      <c r="FQ64" s="335">
        <v>-1</v>
      </c>
      <c r="FR64" s="331">
        <v>-1</v>
      </c>
      <c r="FS64" s="331">
        <v>-1</v>
      </c>
      <c r="FT64" s="331"/>
      <c r="FU64" s="181" t="e">
        <f t="shared" si="118"/>
        <v>#N/A</v>
      </c>
      <c r="FV64" s="172" t="e">
        <f t="shared" si="119"/>
        <v>#N/A</v>
      </c>
      <c r="FW64" s="174" t="e">
        <f t="shared" si="120"/>
        <v>#N/A</v>
      </c>
      <c r="FX64" s="174" t="e">
        <f t="shared" si="121"/>
        <v>#N/A</v>
      </c>
      <c r="FY64" s="173">
        <v>-1</v>
      </c>
      <c r="FZ64" s="173">
        <v>-1</v>
      </c>
      <c r="GA64" s="181" t="e">
        <f t="shared" si="52"/>
        <v>#N/A</v>
      </c>
      <c r="GB64" s="172" t="e">
        <f t="shared" si="122"/>
        <v>#N/A</v>
      </c>
      <c r="GC64" s="296"/>
      <c r="GD64" s="14"/>
      <c r="GE64" s="332"/>
      <c r="GF64" s="332"/>
      <c r="GG64" s="332"/>
      <c r="GH64" s="332"/>
      <c r="GI64" s="332"/>
      <c r="GJ64" s="333" t="s">
        <v>647</v>
      </c>
      <c r="GK64" s="334" t="s">
        <v>646</v>
      </c>
      <c r="GL64" s="335">
        <v>-1</v>
      </c>
      <c r="GM64" s="331">
        <v>-1</v>
      </c>
      <c r="GN64" s="331">
        <v>-1</v>
      </c>
      <c r="GO64" s="331"/>
      <c r="GP64" s="181" t="e">
        <f t="shared" si="61"/>
        <v>#N/A</v>
      </c>
      <c r="GQ64" s="172" t="e">
        <f t="shared" si="207"/>
        <v>#N/A</v>
      </c>
      <c r="GR64" s="376" t="e">
        <f t="shared" si="32"/>
        <v>#N/A</v>
      </c>
      <c r="GS64" s="174" t="e">
        <f t="shared" ref="GS64:GS68" si="219">VLOOKUP(GR64*GN64,biorisk,2,FALSE)</f>
        <v>#N/A</v>
      </c>
      <c r="GT64" s="173">
        <v>-1</v>
      </c>
      <c r="GU64" s="173">
        <v>-1</v>
      </c>
      <c r="GV64" s="181" t="e">
        <f t="shared" si="53"/>
        <v>#N/A</v>
      </c>
      <c r="GW64" s="172" t="e">
        <f t="shared" ref="GW64:GW68" si="220">VLOOKUP(GS64&amp;GU64,futurerisk,3,FALSE)</f>
        <v>#N/A</v>
      </c>
      <c r="GX64" s="296"/>
      <c r="GY64" s="14"/>
      <c r="GZ64" s="332"/>
      <c r="HA64" s="332"/>
      <c r="HB64" s="332"/>
      <c r="HC64" s="332"/>
      <c r="HD64" s="332"/>
      <c r="HE64" s="333" t="s">
        <v>647</v>
      </c>
      <c r="HF64" s="334" t="s">
        <v>646</v>
      </c>
    </row>
    <row r="65" spans="1:214" ht="100" customHeight="1">
      <c r="A65" s="177" t="s">
        <v>155</v>
      </c>
      <c r="B65" s="176" t="s">
        <v>96</v>
      </c>
      <c r="C65" s="176" t="s">
        <v>54</v>
      </c>
      <c r="D65" s="37" t="s">
        <v>111</v>
      </c>
      <c r="E65" s="465">
        <v>61</v>
      </c>
      <c r="F65" s="37" t="s">
        <v>548</v>
      </c>
      <c r="G65" s="335">
        <v>-1</v>
      </c>
      <c r="H65" s="331">
        <v>-1</v>
      </c>
      <c r="I65" s="331">
        <v>-1</v>
      </c>
      <c r="J65" s="331"/>
      <c r="K65" s="181" t="e">
        <f t="shared" si="55"/>
        <v>#N/A</v>
      </c>
      <c r="L65" s="172" t="e">
        <f t="shared" si="106"/>
        <v>#N/A</v>
      </c>
      <c r="M65" s="174" t="e">
        <f t="shared" si="107"/>
        <v>#N/A</v>
      </c>
      <c r="N65" s="174" t="e">
        <f t="shared" si="195"/>
        <v>#N/A</v>
      </c>
      <c r="O65" s="173">
        <v>-1</v>
      </c>
      <c r="P65" s="173">
        <v>-1</v>
      </c>
      <c r="Q65" s="181" t="e">
        <f t="shared" si="34"/>
        <v>#N/A</v>
      </c>
      <c r="R65" s="172" t="e">
        <f t="shared" si="209"/>
        <v>#N/A</v>
      </c>
      <c r="S65" s="296"/>
      <c r="T65" s="332"/>
      <c r="U65" s="332"/>
      <c r="V65" s="332"/>
      <c r="W65" s="332"/>
      <c r="X65" s="332"/>
      <c r="Y65" s="333" t="s">
        <v>737</v>
      </c>
      <c r="Z65" s="334" t="s">
        <v>738</v>
      </c>
      <c r="AA65" s="335">
        <v>-1</v>
      </c>
      <c r="AB65" s="331">
        <v>-1</v>
      </c>
      <c r="AC65" s="331">
        <v>-1</v>
      </c>
      <c r="AD65" s="331"/>
      <c r="AE65" s="181" t="e">
        <f t="shared" si="56"/>
        <v>#N/A</v>
      </c>
      <c r="AF65" s="172" t="e">
        <f t="shared" si="196"/>
        <v>#N/A</v>
      </c>
      <c r="AG65" s="174" t="e">
        <f t="shared" si="194"/>
        <v>#N/A</v>
      </c>
      <c r="AH65" s="174" t="e">
        <f t="shared" si="197"/>
        <v>#N/A</v>
      </c>
      <c r="AI65" s="173">
        <v>-1</v>
      </c>
      <c r="AJ65" s="173">
        <v>-1</v>
      </c>
      <c r="AK65" s="181" t="e">
        <f t="shared" si="36"/>
        <v>#N/A</v>
      </c>
      <c r="AL65" s="172" t="e">
        <f t="shared" si="151"/>
        <v>#N/A</v>
      </c>
      <c r="AM65" s="296"/>
      <c r="AN65" s="347"/>
      <c r="AO65" s="347"/>
      <c r="AP65" s="347"/>
      <c r="AQ65" s="347"/>
      <c r="AR65" s="347"/>
      <c r="AS65" s="333" t="s">
        <v>737</v>
      </c>
      <c r="AT65" s="334" t="s">
        <v>738</v>
      </c>
      <c r="AU65" s="335">
        <v>-1</v>
      </c>
      <c r="AV65" s="331">
        <v>-1</v>
      </c>
      <c r="AW65" s="331">
        <v>-1</v>
      </c>
      <c r="AX65" s="331"/>
      <c r="AY65" s="181" t="e">
        <f t="shared" si="57"/>
        <v>#N/A</v>
      </c>
      <c r="AZ65" s="172" t="e">
        <f t="shared" si="210"/>
        <v>#N/A</v>
      </c>
      <c r="BA65" s="174" t="e">
        <f t="shared" si="144"/>
        <v>#N/A</v>
      </c>
      <c r="BB65" s="174" t="e">
        <f t="shared" si="102"/>
        <v>#N/A</v>
      </c>
      <c r="BC65" s="173">
        <v>-1</v>
      </c>
      <c r="BD65" s="173">
        <v>-1</v>
      </c>
      <c r="BE65" s="181" t="e">
        <f t="shared" si="38"/>
        <v>#N/A</v>
      </c>
      <c r="BF65" s="172" t="e">
        <f t="shared" si="160"/>
        <v>#N/A</v>
      </c>
      <c r="BG65" s="296"/>
      <c r="BH65" s="347"/>
      <c r="BI65" s="347"/>
      <c r="BJ65" s="347"/>
      <c r="BK65" s="347"/>
      <c r="BL65" s="347"/>
      <c r="BM65" s="333" t="s">
        <v>737</v>
      </c>
      <c r="BN65" s="334" t="s">
        <v>738</v>
      </c>
      <c r="BO65" s="335">
        <v>-1</v>
      </c>
      <c r="BP65" s="331">
        <v>-1</v>
      </c>
      <c r="BQ65" s="331">
        <v>-1</v>
      </c>
      <c r="BR65" s="331"/>
      <c r="BS65" s="181" t="e">
        <f t="shared" si="39"/>
        <v>#N/A</v>
      </c>
      <c r="BT65" s="172" t="e">
        <f t="shared" si="7"/>
        <v>#N/A</v>
      </c>
      <c r="BU65" s="174" t="e">
        <f t="shared" si="40"/>
        <v>#N/A</v>
      </c>
      <c r="BV65" s="375" t="e">
        <f t="shared" si="9"/>
        <v>#N/A</v>
      </c>
      <c r="BW65" s="173">
        <v>-1</v>
      </c>
      <c r="BX65" s="173">
        <v>-1</v>
      </c>
      <c r="BY65" s="181" t="e">
        <f t="shared" si="41"/>
        <v>#N/A</v>
      </c>
      <c r="BZ65" s="172" t="e">
        <f t="shared" si="110"/>
        <v>#N/A</v>
      </c>
      <c r="CA65" s="296"/>
      <c r="CB65" s="347"/>
      <c r="CC65" s="347"/>
      <c r="CD65" s="347"/>
      <c r="CE65" s="347"/>
      <c r="CF65" s="347"/>
      <c r="CG65" s="333" t="s">
        <v>737</v>
      </c>
      <c r="CH65" s="334" t="s">
        <v>738</v>
      </c>
      <c r="CI65" s="359" t="s">
        <v>548</v>
      </c>
      <c r="CJ65" s="335">
        <v>-1</v>
      </c>
      <c r="CK65" s="331">
        <v>-1</v>
      </c>
      <c r="CL65" s="331">
        <v>-1</v>
      </c>
      <c r="CM65" s="331"/>
      <c r="CN65" s="181" t="e">
        <f t="shared" si="58"/>
        <v>#N/A</v>
      </c>
      <c r="CO65" s="172" t="e">
        <f t="shared" si="211"/>
        <v>#N/A</v>
      </c>
      <c r="CP65" s="174" t="e">
        <f t="shared" si="129"/>
        <v>#N/A</v>
      </c>
      <c r="CQ65" s="174" t="e">
        <f t="shared" si="130"/>
        <v>#N/A</v>
      </c>
      <c r="CR65" s="173">
        <v>-1</v>
      </c>
      <c r="CS65" s="173">
        <v>-1</v>
      </c>
      <c r="CT65" s="181" t="e">
        <f t="shared" si="43"/>
        <v>#N/A</v>
      </c>
      <c r="CU65" s="172" t="e">
        <f t="shared" si="44"/>
        <v>#N/A</v>
      </c>
      <c r="CV65" s="296"/>
      <c r="CW65" s="360" t="s">
        <v>739</v>
      </c>
      <c r="CX65" s="360" t="s">
        <v>740</v>
      </c>
      <c r="CY65" s="361" t="s">
        <v>741</v>
      </c>
      <c r="CZ65" s="361"/>
      <c r="DA65" s="361" t="s">
        <v>638</v>
      </c>
      <c r="DB65" s="361"/>
      <c r="DC65" s="361" t="s">
        <v>741</v>
      </c>
      <c r="DD65" s="333" t="s">
        <v>737</v>
      </c>
      <c r="DE65" s="334" t="s">
        <v>738</v>
      </c>
      <c r="DF65" s="335">
        <v>-1</v>
      </c>
      <c r="DG65" s="331">
        <v>-1</v>
      </c>
      <c r="DH65" s="331">
        <v>-1</v>
      </c>
      <c r="DI65" s="331"/>
      <c r="DJ65" s="181" t="e">
        <f t="shared" si="59"/>
        <v>#N/A</v>
      </c>
      <c r="DK65" s="172" t="e">
        <f t="shared" si="189"/>
        <v>#N/A</v>
      </c>
      <c r="DL65" s="174" t="e">
        <f t="shared" si="212"/>
        <v>#N/A</v>
      </c>
      <c r="DM65" s="174" t="e">
        <f t="shared" si="213"/>
        <v>#N/A</v>
      </c>
      <c r="DN65" s="173">
        <v>-1</v>
      </c>
      <c r="DO65" s="173">
        <v>-1</v>
      </c>
      <c r="DP65" s="181" t="e">
        <f t="shared" si="45"/>
        <v>#N/A</v>
      </c>
      <c r="DQ65" s="172" t="e">
        <f t="shared" si="214"/>
        <v>#N/A</v>
      </c>
      <c r="DR65" s="296"/>
      <c r="DS65" s="14"/>
      <c r="DT65" s="347"/>
      <c r="DU65" s="347"/>
      <c r="DV65" s="347"/>
      <c r="DW65" s="347"/>
      <c r="DX65" s="347"/>
      <c r="DY65" s="333" t="s">
        <v>737</v>
      </c>
      <c r="DZ65" s="334" t="s">
        <v>738</v>
      </c>
      <c r="EA65" s="335">
        <v>-1</v>
      </c>
      <c r="EB65" s="331">
        <v>-1</v>
      </c>
      <c r="EC65" s="331">
        <v>-1</v>
      </c>
      <c r="ED65" s="331"/>
      <c r="EE65" s="181" t="e">
        <f t="shared" si="60"/>
        <v>#N/A</v>
      </c>
      <c r="EF65" s="172" t="e">
        <f t="shared" si="187"/>
        <v>#N/A</v>
      </c>
      <c r="EG65" s="174" t="e">
        <f t="shared" si="215"/>
        <v>#N/A</v>
      </c>
      <c r="EH65" s="174" t="e">
        <f t="shared" si="216"/>
        <v>#N/A</v>
      </c>
      <c r="EI65" s="173">
        <v>-1</v>
      </c>
      <c r="EJ65" s="173">
        <v>-1</v>
      </c>
      <c r="EK65" s="181" t="e">
        <f t="shared" si="49"/>
        <v>#N/A</v>
      </c>
      <c r="EL65" s="172" t="e">
        <f t="shared" si="217"/>
        <v>#N/A</v>
      </c>
      <c r="EM65" s="296"/>
      <c r="EN65" s="14"/>
      <c r="EO65" s="332"/>
      <c r="EP65" s="332"/>
      <c r="EQ65" s="332"/>
      <c r="ER65" s="332"/>
      <c r="ES65" s="332"/>
      <c r="ET65" s="333" t="s">
        <v>737</v>
      </c>
      <c r="EU65" s="334" t="s">
        <v>738</v>
      </c>
      <c r="EV65" s="335">
        <v>-1</v>
      </c>
      <c r="EW65" s="331">
        <v>-1</v>
      </c>
      <c r="EX65" s="331">
        <v>-1</v>
      </c>
      <c r="EY65" s="331"/>
      <c r="EZ65" s="181" t="e">
        <f t="shared" si="117"/>
        <v>#N/A</v>
      </c>
      <c r="FA65" s="172" t="e">
        <f t="shared" si="169"/>
        <v>#N/A</v>
      </c>
      <c r="FB65" s="174" t="e">
        <f t="shared" si="170"/>
        <v>#N/A</v>
      </c>
      <c r="FC65" s="174" t="e">
        <f t="shared" si="171"/>
        <v>#N/A</v>
      </c>
      <c r="FD65" s="173">
        <v>-1</v>
      </c>
      <c r="FE65" s="173">
        <v>-1</v>
      </c>
      <c r="FF65" s="181" t="e">
        <f t="shared" si="51"/>
        <v>#N/A</v>
      </c>
      <c r="FG65" s="172" t="e">
        <f t="shared" si="218"/>
        <v>#N/A</v>
      </c>
      <c r="FH65" s="296"/>
      <c r="FI65" s="14"/>
      <c r="FJ65" s="332"/>
      <c r="FK65" s="332"/>
      <c r="FL65" s="332"/>
      <c r="FM65" s="332"/>
      <c r="FN65" s="332"/>
      <c r="FO65" s="333" t="s">
        <v>737</v>
      </c>
      <c r="FP65" s="334" t="s">
        <v>738</v>
      </c>
      <c r="FQ65" s="335">
        <v>-1</v>
      </c>
      <c r="FR65" s="331">
        <v>-1</v>
      </c>
      <c r="FS65" s="331">
        <v>-1</v>
      </c>
      <c r="FT65" s="331"/>
      <c r="FU65" s="181" t="e">
        <f t="shared" si="118"/>
        <v>#N/A</v>
      </c>
      <c r="FV65" s="172" t="e">
        <f t="shared" si="119"/>
        <v>#N/A</v>
      </c>
      <c r="FW65" s="174" t="e">
        <f t="shared" si="120"/>
        <v>#N/A</v>
      </c>
      <c r="FX65" s="174" t="e">
        <f t="shared" si="121"/>
        <v>#N/A</v>
      </c>
      <c r="FY65" s="173">
        <v>-1</v>
      </c>
      <c r="FZ65" s="173">
        <v>-1</v>
      </c>
      <c r="GA65" s="181" t="e">
        <f t="shared" si="52"/>
        <v>#N/A</v>
      </c>
      <c r="GB65" s="172" t="e">
        <f t="shared" si="122"/>
        <v>#N/A</v>
      </c>
      <c r="GC65" s="296"/>
      <c r="GD65" s="14"/>
      <c r="GE65" s="332"/>
      <c r="GF65" s="332"/>
      <c r="GG65" s="332"/>
      <c r="GH65" s="332"/>
      <c r="GI65" s="332"/>
      <c r="GJ65" s="333" t="s">
        <v>737</v>
      </c>
      <c r="GK65" s="334" t="s">
        <v>738</v>
      </c>
      <c r="GL65" s="335">
        <v>-1</v>
      </c>
      <c r="GM65" s="331">
        <v>-1</v>
      </c>
      <c r="GN65" s="331">
        <v>-1</v>
      </c>
      <c r="GO65" s="331"/>
      <c r="GP65" s="181" t="e">
        <f t="shared" si="61"/>
        <v>#N/A</v>
      </c>
      <c r="GQ65" s="172" t="e">
        <f t="shared" si="207"/>
        <v>#N/A</v>
      </c>
      <c r="GR65" s="376" t="e">
        <f t="shared" si="32"/>
        <v>#N/A</v>
      </c>
      <c r="GS65" s="174" t="e">
        <f t="shared" si="219"/>
        <v>#N/A</v>
      </c>
      <c r="GT65" s="173">
        <v>-1</v>
      </c>
      <c r="GU65" s="173">
        <v>-1</v>
      </c>
      <c r="GV65" s="181" t="e">
        <f t="shared" si="53"/>
        <v>#N/A</v>
      </c>
      <c r="GW65" s="172" t="e">
        <f t="shared" si="220"/>
        <v>#N/A</v>
      </c>
      <c r="GX65" s="296"/>
      <c r="GY65" s="14"/>
      <c r="GZ65" s="332"/>
      <c r="HA65" s="332"/>
      <c r="HB65" s="332"/>
      <c r="HC65" s="332"/>
      <c r="HD65" s="332"/>
      <c r="HE65" s="333" t="s">
        <v>737</v>
      </c>
      <c r="HF65" s="334" t="s">
        <v>738</v>
      </c>
    </row>
    <row r="66" spans="1:214" ht="100" customHeight="1">
      <c r="A66" s="177" t="s">
        <v>155</v>
      </c>
      <c r="B66" s="176" t="s">
        <v>96</v>
      </c>
      <c r="C66" s="176" t="s">
        <v>54</v>
      </c>
      <c r="D66" s="37" t="s">
        <v>112</v>
      </c>
      <c r="E66" s="465">
        <v>62</v>
      </c>
      <c r="F66" s="37" t="s">
        <v>556</v>
      </c>
      <c r="G66" s="335">
        <v>-1</v>
      </c>
      <c r="H66" s="331">
        <v>-1</v>
      </c>
      <c r="I66" s="331">
        <v>-1</v>
      </c>
      <c r="J66" s="331"/>
      <c r="K66" s="181" t="e">
        <f t="shared" si="55"/>
        <v>#N/A</v>
      </c>
      <c r="L66" s="172" t="e">
        <f t="shared" si="106"/>
        <v>#N/A</v>
      </c>
      <c r="M66" s="174" t="e">
        <f t="shared" si="107"/>
        <v>#N/A</v>
      </c>
      <c r="N66" s="174" t="e">
        <f t="shared" si="195"/>
        <v>#N/A</v>
      </c>
      <c r="O66" s="173">
        <v>-1</v>
      </c>
      <c r="P66" s="173">
        <v>-1</v>
      </c>
      <c r="Q66" s="181" t="e">
        <f t="shared" si="34"/>
        <v>#N/A</v>
      </c>
      <c r="R66" s="172" t="e">
        <f t="shared" ref="R66:R67" si="221">VLOOKUP(N66&amp;P66,futurerisk,3,FALSE)</f>
        <v>#N/A</v>
      </c>
      <c r="S66" s="296"/>
      <c r="T66" s="332"/>
      <c r="U66" s="332"/>
      <c r="V66" s="332"/>
      <c r="W66" s="332"/>
      <c r="X66" s="332"/>
      <c r="Y66" s="333" t="s">
        <v>647</v>
      </c>
      <c r="Z66" s="334" t="s">
        <v>646</v>
      </c>
      <c r="AA66" s="335">
        <v>-1</v>
      </c>
      <c r="AB66" s="331">
        <v>-1</v>
      </c>
      <c r="AC66" s="331">
        <v>-1</v>
      </c>
      <c r="AD66" s="331"/>
      <c r="AE66" s="181" t="e">
        <f t="shared" si="56"/>
        <v>#N/A</v>
      </c>
      <c r="AF66" s="172" t="e">
        <f t="shared" si="196"/>
        <v>#N/A</v>
      </c>
      <c r="AG66" s="174" t="e">
        <f t="shared" si="194"/>
        <v>#N/A</v>
      </c>
      <c r="AH66" s="174" t="e">
        <f t="shared" si="197"/>
        <v>#N/A</v>
      </c>
      <c r="AI66" s="173">
        <v>-1</v>
      </c>
      <c r="AJ66" s="173">
        <v>-1</v>
      </c>
      <c r="AK66" s="181" t="e">
        <f t="shared" si="36"/>
        <v>#N/A</v>
      </c>
      <c r="AL66" s="172" t="e">
        <f t="shared" si="151"/>
        <v>#N/A</v>
      </c>
      <c r="AM66" s="296"/>
      <c r="AN66" s="347"/>
      <c r="AO66" s="347"/>
      <c r="AP66" s="347"/>
      <c r="AQ66" s="347"/>
      <c r="AR66" s="347"/>
      <c r="AS66" s="333" t="s">
        <v>647</v>
      </c>
      <c r="AT66" s="334" t="s">
        <v>646</v>
      </c>
      <c r="AU66" s="335">
        <v>-1</v>
      </c>
      <c r="AV66" s="331">
        <v>-1</v>
      </c>
      <c r="AW66" s="331">
        <v>-1</v>
      </c>
      <c r="AX66" s="331"/>
      <c r="AY66" s="181" t="e">
        <f t="shared" si="57"/>
        <v>#N/A</v>
      </c>
      <c r="AZ66" s="172" t="e">
        <f t="shared" si="210"/>
        <v>#N/A</v>
      </c>
      <c r="BA66" s="174" t="e">
        <f t="shared" si="144"/>
        <v>#N/A</v>
      </c>
      <c r="BB66" s="174" t="e">
        <f t="shared" si="102"/>
        <v>#N/A</v>
      </c>
      <c r="BC66" s="173">
        <v>-1</v>
      </c>
      <c r="BD66" s="173">
        <v>-1</v>
      </c>
      <c r="BE66" s="181" t="e">
        <f t="shared" si="38"/>
        <v>#N/A</v>
      </c>
      <c r="BF66" s="172" t="e">
        <f t="shared" si="160"/>
        <v>#N/A</v>
      </c>
      <c r="BG66" s="296"/>
      <c r="BH66" s="347"/>
      <c r="BI66" s="347"/>
      <c r="BJ66" s="347"/>
      <c r="BK66" s="347"/>
      <c r="BL66" s="347"/>
      <c r="BM66" s="333" t="s">
        <v>647</v>
      </c>
      <c r="BN66" s="334" t="s">
        <v>646</v>
      </c>
      <c r="BO66" s="335">
        <v>-1</v>
      </c>
      <c r="BP66" s="331">
        <v>-1</v>
      </c>
      <c r="BQ66" s="331">
        <v>-1</v>
      </c>
      <c r="BR66" s="331"/>
      <c r="BS66" s="181" t="e">
        <f t="shared" si="39"/>
        <v>#N/A</v>
      </c>
      <c r="BT66" s="172" t="e">
        <f t="shared" si="7"/>
        <v>#N/A</v>
      </c>
      <c r="BU66" s="174" t="e">
        <f t="shared" si="40"/>
        <v>#N/A</v>
      </c>
      <c r="BV66" s="375" t="e">
        <f t="shared" si="9"/>
        <v>#N/A</v>
      </c>
      <c r="BW66" s="173">
        <v>-1</v>
      </c>
      <c r="BX66" s="173">
        <v>-1</v>
      </c>
      <c r="BY66" s="181" t="e">
        <f t="shared" si="41"/>
        <v>#N/A</v>
      </c>
      <c r="BZ66" s="172" t="e">
        <f t="shared" si="110"/>
        <v>#N/A</v>
      </c>
      <c r="CA66" s="296"/>
      <c r="CB66" s="347"/>
      <c r="CC66" s="347"/>
      <c r="CD66" s="347"/>
      <c r="CE66" s="347"/>
      <c r="CF66" s="347"/>
      <c r="CG66" s="333" t="s">
        <v>647</v>
      </c>
      <c r="CH66" s="334" t="s">
        <v>646</v>
      </c>
      <c r="CI66" s="359" t="s">
        <v>556</v>
      </c>
      <c r="CJ66" s="335">
        <v>-1</v>
      </c>
      <c r="CK66" s="331">
        <v>-1</v>
      </c>
      <c r="CL66" s="331">
        <v>-1</v>
      </c>
      <c r="CM66" s="331"/>
      <c r="CN66" s="181" t="e">
        <f t="shared" si="58"/>
        <v>#N/A</v>
      </c>
      <c r="CO66" s="172" t="e">
        <f t="shared" si="211"/>
        <v>#N/A</v>
      </c>
      <c r="CP66" s="174" t="e">
        <f t="shared" si="129"/>
        <v>#N/A</v>
      </c>
      <c r="CQ66" s="174" t="e">
        <f t="shared" si="130"/>
        <v>#N/A</v>
      </c>
      <c r="CR66" s="173">
        <v>-1</v>
      </c>
      <c r="CS66" s="173">
        <v>-1</v>
      </c>
      <c r="CT66" s="181" t="e">
        <f t="shared" si="43"/>
        <v>#N/A</v>
      </c>
      <c r="CU66" s="172" t="e">
        <f t="shared" si="44"/>
        <v>#N/A</v>
      </c>
      <c r="CV66" s="296"/>
      <c r="DD66" s="333" t="s">
        <v>647</v>
      </c>
      <c r="DE66" s="334" t="s">
        <v>646</v>
      </c>
      <c r="DF66" s="335">
        <v>-1</v>
      </c>
      <c r="DG66" s="331">
        <v>-1</v>
      </c>
      <c r="DH66" s="331">
        <v>-1</v>
      </c>
      <c r="DI66" s="331"/>
      <c r="DJ66" s="181" t="e">
        <f t="shared" si="59"/>
        <v>#N/A</v>
      </c>
      <c r="DK66" s="172" t="e">
        <f t="shared" si="189"/>
        <v>#N/A</v>
      </c>
      <c r="DL66" s="174" t="e">
        <f t="shared" si="212"/>
        <v>#N/A</v>
      </c>
      <c r="DM66" s="174" t="e">
        <f t="shared" si="213"/>
        <v>#N/A</v>
      </c>
      <c r="DN66" s="173">
        <v>-1</v>
      </c>
      <c r="DO66" s="173">
        <v>-1</v>
      </c>
      <c r="DP66" s="181" t="e">
        <f t="shared" si="45"/>
        <v>#N/A</v>
      </c>
      <c r="DQ66" s="172" t="e">
        <f t="shared" si="214"/>
        <v>#N/A</v>
      </c>
      <c r="DR66" s="296"/>
      <c r="DS66" s="14"/>
      <c r="DT66" s="347"/>
      <c r="DU66" s="347"/>
      <c r="DV66" s="347"/>
      <c r="DW66" s="347"/>
      <c r="DX66" s="347"/>
      <c r="DY66" s="333" t="s">
        <v>647</v>
      </c>
      <c r="DZ66" s="334" t="s">
        <v>646</v>
      </c>
      <c r="EA66" s="335">
        <v>-1</v>
      </c>
      <c r="EB66" s="331">
        <v>-1</v>
      </c>
      <c r="EC66" s="331">
        <v>-1</v>
      </c>
      <c r="ED66" s="331"/>
      <c r="EE66" s="181" t="e">
        <f t="shared" si="60"/>
        <v>#N/A</v>
      </c>
      <c r="EF66" s="172" t="e">
        <f t="shared" si="187"/>
        <v>#N/A</v>
      </c>
      <c r="EG66" s="174" t="e">
        <f t="shared" si="215"/>
        <v>#N/A</v>
      </c>
      <c r="EH66" s="174" t="e">
        <f t="shared" si="216"/>
        <v>#N/A</v>
      </c>
      <c r="EI66" s="173">
        <v>-1</v>
      </c>
      <c r="EJ66" s="173">
        <v>-1</v>
      </c>
      <c r="EK66" s="181" t="e">
        <f t="shared" si="49"/>
        <v>#N/A</v>
      </c>
      <c r="EL66" s="172" t="e">
        <f t="shared" si="217"/>
        <v>#N/A</v>
      </c>
      <c r="EM66" s="296"/>
      <c r="EN66" s="14"/>
      <c r="EO66" s="332"/>
      <c r="EP66" s="332"/>
      <c r="EQ66" s="332"/>
      <c r="ER66" s="332"/>
      <c r="ES66" s="332"/>
      <c r="ET66" s="333" t="s">
        <v>647</v>
      </c>
      <c r="EU66" s="334" t="s">
        <v>646</v>
      </c>
      <c r="EV66" s="335">
        <v>-1</v>
      </c>
      <c r="EW66" s="331">
        <v>-1</v>
      </c>
      <c r="EX66" s="331">
        <v>-1</v>
      </c>
      <c r="EY66" s="331"/>
      <c r="EZ66" s="181" t="e">
        <f t="shared" si="117"/>
        <v>#N/A</v>
      </c>
      <c r="FA66" s="172" t="e">
        <f t="shared" si="169"/>
        <v>#N/A</v>
      </c>
      <c r="FB66" s="174" t="e">
        <f t="shared" si="170"/>
        <v>#N/A</v>
      </c>
      <c r="FC66" s="174" t="e">
        <f t="shared" si="171"/>
        <v>#N/A</v>
      </c>
      <c r="FD66" s="173">
        <v>-1</v>
      </c>
      <c r="FE66" s="173">
        <v>-1</v>
      </c>
      <c r="FF66" s="181" t="e">
        <f t="shared" si="51"/>
        <v>#N/A</v>
      </c>
      <c r="FG66" s="172" t="e">
        <f t="shared" si="218"/>
        <v>#N/A</v>
      </c>
      <c r="FH66" s="296"/>
      <c r="FI66" s="14"/>
      <c r="FJ66" s="332"/>
      <c r="FK66" s="332"/>
      <c r="FL66" s="332"/>
      <c r="FM66" s="332"/>
      <c r="FN66" s="332"/>
      <c r="FO66" s="333" t="s">
        <v>647</v>
      </c>
      <c r="FP66" s="334" t="s">
        <v>646</v>
      </c>
      <c r="FQ66" s="335">
        <v>-1</v>
      </c>
      <c r="FR66" s="331">
        <v>-1</v>
      </c>
      <c r="FS66" s="331">
        <v>-1</v>
      </c>
      <c r="FT66" s="331"/>
      <c r="FU66" s="181" t="e">
        <f t="shared" si="118"/>
        <v>#N/A</v>
      </c>
      <c r="FV66" s="172" t="e">
        <f t="shared" si="119"/>
        <v>#N/A</v>
      </c>
      <c r="FW66" s="174" t="e">
        <f t="shared" si="120"/>
        <v>#N/A</v>
      </c>
      <c r="FX66" s="174" t="e">
        <f t="shared" si="121"/>
        <v>#N/A</v>
      </c>
      <c r="FY66" s="173">
        <v>-1</v>
      </c>
      <c r="FZ66" s="173">
        <v>-1</v>
      </c>
      <c r="GA66" s="181" t="e">
        <f t="shared" si="52"/>
        <v>#N/A</v>
      </c>
      <c r="GB66" s="172" t="e">
        <f t="shared" si="122"/>
        <v>#N/A</v>
      </c>
      <c r="GC66" s="296"/>
      <c r="GD66" s="14"/>
      <c r="GE66" s="332"/>
      <c r="GF66" s="332"/>
      <c r="GG66" s="332"/>
      <c r="GH66" s="332"/>
      <c r="GI66" s="332"/>
      <c r="GJ66" s="333" t="s">
        <v>647</v>
      </c>
      <c r="GK66" s="334" t="s">
        <v>646</v>
      </c>
      <c r="GL66" s="335">
        <v>-1</v>
      </c>
      <c r="GM66" s="331">
        <v>-1</v>
      </c>
      <c r="GN66" s="331">
        <v>-1</v>
      </c>
      <c r="GO66" s="331"/>
      <c r="GP66" s="181" t="e">
        <f t="shared" si="61"/>
        <v>#N/A</v>
      </c>
      <c r="GQ66" s="172" t="e">
        <f t="shared" si="207"/>
        <v>#N/A</v>
      </c>
      <c r="GR66" s="376" t="e">
        <f t="shared" si="32"/>
        <v>#N/A</v>
      </c>
      <c r="GS66" s="174" t="e">
        <f t="shared" si="219"/>
        <v>#N/A</v>
      </c>
      <c r="GT66" s="173">
        <v>-1</v>
      </c>
      <c r="GU66" s="173">
        <v>-1</v>
      </c>
      <c r="GV66" s="181" t="e">
        <f t="shared" si="53"/>
        <v>#N/A</v>
      </c>
      <c r="GW66" s="172" t="e">
        <f t="shared" si="220"/>
        <v>#N/A</v>
      </c>
      <c r="GX66" s="296"/>
      <c r="GY66" s="14"/>
      <c r="GZ66" s="332"/>
      <c r="HA66" s="332"/>
      <c r="HB66" s="332"/>
      <c r="HC66" s="332"/>
      <c r="HD66" s="332"/>
      <c r="HE66" s="333" t="s">
        <v>647</v>
      </c>
      <c r="HF66" s="334" t="s">
        <v>646</v>
      </c>
    </row>
    <row r="67" spans="1:214" ht="100" customHeight="1">
      <c r="A67" s="177" t="s">
        <v>155</v>
      </c>
      <c r="B67" s="176" t="s">
        <v>96</v>
      </c>
      <c r="C67" s="176" t="s">
        <v>54</v>
      </c>
      <c r="D67" s="37" t="s">
        <v>113</v>
      </c>
      <c r="E67" s="465">
        <v>63</v>
      </c>
      <c r="F67" s="37" t="s">
        <v>561</v>
      </c>
      <c r="G67" s="335">
        <v>-1</v>
      </c>
      <c r="H67" s="331">
        <v>-1</v>
      </c>
      <c r="I67" s="331">
        <v>-1</v>
      </c>
      <c r="J67" s="331"/>
      <c r="K67" s="181" t="e">
        <f t="shared" si="55"/>
        <v>#N/A</v>
      </c>
      <c r="L67" s="172" t="e">
        <f t="shared" si="106"/>
        <v>#N/A</v>
      </c>
      <c r="M67" s="174" t="e">
        <f t="shared" si="107"/>
        <v>#N/A</v>
      </c>
      <c r="N67" s="174" t="e">
        <f t="shared" si="195"/>
        <v>#N/A</v>
      </c>
      <c r="O67" s="173">
        <v>-1</v>
      </c>
      <c r="P67" s="173">
        <v>-1</v>
      </c>
      <c r="Q67" s="181" t="e">
        <f t="shared" si="34"/>
        <v>#N/A</v>
      </c>
      <c r="R67" s="172" t="e">
        <f t="shared" si="221"/>
        <v>#N/A</v>
      </c>
      <c r="S67" s="296"/>
      <c r="T67" s="332"/>
      <c r="U67" s="332"/>
      <c r="V67" s="332"/>
      <c r="W67" s="332"/>
      <c r="X67" s="332"/>
      <c r="Y67" s="333" t="s">
        <v>647</v>
      </c>
      <c r="Z67" s="334" t="s">
        <v>646</v>
      </c>
      <c r="AA67" s="335">
        <v>-1</v>
      </c>
      <c r="AB67" s="331">
        <v>-1</v>
      </c>
      <c r="AC67" s="331">
        <v>-1</v>
      </c>
      <c r="AD67" s="331"/>
      <c r="AE67" s="181" t="e">
        <f t="shared" si="56"/>
        <v>#N/A</v>
      </c>
      <c r="AF67" s="172" t="e">
        <f t="shared" si="196"/>
        <v>#N/A</v>
      </c>
      <c r="AG67" s="174" t="e">
        <f t="shared" si="194"/>
        <v>#N/A</v>
      </c>
      <c r="AH67" s="174" t="e">
        <f t="shared" si="197"/>
        <v>#N/A</v>
      </c>
      <c r="AI67" s="173">
        <v>-1</v>
      </c>
      <c r="AJ67" s="173">
        <v>-1</v>
      </c>
      <c r="AK67" s="181" t="e">
        <f t="shared" si="36"/>
        <v>#N/A</v>
      </c>
      <c r="AL67" s="172" t="e">
        <f t="shared" si="151"/>
        <v>#N/A</v>
      </c>
      <c r="AM67" s="296"/>
      <c r="AN67" s="347"/>
      <c r="AO67" s="347"/>
      <c r="AP67" s="347"/>
      <c r="AQ67" s="347"/>
      <c r="AR67" s="347"/>
      <c r="AS67" s="333" t="s">
        <v>647</v>
      </c>
      <c r="AT67" s="334" t="s">
        <v>646</v>
      </c>
      <c r="AU67" s="335">
        <v>-1</v>
      </c>
      <c r="AV67" s="331">
        <v>-1</v>
      </c>
      <c r="AW67" s="331">
        <v>-1</v>
      </c>
      <c r="AX67" s="331"/>
      <c r="AY67" s="181" t="e">
        <f t="shared" si="57"/>
        <v>#N/A</v>
      </c>
      <c r="AZ67" s="172" t="e">
        <f t="shared" si="210"/>
        <v>#N/A</v>
      </c>
      <c r="BA67" s="174" t="e">
        <f t="shared" si="144"/>
        <v>#N/A</v>
      </c>
      <c r="BB67" s="174" t="e">
        <f t="shared" si="102"/>
        <v>#N/A</v>
      </c>
      <c r="BC67" s="173">
        <v>-1</v>
      </c>
      <c r="BD67" s="173">
        <v>-1</v>
      </c>
      <c r="BE67" s="181" t="e">
        <f t="shared" si="38"/>
        <v>#N/A</v>
      </c>
      <c r="BF67" s="172" t="e">
        <f t="shared" si="160"/>
        <v>#N/A</v>
      </c>
      <c r="BG67" s="296"/>
      <c r="BH67" s="347"/>
      <c r="BI67" s="347"/>
      <c r="BJ67" s="347"/>
      <c r="BK67" s="347"/>
      <c r="BL67" s="347"/>
      <c r="BM67" s="333" t="s">
        <v>647</v>
      </c>
      <c r="BN67" s="334" t="s">
        <v>646</v>
      </c>
      <c r="BO67" s="335">
        <v>-1</v>
      </c>
      <c r="BP67" s="331">
        <v>-1</v>
      </c>
      <c r="BQ67" s="331">
        <v>-1</v>
      </c>
      <c r="BR67" s="331"/>
      <c r="BS67" s="181" t="e">
        <f t="shared" si="39"/>
        <v>#N/A</v>
      </c>
      <c r="BT67" s="172" t="e">
        <f t="shared" si="7"/>
        <v>#N/A</v>
      </c>
      <c r="BU67" s="174" t="e">
        <f t="shared" si="40"/>
        <v>#N/A</v>
      </c>
      <c r="BV67" s="375" t="e">
        <f t="shared" si="9"/>
        <v>#N/A</v>
      </c>
      <c r="BW67" s="173">
        <v>-1</v>
      </c>
      <c r="BX67" s="173">
        <v>-1</v>
      </c>
      <c r="BY67" s="181" t="e">
        <f t="shared" si="41"/>
        <v>#N/A</v>
      </c>
      <c r="BZ67" s="172" t="e">
        <f t="shared" si="110"/>
        <v>#N/A</v>
      </c>
      <c r="CA67" s="296"/>
      <c r="CB67" s="347"/>
      <c r="CC67" s="347"/>
      <c r="CD67" s="347"/>
      <c r="CE67" s="347"/>
      <c r="CF67" s="347"/>
      <c r="CG67" s="333" t="s">
        <v>647</v>
      </c>
      <c r="CH67" s="334" t="s">
        <v>646</v>
      </c>
      <c r="CI67" s="359" t="s">
        <v>561</v>
      </c>
      <c r="CJ67" s="335">
        <v>-1</v>
      </c>
      <c r="CK67" s="331">
        <v>-1</v>
      </c>
      <c r="CL67" s="331">
        <v>-1</v>
      </c>
      <c r="CM67" s="331"/>
      <c r="CN67" s="181" t="e">
        <f t="shared" si="58"/>
        <v>#N/A</v>
      </c>
      <c r="CO67" s="172" t="e">
        <f t="shared" si="211"/>
        <v>#N/A</v>
      </c>
      <c r="CP67" s="174" t="e">
        <f t="shared" si="129"/>
        <v>#N/A</v>
      </c>
      <c r="CQ67" s="174" t="e">
        <f t="shared" si="130"/>
        <v>#N/A</v>
      </c>
      <c r="CR67" s="173">
        <v>-1</v>
      </c>
      <c r="CS67" s="173">
        <v>-1</v>
      </c>
      <c r="CT67" s="181" t="e">
        <f t="shared" si="43"/>
        <v>#N/A</v>
      </c>
      <c r="CU67" s="172" t="e">
        <f t="shared" si="44"/>
        <v>#N/A</v>
      </c>
      <c r="CV67" s="296"/>
      <c r="DD67" s="333" t="s">
        <v>647</v>
      </c>
      <c r="DE67" s="334" t="s">
        <v>646</v>
      </c>
      <c r="DF67" s="335">
        <v>-1</v>
      </c>
      <c r="DG67" s="331">
        <v>-1</v>
      </c>
      <c r="DH67" s="331">
        <v>-1</v>
      </c>
      <c r="DI67" s="331"/>
      <c r="DJ67" s="181" t="e">
        <f t="shared" si="59"/>
        <v>#N/A</v>
      </c>
      <c r="DK67" s="172" t="e">
        <f t="shared" si="189"/>
        <v>#N/A</v>
      </c>
      <c r="DL67" s="174" t="e">
        <f t="shared" si="212"/>
        <v>#N/A</v>
      </c>
      <c r="DM67" s="174" t="e">
        <f t="shared" si="213"/>
        <v>#N/A</v>
      </c>
      <c r="DN67" s="173">
        <v>-1</v>
      </c>
      <c r="DO67" s="173">
        <v>-1</v>
      </c>
      <c r="DP67" s="181" t="e">
        <f t="shared" si="45"/>
        <v>#N/A</v>
      </c>
      <c r="DQ67" s="172" t="e">
        <f t="shared" si="214"/>
        <v>#N/A</v>
      </c>
      <c r="DR67" s="296"/>
      <c r="DS67" s="14"/>
      <c r="DT67" s="347"/>
      <c r="DU67" s="347"/>
      <c r="DV67" s="347"/>
      <c r="DW67" s="347"/>
      <c r="DX67" s="347"/>
      <c r="DY67" s="333" t="s">
        <v>647</v>
      </c>
      <c r="DZ67" s="334" t="s">
        <v>646</v>
      </c>
      <c r="EA67" s="335">
        <v>-1</v>
      </c>
      <c r="EB67" s="331">
        <v>-1</v>
      </c>
      <c r="EC67" s="331">
        <v>-1</v>
      </c>
      <c r="ED67" s="331"/>
      <c r="EE67" s="181" t="e">
        <f t="shared" si="60"/>
        <v>#N/A</v>
      </c>
      <c r="EF67" s="172" t="e">
        <f t="shared" si="187"/>
        <v>#N/A</v>
      </c>
      <c r="EG67" s="174" t="e">
        <f t="shared" si="215"/>
        <v>#N/A</v>
      </c>
      <c r="EH67" s="174" t="e">
        <f t="shared" si="216"/>
        <v>#N/A</v>
      </c>
      <c r="EI67" s="173">
        <v>-1</v>
      </c>
      <c r="EJ67" s="173">
        <v>-1</v>
      </c>
      <c r="EK67" s="181" t="e">
        <f t="shared" si="49"/>
        <v>#N/A</v>
      </c>
      <c r="EL67" s="172" t="e">
        <f t="shared" si="217"/>
        <v>#N/A</v>
      </c>
      <c r="EM67" s="296"/>
      <c r="EN67" s="14"/>
      <c r="EO67" s="332"/>
      <c r="EP67" s="332"/>
      <c r="EQ67" s="332"/>
      <c r="ER67" s="332"/>
      <c r="ES67" s="332"/>
      <c r="ET67" s="333" t="s">
        <v>647</v>
      </c>
      <c r="EU67" s="334" t="s">
        <v>646</v>
      </c>
      <c r="EV67" s="335">
        <v>-1</v>
      </c>
      <c r="EW67" s="331">
        <v>-1</v>
      </c>
      <c r="EX67" s="331">
        <v>-1</v>
      </c>
      <c r="EY67" s="331"/>
      <c r="EZ67" s="181" t="e">
        <f t="shared" si="117"/>
        <v>#N/A</v>
      </c>
      <c r="FA67" s="172" t="e">
        <f t="shared" si="169"/>
        <v>#N/A</v>
      </c>
      <c r="FB67" s="174" t="e">
        <f t="shared" si="170"/>
        <v>#N/A</v>
      </c>
      <c r="FC67" s="174" t="e">
        <f t="shared" si="171"/>
        <v>#N/A</v>
      </c>
      <c r="FD67" s="173">
        <v>-1</v>
      </c>
      <c r="FE67" s="173">
        <v>-1</v>
      </c>
      <c r="FF67" s="181" t="e">
        <f t="shared" si="51"/>
        <v>#N/A</v>
      </c>
      <c r="FG67" s="172" t="e">
        <f t="shared" si="218"/>
        <v>#N/A</v>
      </c>
      <c r="FH67" s="296"/>
      <c r="FI67" s="14"/>
      <c r="FJ67" s="332"/>
      <c r="FK67" s="332"/>
      <c r="FL67" s="332"/>
      <c r="FM67" s="332"/>
      <c r="FN67" s="332"/>
      <c r="FO67" s="333" t="s">
        <v>647</v>
      </c>
      <c r="FP67" s="334" t="s">
        <v>646</v>
      </c>
      <c r="FQ67" s="335">
        <v>-1</v>
      </c>
      <c r="FR67" s="331">
        <v>-1</v>
      </c>
      <c r="FS67" s="331">
        <v>-1</v>
      </c>
      <c r="FT67" s="331"/>
      <c r="FU67" s="181" t="e">
        <f t="shared" si="118"/>
        <v>#N/A</v>
      </c>
      <c r="FV67" s="172" t="e">
        <f t="shared" si="119"/>
        <v>#N/A</v>
      </c>
      <c r="FW67" s="174" t="e">
        <f t="shared" si="120"/>
        <v>#N/A</v>
      </c>
      <c r="FX67" s="174" t="e">
        <f t="shared" si="121"/>
        <v>#N/A</v>
      </c>
      <c r="FY67" s="173">
        <v>-1</v>
      </c>
      <c r="FZ67" s="173">
        <v>-1</v>
      </c>
      <c r="GA67" s="181" t="e">
        <f t="shared" si="52"/>
        <v>#N/A</v>
      </c>
      <c r="GB67" s="172" t="e">
        <f t="shared" si="122"/>
        <v>#N/A</v>
      </c>
      <c r="GC67" s="296"/>
      <c r="GD67" s="14"/>
      <c r="GE67" s="332"/>
      <c r="GF67" s="332"/>
      <c r="GG67" s="332"/>
      <c r="GH67" s="332"/>
      <c r="GI67" s="332"/>
      <c r="GJ67" s="333" t="s">
        <v>647</v>
      </c>
      <c r="GK67" s="334" t="s">
        <v>646</v>
      </c>
      <c r="GL67" s="335">
        <v>-1</v>
      </c>
      <c r="GM67" s="331">
        <v>-1</v>
      </c>
      <c r="GN67" s="331">
        <v>-1</v>
      </c>
      <c r="GO67" s="331"/>
      <c r="GP67" s="181" t="e">
        <f t="shared" si="61"/>
        <v>#N/A</v>
      </c>
      <c r="GQ67" s="172" t="e">
        <f t="shared" si="207"/>
        <v>#N/A</v>
      </c>
      <c r="GR67" s="376" t="e">
        <f t="shared" si="32"/>
        <v>#N/A</v>
      </c>
      <c r="GS67" s="174" t="e">
        <f t="shared" si="219"/>
        <v>#N/A</v>
      </c>
      <c r="GT67" s="173">
        <v>-1</v>
      </c>
      <c r="GU67" s="173">
        <v>-1</v>
      </c>
      <c r="GV67" s="181" t="e">
        <f t="shared" si="53"/>
        <v>#N/A</v>
      </c>
      <c r="GW67" s="172" t="e">
        <f t="shared" si="220"/>
        <v>#N/A</v>
      </c>
      <c r="GX67" s="296"/>
      <c r="GY67" s="14"/>
      <c r="GZ67" s="332"/>
      <c r="HA67" s="332"/>
      <c r="HB67" s="332"/>
      <c r="HC67" s="332"/>
      <c r="HD67" s="332"/>
      <c r="HE67" s="333" t="s">
        <v>647</v>
      </c>
      <c r="HF67" s="334" t="s">
        <v>646</v>
      </c>
    </row>
    <row r="68" spans="1:214" ht="100" customHeight="1">
      <c r="A68" s="178" t="s">
        <v>155</v>
      </c>
      <c r="B68" s="176" t="s">
        <v>96</v>
      </c>
      <c r="C68" s="176" t="s">
        <v>54</v>
      </c>
      <c r="D68" s="37" t="s">
        <v>114</v>
      </c>
      <c r="E68" s="465">
        <v>64</v>
      </c>
      <c r="F68" s="37" t="s">
        <v>562</v>
      </c>
      <c r="G68" s="335">
        <v>-1</v>
      </c>
      <c r="H68" s="331">
        <v>-1</v>
      </c>
      <c r="I68" s="331">
        <v>-1</v>
      </c>
      <c r="J68" s="331"/>
      <c r="K68" s="181" t="e">
        <f t="shared" si="55"/>
        <v>#N/A</v>
      </c>
      <c r="L68" s="172" t="e">
        <f t="shared" si="106"/>
        <v>#N/A</v>
      </c>
      <c r="M68" s="174" t="e">
        <f t="shared" si="107"/>
        <v>#N/A</v>
      </c>
      <c r="N68" s="174" t="e">
        <f t="shared" si="195"/>
        <v>#N/A</v>
      </c>
      <c r="O68" s="173">
        <v>-1</v>
      </c>
      <c r="P68" s="173">
        <v>-1</v>
      </c>
      <c r="Q68" s="181" t="e">
        <f t="shared" si="34"/>
        <v>#N/A</v>
      </c>
      <c r="R68" s="172" t="e">
        <f t="shared" ref="R68" si="222">VLOOKUP(N68&amp;P68,futurerisk,3,FALSE)</f>
        <v>#N/A</v>
      </c>
      <c r="S68" s="296"/>
      <c r="T68" s="332"/>
      <c r="U68" s="332"/>
      <c r="V68" s="332"/>
      <c r="W68" s="332"/>
      <c r="X68" s="332"/>
      <c r="Y68" s="333" t="s">
        <v>647</v>
      </c>
      <c r="Z68" s="334" t="s">
        <v>646</v>
      </c>
      <c r="AA68" s="335">
        <v>-1</v>
      </c>
      <c r="AB68" s="331">
        <v>-1</v>
      </c>
      <c r="AC68" s="331">
        <v>-1</v>
      </c>
      <c r="AD68" s="331"/>
      <c r="AE68" s="181" t="e">
        <f t="shared" si="56"/>
        <v>#N/A</v>
      </c>
      <c r="AF68" s="172" t="e">
        <f t="shared" si="196"/>
        <v>#N/A</v>
      </c>
      <c r="AG68" s="174" t="e">
        <f t="shared" si="194"/>
        <v>#N/A</v>
      </c>
      <c r="AH68" s="174" t="e">
        <f t="shared" si="197"/>
        <v>#N/A</v>
      </c>
      <c r="AI68" s="173">
        <v>-1</v>
      </c>
      <c r="AJ68" s="173">
        <v>-1</v>
      </c>
      <c r="AK68" s="181" t="e">
        <f t="shared" si="36"/>
        <v>#N/A</v>
      </c>
      <c r="AL68" s="172" t="e">
        <f t="shared" si="151"/>
        <v>#N/A</v>
      </c>
      <c r="AM68" s="296"/>
      <c r="AN68" s="347"/>
      <c r="AO68" s="347"/>
      <c r="AP68" s="347"/>
      <c r="AQ68" s="347"/>
      <c r="AR68" s="347"/>
      <c r="AS68" s="333" t="s">
        <v>647</v>
      </c>
      <c r="AT68" s="334" t="s">
        <v>646</v>
      </c>
      <c r="AU68" s="335">
        <v>-1</v>
      </c>
      <c r="AV68" s="331">
        <v>-1</v>
      </c>
      <c r="AW68" s="331">
        <v>-1</v>
      </c>
      <c r="AX68" s="331"/>
      <c r="AY68" s="181" t="e">
        <f t="shared" si="57"/>
        <v>#N/A</v>
      </c>
      <c r="AZ68" s="172" t="e">
        <f t="shared" si="210"/>
        <v>#N/A</v>
      </c>
      <c r="BA68" s="174" t="e">
        <f t="shared" si="144"/>
        <v>#N/A</v>
      </c>
      <c r="BB68" s="174" t="e">
        <f t="shared" si="102"/>
        <v>#N/A</v>
      </c>
      <c r="BC68" s="173">
        <v>-1</v>
      </c>
      <c r="BD68" s="173">
        <v>-1</v>
      </c>
      <c r="BE68" s="181" t="e">
        <f t="shared" si="38"/>
        <v>#N/A</v>
      </c>
      <c r="BF68" s="172" t="e">
        <f t="shared" si="160"/>
        <v>#N/A</v>
      </c>
      <c r="BG68" s="296"/>
      <c r="BH68" s="347"/>
      <c r="BI68" s="347"/>
      <c r="BJ68" s="347"/>
      <c r="BK68" s="347"/>
      <c r="BL68" s="347"/>
      <c r="BM68" s="333" t="s">
        <v>647</v>
      </c>
      <c r="BN68" s="334" t="s">
        <v>646</v>
      </c>
      <c r="BO68" s="335">
        <v>-1</v>
      </c>
      <c r="BP68" s="331">
        <v>-1</v>
      </c>
      <c r="BQ68" s="331">
        <v>-1</v>
      </c>
      <c r="BR68" s="331"/>
      <c r="BS68" s="181" t="e">
        <f t="shared" si="39"/>
        <v>#N/A</v>
      </c>
      <c r="BT68" s="172" t="e">
        <f t="shared" si="7"/>
        <v>#N/A</v>
      </c>
      <c r="BU68" s="174" t="e">
        <f t="shared" si="40"/>
        <v>#N/A</v>
      </c>
      <c r="BV68" s="375" t="e">
        <f t="shared" si="9"/>
        <v>#N/A</v>
      </c>
      <c r="BW68" s="173">
        <v>-1</v>
      </c>
      <c r="BX68" s="173">
        <v>-1</v>
      </c>
      <c r="BY68" s="181" t="e">
        <f t="shared" si="41"/>
        <v>#N/A</v>
      </c>
      <c r="BZ68" s="172" t="e">
        <f t="shared" si="110"/>
        <v>#N/A</v>
      </c>
      <c r="CA68" s="296"/>
      <c r="CB68" s="347"/>
      <c r="CC68" s="347"/>
      <c r="CD68" s="347"/>
      <c r="CE68" s="347"/>
      <c r="CF68" s="347"/>
      <c r="CG68" s="333" t="s">
        <v>647</v>
      </c>
      <c r="CH68" s="334" t="s">
        <v>646</v>
      </c>
      <c r="CI68" s="359" t="s">
        <v>562</v>
      </c>
      <c r="CJ68" s="335">
        <v>-1</v>
      </c>
      <c r="CK68" s="331">
        <v>-1</v>
      </c>
      <c r="CL68" s="331">
        <v>-1</v>
      </c>
      <c r="CM68" s="331"/>
      <c r="CN68" s="181" t="e">
        <f t="shared" si="58"/>
        <v>#N/A</v>
      </c>
      <c r="CO68" s="172" t="e">
        <f t="shared" si="211"/>
        <v>#N/A</v>
      </c>
      <c r="CP68" s="174" t="e">
        <f t="shared" si="129"/>
        <v>#N/A</v>
      </c>
      <c r="CQ68" s="174" t="e">
        <f t="shared" si="130"/>
        <v>#N/A</v>
      </c>
      <c r="CR68" s="173">
        <v>-1</v>
      </c>
      <c r="CS68" s="173">
        <v>-1</v>
      </c>
      <c r="CT68" s="181" t="e">
        <f t="shared" si="43"/>
        <v>#N/A</v>
      </c>
      <c r="CU68" s="172" t="e">
        <f t="shared" si="44"/>
        <v>#N/A</v>
      </c>
      <c r="CV68" s="296"/>
      <c r="DD68" s="333" t="s">
        <v>647</v>
      </c>
      <c r="DE68" s="334" t="s">
        <v>646</v>
      </c>
      <c r="DF68" s="335">
        <v>-1</v>
      </c>
      <c r="DG68" s="331">
        <v>-1</v>
      </c>
      <c r="DH68" s="331">
        <v>-1</v>
      </c>
      <c r="DI68" s="331"/>
      <c r="DJ68" s="181" t="e">
        <f t="shared" si="59"/>
        <v>#N/A</v>
      </c>
      <c r="DK68" s="172" t="e">
        <f t="shared" si="189"/>
        <v>#N/A</v>
      </c>
      <c r="DL68" s="174" t="e">
        <f t="shared" si="212"/>
        <v>#N/A</v>
      </c>
      <c r="DM68" s="174" t="e">
        <f t="shared" si="213"/>
        <v>#N/A</v>
      </c>
      <c r="DN68" s="173">
        <v>-1</v>
      </c>
      <c r="DO68" s="173">
        <v>-1</v>
      </c>
      <c r="DP68" s="181" t="e">
        <f t="shared" si="45"/>
        <v>#N/A</v>
      </c>
      <c r="DQ68" s="172" t="e">
        <f t="shared" si="214"/>
        <v>#N/A</v>
      </c>
      <c r="DR68" s="296"/>
      <c r="DS68" s="14"/>
      <c r="DT68" s="347"/>
      <c r="DU68" s="347"/>
      <c r="DV68" s="347"/>
      <c r="DW68" s="347"/>
      <c r="DX68" s="347"/>
      <c r="DY68" s="333" t="s">
        <v>647</v>
      </c>
      <c r="DZ68" s="334" t="s">
        <v>646</v>
      </c>
      <c r="EA68" s="335">
        <v>-1</v>
      </c>
      <c r="EB68" s="331">
        <v>-1</v>
      </c>
      <c r="EC68" s="331">
        <v>-1</v>
      </c>
      <c r="ED68" s="331"/>
      <c r="EE68" s="181" t="e">
        <f t="shared" si="60"/>
        <v>#N/A</v>
      </c>
      <c r="EF68" s="172" t="e">
        <f t="shared" si="187"/>
        <v>#N/A</v>
      </c>
      <c r="EG68" s="174" t="e">
        <f t="shared" si="215"/>
        <v>#N/A</v>
      </c>
      <c r="EH68" s="174" t="e">
        <f t="shared" si="216"/>
        <v>#N/A</v>
      </c>
      <c r="EI68" s="173">
        <v>-1</v>
      </c>
      <c r="EJ68" s="173">
        <v>-1</v>
      </c>
      <c r="EK68" s="181" t="e">
        <f t="shared" si="49"/>
        <v>#N/A</v>
      </c>
      <c r="EL68" s="172" t="e">
        <f t="shared" si="217"/>
        <v>#N/A</v>
      </c>
      <c r="EM68" s="296"/>
      <c r="EN68" s="14"/>
      <c r="EO68" s="332"/>
      <c r="EP68" s="332"/>
      <c r="EQ68" s="332"/>
      <c r="ER68" s="332"/>
      <c r="ES68" s="332"/>
      <c r="ET68" s="333" t="s">
        <v>647</v>
      </c>
      <c r="EU68" s="334" t="s">
        <v>646</v>
      </c>
      <c r="EV68" s="335">
        <v>-1</v>
      </c>
      <c r="EW68" s="331">
        <v>-1</v>
      </c>
      <c r="EX68" s="331">
        <v>-1</v>
      </c>
      <c r="EY68" s="331"/>
      <c r="EZ68" s="181" t="e">
        <f t="shared" si="117"/>
        <v>#N/A</v>
      </c>
      <c r="FA68" s="172" t="e">
        <f t="shared" si="169"/>
        <v>#N/A</v>
      </c>
      <c r="FB68" s="174" t="e">
        <f t="shared" si="170"/>
        <v>#N/A</v>
      </c>
      <c r="FC68" s="174" t="e">
        <f t="shared" si="171"/>
        <v>#N/A</v>
      </c>
      <c r="FD68" s="173">
        <v>-1</v>
      </c>
      <c r="FE68" s="173">
        <v>-1</v>
      </c>
      <c r="FF68" s="181" t="e">
        <f t="shared" si="51"/>
        <v>#N/A</v>
      </c>
      <c r="FG68" s="172" t="e">
        <f t="shared" si="218"/>
        <v>#N/A</v>
      </c>
      <c r="FH68" s="296"/>
      <c r="FI68" s="14"/>
      <c r="FJ68" s="332"/>
      <c r="FK68" s="332"/>
      <c r="FL68" s="332"/>
      <c r="FM68" s="332"/>
      <c r="FN68" s="332"/>
      <c r="FO68" s="333" t="s">
        <v>647</v>
      </c>
      <c r="FP68" s="334" t="s">
        <v>646</v>
      </c>
      <c r="FQ68" s="335">
        <v>-1</v>
      </c>
      <c r="FR68" s="331">
        <v>-1</v>
      </c>
      <c r="FS68" s="331">
        <v>-1</v>
      </c>
      <c r="FT68" s="331"/>
      <c r="FU68" s="181" t="e">
        <f t="shared" si="118"/>
        <v>#N/A</v>
      </c>
      <c r="FV68" s="172" t="e">
        <f t="shared" si="119"/>
        <v>#N/A</v>
      </c>
      <c r="FW68" s="174" t="e">
        <f t="shared" si="120"/>
        <v>#N/A</v>
      </c>
      <c r="FX68" s="174" t="e">
        <f t="shared" si="121"/>
        <v>#N/A</v>
      </c>
      <c r="FY68" s="173">
        <v>-1</v>
      </c>
      <c r="FZ68" s="173">
        <v>-1</v>
      </c>
      <c r="GA68" s="181" t="e">
        <f t="shared" si="52"/>
        <v>#N/A</v>
      </c>
      <c r="GB68" s="172" t="e">
        <f t="shared" si="122"/>
        <v>#N/A</v>
      </c>
      <c r="GC68" s="296"/>
      <c r="GD68" s="14"/>
      <c r="GE68" s="332"/>
      <c r="GF68" s="332"/>
      <c r="GG68" s="332"/>
      <c r="GH68" s="332"/>
      <c r="GI68" s="332"/>
      <c r="GJ68" s="333" t="s">
        <v>647</v>
      </c>
      <c r="GK68" s="334" t="s">
        <v>646</v>
      </c>
      <c r="GL68" s="335">
        <v>-1</v>
      </c>
      <c r="GM68" s="331">
        <v>-1</v>
      </c>
      <c r="GN68" s="331">
        <v>-1</v>
      </c>
      <c r="GO68" s="331"/>
      <c r="GP68" s="181" t="e">
        <f t="shared" si="61"/>
        <v>#N/A</v>
      </c>
      <c r="GQ68" s="172" t="e">
        <f t="shared" si="207"/>
        <v>#N/A</v>
      </c>
      <c r="GR68" s="376" t="e">
        <f t="shared" si="32"/>
        <v>#N/A</v>
      </c>
      <c r="GS68" s="174" t="e">
        <f t="shared" si="219"/>
        <v>#N/A</v>
      </c>
      <c r="GT68" s="173">
        <v>-1</v>
      </c>
      <c r="GU68" s="173">
        <v>-1</v>
      </c>
      <c r="GV68" s="181" t="e">
        <f t="shared" si="53"/>
        <v>#N/A</v>
      </c>
      <c r="GW68" s="172" t="e">
        <f t="shared" si="220"/>
        <v>#N/A</v>
      </c>
      <c r="GX68" s="296"/>
      <c r="GY68" s="14"/>
      <c r="GZ68" s="332"/>
      <c r="HA68" s="332"/>
      <c r="HB68" s="332"/>
      <c r="HC68" s="332"/>
      <c r="HD68" s="332"/>
      <c r="HE68" s="333" t="s">
        <v>647</v>
      </c>
      <c r="HF68" s="334" t="s">
        <v>646</v>
      </c>
    </row>
    <row r="69" spans="1:214" ht="100" customHeight="1">
      <c r="A69" s="179" t="s">
        <v>155</v>
      </c>
      <c r="B69" s="176" t="s">
        <v>96</v>
      </c>
      <c r="C69" s="176" t="s">
        <v>54</v>
      </c>
      <c r="D69" s="37" t="s">
        <v>115</v>
      </c>
      <c r="E69" s="465">
        <v>65</v>
      </c>
      <c r="F69" s="37" t="s">
        <v>333</v>
      </c>
      <c r="G69" s="335">
        <v>1</v>
      </c>
      <c r="H69" s="331">
        <v>1</v>
      </c>
      <c r="I69" s="331">
        <v>1</v>
      </c>
      <c r="J69" s="331"/>
      <c r="K69" s="181" t="e">
        <f t="shared" si="55"/>
        <v>#N/A</v>
      </c>
      <c r="L69" s="172" t="e">
        <f t="shared" ref="L69:L74" si="223">VLOOKUP(M69*I69,biorisk,3,FALSE)</f>
        <v>#N/A</v>
      </c>
      <c r="M69" s="174" t="e">
        <f t="shared" ref="M69:M74" si="224">VLOOKUP(G69*H69,likelihood,2,FALSE)</f>
        <v>#N/A</v>
      </c>
      <c r="N69" s="174" t="e">
        <f t="shared" si="195"/>
        <v>#N/A</v>
      </c>
      <c r="O69" s="173">
        <v>1</v>
      </c>
      <c r="P69" s="173">
        <v>4</v>
      </c>
      <c r="Q69" s="181" t="e">
        <f t="shared" si="34"/>
        <v>#N/A</v>
      </c>
      <c r="R69" s="172" t="e">
        <f t="shared" ref="R69:R74" si="225">VLOOKUP(N69&amp;P69,futurerisk,3,FALSE)</f>
        <v>#N/A</v>
      </c>
      <c r="S69" s="296"/>
      <c r="T69" s="332"/>
      <c r="U69" s="332"/>
      <c r="V69" s="332"/>
      <c r="W69" s="332"/>
      <c r="X69" s="332"/>
      <c r="Y69" s="333" t="s">
        <v>647</v>
      </c>
      <c r="Z69" s="334" t="s">
        <v>646</v>
      </c>
      <c r="AA69" s="335">
        <v>1</v>
      </c>
      <c r="AB69" s="331">
        <v>1</v>
      </c>
      <c r="AC69" s="331">
        <v>1</v>
      </c>
      <c r="AD69" s="331"/>
      <c r="AE69" s="181" t="e">
        <f t="shared" si="56"/>
        <v>#N/A</v>
      </c>
      <c r="AF69" s="172" t="e">
        <f t="shared" ref="AF69" si="226">VLOOKUP(AG69*AC69,biorisk,3,FALSE)</f>
        <v>#N/A</v>
      </c>
      <c r="AG69" s="174" t="e">
        <f t="shared" si="194"/>
        <v>#N/A</v>
      </c>
      <c r="AH69" s="174" t="e">
        <f t="shared" si="197"/>
        <v>#N/A</v>
      </c>
      <c r="AI69" s="173">
        <v>1</v>
      </c>
      <c r="AJ69" s="173">
        <v>4</v>
      </c>
      <c r="AK69" s="181" t="e">
        <f t="shared" si="36"/>
        <v>#N/A</v>
      </c>
      <c r="AL69" s="172" t="e">
        <f t="shared" si="151"/>
        <v>#N/A</v>
      </c>
      <c r="AM69" s="296"/>
      <c r="AN69" s="347"/>
      <c r="AO69" s="347"/>
      <c r="AP69" s="347"/>
      <c r="AQ69" s="347"/>
      <c r="AR69" s="347"/>
      <c r="AS69" s="333" t="s">
        <v>647</v>
      </c>
      <c r="AT69" s="334" t="s">
        <v>646</v>
      </c>
      <c r="AU69" s="335">
        <v>-1</v>
      </c>
      <c r="AV69" s="331">
        <v>-1</v>
      </c>
      <c r="AW69" s="331">
        <v>-1</v>
      </c>
      <c r="AX69" s="331"/>
      <c r="AY69" s="181" t="e">
        <f t="shared" si="57"/>
        <v>#N/A</v>
      </c>
      <c r="AZ69" s="172" t="e">
        <f t="shared" si="210"/>
        <v>#N/A</v>
      </c>
      <c r="BA69" s="174" t="e">
        <f t="shared" si="144"/>
        <v>#N/A</v>
      </c>
      <c r="BB69" s="174" t="e">
        <f t="shared" si="102"/>
        <v>#N/A</v>
      </c>
      <c r="BC69" s="173">
        <v>-1</v>
      </c>
      <c r="BD69" s="173">
        <v>-1</v>
      </c>
      <c r="BE69" s="181" t="e">
        <f t="shared" si="38"/>
        <v>#N/A</v>
      </c>
      <c r="BF69" s="172" t="e">
        <f t="shared" si="160"/>
        <v>#N/A</v>
      </c>
      <c r="BG69" s="296"/>
      <c r="BH69" s="347"/>
      <c r="BI69" s="347"/>
      <c r="BJ69" s="347"/>
      <c r="BK69" s="347"/>
      <c r="BL69" s="347"/>
      <c r="BM69" s="333" t="s">
        <v>647</v>
      </c>
      <c r="BN69" s="334" t="s">
        <v>646</v>
      </c>
      <c r="BO69" s="335">
        <v>-1</v>
      </c>
      <c r="BP69" s="331">
        <v>-1</v>
      </c>
      <c r="BQ69" s="331">
        <v>-1</v>
      </c>
      <c r="BR69" s="331"/>
      <c r="BS69" s="181" t="e">
        <f t="shared" si="39"/>
        <v>#N/A</v>
      </c>
      <c r="BT69" s="172" t="e">
        <f t="shared" ref="BT69:BT74" si="227">VLOOKUP(BU69*BQ69,biorisk,3,FALSE)</f>
        <v>#N/A</v>
      </c>
      <c r="BU69" s="174" t="e">
        <f t="shared" si="40"/>
        <v>#N/A</v>
      </c>
      <c r="BV69" s="375" t="e">
        <f t="shared" ref="BV69:BV74" si="228">VLOOKUP(BU69*BQ69,biorisk,2,FALSE)</f>
        <v>#N/A</v>
      </c>
      <c r="BW69" s="173">
        <v>-1</v>
      </c>
      <c r="BX69" s="173">
        <v>-1</v>
      </c>
      <c r="BY69" s="181" t="e">
        <f t="shared" si="41"/>
        <v>#N/A</v>
      </c>
      <c r="BZ69" s="172" t="e">
        <f t="shared" ref="BZ69:BZ74" si="229">VLOOKUP(BV69&amp;BX69,futurerisk,3,FALSE)</f>
        <v>#N/A</v>
      </c>
      <c r="CA69" s="296"/>
      <c r="CB69" s="347"/>
      <c r="CC69" s="347"/>
      <c r="CD69" s="347"/>
      <c r="CE69" s="347"/>
      <c r="CF69" s="347"/>
      <c r="CG69" s="333" t="s">
        <v>647</v>
      </c>
      <c r="CH69" s="334" t="s">
        <v>646</v>
      </c>
      <c r="CI69" s="359" t="s">
        <v>333</v>
      </c>
      <c r="CJ69" s="335">
        <v>-1</v>
      </c>
      <c r="CK69" s="331">
        <v>-1</v>
      </c>
      <c r="CL69" s="331">
        <v>-1</v>
      </c>
      <c r="CM69" s="331"/>
      <c r="CN69" s="181" t="e">
        <f t="shared" si="58"/>
        <v>#N/A</v>
      </c>
      <c r="CO69" s="172" t="e">
        <f t="shared" si="211"/>
        <v>#N/A</v>
      </c>
      <c r="CP69" s="174" t="e">
        <f t="shared" si="129"/>
        <v>#N/A</v>
      </c>
      <c r="CQ69" s="174" t="e">
        <f t="shared" si="130"/>
        <v>#N/A</v>
      </c>
      <c r="CR69" s="173">
        <v>-1</v>
      </c>
      <c r="CS69" s="173">
        <v>-1</v>
      </c>
      <c r="CT69" s="181" t="e">
        <f t="shared" si="43"/>
        <v>#N/A</v>
      </c>
      <c r="CU69" s="172" t="e">
        <f t="shared" si="44"/>
        <v>#N/A</v>
      </c>
      <c r="CV69" s="296"/>
      <c r="DD69" s="333" t="s">
        <v>647</v>
      </c>
      <c r="DE69" s="334" t="s">
        <v>646</v>
      </c>
      <c r="DF69" s="335">
        <v>-1</v>
      </c>
      <c r="DG69" s="331">
        <v>-1</v>
      </c>
      <c r="DH69" s="331">
        <v>-1</v>
      </c>
      <c r="DI69" s="331"/>
      <c r="DJ69" s="181" t="e">
        <f t="shared" si="59"/>
        <v>#N/A</v>
      </c>
      <c r="DK69" s="172" t="e">
        <f t="shared" si="189"/>
        <v>#N/A</v>
      </c>
      <c r="DL69" s="174" t="e">
        <f t="shared" si="212"/>
        <v>#N/A</v>
      </c>
      <c r="DM69" s="174" t="e">
        <f t="shared" si="213"/>
        <v>#N/A</v>
      </c>
      <c r="DN69" s="173">
        <v>-1</v>
      </c>
      <c r="DO69" s="173">
        <v>-1</v>
      </c>
      <c r="DP69" s="181" t="e">
        <f t="shared" si="45"/>
        <v>#N/A</v>
      </c>
      <c r="DQ69" s="172" t="e">
        <f t="shared" si="214"/>
        <v>#N/A</v>
      </c>
      <c r="DR69" s="296"/>
      <c r="DS69" s="14"/>
      <c r="DT69" s="347"/>
      <c r="DU69" s="347"/>
      <c r="DV69" s="347"/>
      <c r="DW69" s="347"/>
      <c r="DX69" s="347"/>
      <c r="DY69" s="333" t="s">
        <v>647</v>
      </c>
      <c r="DZ69" s="334" t="s">
        <v>646</v>
      </c>
      <c r="EA69" s="335">
        <v>-1</v>
      </c>
      <c r="EB69" s="331">
        <v>-1</v>
      </c>
      <c r="EC69" s="331">
        <v>-1</v>
      </c>
      <c r="ED69" s="331"/>
      <c r="EE69" s="181" t="e">
        <f t="shared" si="60"/>
        <v>#N/A</v>
      </c>
      <c r="EF69" s="172" t="e">
        <f t="shared" si="187"/>
        <v>#N/A</v>
      </c>
      <c r="EG69" s="174" t="e">
        <f t="shared" si="215"/>
        <v>#N/A</v>
      </c>
      <c r="EH69" s="174" t="e">
        <f t="shared" si="216"/>
        <v>#N/A</v>
      </c>
      <c r="EI69" s="173">
        <v>-1</v>
      </c>
      <c r="EJ69" s="173">
        <v>-1</v>
      </c>
      <c r="EK69" s="181" t="e">
        <f t="shared" si="49"/>
        <v>#N/A</v>
      </c>
      <c r="EL69" s="172" t="e">
        <f t="shared" si="217"/>
        <v>#N/A</v>
      </c>
      <c r="EM69" s="296"/>
      <c r="EN69" s="14"/>
      <c r="EO69" s="332"/>
      <c r="EP69" s="332"/>
      <c r="EQ69" s="332"/>
      <c r="ER69" s="332"/>
      <c r="ES69" s="332"/>
      <c r="ET69" s="333" t="s">
        <v>647</v>
      </c>
      <c r="EU69" s="334" t="s">
        <v>646</v>
      </c>
      <c r="EV69" s="335">
        <v>-1</v>
      </c>
      <c r="EW69" s="331">
        <v>-1</v>
      </c>
      <c r="EX69" s="331">
        <v>-1</v>
      </c>
      <c r="EY69" s="331"/>
      <c r="EZ69" s="181" t="e">
        <f t="shared" ref="EZ69:EZ74" si="230">(FB69*EX69)</f>
        <v>#N/A</v>
      </c>
      <c r="FA69" s="172" t="e">
        <f t="shared" si="169"/>
        <v>#N/A</v>
      </c>
      <c r="FB69" s="174" t="e">
        <f t="shared" si="170"/>
        <v>#N/A</v>
      </c>
      <c r="FC69" s="174" t="e">
        <f t="shared" si="171"/>
        <v>#N/A</v>
      </c>
      <c r="FD69" s="173">
        <v>-1</v>
      </c>
      <c r="FE69" s="173">
        <v>-1</v>
      </c>
      <c r="FF69" s="181" t="e">
        <f t="shared" si="51"/>
        <v>#N/A</v>
      </c>
      <c r="FG69" s="172" t="e">
        <f t="shared" si="218"/>
        <v>#N/A</v>
      </c>
      <c r="FH69" s="296"/>
      <c r="FI69" s="14"/>
      <c r="FJ69" s="332"/>
      <c r="FK69" s="332"/>
      <c r="FL69" s="332"/>
      <c r="FM69" s="332"/>
      <c r="FN69" s="332"/>
      <c r="FO69" s="333" t="s">
        <v>647</v>
      </c>
      <c r="FP69" s="334" t="s">
        <v>646</v>
      </c>
      <c r="FQ69" s="335">
        <v>1</v>
      </c>
      <c r="FR69" s="331">
        <v>1</v>
      </c>
      <c r="FS69" s="331">
        <v>1</v>
      </c>
      <c r="FT69" s="331"/>
      <c r="FU69" s="181" t="e">
        <f t="shared" ref="FU69:FU74" si="231">(FW69*FS69)</f>
        <v>#N/A</v>
      </c>
      <c r="FV69" s="172" t="e">
        <f t="shared" ref="FV69:FV74" si="232">VLOOKUP(FW69*FS69,biorisk,3,FALSE)</f>
        <v>#N/A</v>
      </c>
      <c r="FW69" s="376" t="e">
        <f t="shared" ref="FW69:FW74" si="233">VLOOKUP(FQ69*FR69,likelihood,2,FALSE)</f>
        <v>#N/A</v>
      </c>
      <c r="FX69" s="375" t="e">
        <f t="shared" ref="FX69:FX74" si="234">VLOOKUP(FW69*FS69,biorisk,2,FALSE)</f>
        <v>#N/A</v>
      </c>
      <c r="FY69" s="173"/>
      <c r="FZ69" s="173">
        <v>4</v>
      </c>
      <c r="GA69" s="181" t="e">
        <f t="shared" si="52"/>
        <v>#N/A</v>
      </c>
      <c r="GB69" s="172" t="e">
        <f t="shared" ref="GB69:GB74" si="235">VLOOKUP(FX69&amp;FZ69,futurerisk,3,FALSE)</f>
        <v>#N/A</v>
      </c>
      <c r="GC69" s="296"/>
      <c r="GD69" s="14"/>
      <c r="GE69" s="332"/>
      <c r="GF69" s="332"/>
      <c r="GG69" s="332"/>
      <c r="GH69" s="332"/>
      <c r="GI69" s="332"/>
      <c r="GJ69" s="333" t="s">
        <v>647</v>
      </c>
      <c r="GK69" s="334" t="s">
        <v>646</v>
      </c>
      <c r="GL69" s="335">
        <v>-1</v>
      </c>
      <c r="GM69" s="331">
        <v>-1</v>
      </c>
      <c r="GN69" s="331">
        <v>-1</v>
      </c>
      <c r="GO69" s="331"/>
      <c r="GP69" s="181" t="e">
        <f t="shared" si="61"/>
        <v>#N/A</v>
      </c>
      <c r="GQ69" s="172" t="e">
        <f t="shared" si="207"/>
        <v>#N/A</v>
      </c>
      <c r="GR69" s="376" t="e">
        <f t="shared" ref="GR69:GR74" si="236">VLOOKUP(GL69*GM69,likelihood,2,FALSE)</f>
        <v>#N/A</v>
      </c>
      <c r="GS69" s="174" t="e">
        <f t="shared" ref="GS69" si="237">VLOOKUP(GR69*GN69,biorisk,2,FALSE)</f>
        <v>#N/A</v>
      </c>
      <c r="GT69" s="173">
        <v>-1</v>
      </c>
      <c r="GU69" s="173">
        <v>-1</v>
      </c>
      <c r="GV69" s="181" t="e">
        <f t="shared" si="53"/>
        <v>#N/A</v>
      </c>
      <c r="GW69" s="172" t="e">
        <f t="shared" ref="GW69" si="238">VLOOKUP(GS69&amp;GU69,futurerisk,3,FALSE)</f>
        <v>#N/A</v>
      </c>
      <c r="GX69" s="296"/>
      <c r="GY69" s="14"/>
      <c r="GZ69" s="332"/>
      <c r="HA69" s="332"/>
      <c r="HB69" s="332"/>
      <c r="HC69" s="332"/>
      <c r="HD69" s="332"/>
      <c r="HE69" s="333" t="s">
        <v>647</v>
      </c>
      <c r="HF69" s="334" t="s">
        <v>646</v>
      </c>
    </row>
    <row r="70" spans="1:214" ht="100" customHeight="1">
      <c r="A70" s="179" t="s">
        <v>155</v>
      </c>
      <c r="B70" s="176" t="s">
        <v>96</v>
      </c>
      <c r="C70" s="176" t="s">
        <v>54</v>
      </c>
      <c r="D70" s="37" t="s">
        <v>116</v>
      </c>
      <c r="E70" s="465">
        <v>66</v>
      </c>
      <c r="F70" s="37" t="s">
        <v>574</v>
      </c>
      <c r="G70" s="335"/>
      <c r="H70" s="331"/>
      <c r="I70" s="331"/>
      <c r="J70" s="337"/>
      <c r="K70" s="181" t="e">
        <f t="shared" si="55"/>
        <v>#N/A</v>
      </c>
      <c r="L70" s="172" t="e">
        <f t="shared" si="223"/>
        <v>#N/A</v>
      </c>
      <c r="M70" s="174" t="e">
        <f t="shared" si="224"/>
        <v>#N/A</v>
      </c>
      <c r="N70" s="174" t="e">
        <f t="shared" si="195"/>
        <v>#N/A</v>
      </c>
      <c r="O70" s="173"/>
      <c r="P70" s="173"/>
      <c r="Q70" s="181" t="e">
        <f t="shared" ref="Q70:Q74" si="239">(N70&amp;P70)</f>
        <v>#N/A</v>
      </c>
      <c r="R70" s="172" t="e">
        <f t="shared" si="225"/>
        <v>#N/A</v>
      </c>
      <c r="S70" s="296"/>
      <c r="T70" s="332"/>
      <c r="U70" s="332"/>
      <c r="V70" s="332"/>
      <c r="W70" s="332"/>
      <c r="X70" s="332"/>
      <c r="Y70" s="333" t="s">
        <v>647</v>
      </c>
      <c r="Z70" s="334" t="s">
        <v>646</v>
      </c>
      <c r="AA70" s="335"/>
      <c r="AB70" s="331"/>
      <c r="AC70" s="331"/>
      <c r="AD70" s="337"/>
      <c r="AE70" s="181" t="e">
        <f t="shared" si="56"/>
        <v>#N/A</v>
      </c>
      <c r="AF70" s="172" t="e">
        <f t="shared" ref="AF70:AF73" si="240">VLOOKUP(AG70*AC70,biorisk,3,FALSE)</f>
        <v>#N/A</v>
      </c>
      <c r="AG70" s="174" t="e">
        <f t="shared" ref="AG70:AG74" si="241">VLOOKUP(AA70*AB70,likelihood,2,FALSE)</f>
        <v>#N/A</v>
      </c>
      <c r="AH70" s="174" t="e">
        <f t="shared" ref="AH70:AH74" si="242">VLOOKUP(AG70*AC70,biorisk,2,FALSE)</f>
        <v>#N/A</v>
      </c>
      <c r="AI70" s="173"/>
      <c r="AJ70" s="173"/>
      <c r="AK70" s="181" t="e">
        <f t="shared" ref="AK70:AK74" si="243">(AH70&amp;AJ70)</f>
        <v>#N/A</v>
      </c>
      <c r="AL70" s="172" t="e">
        <f t="shared" si="151"/>
        <v>#N/A</v>
      </c>
      <c r="AM70" s="296"/>
      <c r="AN70" s="347"/>
      <c r="AO70" s="347"/>
      <c r="AP70" s="347"/>
      <c r="AQ70" s="347"/>
      <c r="AR70" s="347"/>
      <c r="AS70" s="333" t="s">
        <v>647</v>
      </c>
      <c r="AT70" s="334" t="s">
        <v>646</v>
      </c>
      <c r="AU70" s="444"/>
      <c r="AV70" s="442"/>
      <c r="AW70" s="442"/>
      <c r="AX70" s="445"/>
      <c r="AY70" s="181" t="e">
        <f t="shared" si="57"/>
        <v>#N/A</v>
      </c>
      <c r="AZ70" s="172" t="e">
        <f t="shared" ref="AZ70:AZ74" si="244">VLOOKUP(BA70*AW70,biorisk,3,FALSE)</f>
        <v>#N/A</v>
      </c>
      <c r="BA70" s="426" t="e">
        <f t="shared" ref="BA70:BA74" si="245">VLOOKUP(AU70*AV70,likelihood,2,FALSE)</f>
        <v>#N/A</v>
      </c>
      <c r="BB70" s="443" t="e">
        <f t="shared" si="102"/>
        <v>#N/A</v>
      </c>
      <c r="BC70" s="429"/>
      <c r="BD70" s="173"/>
      <c r="BE70" s="181" t="e">
        <f t="shared" ref="BE70:BE74" si="246">(BB70&amp;BD70)</f>
        <v>#N/A</v>
      </c>
      <c r="BF70" s="172" t="e">
        <f t="shared" si="160"/>
        <v>#N/A</v>
      </c>
      <c r="BG70" s="296"/>
      <c r="BH70" s="347"/>
      <c r="BI70" s="347"/>
      <c r="BJ70" s="347"/>
      <c r="BK70" s="347"/>
      <c r="BL70" s="347"/>
      <c r="BM70" s="333" t="s">
        <v>647</v>
      </c>
      <c r="BN70" s="334" t="s">
        <v>646</v>
      </c>
      <c r="BO70" s="335"/>
      <c r="BP70" s="331"/>
      <c r="BQ70" s="331"/>
      <c r="BR70" s="337"/>
      <c r="BS70" s="181" t="e">
        <f t="shared" ref="BS70:BS74" si="247">(BU70*BQ70)</f>
        <v>#N/A</v>
      </c>
      <c r="BT70" s="172" t="e">
        <f t="shared" si="227"/>
        <v>#N/A</v>
      </c>
      <c r="BU70" s="174" t="e">
        <f t="shared" ref="BU70:BU74" si="248">VLOOKUP(BO70*BP70,likelihood,2,FALSE)</f>
        <v>#N/A</v>
      </c>
      <c r="BV70" s="375" t="e">
        <f t="shared" si="228"/>
        <v>#N/A</v>
      </c>
      <c r="BW70" s="173"/>
      <c r="BX70" s="173"/>
      <c r="BY70" s="181" t="e">
        <f t="shared" ref="BY70:BY74" si="249">(BV70&amp;BX70)</f>
        <v>#N/A</v>
      </c>
      <c r="BZ70" s="172" t="e">
        <f t="shared" si="229"/>
        <v>#N/A</v>
      </c>
      <c r="CA70" s="296"/>
      <c r="CB70" s="347"/>
      <c r="CC70" s="347"/>
      <c r="CD70" s="347"/>
      <c r="CE70" s="347"/>
      <c r="CF70" s="347"/>
      <c r="CG70" s="333" t="s">
        <v>647</v>
      </c>
      <c r="CH70" s="334" t="s">
        <v>646</v>
      </c>
      <c r="CI70" s="359" t="s">
        <v>574</v>
      </c>
      <c r="CJ70" s="331"/>
      <c r="CK70" s="331"/>
      <c r="CL70" s="331"/>
      <c r="CM70" s="337"/>
      <c r="CN70" s="181" t="e">
        <f t="shared" si="58"/>
        <v>#N/A</v>
      </c>
      <c r="CO70" s="172" t="e">
        <f t="shared" ref="CO70:CO74" si="250">VLOOKUP(CP70*CL70,biorisk,3,FALSE)</f>
        <v>#N/A</v>
      </c>
      <c r="CP70" s="174" t="e">
        <f t="shared" ref="CP70:CP74" si="251">VLOOKUP(CJ70*CK70,likelihood,2,FALSE)</f>
        <v>#N/A</v>
      </c>
      <c r="CQ70" s="174" t="e">
        <f t="shared" ref="CQ70:CQ74" si="252">VLOOKUP(CP70*CL70,biorisk,2,FALSE)</f>
        <v>#N/A</v>
      </c>
      <c r="CR70" s="173"/>
      <c r="CS70" s="173"/>
      <c r="CT70" s="181" t="e">
        <f t="shared" ref="CT70:CT74" si="253">(CQ70&amp;CS70)</f>
        <v>#N/A</v>
      </c>
      <c r="CU70" s="172" t="e">
        <f t="shared" ref="CU70:CU74" si="254">VLOOKUP(CQ70&amp;CS70,futurerisk,3,FALSE)</f>
        <v>#N/A</v>
      </c>
      <c r="CV70" s="296"/>
      <c r="CW70" s="347"/>
      <c r="CX70" s="347"/>
      <c r="CY70" s="347"/>
      <c r="CZ70" s="347"/>
      <c r="DD70" s="333" t="s">
        <v>647</v>
      </c>
      <c r="DE70" s="334" t="s">
        <v>646</v>
      </c>
      <c r="DF70" s="335"/>
      <c r="DG70" s="331"/>
      <c r="DH70" s="331"/>
      <c r="DI70" s="337"/>
      <c r="DJ70" s="181" t="e">
        <f t="shared" si="59"/>
        <v>#N/A</v>
      </c>
      <c r="DK70" s="172" t="e">
        <f t="shared" ref="DK70" si="255">VLOOKUP(DL70*DH70,biorisk,3,FALSE)</f>
        <v>#N/A</v>
      </c>
      <c r="DL70" s="174" t="e">
        <f t="shared" ref="DL70" si="256">VLOOKUP(DF70*DG70,likelihood,2,FALSE)</f>
        <v>#N/A</v>
      </c>
      <c r="DM70" s="375" t="e">
        <f t="shared" ref="DM70" si="257">VLOOKUP(DL70*DH70,biorisk,2,FALSE)</f>
        <v>#N/A</v>
      </c>
      <c r="DN70" s="173"/>
      <c r="DO70" s="173"/>
      <c r="DP70" s="181" t="e">
        <f t="shared" ref="DP70:DP74" si="258">(DM70&amp;DO70)</f>
        <v>#N/A</v>
      </c>
      <c r="DQ70" s="172" t="e">
        <f t="shared" ref="DQ70" si="259">VLOOKUP(DM70&amp;DO70,futurerisk,3,FALSE)</f>
        <v>#N/A</v>
      </c>
      <c r="DR70" s="296"/>
      <c r="DS70" s="14"/>
      <c r="DT70" s="347"/>
      <c r="DU70" s="347"/>
      <c r="DV70" s="347"/>
      <c r="DW70" s="347"/>
      <c r="DX70" s="347"/>
      <c r="DY70" s="333" t="s">
        <v>647</v>
      </c>
      <c r="DZ70" s="334" t="s">
        <v>646</v>
      </c>
      <c r="EA70" s="335"/>
      <c r="EB70" s="331"/>
      <c r="EC70" s="331"/>
      <c r="ED70" s="337"/>
      <c r="EE70" s="181" t="e">
        <f t="shared" si="60"/>
        <v>#N/A</v>
      </c>
      <c r="EF70" s="172" t="e">
        <f t="shared" ref="EF70:EF74" si="260">VLOOKUP(EG70*EC70,biorisk,3,FALSE)</f>
        <v>#N/A</v>
      </c>
      <c r="EG70" s="376" t="e">
        <f t="shared" ref="EG70:EG74" si="261">VLOOKUP(EA70*EB70,likelihood,2,FALSE)</f>
        <v>#N/A</v>
      </c>
      <c r="EH70" s="375" t="e">
        <f t="shared" ref="EH70:EH74" si="262">VLOOKUP(EG70*EC70,biorisk,2,FALSE)</f>
        <v>#N/A</v>
      </c>
      <c r="EI70" s="173"/>
      <c r="EJ70" s="173"/>
      <c r="EK70" s="181" t="e">
        <f t="shared" ref="EK70:EK74" si="263">(EH70&amp;EJ70)</f>
        <v>#N/A</v>
      </c>
      <c r="EL70" s="172" t="e">
        <f t="shared" ref="EL70:EL74" si="264">VLOOKUP(EH70&amp;EJ70,futurerisk,3,FALSE)</f>
        <v>#N/A</v>
      </c>
      <c r="EM70" s="296"/>
      <c r="EN70" s="14"/>
      <c r="EO70" s="332"/>
      <c r="EP70" s="332"/>
      <c r="EQ70" s="332"/>
      <c r="ER70" s="332"/>
      <c r="ES70" s="332"/>
      <c r="ET70" s="333" t="s">
        <v>647</v>
      </c>
      <c r="EU70" s="334" t="s">
        <v>646</v>
      </c>
      <c r="EV70" s="335"/>
      <c r="EW70" s="331"/>
      <c r="EX70" s="331"/>
      <c r="EY70" s="337"/>
      <c r="EZ70" s="181" t="e">
        <f t="shared" si="230"/>
        <v>#N/A</v>
      </c>
      <c r="FA70" s="172" t="e">
        <f t="shared" si="169"/>
        <v>#N/A</v>
      </c>
      <c r="FB70" s="376" t="e">
        <f t="shared" si="170"/>
        <v>#N/A</v>
      </c>
      <c r="FC70" s="375" t="e">
        <f t="shared" si="171"/>
        <v>#N/A</v>
      </c>
      <c r="FD70" s="173"/>
      <c r="FE70" s="173"/>
      <c r="FF70" s="181" t="e">
        <f t="shared" ref="FF70:FF74" si="265">(FC70&amp;FE70)</f>
        <v>#N/A</v>
      </c>
      <c r="FG70" s="172" t="e">
        <f t="shared" ref="FG70:FG74" si="266">VLOOKUP(FC70&amp;FE70,futurerisk,3,FALSE)</f>
        <v>#N/A</v>
      </c>
      <c r="FH70" s="296"/>
      <c r="FI70" s="14"/>
      <c r="FJ70" s="332"/>
      <c r="FK70" s="332"/>
      <c r="FL70" s="332"/>
      <c r="FM70" s="332"/>
      <c r="FN70" s="332"/>
      <c r="FO70" s="333" t="s">
        <v>647</v>
      </c>
      <c r="FP70" s="334" t="s">
        <v>646</v>
      </c>
      <c r="FQ70" s="335"/>
      <c r="FR70" s="331"/>
      <c r="FS70" s="331"/>
      <c r="FT70" s="337"/>
      <c r="FU70" s="181" t="e">
        <f t="shared" si="231"/>
        <v>#N/A</v>
      </c>
      <c r="FV70" s="172" t="e">
        <f t="shared" si="232"/>
        <v>#N/A</v>
      </c>
      <c r="FW70" s="376" t="e">
        <f t="shared" si="233"/>
        <v>#N/A</v>
      </c>
      <c r="FX70" s="375" t="e">
        <f t="shared" si="234"/>
        <v>#N/A</v>
      </c>
      <c r="FY70" s="173"/>
      <c r="FZ70" s="173"/>
      <c r="GA70" s="181" t="e">
        <f t="shared" ref="GA70:GA74" si="267">(FX70&amp;FZ70)</f>
        <v>#N/A</v>
      </c>
      <c r="GB70" s="172" t="e">
        <f t="shared" si="235"/>
        <v>#N/A</v>
      </c>
      <c r="GC70" s="296"/>
      <c r="GD70" s="14"/>
      <c r="GE70" s="332"/>
      <c r="GF70" s="332"/>
      <c r="GG70" s="332"/>
      <c r="GH70" s="332"/>
      <c r="GI70" s="332"/>
      <c r="GJ70" s="333" t="s">
        <v>647</v>
      </c>
      <c r="GK70" s="334" t="s">
        <v>646</v>
      </c>
      <c r="GL70" s="335"/>
      <c r="GM70" s="331"/>
      <c r="GN70" s="331"/>
      <c r="GO70" s="337"/>
      <c r="GP70" s="181" t="e">
        <f t="shared" si="61"/>
        <v>#N/A</v>
      </c>
      <c r="GQ70" s="172" t="e">
        <f t="shared" ref="GQ70:GQ74" si="268">VLOOKUP(GR70*GN70,biorisk,3,FALSE)</f>
        <v>#N/A</v>
      </c>
      <c r="GR70" s="376" t="e">
        <f t="shared" si="236"/>
        <v>#N/A</v>
      </c>
      <c r="GS70" s="375" t="e">
        <f t="shared" ref="GS70:GS74" si="269">VLOOKUP(GR70*GN70,biorisk,2,FALSE)</f>
        <v>#N/A</v>
      </c>
      <c r="GT70" s="173"/>
      <c r="GU70" s="173"/>
      <c r="GV70" s="181" t="e">
        <f t="shared" ref="GV70:GV74" si="270">(GS70&amp;GU70)</f>
        <v>#N/A</v>
      </c>
      <c r="GW70" s="172" t="e">
        <f t="shared" ref="GW70:GW74" si="271">VLOOKUP(GS70&amp;GU70,futurerisk,3,FALSE)</f>
        <v>#N/A</v>
      </c>
      <c r="GX70" s="296"/>
      <c r="GY70" s="14"/>
      <c r="GZ70" s="332"/>
      <c r="HA70" s="332"/>
      <c r="HB70" s="332"/>
      <c r="HC70" s="332"/>
      <c r="HD70" s="332"/>
      <c r="HE70" s="333" t="s">
        <v>647</v>
      </c>
      <c r="HF70" s="334" t="s">
        <v>646</v>
      </c>
    </row>
    <row r="71" spans="1:214" ht="100" customHeight="1">
      <c r="A71" s="178" t="s">
        <v>577</v>
      </c>
      <c r="B71" s="176" t="s">
        <v>117</v>
      </c>
      <c r="C71" s="175" t="s">
        <v>51</v>
      </c>
      <c r="D71" s="37" t="s">
        <v>118</v>
      </c>
      <c r="E71" s="465">
        <v>67</v>
      </c>
      <c r="F71" s="37" t="s">
        <v>578</v>
      </c>
      <c r="G71" s="335">
        <v>4</v>
      </c>
      <c r="H71" s="331">
        <v>5</v>
      </c>
      <c r="I71" s="331">
        <v>3</v>
      </c>
      <c r="J71" s="337" t="s">
        <v>179</v>
      </c>
      <c r="K71" s="181" t="e">
        <f t="shared" ref="K71:K74" si="272">(M71*I71)</f>
        <v>#N/A</v>
      </c>
      <c r="L71" s="172" t="e">
        <f t="shared" si="223"/>
        <v>#N/A</v>
      </c>
      <c r="M71" s="174" t="e">
        <f t="shared" si="224"/>
        <v>#N/A</v>
      </c>
      <c r="N71" s="174" t="e">
        <f t="shared" si="195"/>
        <v>#N/A</v>
      </c>
      <c r="O71" s="173">
        <v>4</v>
      </c>
      <c r="P71" s="173">
        <v>4</v>
      </c>
      <c r="Q71" s="181" t="e">
        <f t="shared" si="239"/>
        <v>#N/A</v>
      </c>
      <c r="R71" s="172" t="e">
        <f t="shared" si="225"/>
        <v>#N/A</v>
      </c>
      <c r="S71" s="296"/>
      <c r="T71" s="332"/>
      <c r="U71" s="332"/>
      <c r="V71" s="332"/>
      <c r="W71" s="332"/>
      <c r="X71" s="332"/>
      <c r="Y71" s="333" t="s">
        <v>742</v>
      </c>
      <c r="Z71" s="334" t="s">
        <v>743</v>
      </c>
      <c r="AA71" s="335">
        <v>4</v>
      </c>
      <c r="AB71" s="331">
        <v>5</v>
      </c>
      <c r="AC71" s="331">
        <v>3</v>
      </c>
      <c r="AD71" s="337" t="s">
        <v>179</v>
      </c>
      <c r="AE71" s="181" t="e">
        <f t="shared" ref="AE71:AE74" si="273">(AG71*AC71)</f>
        <v>#N/A</v>
      </c>
      <c r="AF71" s="172" t="e">
        <f t="shared" si="240"/>
        <v>#N/A</v>
      </c>
      <c r="AG71" s="174" t="e">
        <f t="shared" si="241"/>
        <v>#N/A</v>
      </c>
      <c r="AH71" s="174" t="e">
        <f t="shared" si="242"/>
        <v>#N/A</v>
      </c>
      <c r="AI71" s="173">
        <v>4</v>
      </c>
      <c r="AJ71" s="173">
        <v>4</v>
      </c>
      <c r="AK71" s="181" t="e">
        <f t="shared" si="243"/>
        <v>#N/A</v>
      </c>
      <c r="AL71" s="172" t="e">
        <f t="shared" si="151"/>
        <v>#N/A</v>
      </c>
      <c r="AM71" s="296"/>
      <c r="AN71" s="347"/>
      <c r="AO71" s="347"/>
      <c r="AP71" s="347"/>
      <c r="AQ71" s="347"/>
      <c r="AR71" s="347"/>
      <c r="AS71" s="333" t="s">
        <v>742</v>
      </c>
      <c r="AT71" s="334" t="s">
        <v>743</v>
      </c>
      <c r="AU71" s="444">
        <v>4</v>
      </c>
      <c r="AV71" s="442">
        <v>5</v>
      </c>
      <c r="AW71" s="442">
        <v>3</v>
      </c>
      <c r="AX71" s="445" t="s">
        <v>179</v>
      </c>
      <c r="AY71" s="181" t="e">
        <f t="shared" ref="AY71:AY74" si="274">(BA71*AW71)</f>
        <v>#N/A</v>
      </c>
      <c r="AZ71" s="172" t="e">
        <f t="shared" si="244"/>
        <v>#N/A</v>
      </c>
      <c r="BA71" s="426" t="e">
        <f t="shared" si="245"/>
        <v>#N/A</v>
      </c>
      <c r="BB71" s="443" t="e">
        <f t="shared" si="102"/>
        <v>#N/A</v>
      </c>
      <c r="BC71" s="429">
        <v>4</v>
      </c>
      <c r="BD71" s="173">
        <v>4</v>
      </c>
      <c r="BE71" s="181" t="e">
        <f t="shared" si="246"/>
        <v>#N/A</v>
      </c>
      <c r="BF71" s="172" t="e">
        <f t="shared" si="160"/>
        <v>#N/A</v>
      </c>
      <c r="BG71" s="296"/>
      <c r="BH71" s="347"/>
      <c r="BI71" s="347"/>
      <c r="BJ71" s="347"/>
      <c r="BK71" s="347"/>
      <c r="BL71" s="347"/>
      <c r="BM71" s="333" t="s">
        <v>742</v>
      </c>
      <c r="BN71" s="334" t="s">
        <v>743</v>
      </c>
      <c r="BO71" s="335">
        <v>4</v>
      </c>
      <c r="BP71" s="331">
        <v>5</v>
      </c>
      <c r="BQ71" s="331">
        <v>3</v>
      </c>
      <c r="BR71" s="337" t="s">
        <v>179</v>
      </c>
      <c r="BS71" s="181" t="e">
        <f t="shared" si="247"/>
        <v>#N/A</v>
      </c>
      <c r="BT71" s="172" t="e">
        <f t="shared" si="227"/>
        <v>#N/A</v>
      </c>
      <c r="BU71" s="174" t="e">
        <f t="shared" si="248"/>
        <v>#N/A</v>
      </c>
      <c r="BV71" s="375" t="e">
        <f t="shared" si="228"/>
        <v>#N/A</v>
      </c>
      <c r="BW71" s="173">
        <v>4</v>
      </c>
      <c r="BX71" s="173">
        <v>4</v>
      </c>
      <c r="BY71" s="181" t="e">
        <f t="shared" si="249"/>
        <v>#N/A</v>
      </c>
      <c r="BZ71" s="172" t="e">
        <f t="shared" si="229"/>
        <v>#N/A</v>
      </c>
      <c r="CA71" s="296"/>
      <c r="CB71" s="347"/>
      <c r="CC71" s="347"/>
      <c r="CD71" s="347"/>
      <c r="CE71" s="347"/>
      <c r="CF71" s="347"/>
      <c r="CG71" s="333" t="s">
        <v>742</v>
      </c>
      <c r="CH71" s="334" t="s">
        <v>743</v>
      </c>
      <c r="CI71" s="359" t="s">
        <v>578</v>
      </c>
      <c r="CJ71" s="331">
        <v>2</v>
      </c>
      <c r="CK71" s="331">
        <v>5</v>
      </c>
      <c r="CL71" s="331">
        <v>3</v>
      </c>
      <c r="CM71" s="337" t="s">
        <v>165</v>
      </c>
      <c r="CN71" s="181">
        <f t="shared" ref="CN71:CN74" si="275">(CP71*CL71)</f>
        <v>0</v>
      </c>
      <c r="CO71" s="172" t="e">
        <f t="shared" si="250"/>
        <v>#N/A</v>
      </c>
      <c r="CP71" s="174">
        <f t="shared" si="251"/>
        <v>0</v>
      </c>
      <c r="CQ71" s="174" t="e">
        <f t="shared" si="252"/>
        <v>#N/A</v>
      </c>
      <c r="CR71" s="173">
        <v>5</v>
      </c>
      <c r="CS71" s="173">
        <v>4</v>
      </c>
      <c r="CT71" s="181" t="e">
        <f t="shared" si="253"/>
        <v>#N/A</v>
      </c>
      <c r="CU71" s="172" t="e">
        <f t="shared" si="254"/>
        <v>#N/A</v>
      </c>
      <c r="CV71" s="296" t="s">
        <v>174</v>
      </c>
      <c r="CW71" s="360" t="s">
        <v>744</v>
      </c>
      <c r="CX71" s="360" t="s">
        <v>745</v>
      </c>
      <c r="CY71" s="361" t="s">
        <v>746</v>
      </c>
      <c r="CZ71" s="361" t="s">
        <v>747</v>
      </c>
      <c r="DA71" s="361" t="s">
        <v>638</v>
      </c>
      <c r="DB71" s="361"/>
      <c r="DC71" s="361" t="s">
        <v>748</v>
      </c>
      <c r="DD71" s="333" t="s">
        <v>742</v>
      </c>
      <c r="DE71" s="334" t="s">
        <v>743</v>
      </c>
      <c r="DF71" s="335">
        <v>-1</v>
      </c>
      <c r="DG71" s="331">
        <v>-1</v>
      </c>
      <c r="DH71" s="331">
        <v>-1</v>
      </c>
      <c r="DI71" s="337"/>
      <c r="DJ71" s="181" t="e">
        <f t="shared" ref="DJ71:DJ74" si="276">(DL71*DH71)</f>
        <v>#N/A</v>
      </c>
      <c r="DK71" s="172" t="e">
        <f>VLOOKUP(DL71*DH71,biorisk,3,FALSE)</f>
        <v>#N/A</v>
      </c>
      <c r="DL71" s="174" t="e">
        <f>VLOOKUP(DF71*DG71,likelihood,2,FALSE)</f>
        <v>#N/A</v>
      </c>
      <c r="DM71" s="375" t="e">
        <f>VLOOKUP(DL71*DH71,biorisk,2,FALSE)</f>
        <v>#N/A</v>
      </c>
      <c r="DN71" s="173">
        <v>-1</v>
      </c>
      <c r="DO71" s="173">
        <v>-1</v>
      </c>
      <c r="DP71" s="181" t="e">
        <f t="shared" si="258"/>
        <v>#N/A</v>
      </c>
      <c r="DQ71" s="172" t="e">
        <f>VLOOKUP(DM71&amp;DO71,futurerisk,3,FALSE)</f>
        <v>#N/A</v>
      </c>
      <c r="DR71" s="296"/>
      <c r="DS71" s="14"/>
      <c r="DT71" s="347"/>
      <c r="DU71" s="347"/>
      <c r="DV71" s="347"/>
      <c r="DW71" s="347"/>
      <c r="DX71" s="347"/>
      <c r="DY71" s="333" t="s">
        <v>742</v>
      </c>
      <c r="DZ71" s="334" t="s">
        <v>743</v>
      </c>
      <c r="EA71" s="335">
        <v>-1</v>
      </c>
      <c r="EB71" s="331">
        <v>-1</v>
      </c>
      <c r="EC71" s="331">
        <v>-1</v>
      </c>
      <c r="ED71" s="337"/>
      <c r="EE71" s="181" t="e">
        <f t="shared" ref="EE71:EE74" si="277">(EG71*EC71)</f>
        <v>#N/A</v>
      </c>
      <c r="EF71" s="172" t="e">
        <f t="shared" si="260"/>
        <v>#N/A</v>
      </c>
      <c r="EG71" s="376" t="e">
        <f t="shared" si="261"/>
        <v>#N/A</v>
      </c>
      <c r="EH71" s="375" t="e">
        <f t="shared" si="262"/>
        <v>#N/A</v>
      </c>
      <c r="EI71" s="173"/>
      <c r="EJ71" s="173">
        <v>-1</v>
      </c>
      <c r="EK71" s="181" t="e">
        <f t="shared" si="263"/>
        <v>#N/A</v>
      </c>
      <c r="EL71" s="172" t="e">
        <f t="shared" si="264"/>
        <v>#N/A</v>
      </c>
      <c r="EM71" s="296"/>
      <c r="EN71" s="14"/>
      <c r="EO71" s="332"/>
      <c r="EP71" s="332"/>
      <c r="EQ71" s="332"/>
      <c r="ER71" s="332"/>
      <c r="ES71" s="332"/>
      <c r="ET71" s="333" t="s">
        <v>742</v>
      </c>
      <c r="EU71" s="334" t="s">
        <v>743</v>
      </c>
      <c r="EV71" s="335">
        <v>-1</v>
      </c>
      <c r="EW71" s="331">
        <v>-1</v>
      </c>
      <c r="EX71" s="331">
        <v>-1</v>
      </c>
      <c r="EY71" s="337"/>
      <c r="EZ71" s="181" t="e">
        <f t="shared" si="230"/>
        <v>#N/A</v>
      </c>
      <c r="FA71" s="172" t="e">
        <f t="shared" si="169"/>
        <v>#N/A</v>
      </c>
      <c r="FB71" s="376" t="e">
        <f t="shared" si="170"/>
        <v>#N/A</v>
      </c>
      <c r="FC71" s="375" t="e">
        <f t="shared" si="171"/>
        <v>#N/A</v>
      </c>
      <c r="FD71" s="173"/>
      <c r="FE71" s="173">
        <v>-1</v>
      </c>
      <c r="FF71" s="181" t="e">
        <f t="shared" si="265"/>
        <v>#N/A</v>
      </c>
      <c r="FG71" s="172" t="e">
        <f t="shared" si="266"/>
        <v>#N/A</v>
      </c>
      <c r="FH71" s="296"/>
      <c r="FI71" s="14"/>
      <c r="FJ71" s="332"/>
      <c r="FK71" s="332"/>
      <c r="FL71" s="332"/>
      <c r="FM71" s="332"/>
      <c r="FN71" s="332"/>
      <c r="FO71" s="333" t="s">
        <v>742</v>
      </c>
      <c r="FP71" s="334" t="s">
        <v>743</v>
      </c>
      <c r="FQ71" s="335">
        <v>-1</v>
      </c>
      <c r="FR71" s="331">
        <v>-1</v>
      </c>
      <c r="FS71" s="331">
        <v>-1</v>
      </c>
      <c r="FT71" s="337"/>
      <c r="FU71" s="181" t="e">
        <f t="shared" si="231"/>
        <v>#N/A</v>
      </c>
      <c r="FV71" s="172" t="e">
        <f t="shared" si="232"/>
        <v>#N/A</v>
      </c>
      <c r="FW71" s="376" t="e">
        <f t="shared" si="233"/>
        <v>#N/A</v>
      </c>
      <c r="FX71" s="375" t="e">
        <f t="shared" si="234"/>
        <v>#N/A</v>
      </c>
      <c r="FY71" s="173">
        <v>-1</v>
      </c>
      <c r="FZ71" s="173">
        <v>-1</v>
      </c>
      <c r="GA71" s="181" t="e">
        <f t="shared" si="267"/>
        <v>#N/A</v>
      </c>
      <c r="GB71" s="172" t="e">
        <f t="shared" si="235"/>
        <v>#N/A</v>
      </c>
      <c r="GC71" s="296"/>
      <c r="GD71" s="14"/>
      <c r="GE71" s="332"/>
      <c r="GF71" s="332"/>
      <c r="GG71" s="332"/>
      <c r="GH71" s="332"/>
      <c r="GI71" s="332"/>
      <c r="GJ71" s="333" t="s">
        <v>742</v>
      </c>
      <c r="GK71" s="334" t="s">
        <v>743</v>
      </c>
      <c r="GL71" s="335">
        <v>-1</v>
      </c>
      <c r="GM71" s="331">
        <v>-1</v>
      </c>
      <c r="GN71" s="331">
        <v>-1</v>
      </c>
      <c r="GO71" s="337"/>
      <c r="GP71" s="181" t="e">
        <f t="shared" ref="GP71:GP74" si="278">(GR71*GN71)</f>
        <v>#N/A</v>
      </c>
      <c r="GQ71" s="172" t="e">
        <f t="shared" si="268"/>
        <v>#N/A</v>
      </c>
      <c r="GR71" s="376" t="e">
        <f t="shared" si="236"/>
        <v>#N/A</v>
      </c>
      <c r="GS71" s="375" t="e">
        <f t="shared" si="269"/>
        <v>#N/A</v>
      </c>
      <c r="GT71" s="173">
        <v>-1</v>
      </c>
      <c r="GU71" s="173">
        <v>-1</v>
      </c>
      <c r="GV71" s="181" t="e">
        <f t="shared" si="270"/>
        <v>#N/A</v>
      </c>
      <c r="GW71" s="172" t="e">
        <f t="shared" si="271"/>
        <v>#N/A</v>
      </c>
      <c r="GX71" s="296"/>
      <c r="GY71" s="14"/>
      <c r="GZ71" s="332"/>
      <c r="HA71" s="332"/>
      <c r="HB71" s="332"/>
      <c r="HC71" s="332"/>
      <c r="HD71" s="332"/>
      <c r="HE71" s="333" t="s">
        <v>742</v>
      </c>
      <c r="HF71" s="334" t="s">
        <v>743</v>
      </c>
    </row>
    <row r="72" spans="1:214" ht="100" customHeight="1">
      <c r="A72" s="177" t="s">
        <v>577</v>
      </c>
      <c r="B72" s="176" t="s">
        <v>117</v>
      </c>
      <c r="C72" s="175" t="s">
        <v>51</v>
      </c>
      <c r="D72" s="37" t="s">
        <v>119</v>
      </c>
      <c r="E72" s="465">
        <v>68</v>
      </c>
      <c r="F72" s="37" t="s">
        <v>594</v>
      </c>
      <c r="G72" s="335">
        <v>-1</v>
      </c>
      <c r="H72" s="331">
        <v>-1</v>
      </c>
      <c r="I72" s="331">
        <v>-1</v>
      </c>
      <c r="J72" s="337">
        <v>-1</v>
      </c>
      <c r="K72" s="181" t="e">
        <f t="shared" si="272"/>
        <v>#N/A</v>
      </c>
      <c r="L72" s="172" t="e">
        <f t="shared" si="223"/>
        <v>#N/A</v>
      </c>
      <c r="M72" s="174" t="e">
        <f t="shared" si="224"/>
        <v>#N/A</v>
      </c>
      <c r="N72" s="174" t="e">
        <f t="shared" si="195"/>
        <v>#N/A</v>
      </c>
      <c r="O72" s="173">
        <v>-1</v>
      </c>
      <c r="P72" s="173">
        <v>-1</v>
      </c>
      <c r="Q72" s="181" t="e">
        <f t="shared" si="239"/>
        <v>#N/A</v>
      </c>
      <c r="R72" s="172" t="e">
        <f t="shared" si="225"/>
        <v>#N/A</v>
      </c>
      <c r="S72" s="296"/>
      <c r="T72" s="332"/>
      <c r="U72" s="332"/>
      <c r="V72" s="332"/>
      <c r="W72" s="332"/>
      <c r="X72" s="332"/>
      <c r="Y72" s="333" t="s">
        <v>749</v>
      </c>
      <c r="Z72" s="334" t="s">
        <v>750</v>
      </c>
      <c r="AA72" s="335">
        <v>-1</v>
      </c>
      <c r="AB72" s="331">
        <v>-1</v>
      </c>
      <c r="AC72" s="331">
        <v>-1</v>
      </c>
      <c r="AD72" s="337"/>
      <c r="AE72" s="181" t="e">
        <f t="shared" si="273"/>
        <v>#N/A</v>
      </c>
      <c r="AF72" s="172" t="e">
        <f t="shared" si="240"/>
        <v>#N/A</v>
      </c>
      <c r="AG72" s="174" t="e">
        <f t="shared" si="241"/>
        <v>#N/A</v>
      </c>
      <c r="AH72" s="174" t="e">
        <f t="shared" si="242"/>
        <v>#N/A</v>
      </c>
      <c r="AI72" s="173">
        <v>-1</v>
      </c>
      <c r="AJ72" s="173">
        <v>-1</v>
      </c>
      <c r="AK72" s="181" t="e">
        <f t="shared" si="243"/>
        <v>#N/A</v>
      </c>
      <c r="AL72" s="172" t="e">
        <f t="shared" si="151"/>
        <v>#N/A</v>
      </c>
      <c r="AM72" s="296"/>
      <c r="AN72" s="347"/>
      <c r="AO72" s="347"/>
      <c r="AP72" s="347"/>
      <c r="AQ72" s="347"/>
      <c r="AR72" s="347"/>
      <c r="AS72" s="333" t="s">
        <v>749</v>
      </c>
      <c r="AT72" s="334" t="s">
        <v>750</v>
      </c>
      <c r="AU72" s="444">
        <v>-1</v>
      </c>
      <c r="AV72" s="442">
        <v>-1</v>
      </c>
      <c r="AW72" s="442">
        <v>-1</v>
      </c>
      <c r="AX72" s="445"/>
      <c r="AY72" s="181" t="e">
        <f t="shared" si="274"/>
        <v>#N/A</v>
      </c>
      <c r="AZ72" s="172" t="e">
        <f t="shared" si="244"/>
        <v>#N/A</v>
      </c>
      <c r="BA72" s="426" t="e">
        <f t="shared" si="245"/>
        <v>#N/A</v>
      </c>
      <c r="BB72" s="443" t="e">
        <f t="shared" si="102"/>
        <v>#N/A</v>
      </c>
      <c r="BC72" s="429"/>
      <c r="BD72" s="173">
        <v>-1</v>
      </c>
      <c r="BE72" s="181" t="e">
        <f t="shared" si="246"/>
        <v>#N/A</v>
      </c>
      <c r="BF72" s="172" t="e">
        <f t="shared" si="160"/>
        <v>#N/A</v>
      </c>
      <c r="BG72" s="296"/>
      <c r="BH72" s="347"/>
      <c r="BI72" s="347"/>
      <c r="BJ72" s="347"/>
      <c r="BK72" s="347"/>
      <c r="BL72" s="347"/>
      <c r="BM72" s="333" t="s">
        <v>749</v>
      </c>
      <c r="BN72" s="334" t="s">
        <v>750</v>
      </c>
      <c r="BO72" s="335">
        <v>-1</v>
      </c>
      <c r="BP72" s="331">
        <v>-1</v>
      </c>
      <c r="BQ72" s="331">
        <v>-1</v>
      </c>
      <c r="BR72" s="337" t="s">
        <v>751</v>
      </c>
      <c r="BS72" s="181" t="e">
        <f t="shared" si="247"/>
        <v>#N/A</v>
      </c>
      <c r="BT72" s="172" t="e">
        <f t="shared" si="227"/>
        <v>#N/A</v>
      </c>
      <c r="BU72" s="174" t="e">
        <f t="shared" si="248"/>
        <v>#N/A</v>
      </c>
      <c r="BV72" s="375" t="e">
        <f t="shared" si="228"/>
        <v>#N/A</v>
      </c>
      <c r="BW72" s="173">
        <v>-1</v>
      </c>
      <c r="BX72" s="173">
        <v>-1</v>
      </c>
      <c r="BY72" s="181" t="e">
        <f t="shared" si="249"/>
        <v>#N/A</v>
      </c>
      <c r="BZ72" s="172" t="e">
        <f t="shared" si="229"/>
        <v>#N/A</v>
      </c>
      <c r="CA72" s="296"/>
      <c r="CB72" s="347"/>
      <c r="CC72" s="347"/>
      <c r="CD72" s="347"/>
      <c r="CE72" s="347"/>
      <c r="CF72" s="347"/>
      <c r="CG72" s="333" t="s">
        <v>749</v>
      </c>
      <c r="CH72" s="334" t="s">
        <v>750</v>
      </c>
      <c r="CI72" s="359" t="s">
        <v>594</v>
      </c>
      <c r="CJ72" s="331">
        <v>5</v>
      </c>
      <c r="CK72" s="331">
        <v>5</v>
      </c>
      <c r="CL72" s="331">
        <v>5</v>
      </c>
      <c r="CM72" s="337" t="s">
        <v>179</v>
      </c>
      <c r="CN72" s="181" t="e">
        <f t="shared" si="275"/>
        <v>#N/A</v>
      </c>
      <c r="CO72" s="172" t="e">
        <f t="shared" si="250"/>
        <v>#N/A</v>
      </c>
      <c r="CP72" s="174" t="e">
        <f t="shared" si="251"/>
        <v>#N/A</v>
      </c>
      <c r="CQ72" s="174" t="e">
        <f t="shared" si="252"/>
        <v>#N/A</v>
      </c>
      <c r="CR72" s="173">
        <v>2</v>
      </c>
      <c r="CS72" s="173">
        <v>2</v>
      </c>
      <c r="CT72" s="181" t="e">
        <f t="shared" si="253"/>
        <v>#N/A</v>
      </c>
      <c r="CU72" s="172" t="e">
        <f t="shared" si="254"/>
        <v>#N/A</v>
      </c>
      <c r="CV72" s="296" t="s">
        <v>174</v>
      </c>
      <c r="CW72" s="360" t="s">
        <v>752</v>
      </c>
      <c r="CX72" s="360" t="s">
        <v>753</v>
      </c>
      <c r="CY72" s="361" t="s">
        <v>754</v>
      </c>
      <c r="CZ72" s="361"/>
      <c r="DA72" s="361" t="s">
        <v>638</v>
      </c>
      <c r="DB72" s="361"/>
      <c r="DC72" s="361" t="s">
        <v>755</v>
      </c>
      <c r="DD72" s="333" t="s">
        <v>749</v>
      </c>
      <c r="DE72" s="334" t="s">
        <v>750</v>
      </c>
      <c r="DF72" s="335">
        <v>-1</v>
      </c>
      <c r="DG72" s="331">
        <v>-1</v>
      </c>
      <c r="DH72" s="331">
        <v>-1</v>
      </c>
      <c r="DI72" s="337"/>
      <c r="DJ72" s="181" t="e">
        <f t="shared" si="276"/>
        <v>#N/A</v>
      </c>
      <c r="DK72" s="172" t="e">
        <f>VLOOKUP(DL72*DH72,biorisk,3,FALSE)</f>
        <v>#N/A</v>
      </c>
      <c r="DL72" s="174" t="e">
        <f>VLOOKUP(DF72*DG72,likelihood,2,FALSE)</f>
        <v>#N/A</v>
      </c>
      <c r="DM72" s="375" t="e">
        <f>VLOOKUP(DL72*DH72,biorisk,2,FALSE)</f>
        <v>#N/A</v>
      </c>
      <c r="DN72" s="173">
        <v>-1</v>
      </c>
      <c r="DO72" s="173">
        <v>-1</v>
      </c>
      <c r="DP72" s="181" t="e">
        <f t="shared" si="258"/>
        <v>#N/A</v>
      </c>
      <c r="DQ72" s="172" t="e">
        <f>VLOOKUP(DM72&amp;DO72,futurerisk,3,FALSE)</f>
        <v>#N/A</v>
      </c>
      <c r="DR72" s="296"/>
      <c r="DS72" s="14"/>
      <c r="DT72" s="347"/>
      <c r="DU72" s="347"/>
      <c r="DV72" s="347"/>
      <c r="DW72" s="347"/>
      <c r="DX72" s="347"/>
      <c r="DY72" s="333" t="s">
        <v>749</v>
      </c>
      <c r="DZ72" s="334" t="s">
        <v>750</v>
      </c>
      <c r="EA72" s="335">
        <v>-1</v>
      </c>
      <c r="EB72" s="331">
        <v>-1</v>
      </c>
      <c r="EC72" s="331">
        <v>-1</v>
      </c>
      <c r="ED72" s="337"/>
      <c r="EE72" s="181" t="e">
        <f t="shared" si="277"/>
        <v>#N/A</v>
      </c>
      <c r="EF72" s="172" t="e">
        <f t="shared" si="260"/>
        <v>#N/A</v>
      </c>
      <c r="EG72" s="376" t="e">
        <f t="shared" si="261"/>
        <v>#N/A</v>
      </c>
      <c r="EH72" s="375" t="e">
        <f t="shared" si="262"/>
        <v>#N/A</v>
      </c>
      <c r="EI72" s="173"/>
      <c r="EJ72" s="173">
        <v>-1</v>
      </c>
      <c r="EK72" s="181" t="e">
        <f t="shared" si="263"/>
        <v>#N/A</v>
      </c>
      <c r="EL72" s="172" t="e">
        <f t="shared" si="264"/>
        <v>#N/A</v>
      </c>
      <c r="EM72" s="296"/>
      <c r="EN72" s="14"/>
      <c r="EO72" s="332"/>
      <c r="EP72" s="332"/>
      <c r="EQ72" s="332"/>
      <c r="ER72" s="332"/>
      <c r="ES72" s="332"/>
      <c r="ET72" s="333" t="s">
        <v>749</v>
      </c>
      <c r="EU72" s="334" t="s">
        <v>750</v>
      </c>
      <c r="EV72" s="335">
        <v>-1</v>
      </c>
      <c r="EW72" s="331">
        <v>-1</v>
      </c>
      <c r="EX72" s="331">
        <v>-1</v>
      </c>
      <c r="EY72" s="337"/>
      <c r="EZ72" s="181" t="e">
        <f t="shared" si="230"/>
        <v>#N/A</v>
      </c>
      <c r="FA72" s="172" t="e">
        <f t="shared" si="169"/>
        <v>#N/A</v>
      </c>
      <c r="FB72" s="376" t="e">
        <f t="shared" si="170"/>
        <v>#N/A</v>
      </c>
      <c r="FC72" s="375" t="e">
        <f t="shared" si="171"/>
        <v>#N/A</v>
      </c>
      <c r="FD72" s="173"/>
      <c r="FE72" s="173">
        <v>-1</v>
      </c>
      <c r="FF72" s="181" t="e">
        <f t="shared" si="265"/>
        <v>#N/A</v>
      </c>
      <c r="FG72" s="172" t="e">
        <f t="shared" si="266"/>
        <v>#N/A</v>
      </c>
      <c r="FH72" s="296"/>
      <c r="FI72" s="14"/>
      <c r="FJ72" s="332"/>
      <c r="FK72" s="332"/>
      <c r="FL72" s="332"/>
      <c r="FM72" s="332"/>
      <c r="FN72" s="332"/>
      <c r="FO72" s="333" t="s">
        <v>749</v>
      </c>
      <c r="FP72" s="334" t="s">
        <v>750</v>
      </c>
      <c r="FQ72" s="335">
        <v>-1</v>
      </c>
      <c r="FR72" s="331">
        <v>-1</v>
      </c>
      <c r="FS72" s="331">
        <v>-1</v>
      </c>
      <c r="FT72" s="337"/>
      <c r="FU72" s="181" t="e">
        <f t="shared" si="231"/>
        <v>#N/A</v>
      </c>
      <c r="FV72" s="172" t="e">
        <f t="shared" si="232"/>
        <v>#N/A</v>
      </c>
      <c r="FW72" s="376" t="e">
        <f t="shared" si="233"/>
        <v>#N/A</v>
      </c>
      <c r="FX72" s="375" t="e">
        <f t="shared" si="234"/>
        <v>#N/A</v>
      </c>
      <c r="FY72" s="173"/>
      <c r="FZ72" s="173">
        <v>-1</v>
      </c>
      <c r="GA72" s="181" t="e">
        <f t="shared" si="267"/>
        <v>#N/A</v>
      </c>
      <c r="GB72" s="172" t="e">
        <f t="shared" si="235"/>
        <v>#N/A</v>
      </c>
      <c r="GC72" s="296"/>
      <c r="GD72" s="14"/>
      <c r="GE72" s="332"/>
      <c r="GF72" s="332"/>
      <c r="GG72" s="332"/>
      <c r="GH72" s="332"/>
      <c r="GI72" s="332"/>
      <c r="GJ72" s="333" t="s">
        <v>749</v>
      </c>
      <c r="GK72" s="334" t="s">
        <v>750</v>
      </c>
      <c r="GL72" s="335">
        <v>-1</v>
      </c>
      <c r="GM72" s="331">
        <v>-1</v>
      </c>
      <c r="GN72" s="331">
        <v>-1</v>
      </c>
      <c r="GO72" s="337"/>
      <c r="GP72" s="181" t="e">
        <f t="shared" si="278"/>
        <v>#N/A</v>
      </c>
      <c r="GQ72" s="172" t="e">
        <f t="shared" si="268"/>
        <v>#N/A</v>
      </c>
      <c r="GR72" s="376" t="e">
        <f t="shared" si="236"/>
        <v>#N/A</v>
      </c>
      <c r="GS72" s="375" t="e">
        <f t="shared" si="269"/>
        <v>#N/A</v>
      </c>
      <c r="GT72" s="173"/>
      <c r="GU72" s="173">
        <v>-1</v>
      </c>
      <c r="GV72" s="181" t="e">
        <f t="shared" si="270"/>
        <v>#N/A</v>
      </c>
      <c r="GW72" s="172" t="e">
        <f t="shared" si="271"/>
        <v>#N/A</v>
      </c>
      <c r="GX72" s="296"/>
      <c r="GY72" s="14"/>
      <c r="GZ72" s="332"/>
      <c r="HA72" s="332"/>
      <c r="HB72" s="332"/>
      <c r="HC72" s="332"/>
      <c r="HD72" s="332"/>
      <c r="HE72" s="333" t="s">
        <v>749</v>
      </c>
      <c r="HF72" s="334" t="s">
        <v>750</v>
      </c>
    </row>
    <row r="73" spans="1:214" ht="100" customHeight="1">
      <c r="A73" s="178" t="s">
        <v>577</v>
      </c>
      <c r="B73" s="176" t="s">
        <v>117</v>
      </c>
      <c r="C73" s="175" t="s">
        <v>51</v>
      </c>
      <c r="D73" s="37" t="s">
        <v>120</v>
      </c>
      <c r="E73" s="465">
        <v>69</v>
      </c>
      <c r="F73" s="37" t="s">
        <v>756</v>
      </c>
      <c r="G73" s="335">
        <v>1</v>
      </c>
      <c r="H73" s="331">
        <v>1</v>
      </c>
      <c r="I73" s="331">
        <v>1</v>
      </c>
      <c r="J73" s="337" t="s">
        <v>157</v>
      </c>
      <c r="K73" s="181" t="e">
        <f t="shared" si="272"/>
        <v>#N/A</v>
      </c>
      <c r="L73" s="172" t="e">
        <f t="shared" si="223"/>
        <v>#N/A</v>
      </c>
      <c r="M73" s="174" t="e">
        <f t="shared" si="224"/>
        <v>#N/A</v>
      </c>
      <c r="N73" s="174" t="e">
        <f t="shared" si="195"/>
        <v>#N/A</v>
      </c>
      <c r="O73" s="173">
        <v>3</v>
      </c>
      <c r="P73" s="173">
        <v>3</v>
      </c>
      <c r="Q73" s="181" t="e">
        <f t="shared" si="239"/>
        <v>#N/A</v>
      </c>
      <c r="R73" s="172" t="e">
        <f t="shared" si="225"/>
        <v>#N/A</v>
      </c>
      <c r="S73" s="296"/>
      <c r="T73" s="332"/>
      <c r="U73" s="332"/>
      <c r="V73" s="332"/>
      <c r="W73" s="332"/>
      <c r="X73" s="332"/>
      <c r="Y73" s="333" t="s">
        <v>647</v>
      </c>
      <c r="Z73" s="334" t="s">
        <v>757</v>
      </c>
      <c r="AA73" s="335">
        <v>1</v>
      </c>
      <c r="AB73" s="331">
        <v>1</v>
      </c>
      <c r="AC73" s="331">
        <v>1</v>
      </c>
      <c r="AD73" s="337" t="s">
        <v>157</v>
      </c>
      <c r="AE73" s="181" t="e">
        <f t="shared" si="273"/>
        <v>#N/A</v>
      </c>
      <c r="AF73" s="172" t="e">
        <f t="shared" si="240"/>
        <v>#N/A</v>
      </c>
      <c r="AG73" s="174" t="e">
        <f t="shared" si="241"/>
        <v>#N/A</v>
      </c>
      <c r="AH73" s="174" t="e">
        <f t="shared" si="242"/>
        <v>#N/A</v>
      </c>
      <c r="AI73" s="173">
        <v>3</v>
      </c>
      <c r="AJ73" s="173">
        <v>3</v>
      </c>
      <c r="AK73" s="181" t="e">
        <f t="shared" si="243"/>
        <v>#N/A</v>
      </c>
      <c r="AL73" s="172" t="e">
        <f t="shared" si="151"/>
        <v>#N/A</v>
      </c>
      <c r="AM73" s="296"/>
      <c r="AN73" s="347"/>
      <c r="AO73" s="347"/>
      <c r="AP73" s="347"/>
      <c r="AQ73" s="347"/>
      <c r="AR73" s="347"/>
      <c r="AS73" s="333" t="s">
        <v>647</v>
      </c>
      <c r="AT73" s="334" t="s">
        <v>757</v>
      </c>
      <c r="AU73" s="444">
        <v>5</v>
      </c>
      <c r="AV73" s="442">
        <v>5</v>
      </c>
      <c r="AW73" s="442">
        <v>1</v>
      </c>
      <c r="AX73" s="445" t="s">
        <v>165</v>
      </c>
      <c r="AY73" s="181" t="e">
        <f t="shared" si="274"/>
        <v>#N/A</v>
      </c>
      <c r="AZ73" s="172" t="e">
        <f t="shared" si="244"/>
        <v>#N/A</v>
      </c>
      <c r="BA73" s="426" t="e">
        <f t="shared" si="245"/>
        <v>#N/A</v>
      </c>
      <c r="BB73" s="443" t="e">
        <f t="shared" si="102"/>
        <v>#N/A</v>
      </c>
      <c r="BC73" s="429">
        <v>3</v>
      </c>
      <c r="BD73" s="173">
        <v>4</v>
      </c>
      <c r="BE73" s="181" t="e">
        <f t="shared" si="246"/>
        <v>#N/A</v>
      </c>
      <c r="BF73" s="172" t="e">
        <f t="shared" si="160"/>
        <v>#N/A</v>
      </c>
      <c r="BG73" s="296"/>
      <c r="BH73" s="347"/>
      <c r="BI73" s="347"/>
      <c r="BJ73" s="347"/>
      <c r="BK73" s="347"/>
      <c r="BL73" s="347"/>
      <c r="BM73" s="333" t="s">
        <v>647</v>
      </c>
      <c r="BN73" s="334" t="s">
        <v>757</v>
      </c>
      <c r="BO73" s="335">
        <v>5</v>
      </c>
      <c r="BP73" s="331">
        <v>5</v>
      </c>
      <c r="BQ73" s="331">
        <v>1</v>
      </c>
      <c r="BR73" s="337" t="s">
        <v>165</v>
      </c>
      <c r="BS73" s="181" t="e">
        <f t="shared" si="247"/>
        <v>#N/A</v>
      </c>
      <c r="BT73" s="172" t="e">
        <f t="shared" si="227"/>
        <v>#N/A</v>
      </c>
      <c r="BU73" s="174" t="e">
        <f t="shared" si="248"/>
        <v>#N/A</v>
      </c>
      <c r="BV73" s="375" t="e">
        <f t="shared" si="228"/>
        <v>#N/A</v>
      </c>
      <c r="BW73" s="173">
        <v>3</v>
      </c>
      <c r="BX73" s="173">
        <v>4</v>
      </c>
      <c r="BY73" s="181" t="e">
        <f t="shared" si="249"/>
        <v>#N/A</v>
      </c>
      <c r="BZ73" s="172" t="e">
        <f t="shared" si="229"/>
        <v>#N/A</v>
      </c>
      <c r="CA73" s="296"/>
      <c r="CB73" s="347"/>
      <c r="CC73" s="347"/>
      <c r="CD73" s="347"/>
      <c r="CE73" s="347"/>
      <c r="CF73" s="347"/>
      <c r="CG73" s="333" t="s">
        <v>647</v>
      </c>
      <c r="CH73" s="334" t="s">
        <v>757</v>
      </c>
      <c r="CI73" s="359" t="s">
        <v>756</v>
      </c>
      <c r="CJ73" s="331">
        <v>4</v>
      </c>
      <c r="CK73" s="331">
        <v>5</v>
      </c>
      <c r="CL73" s="331">
        <v>4</v>
      </c>
      <c r="CM73" s="337" t="s">
        <v>179</v>
      </c>
      <c r="CN73" s="181" t="e">
        <f t="shared" si="275"/>
        <v>#N/A</v>
      </c>
      <c r="CO73" s="172" t="e">
        <f t="shared" si="250"/>
        <v>#N/A</v>
      </c>
      <c r="CP73" s="174" t="e">
        <f t="shared" si="251"/>
        <v>#N/A</v>
      </c>
      <c r="CQ73" s="174" t="e">
        <f t="shared" si="252"/>
        <v>#N/A</v>
      </c>
      <c r="CR73" s="173">
        <v>4</v>
      </c>
      <c r="CS73" s="173">
        <v>2</v>
      </c>
      <c r="CT73" s="181" t="e">
        <f t="shared" si="253"/>
        <v>#N/A</v>
      </c>
      <c r="CU73" s="172" t="e">
        <f t="shared" si="254"/>
        <v>#N/A</v>
      </c>
      <c r="CV73" s="296" t="s">
        <v>174</v>
      </c>
      <c r="CW73" s="360" t="s">
        <v>758</v>
      </c>
      <c r="CX73" s="360" t="s">
        <v>759</v>
      </c>
      <c r="CY73" s="361" t="s">
        <v>760</v>
      </c>
      <c r="CZ73" s="361"/>
      <c r="DA73" s="361" t="s">
        <v>638</v>
      </c>
      <c r="DB73" s="361"/>
      <c r="DC73" s="361" t="s">
        <v>755</v>
      </c>
      <c r="DD73" s="333" t="s">
        <v>647</v>
      </c>
      <c r="DE73" s="334" t="s">
        <v>757</v>
      </c>
      <c r="DF73" s="335">
        <v>-1</v>
      </c>
      <c r="DG73" s="331">
        <v>-1</v>
      </c>
      <c r="DH73" s="331">
        <v>-1</v>
      </c>
      <c r="DI73" s="337"/>
      <c r="DJ73" s="181" t="e">
        <f t="shared" si="276"/>
        <v>#N/A</v>
      </c>
      <c r="DK73" s="172" t="e">
        <f>VLOOKUP(DL73*DH73,biorisk,3,FALSE)</f>
        <v>#N/A</v>
      </c>
      <c r="DL73" s="174" t="e">
        <f>VLOOKUP(DF73*DG73,likelihood,2,FALSE)</f>
        <v>#N/A</v>
      </c>
      <c r="DM73" s="375" t="e">
        <f>VLOOKUP(DL73*DH73,biorisk,2,FALSE)</f>
        <v>#N/A</v>
      </c>
      <c r="DN73" s="173">
        <v>-1</v>
      </c>
      <c r="DO73" s="173">
        <v>-1</v>
      </c>
      <c r="DP73" s="181" t="e">
        <f t="shared" si="258"/>
        <v>#N/A</v>
      </c>
      <c r="DQ73" s="172" t="e">
        <f>VLOOKUP(DM73&amp;DO73,futurerisk,3,FALSE)</f>
        <v>#N/A</v>
      </c>
      <c r="DR73" s="296"/>
      <c r="DS73" s="14"/>
      <c r="DT73" s="347"/>
      <c r="DU73" s="347"/>
      <c r="DV73" s="347"/>
      <c r="DW73" s="347"/>
      <c r="DX73" s="347"/>
      <c r="DY73" s="333" t="s">
        <v>647</v>
      </c>
      <c r="DZ73" s="334" t="s">
        <v>757</v>
      </c>
      <c r="EA73" s="335">
        <v>-1</v>
      </c>
      <c r="EB73" s="331">
        <v>-1</v>
      </c>
      <c r="EC73" s="331">
        <v>-1</v>
      </c>
      <c r="ED73" s="337" t="s">
        <v>761</v>
      </c>
      <c r="EE73" s="181" t="e">
        <f t="shared" si="277"/>
        <v>#N/A</v>
      </c>
      <c r="EF73" s="172" t="e">
        <f t="shared" si="260"/>
        <v>#N/A</v>
      </c>
      <c r="EG73" s="376" t="e">
        <f t="shared" si="261"/>
        <v>#N/A</v>
      </c>
      <c r="EH73" s="375" t="e">
        <f t="shared" si="262"/>
        <v>#N/A</v>
      </c>
      <c r="EI73" s="173"/>
      <c r="EJ73" s="173">
        <v>-1</v>
      </c>
      <c r="EK73" s="181" t="e">
        <f t="shared" si="263"/>
        <v>#N/A</v>
      </c>
      <c r="EL73" s="172" t="e">
        <f t="shared" si="264"/>
        <v>#N/A</v>
      </c>
      <c r="EM73" s="296"/>
      <c r="EN73" s="14"/>
      <c r="EO73" s="332"/>
      <c r="EP73" s="332"/>
      <c r="EQ73" s="332"/>
      <c r="ER73" s="332"/>
      <c r="ES73" s="332"/>
      <c r="ET73" s="333" t="s">
        <v>647</v>
      </c>
      <c r="EU73" s="334" t="s">
        <v>757</v>
      </c>
      <c r="EV73" s="335">
        <v>-1</v>
      </c>
      <c r="EW73" s="331">
        <v>-1</v>
      </c>
      <c r="EX73" s="331">
        <v>-1</v>
      </c>
      <c r="EY73" s="337" t="s">
        <v>761</v>
      </c>
      <c r="EZ73" s="181" t="e">
        <f t="shared" si="230"/>
        <v>#N/A</v>
      </c>
      <c r="FA73" s="172" t="e">
        <f t="shared" si="169"/>
        <v>#N/A</v>
      </c>
      <c r="FB73" s="376" t="e">
        <f t="shared" si="170"/>
        <v>#N/A</v>
      </c>
      <c r="FC73" s="375" t="e">
        <f t="shared" si="171"/>
        <v>#N/A</v>
      </c>
      <c r="FD73" s="173"/>
      <c r="FE73" s="173">
        <v>-1</v>
      </c>
      <c r="FF73" s="181" t="e">
        <f t="shared" si="265"/>
        <v>#N/A</v>
      </c>
      <c r="FG73" s="172" t="e">
        <f t="shared" si="266"/>
        <v>#N/A</v>
      </c>
      <c r="FH73" s="296"/>
      <c r="FI73" s="14"/>
      <c r="FJ73" s="332"/>
      <c r="FK73" s="332"/>
      <c r="FL73" s="332"/>
      <c r="FM73" s="332"/>
      <c r="FN73" s="332"/>
      <c r="FO73" s="333" t="s">
        <v>647</v>
      </c>
      <c r="FP73" s="334" t="s">
        <v>757</v>
      </c>
      <c r="FQ73" s="335">
        <v>-1</v>
      </c>
      <c r="FR73" s="331">
        <v>-1</v>
      </c>
      <c r="FS73" s="331">
        <v>-1</v>
      </c>
      <c r="FT73" s="337" t="s">
        <v>600</v>
      </c>
      <c r="FU73" s="181" t="e">
        <f t="shared" si="231"/>
        <v>#N/A</v>
      </c>
      <c r="FV73" s="172" t="e">
        <f t="shared" si="232"/>
        <v>#N/A</v>
      </c>
      <c r="FW73" s="376" t="e">
        <f t="shared" si="233"/>
        <v>#N/A</v>
      </c>
      <c r="FX73" s="375" t="e">
        <f t="shared" si="234"/>
        <v>#N/A</v>
      </c>
      <c r="FY73" s="173"/>
      <c r="FZ73" s="173">
        <v>-1</v>
      </c>
      <c r="GA73" s="181" t="e">
        <f t="shared" si="267"/>
        <v>#N/A</v>
      </c>
      <c r="GB73" s="172" t="e">
        <f t="shared" si="235"/>
        <v>#N/A</v>
      </c>
      <c r="GC73" s="296"/>
      <c r="GD73" s="14"/>
      <c r="GE73" s="332"/>
      <c r="GF73" s="332"/>
      <c r="GG73" s="332"/>
      <c r="GH73" s="332"/>
      <c r="GI73" s="332"/>
      <c r="GJ73" s="333" t="s">
        <v>647</v>
      </c>
      <c r="GK73" s="334" t="s">
        <v>757</v>
      </c>
      <c r="GL73" s="335">
        <v>-1</v>
      </c>
      <c r="GM73" s="331">
        <v>-1</v>
      </c>
      <c r="GN73" s="331">
        <v>-1</v>
      </c>
      <c r="GO73" s="337" t="s">
        <v>600</v>
      </c>
      <c r="GP73" s="181" t="e">
        <f t="shared" si="278"/>
        <v>#N/A</v>
      </c>
      <c r="GQ73" s="172" t="e">
        <f t="shared" si="268"/>
        <v>#N/A</v>
      </c>
      <c r="GR73" s="376" t="e">
        <f t="shared" si="236"/>
        <v>#N/A</v>
      </c>
      <c r="GS73" s="375" t="e">
        <f t="shared" si="269"/>
        <v>#N/A</v>
      </c>
      <c r="GT73" s="173"/>
      <c r="GU73" s="173">
        <v>-1</v>
      </c>
      <c r="GV73" s="181" t="e">
        <f t="shared" si="270"/>
        <v>#N/A</v>
      </c>
      <c r="GW73" s="172" t="e">
        <f t="shared" si="271"/>
        <v>#N/A</v>
      </c>
      <c r="GX73" s="296"/>
      <c r="GY73" s="14"/>
      <c r="GZ73" s="332"/>
      <c r="HA73" s="332"/>
      <c r="HB73" s="332"/>
      <c r="HC73" s="332"/>
      <c r="HD73" s="332"/>
      <c r="HE73" s="333" t="s">
        <v>647</v>
      </c>
      <c r="HF73" s="334" t="s">
        <v>757</v>
      </c>
    </row>
    <row r="74" spans="1:214" ht="100" customHeight="1" thickBot="1">
      <c r="A74" s="177" t="s">
        <v>577</v>
      </c>
      <c r="B74" s="176" t="s">
        <v>117</v>
      </c>
      <c r="C74" s="175" t="s">
        <v>51</v>
      </c>
      <c r="D74" s="37" t="s">
        <v>121</v>
      </c>
      <c r="E74" s="465">
        <v>70</v>
      </c>
      <c r="F74" s="37" t="s">
        <v>613</v>
      </c>
      <c r="G74" s="339">
        <v>-1</v>
      </c>
      <c r="H74" s="340">
        <v>-1</v>
      </c>
      <c r="I74" s="340">
        <v>-1</v>
      </c>
      <c r="J74" s="340" t="s">
        <v>179</v>
      </c>
      <c r="K74" s="181" t="e">
        <f t="shared" si="272"/>
        <v>#N/A</v>
      </c>
      <c r="L74" s="341" t="e">
        <f t="shared" si="223"/>
        <v>#N/A</v>
      </c>
      <c r="M74" s="342" t="e">
        <f t="shared" si="224"/>
        <v>#N/A</v>
      </c>
      <c r="N74" s="342" t="e">
        <f t="shared" si="195"/>
        <v>#N/A</v>
      </c>
      <c r="O74" s="343">
        <v>3</v>
      </c>
      <c r="P74" s="343">
        <v>-1</v>
      </c>
      <c r="Q74" s="181" t="e">
        <f t="shared" si="239"/>
        <v>#N/A</v>
      </c>
      <c r="R74" s="341" t="e">
        <f t="shared" si="225"/>
        <v>#N/A</v>
      </c>
      <c r="S74" s="296" t="s">
        <v>174</v>
      </c>
      <c r="T74" s="344"/>
      <c r="U74" s="344"/>
      <c r="V74" s="344"/>
      <c r="W74" s="344"/>
      <c r="X74" s="344"/>
      <c r="Y74" s="345" t="s">
        <v>647</v>
      </c>
      <c r="Z74" s="346" t="s">
        <v>762</v>
      </c>
      <c r="AA74" s="339">
        <v>-1</v>
      </c>
      <c r="AB74" s="340">
        <v>-1</v>
      </c>
      <c r="AC74" s="340">
        <v>-1</v>
      </c>
      <c r="AD74" s="340" t="s">
        <v>179</v>
      </c>
      <c r="AE74" s="181" t="e">
        <f t="shared" si="273"/>
        <v>#N/A</v>
      </c>
      <c r="AF74" s="341" t="e">
        <f>VLOOKUP(AG74*AC74,biorisk,3,FALSE)</f>
        <v>#N/A</v>
      </c>
      <c r="AG74" s="342" t="e">
        <f t="shared" si="241"/>
        <v>#N/A</v>
      </c>
      <c r="AH74" s="342" t="e">
        <f t="shared" si="242"/>
        <v>#N/A</v>
      </c>
      <c r="AI74" s="343">
        <v>3</v>
      </c>
      <c r="AJ74" s="343">
        <v>-1</v>
      </c>
      <c r="AK74" s="181" t="e">
        <f t="shared" si="243"/>
        <v>#N/A</v>
      </c>
      <c r="AL74" s="341" t="e">
        <f t="shared" si="151"/>
        <v>#N/A</v>
      </c>
      <c r="AM74" s="296"/>
      <c r="AN74" s="350"/>
      <c r="AO74" s="350"/>
      <c r="AP74" s="350"/>
      <c r="AQ74" s="350"/>
      <c r="AR74" s="350"/>
      <c r="AS74" s="345" t="s">
        <v>647</v>
      </c>
      <c r="AT74" s="346" t="s">
        <v>762</v>
      </c>
      <c r="AU74" s="446">
        <v>-1</v>
      </c>
      <c r="AV74" s="447">
        <v>-1</v>
      </c>
      <c r="AW74" s="447">
        <v>-1</v>
      </c>
      <c r="AX74" s="447" t="s">
        <v>179</v>
      </c>
      <c r="AY74" s="181" t="e">
        <f t="shared" si="274"/>
        <v>#N/A</v>
      </c>
      <c r="AZ74" s="341" t="e">
        <f t="shared" si="244"/>
        <v>#N/A</v>
      </c>
      <c r="BA74" s="427" t="e">
        <f t="shared" si="245"/>
        <v>#N/A</v>
      </c>
      <c r="BB74" s="443" t="e">
        <f t="shared" si="102"/>
        <v>#N/A</v>
      </c>
      <c r="BC74" s="430">
        <v>5</v>
      </c>
      <c r="BD74" s="343">
        <v>-1</v>
      </c>
      <c r="BE74" s="181" t="e">
        <f t="shared" si="246"/>
        <v>#N/A</v>
      </c>
      <c r="BF74" s="341" t="e">
        <f t="shared" si="160"/>
        <v>#N/A</v>
      </c>
      <c r="BG74" s="296"/>
      <c r="BH74" s="350"/>
      <c r="BI74" s="350"/>
      <c r="BJ74" s="350"/>
      <c r="BK74" s="350"/>
      <c r="BL74" s="350"/>
      <c r="BM74" s="345" t="s">
        <v>647</v>
      </c>
      <c r="BN74" s="346" t="s">
        <v>762</v>
      </c>
      <c r="BO74" s="339">
        <v>-1</v>
      </c>
      <c r="BP74" s="340">
        <v>-1</v>
      </c>
      <c r="BQ74" s="340">
        <v>-1</v>
      </c>
      <c r="BR74" s="340" t="s">
        <v>179</v>
      </c>
      <c r="BS74" s="181" t="e">
        <f t="shared" si="247"/>
        <v>#N/A</v>
      </c>
      <c r="BT74" s="172" t="e">
        <f t="shared" si="227"/>
        <v>#N/A</v>
      </c>
      <c r="BU74" s="174" t="e">
        <f t="shared" si="248"/>
        <v>#N/A</v>
      </c>
      <c r="BV74" s="375" t="e">
        <f t="shared" si="228"/>
        <v>#N/A</v>
      </c>
      <c r="BW74" s="343">
        <v>2</v>
      </c>
      <c r="BX74" s="343">
        <v>-1</v>
      </c>
      <c r="BY74" s="181" t="e">
        <f t="shared" si="249"/>
        <v>#N/A</v>
      </c>
      <c r="BZ74" s="172" t="e">
        <f t="shared" si="229"/>
        <v>#N/A</v>
      </c>
      <c r="CA74" s="296"/>
      <c r="CB74" s="350"/>
      <c r="CC74" s="350"/>
      <c r="CD74" s="350"/>
      <c r="CE74" s="350"/>
      <c r="CF74" s="350"/>
      <c r="CG74" s="345" t="s">
        <v>647</v>
      </c>
      <c r="CH74" s="346" t="s">
        <v>762</v>
      </c>
      <c r="CI74" s="366" t="s">
        <v>613</v>
      </c>
      <c r="CJ74" s="340">
        <v>5</v>
      </c>
      <c r="CK74" s="340">
        <v>5</v>
      </c>
      <c r="CL74" s="340">
        <v>5</v>
      </c>
      <c r="CM74" s="340" t="s">
        <v>165</v>
      </c>
      <c r="CN74" s="181" t="e">
        <f t="shared" si="275"/>
        <v>#N/A</v>
      </c>
      <c r="CO74" s="341" t="e">
        <f t="shared" si="250"/>
        <v>#N/A</v>
      </c>
      <c r="CP74" s="342" t="e">
        <f t="shared" si="251"/>
        <v>#N/A</v>
      </c>
      <c r="CQ74" s="342" t="e">
        <f t="shared" si="252"/>
        <v>#N/A</v>
      </c>
      <c r="CR74" s="343">
        <v>5</v>
      </c>
      <c r="CS74" s="343">
        <v>2</v>
      </c>
      <c r="CT74" s="181" t="e">
        <f t="shared" si="253"/>
        <v>#N/A</v>
      </c>
      <c r="CU74" s="341" t="e">
        <f t="shared" si="254"/>
        <v>#N/A</v>
      </c>
      <c r="CV74" s="296" t="s">
        <v>174</v>
      </c>
      <c r="CW74" s="367" t="s">
        <v>763</v>
      </c>
      <c r="CX74" s="367" t="s">
        <v>764</v>
      </c>
      <c r="CY74" s="368"/>
      <c r="CZ74" s="368"/>
      <c r="DA74" s="368" t="s">
        <v>638</v>
      </c>
      <c r="DB74" s="368"/>
      <c r="DC74" s="368" t="s">
        <v>765</v>
      </c>
      <c r="DD74" s="345" t="s">
        <v>647</v>
      </c>
      <c r="DE74" s="346" t="s">
        <v>762</v>
      </c>
      <c r="DF74" s="335">
        <v>-1</v>
      </c>
      <c r="DG74" s="331">
        <v>-1</v>
      </c>
      <c r="DH74" s="331">
        <v>-1</v>
      </c>
      <c r="DI74" s="337"/>
      <c r="DJ74" s="181" t="e">
        <f t="shared" si="276"/>
        <v>#N/A</v>
      </c>
      <c r="DK74" s="172" t="e">
        <f>VLOOKUP(DL74*DH74,biorisk,3,FALSE)</f>
        <v>#N/A</v>
      </c>
      <c r="DL74" s="174" t="e">
        <f>VLOOKUP(DF74*DG74,likelihood,2,FALSE)</f>
        <v>#N/A</v>
      </c>
      <c r="DM74" s="375" t="e">
        <f>VLOOKUP(DL74*DH74,biorisk,2,FALSE)</f>
        <v>#N/A</v>
      </c>
      <c r="DN74" s="173">
        <v>-1</v>
      </c>
      <c r="DO74" s="173">
        <v>-1</v>
      </c>
      <c r="DP74" s="181" t="e">
        <f t="shared" si="258"/>
        <v>#N/A</v>
      </c>
      <c r="DQ74" s="172" t="e">
        <f>VLOOKUP(DM74&amp;DO74,futurerisk,3,FALSE)</f>
        <v>#N/A</v>
      </c>
      <c r="DR74" s="296"/>
      <c r="DS74" s="373"/>
      <c r="DT74" s="350"/>
      <c r="DU74" s="350"/>
      <c r="DV74" s="350"/>
      <c r="DW74" s="350"/>
      <c r="DX74" s="350"/>
      <c r="DY74" s="345" t="s">
        <v>647</v>
      </c>
      <c r="DZ74" s="346" t="s">
        <v>762</v>
      </c>
      <c r="EA74" s="339">
        <v>-1</v>
      </c>
      <c r="EB74" s="340">
        <v>-1</v>
      </c>
      <c r="EC74" s="340">
        <v>-1</v>
      </c>
      <c r="ED74" s="340">
        <v>-1</v>
      </c>
      <c r="EE74" s="181" t="e">
        <f t="shared" si="277"/>
        <v>#N/A</v>
      </c>
      <c r="EF74" s="172" t="e">
        <f t="shared" si="260"/>
        <v>#N/A</v>
      </c>
      <c r="EG74" s="376" t="e">
        <f t="shared" si="261"/>
        <v>#N/A</v>
      </c>
      <c r="EH74" s="375" t="e">
        <f t="shared" si="262"/>
        <v>#N/A</v>
      </c>
      <c r="EI74" s="343"/>
      <c r="EJ74" s="343">
        <v>-1</v>
      </c>
      <c r="EK74" s="181" t="e">
        <f t="shared" si="263"/>
        <v>#N/A</v>
      </c>
      <c r="EL74" s="172" t="e">
        <f t="shared" si="264"/>
        <v>#N/A</v>
      </c>
      <c r="EM74" s="296"/>
      <c r="EN74" s="373"/>
      <c r="EO74" s="344"/>
      <c r="EP74" s="344"/>
      <c r="EQ74" s="344"/>
      <c r="ER74" s="344"/>
      <c r="ES74" s="344"/>
      <c r="ET74" s="345" t="s">
        <v>647</v>
      </c>
      <c r="EU74" s="346" t="s">
        <v>762</v>
      </c>
      <c r="EV74" s="339">
        <v>-1</v>
      </c>
      <c r="EW74" s="340">
        <v>-1</v>
      </c>
      <c r="EX74" s="340">
        <v>-1</v>
      </c>
      <c r="EY74" s="340"/>
      <c r="EZ74" s="181" t="e">
        <f t="shared" si="230"/>
        <v>#N/A</v>
      </c>
      <c r="FA74" s="172" t="e">
        <f t="shared" si="169"/>
        <v>#N/A</v>
      </c>
      <c r="FB74" s="376" t="e">
        <f t="shared" si="170"/>
        <v>#N/A</v>
      </c>
      <c r="FC74" s="375" t="e">
        <f t="shared" si="171"/>
        <v>#N/A</v>
      </c>
      <c r="FD74" s="343"/>
      <c r="FE74" s="343">
        <v>-1</v>
      </c>
      <c r="FF74" s="181" t="e">
        <f t="shared" si="265"/>
        <v>#N/A</v>
      </c>
      <c r="FG74" s="172" t="e">
        <f t="shared" si="266"/>
        <v>#N/A</v>
      </c>
      <c r="FH74" s="296"/>
      <c r="FI74" s="373"/>
      <c r="FJ74" s="344"/>
      <c r="FK74" s="344"/>
      <c r="FL74" s="344"/>
      <c r="FM74" s="344"/>
      <c r="FN74" s="344"/>
      <c r="FO74" s="345" t="s">
        <v>647</v>
      </c>
      <c r="FP74" s="346" t="s">
        <v>762</v>
      </c>
      <c r="FQ74" s="339">
        <v>-1</v>
      </c>
      <c r="FR74" s="340">
        <v>-1</v>
      </c>
      <c r="FS74" s="340">
        <v>-1</v>
      </c>
      <c r="FT74" s="340"/>
      <c r="FU74" s="181" t="e">
        <f t="shared" si="231"/>
        <v>#N/A</v>
      </c>
      <c r="FV74" s="172" t="e">
        <f t="shared" si="232"/>
        <v>#N/A</v>
      </c>
      <c r="FW74" s="376" t="e">
        <f t="shared" si="233"/>
        <v>#N/A</v>
      </c>
      <c r="FX74" s="375" t="e">
        <f t="shared" si="234"/>
        <v>#N/A</v>
      </c>
      <c r="FY74" s="343">
        <v>-1</v>
      </c>
      <c r="FZ74" s="343">
        <v>-1</v>
      </c>
      <c r="GA74" s="181" t="e">
        <f t="shared" si="267"/>
        <v>#N/A</v>
      </c>
      <c r="GB74" s="172" t="e">
        <f t="shared" si="235"/>
        <v>#N/A</v>
      </c>
      <c r="GC74" s="296"/>
      <c r="GD74" s="373"/>
      <c r="GE74" s="344"/>
      <c r="GF74" s="344"/>
      <c r="GG74" s="344"/>
      <c r="GH74" s="344"/>
      <c r="GI74" s="344"/>
      <c r="GJ74" s="345" t="s">
        <v>647</v>
      </c>
      <c r="GK74" s="346" t="s">
        <v>762</v>
      </c>
      <c r="GL74" s="339">
        <v>-1</v>
      </c>
      <c r="GM74" s="340">
        <v>-1</v>
      </c>
      <c r="GN74" s="340">
        <v>-1</v>
      </c>
      <c r="GO74" s="340"/>
      <c r="GP74" s="181" t="e">
        <f t="shared" si="278"/>
        <v>#N/A</v>
      </c>
      <c r="GQ74" s="172" t="e">
        <f t="shared" si="268"/>
        <v>#N/A</v>
      </c>
      <c r="GR74" s="376" t="e">
        <f t="shared" si="236"/>
        <v>#N/A</v>
      </c>
      <c r="GS74" s="375" t="e">
        <f t="shared" si="269"/>
        <v>#N/A</v>
      </c>
      <c r="GT74" s="343"/>
      <c r="GU74" s="343">
        <v>-1</v>
      </c>
      <c r="GV74" s="181" t="e">
        <f t="shared" si="270"/>
        <v>#N/A</v>
      </c>
      <c r="GW74" s="172" t="e">
        <f t="shared" si="271"/>
        <v>#N/A</v>
      </c>
      <c r="GX74" s="296"/>
      <c r="GY74" s="373"/>
      <c r="GZ74" s="344"/>
      <c r="HA74" s="344"/>
      <c r="HB74" s="344"/>
      <c r="HC74" s="344"/>
      <c r="HD74" s="344"/>
      <c r="HE74" s="345" t="s">
        <v>647</v>
      </c>
      <c r="HF74" s="346" t="s">
        <v>762</v>
      </c>
    </row>
  </sheetData>
  <sheetProtection formatCells="0" formatColumns="0" formatRows="0" insertColumns="0" insertRows="0" insertHyperlinks="0" deleteColumns="0" deleteRows="0" selectLockedCells="1"/>
  <mergeCells count="54">
    <mergeCell ref="AU1:BN1"/>
    <mergeCell ref="BO1:CH1"/>
    <mergeCell ref="CI1:DE1"/>
    <mergeCell ref="DF1:DZ1"/>
    <mergeCell ref="EA1:EU1"/>
    <mergeCell ref="AF2:AL2"/>
    <mergeCell ref="AF3:AH3"/>
    <mergeCell ref="AI3:AL3"/>
    <mergeCell ref="C1:F1"/>
    <mergeCell ref="G1:Z1"/>
    <mergeCell ref="AA1:AT1"/>
    <mergeCell ref="AA3:AD3"/>
    <mergeCell ref="L2:R2"/>
    <mergeCell ref="G3:J3"/>
    <mergeCell ref="L3:N3"/>
    <mergeCell ref="O3:R3"/>
    <mergeCell ref="AA2:AD2"/>
    <mergeCell ref="AZ2:BF2"/>
    <mergeCell ref="AU3:AX3"/>
    <mergeCell ref="AZ3:BB3"/>
    <mergeCell ref="BC3:BF3"/>
    <mergeCell ref="BO2:BZ2"/>
    <mergeCell ref="BO3:BR3"/>
    <mergeCell ref="BT3:BV3"/>
    <mergeCell ref="BW3:BZ3"/>
    <mergeCell ref="DF3:DI3"/>
    <mergeCell ref="DK3:DM3"/>
    <mergeCell ref="DN3:DQ3"/>
    <mergeCell ref="CR3:CU3"/>
    <mergeCell ref="CI2:CM2"/>
    <mergeCell ref="CO2:CU2"/>
    <mergeCell ref="CJ3:CM3"/>
    <mergeCell ref="CO3:CQ3"/>
    <mergeCell ref="EF2:EL2"/>
    <mergeCell ref="EA3:ED3"/>
    <mergeCell ref="EF3:EH3"/>
    <mergeCell ref="EI3:EL3"/>
    <mergeCell ref="FA2:FG2"/>
    <mergeCell ref="EV3:EY3"/>
    <mergeCell ref="FA3:FC3"/>
    <mergeCell ref="FD3:FG3"/>
    <mergeCell ref="EV1:FP1"/>
    <mergeCell ref="FQ1:GK1"/>
    <mergeCell ref="GL1:HF1"/>
    <mergeCell ref="GQ2:GW2"/>
    <mergeCell ref="GL3:GO3"/>
    <mergeCell ref="GT3:GW3"/>
    <mergeCell ref="GP3:GS3"/>
    <mergeCell ref="FV3:FX3"/>
    <mergeCell ref="FQ2:FT2"/>
    <mergeCell ref="FV2:GB2"/>
    <mergeCell ref="FQ3:FT3"/>
    <mergeCell ref="FY3:GB3"/>
    <mergeCell ref="GL2:GO2"/>
  </mergeCells>
  <conditionalFormatting sqref="A5:A74">
    <cfRule type="expression" dxfId="3109" priority="3842">
      <formula>#REF!="Water Quality"</formula>
    </cfRule>
    <cfRule type="expression" dxfId="3108" priority="3843">
      <formula>#REF!="Hatcheries, Fisheries, and Genetics"</formula>
    </cfRule>
    <cfRule type="expression" dxfId="3107" priority="3844">
      <formula>#REF!="Habitat"</formula>
    </cfRule>
    <cfRule type="expression" dxfId="3106" priority="3845">
      <formula>#REF!="Ecology"</formula>
    </cfRule>
  </conditionalFormatting>
  <conditionalFormatting sqref="G6:J7 L6:P7 R6:R7">
    <cfRule type="cellIs" dxfId="3105" priority="3104" stopIfTrue="1" operator="equal">
      <formula>"Y"</formula>
    </cfRule>
  </conditionalFormatting>
  <conditionalFormatting sqref="G9:J9 L9:P9">
    <cfRule type="cellIs" dxfId="3104" priority="3097" stopIfTrue="1" operator="equal">
      <formula>"Y"</formula>
    </cfRule>
  </conditionalFormatting>
  <conditionalFormatting sqref="G20:J22 L20:P22 R20:R22">
    <cfRule type="cellIs" dxfId="3103" priority="3069" stopIfTrue="1" operator="equal">
      <formula>"Y"</formula>
    </cfRule>
  </conditionalFormatting>
  <conditionalFormatting sqref="G36:J36 L36:P36 R36">
    <cfRule type="cellIs" dxfId="3102" priority="3055" stopIfTrue="1" operator="equal">
      <formula>"Y"</formula>
    </cfRule>
  </conditionalFormatting>
  <conditionalFormatting sqref="G38:AL38">
    <cfRule type="cellIs" dxfId="3101" priority="2971" stopIfTrue="1" operator="equal">
      <formula>"Y"</formula>
    </cfRule>
  </conditionalFormatting>
  <conditionalFormatting sqref="G51:AL52">
    <cfRule type="cellIs" dxfId="3100" priority="2957" stopIfTrue="1" operator="equal">
      <formula>"Y"</formula>
    </cfRule>
  </conditionalFormatting>
  <conditionalFormatting sqref="G57:AL57">
    <cfRule type="cellIs" dxfId="3099" priority="2950" stopIfTrue="1" operator="equal">
      <formula>"Y"</formula>
    </cfRule>
  </conditionalFormatting>
  <conditionalFormatting sqref="K2:K3 K75:K1048576">
    <cfRule type="cellIs" dxfId="3098" priority="120" stopIfTrue="1" operator="equal">
      <formula>"Y"</formula>
    </cfRule>
  </conditionalFormatting>
  <conditionalFormatting sqref="K5:K74">
    <cfRule type="cellIs" dxfId="3097" priority="118" stopIfTrue="1" operator="equal">
      <formula>"High"</formula>
    </cfRule>
    <cfRule type="cellIs" dxfId="3096" priority="119" stopIfTrue="1" operator="equal">
      <formula>"Moderate"</formula>
    </cfRule>
  </conditionalFormatting>
  <conditionalFormatting sqref="K5:AK74">
    <cfRule type="cellIs" dxfId="3095" priority="31" stopIfTrue="1" operator="equal">
      <formula>"Very High"</formula>
    </cfRule>
  </conditionalFormatting>
  <conditionalFormatting sqref="L5:L8">
    <cfRule type="cellIs" dxfId="3094" priority="3108" stopIfTrue="1" operator="equal">
      <formula>"Very High"</formula>
    </cfRule>
    <cfRule type="cellIs" dxfId="3093" priority="3109" stopIfTrue="1" operator="equal">
      <formula>"High"</formula>
    </cfRule>
    <cfRule type="cellIs" dxfId="3092" priority="3110" stopIfTrue="1" operator="equal">
      <formula>"Moderate"</formula>
    </cfRule>
  </conditionalFormatting>
  <conditionalFormatting sqref="L9:L13">
    <cfRule type="cellIs" dxfId="3091" priority="3101" stopIfTrue="1" operator="equal">
      <formula>"Very High"</formula>
    </cfRule>
    <cfRule type="cellIs" dxfId="3090" priority="3102" stopIfTrue="1" operator="equal">
      <formula>"High"</formula>
    </cfRule>
    <cfRule type="cellIs" dxfId="3089" priority="3103" stopIfTrue="1" operator="equal">
      <formula>"Moderate"</formula>
    </cfRule>
  </conditionalFormatting>
  <conditionalFormatting sqref="L14">
    <cfRule type="cellIs" dxfId="3088" priority="2025" stopIfTrue="1" operator="equal">
      <formula>"Very High"</formula>
    </cfRule>
    <cfRule type="cellIs" dxfId="3087" priority="2026" stopIfTrue="1" operator="equal">
      <formula>"High"</formula>
    </cfRule>
    <cfRule type="cellIs" dxfId="3086" priority="2027" stopIfTrue="1" operator="equal">
      <formula>"Moderate"</formula>
    </cfRule>
  </conditionalFormatting>
  <conditionalFormatting sqref="L15:L22">
    <cfRule type="cellIs" dxfId="3085" priority="3073" stopIfTrue="1" operator="equal">
      <formula>"Very High"</formula>
    </cfRule>
    <cfRule type="cellIs" dxfId="3084" priority="3074" stopIfTrue="1" operator="equal">
      <formula>"High"</formula>
    </cfRule>
    <cfRule type="cellIs" dxfId="3083" priority="3075" stopIfTrue="1" operator="equal">
      <formula>"Moderate"</formula>
    </cfRule>
  </conditionalFormatting>
  <conditionalFormatting sqref="L17:L19">
    <cfRule type="cellIs" dxfId="3082" priority="1734" stopIfTrue="1" operator="equal">
      <formula>"Very High"</formula>
    </cfRule>
    <cfRule type="cellIs" dxfId="3081" priority="1735" stopIfTrue="1" operator="equal">
      <formula>"High"</formula>
    </cfRule>
  </conditionalFormatting>
  <conditionalFormatting sqref="L19">
    <cfRule type="cellIs" dxfId="3080" priority="1736" stopIfTrue="1" operator="equal">
      <formula>"Moderate"</formula>
    </cfRule>
  </conditionalFormatting>
  <conditionalFormatting sqref="L23:L24">
    <cfRule type="cellIs" dxfId="3079" priority="1650" stopIfTrue="1" operator="equal">
      <formula>"Very High"</formula>
    </cfRule>
    <cfRule type="cellIs" dxfId="3078" priority="1651" stopIfTrue="1" operator="equal">
      <formula>"High"</formula>
    </cfRule>
    <cfRule type="cellIs" dxfId="3077" priority="1652" stopIfTrue="1" operator="equal">
      <formula>"Moderate"</formula>
    </cfRule>
  </conditionalFormatting>
  <conditionalFormatting sqref="L25:L36">
    <cfRule type="cellIs" dxfId="3076" priority="3059" stopIfTrue="1" operator="equal">
      <formula>"Very High"</formula>
    </cfRule>
    <cfRule type="cellIs" dxfId="3075" priority="3060" stopIfTrue="1" operator="equal">
      <formula>"High"</formula>
    </cfRule>
    <cfRule type="cellIs" dxfId="3074" priority="3061" stopIfTrue="1" operator="equal">
      <formula>"Moderate"</formula>
    </cfRule>
  </conditionalFormatting>
  <conditionalFormatting sqref="L26">
    <cfRule type="cellIs" dxfId="3073" priority="1596" stopIfTrue="1" operator="equal">
      <formula>"Very High"</formula>
    </cfRule>
    <cfRule type="cellIs" dxfId="3072" priority="1597" stopIfTrue="1" operator="equal">
      <formula>"High"</formula>
    </cfRule>
    <cfRule type="cellIs" dxfId="3071" priority="1598" stopIfTrue="1" operator="equal">
      <formula>"Moderate"</formula>
    </cfRule>
  </conditionalFormatting>
  <conditionalFormatting sqref="L29:L32">
    <cfRule type="cellIs" dxfId="3070" priority="1512" stopIfTrue="1" operator="equal">
      <formula>"Very High"</formula>
    </cfRule>
    <cfRule type="cellIs" dxfId="3069" priority="1513" stopIfTrue="1" operator="equal">
      <formula>"High"</formula>
    </cfRule>
    <cfRule type="cellIs" dxfId="3068" priority="1514" stopIfTrue="1" operator="equal">
      <formula>"Moderate"</formula>
    </cfRule>
  </conditionalFormatting>
  <conditionalFormatting sqref="L37">
    <cfRule type="cellIs" dxfId="3067" priority="1302" stopIfTrue="1" operator="equal">
      <formula>"Very High"</formula>
    </cfRule>
    <cfRule type="cellIs" dxfId="3066" priority="1303" stopIfTrue="1" operator="equal">
      <formula>"High"</formula>
    </cfRule>
    <cfRule type="cellIs" dxfId="3065" priority="1304" stopIfTrue="1" operator="equal">
      <formula>"Moderate"</formula>
    </cfRule>
  </conditionalFormatting>
  <conditionalFormatting sqref="L39">
    <cfRule type="cellIs" dxfId="3064" priority="1248" stopIfTrue="1" operator="equal">
      <formula>"Very High"</formula>
    </cfRule>
    <cfRule type="cellIs" dxfId="3063" priority="1249" stopIfTrue="1" operator="equal">
      <formula>"High"</formula>
    </cfRule>
    <cfRule type="cellIs" dxfId="3062" priority="1250" stopIfTrue="1" operator="equal">
      <formula>"Moderate"</formula>
    </cfRule>
  </conditionalFormatting>
  <conditionalFormatting sqref="L40:L52">
    <cfRule type="cellIs" dxfId="3061" priority="3031" stopIfTrue="1" operator="equal">
      <formula>"Very High"</formula>
    </cfRule>
    <cfRule type="cellIs" dxfId="3060" priority="3032" stopIfTrue="1" operator="equal">
      <formula>"High"</formula>
    </cfRule>
    <cfRule type="cellIs" dxfId="3059" priority="3033" stopIfTrue="1" operator="equal">
      <formula>"Moderate"</formula>
    </cfRule>
  </conditionalFormatting>
  <conditionalFormatting sqref="L45">
    <cfRule type="cellIs" dxfId="3058" priority="1785" stopIfTrue="1" operator="equal">
      <formula>"Very High"</formula>
    </cfRule>
    <cfRule type="cellIs" dxfId="3057" priority="1786" stopIfTrue="1" operator="equal">
      <formula>"High"</formula>
    </cfRule>
    <cfRule type="cellIs" dxfId="3056" priority="1787" stopIfTrue="1" operator="equal">
      <formula>"Moderate"</formula>
    </cfRule>
  </conditionalFormatting>
  <conditionalFormatting sqref="L53">
    <cfRule type="cellIs" dxfId="3055" priority="864" stopIfTrue="1" operator="equal">
      <formula>"Very High"</formula>
    </cfRule>
    <cfRule type="cellIs" dxfId="3054" priority="865" stopIfTrue="1" operator="equal">
      <formula>"High"</formula>
    </cfRule>
    <cfRule type="cellIs" dxfId="3053" priority="866" stopIfTrue="1" operator="equal">
      <formula>"Moderate"</formula>
    </cfRule>
  </conditionalFormatting>
  <conditionalFormatting sqref="L54:L57">
    <cfRule type="cellIs" dxfId="3052" priority="3024" stopIfTrue="1" operator="equal">
      <formula>"Very High"</formula>
    </cfRule>
    <cfRule type="cellIs" dxfId="3051" priority="3025" stopIfTrue="1" operator="equal">
      <formula>"High"</formula>
    </cfRule>
    <cfRule type="cellIs" dxfId="3050" priority="3026" stopIfTrue="1" operator="equal">
      <formula>"Moderate"</formula>
    </cfRule>
  </conditionalFormatting>
  <conditionalFormatting sqref="L56">
    <cfRule type="cellIs" dxfId="3049" priority="690" stopIfTrue="1" operator="equal">
      <formula>"Very High"</formula>
    </cfRule>
    <cfRule type="cellIs" dxfId="3048" priority="691" stopIfTrue="1" operator="equal">
      <formula>"High"</formula>
    </cfRule>
    <cfRule type="cellIs" dxfId="3047" priority="692" stopIfTrue="1" operator="equal">
      <formula>"Moderate"</formula>
    </cfRule>
  </conditionalFormatting>
  <conditionalFormatting sqref="L58:L68">
    <cfRule type="cellIs" dxfId="3046" priority="618" stopIfTrue="1" operator="equal">
      <formula>"Very High"</formula>
    </cfRule>
    <cfRule type="cellIs" dxfId="3045" priority="619" stopIfTrue="1" operator="equal">
      <formula>"High"</formula>
    </cfRule>
    <cfRule type="cellIs" dxfId="3044" priority="620" stopIfTrue="1" operator="equal">
      <formula>"Moderate"</formula>
    </cfRule>
  </conditionalFormatting>
  <conditionalFormatting sqref="L69:L74">
    <cfRule type="cellIs" dxfId="3043" priority="3836" stopIfTrue="1" operator="equal">
      <formula>"Very High"</formula>
    </cfRule>
    <cfRule type="cellIs" dxfId="3042" priority="3837" stopIfTrue="1" operator="equal">
      <formula>"High"</formula>
    </cfRule>
    <cfRule type="cellIs" dxfId="3041" priority="3838" stopIfTrue="1" operator="equal">
      <formula>"Moderate"</formula>
    </cfRule>
  </conditionalFormatting>
  <conditionalFormatting sqref="L38:AF38">
    <cfRule type="cellIs" dxfId="3040" priority="2975" stopIfTrue="1" operator="equal">
      <formula>"Very High"</formula>
    </cfRule>
    <cfRule type="cellIs" dxfId="3039" priority="2976" stopIfTrue="1" operator="equal">
      <formula>"High"</formula>
    </cfRule>
    <cfRule type="cellIs" dxfId="3038" priority="2977" stopIfTrue="1" operator="equal">
      <formula>"Moderate"</formula>
    </cfRule>
  </conditionalFormatting>
  <conditionalFormatting sqref="L46:AL48">
    <cfRule type="cellIs" dxfId="3037" priority="1053" stopIfTrue="1" operator="equal">
      <formula>"Very High"</formula>
    </cfRule>
    <cfRule type="cellIs" dxfId="3036" priority="1054" stopIfTrue="1" operator="equal">
      <formula>"High"</formula>
    </cfRule>
    <cfRule type="cellIs" dxfId="3035" priority="1055" stopIfTrue="1" operator="equal">
      <formula>"Moderate"</formula>
    </cfRule>
  </conditionalFormatting>
  <conditionalFormatting sqref="L17:CO18">
    <cfRule type="cellIs" dxfId="3034" priority="1769" stopIfTrue="1" operator="equal">
      <formula>"Moderate"</formula>
    </cfRule>
  </conditionalFormatting>
  <conditionalFormatting sqref="Q2:Q3 Q75:Q1048576">
    <cfRule type="cellIs" dxfId="3033" priority="116" stopIfTrue="1" operator="equal">
      <formula>"Y"</formula>
    </cfRule>
  </conditionalFormatting>
  <conditionalFormatting sqref="Q5:Q74">
    <cfRule type="cellIs" dxfId="3032" priority="35" stopIfTrue="1" operator="equal">
      <formula>"High"</formula>
    </cfRule>
    <cfRule type="cellIs" dxfId="3031" priority="36" stopIfTrue="1" operator="equal">
      <formula>"Moderate"</formula>
    </cfRule>
  </conditionalFormatting>
  <conditionalFormatting sqref="R6:R13">
    <cfRule type="cellIs" dxfId="3030" priority="3105" stopIfTrue="1" operator="equal">
      <formula>"Very High"</formula>
    </cfRule>
    <cfRule type="cellIs" dxfId="3029" priority="3106" stopIfTrue="1" operator="equal">
      <formula>"High"</formula>
    </cfRule>
    <cfRule type="cellIs" dxfId="3028" priority="3107" stopIfTrue="1" operator="equal">
      <formula>"Moderate"</formula>
    </cfRule>
  </conditionalFormatting>
  <conditionalFormatting sqref="R14">
    <cfRule type="cellIs" dxfId="3027" priority="2022" stopIfTrue="1" operator="equal">
      <formula>"Very High"</formula>
    </cfRule>
    <cfRule type="cellIs" dxfId="3026" priority="2023" stopIfTrue="1" operator="equal">
      <formula>"High"</formula>
    </cfRule>
    <cfRule type="cellIs" dxfId="3025" priority="2024" stopIfTrue="1" operator="equal">
      <formula>"Moderate"</formula>
    </cfRule>
  </conditionalFormatting>
  <conditionalFormatting sqref="R15:R16 R25 R27:R28 R33:R35 R40:R44 R49:R50 R54:R55 R69:R74">
    <cfRule type="cellIs" dxfId="3024" priority="3833" stopIfTrue="1" operator="equal">
      <formula>"Very High"</formula>
    </cfRule>
    <cfRule type="cellIs" dxfId="3023" priority="3834" stopIfTrue="1" operator="equal">
      <formula>"High"</formula>
    </cfRule>
    <cfRule type="cellIs" dxfId="3022" priority="3835" stopIfTrue="1" operator="equal">
      <formula>"Moderate"</formula>
    </cfRule>
  </conditionalFormatting>
  <conditionalFormatting sqref="R17:R19">
    <cfRule type="cellIs" dxfId="3021" priority="1731" stopIfTrue="1" operator="equal">
      <formula>"Very High"</formula>
    </cfRule>
  </conditionalFormatting>
  <conditionalFormatting sqref="R17:R45">
    <cfRule type="cellIs" dxfId="3020" priority="1783" stopIfTrue="1" operator="equal">
      <formula>"High"</formula>
    </cfRule>
    <cfRule type="cellIs" dxfId="3019" priority="1784" stopIfTrue="1" operator="equal">
      <formula>"Moderate"</formula>
    </cfRule>
  </conditionalFormatting>
  <conditionalFormatting sqref="R19">
    <cfRule type="cellIs" dxfId="3018" priority="1732" stopIfTrue="1" operator="equal">
      <formula>"High"</formula>
    </cfRule>
    <cfRule type="cellIs" dxfId="3017" priority="1733" stopIfTrue="1" operator="equal">
      <formula>"Moderate"</formula>
    </cfRule>
  </conditionalFormatting>
  <conditionalFormatting sqref="R20:R22">
    <cfRule type="cellIs" dxfId="3016" priority="3070" stopIfTrue="1" operator="equal">
      <formula>"Very High"</formula>
    </cfRule>
    <cfRule type="cellIs" dxfId="3015" priority="3071" stopIfTrue="1" operator="equal">
      <formula>"High"</formula>
    </cfRule>
    <cfRule type="cellIs" dxfId="3014" priority="3072" stopIfTrue="1" operator="equal">
      <formula>"Moderate"</formula>
    </cfRule>
  </conditionalFormatting>
  <conditionalFormatting sqref="R23:R24">
    <cfRule type="cellIs" dxfId="3013" priority="1647" stopIfTrue="1" operator="equal">
      <formula>"Very High"</formula>
    </cfRule>
    <cfRule type="cellIs" dxfId="3012" priority="1648" stopIfTrue="1" operator="equal">
      <formula>"High"</formula>
    </cfRule>
    <cfRule type="cellIs" dxfId="3011" priority="1649" stopIfTrue="1" operator="equal">
      <formula>"Moderate"</formula>
    </cfRule>
  </conditionalFormatting>
  <conditionalFormatting sqref="R26">
    <cfRule type="cellIs" dxfId="3010" priority="1593" stopIfTrue="1" operator="equal">
      <formula>"Very High"</formula>
    </cfRule>
    <cfRule type="cellIs" dxfId="3009" priority="1594" stopIfTrue="1" operator="equal">
      <formula>"High"</formula>
    </cfRule>
    <cfRule type="cellIs" dxfId="3008" priority="1595" stopIfTrue="1" operator="equal">
      <formula>"Moderate"</formula>
    </cfRule>
  </conditionalFormatting>
  <conditionalFormatting sqref="R29:R32">
    <cfRule type="cellIs" dxfId="3007" priority="1509" stopIfTrue="1" operator="equal">
      <formula>"Very High"</formula>
    </cfRule>
    <cfRule type="cellIs" dxfId="3006" priority="1510" stopIfTrue="1" operator="equal">
      <formula>"High"</formula>
    </cfRule>
    <cfRule type="cellIs" dxfId="3005" priority="1511" stopIfTrue="1" operator="equal">
      <formula>"Moderate"</formula>
    </cfRule>
  </conditionalFormatting>
  <conditionalFormatting sqref="R36">
    <cfRule type="cellIs" dxfId="3004" priority="3056" stopIfTrue="1" operator="equal">
      <formula>"Very High"</formula>
    </cfRule>
    <cfRule type="cellIs" dxfId="3003" priority="3057" stopIfTrue="1" operator="equal">
      <formula>"High"</formula>
    </cfRule>
    <cfRule type="cellIs" dxfId="3002" priority="3058" stopIfTrue="1" operator="equal">
      <formula>"Moderate"</formula>
    </cfRule>
  </conditionalFormatting>
  <conditionalFormatting sqref="R37">
    <cfRule type="cellIs" dxfId="3001" priority="1299" stopIfTrue="1" operator="equal">
      <formula>"Very High"</formula>
    </cfRule>
    <cfRule type="cellIs" dxfId="3000" priority="1300" stopIfTrue="1" operator="equal">
      <formula>"High"</formula>
    </cfRule>
    <cfRule type="cellIs" dxfId="2999" priority="1301" stopIfTrue="1" operator="equal">
      <formula>"Moderate"</formula>
    </cfRule>
  </conditionalFormatting>
  <conditionalFormatting sqref="R38:R52">
    <cfRule type="cellIs" dxfId="2998" priority="3029" stopIfTrue="1" operator="equal">
      <formula>"High"</formula>
    </cfRule>
    <cfRule type="cellIs" dxfId="2997" priority="3030" stopIfTrue="1" operator="equal">
      <formula>"Moderate"</formula>
    </cfRule>
  </conditionalFormatting>
  <conditionalFormatting sqref="R38:R57">
    <cfRule type="cellIs" dxfId="2996" priority="3021" stopIfTrue="1" operator="equal">
      <formula>"Very High"</formula>
    </cfRule>
  </conditionalFormatting>
  <conditionalFormatting sqref="R39">
    <cfRule type="cellIs" dxfId="2995" priority="1245" stopIfTrue="1" operator="equal">
      <formula>"Very High"</formula>
    </cfRule>
    <cfRule type="cellIs" dxfId="2994" priority="1246" stopIfTrue="1" operator="equal">
      <formula>"High"</formula>
    </cfRule>
    <cfRule type="cellIs" dxfId="2993" priority="1247" stopIfTrue="1" operator="equal">
      <formula>"Moderate"</formula>
    </cfRule>
  </conditionalFormatting>
  <conditionalFormatting sqref="R45">
    <cfRule type="cellIs" dxfId="2992" priority="1782" stopIfTrue="1" operator="equal">
      <formula>"Very High"</formula>
    </cfRule>
  </conditionalFormatting>
  <conditionalFormatting sqref="R51:R52">
    <cfRule type="cellIs" dxfId="2991" priority="3027" stopIfTrue="1" operator="equal">
      <formula>"Y"</formula>
    </cfRule>
    <cfRule type="cellIs" dxfId="2990" priority="3028" stopIfTrue="1" operator="equal">
      <formula>"Very High"</formula>
    </cfRule>
  </conditionalFormatting>
  <conditionalFormatting sqref="R53">
    <cfRule type="cellIs" dxfId="2989" priority="861" stopIfTrue="1" operator="equal">
      <formula>"Very High"</formula>
    </cfRule>
    <cfRule type="cellIs" dxfId="2988" priority="862" stopIfTrue="1" operator="equal">
      <formula>"High"</formula>
    </cfRule>
    <cfRule type="cellIs" dxfId="2987" priority="863" stopIfTrue="1" operator="equal">
      <formula>"Moderate"</formula>
    </cfRule>
  </conditionalFormatting>
  <conditionalFormatting sqref="R56">
    <cfRule type="cellIs" dxfId="2986" priority="687" stopIfTrue="1" operator="equal">
      <formula>"Very High"</formula>
    </cfRule>
    <cfRule type="cellIs" dxfId="2985" priority="688" stopIfTrue="1" operator="equal">
      <formula>"High"</formula>
    </cfRule>
    <cfRule type="cellIs" dxfId="2984" priority="689" stopIfTrue="1" operator="equal">
      <formula>"Moderate"</formula>
    </cfRule>
  </conditionalFormatting>
  <conditionalFormatting sqref="R57">
    <cfRule type="cellIs" dxfId="2983" priority="3022" stopIfTrue="1" operator="equal">
      <formula>"High"</formula>
    </cfRule>
    <cfRule type="cellIs" dxfId="2982" priority="3023" stopIfTrue="1" operator="equal">
      <formula>"Moderate"</formula>
    </cfRule>
  </conditionalFormatting>
  <conditionalFormatting sqref="R58:R68">
    <cfRule type="cellIs" dxfId="2981" priority="615" stopIfTrue="1" operator="equal">
      <formula>"Very High"</formula>
    </cfRule>
    <cfRule type="cellIs" dxfId="2980" priority="616" stopIfTrue="1" operator="equal">
      <formula>"High"</formula>
    </cfRule>
    <cfRule type="cellIs" dxfId="2979" priority="617" stopIfTrue="1" operator="equal">
      <formula>"Moderate"</formula>
    </cfRule>
  </conditionalFormatting>
  <conditionalFormatting sqref="R5:S5">
    <cfRule type="cellIs" dxfId="2978" priority="3715" stopIfTrue="1" operator="equal">
      <formula>"Very High"</formula>
    </cfRule>
    <cfRule type="cellIs" dxfId="2977" priority="3716" stopIfTrue="1" operator="equal">
      <formula>"High"</formula>
    </cfRule>
    <cfRule type="cellIs" dxfId="2976" priority="3717" stopIfTrue="1" operator="equal">
      <formula>"Moderate"</formula>
    </cfRule>
  </conditionalFormatting>
  <conditionalFormatting sqref="S2:S1048576">
    <cfRule type="cellIs" dxfId="2975" priority="3658" stopIfTrue="1" operator="equal">
      <formula>"Y"</formula>
    </cfRule>
  </conditionalFormatting>
  <conditionalFormatting sqref="S6:S74">
    <cfRule type="cellIs" dxfId="2974" priority="3659" stopIfTrue="1" operator="equal">
      <formula>"Very High"</formula>
    </cfRule>
    <cfRule type="cellIs" dxfId="2973" priority="3660" stopIfTrue="1" operator="equal">
      <formula>"High"</formula>
    </cfRule>
    <cfRule type="cellIs" dxfId="2972" priority="3661" stopIfTrue="1" operator="equal">
      <formula>"Moderate"</formula>
    </cfRule>
  </conditionalFormatting>
  <conditionalFormatting sqref="T5 AN5 BH5 CB5 DT5 EO5 FJ5 GE5 GZ5">
    <cfRule type="expression" dxfId="2971" priority="3832">
      <formula>$E:$E = "1"</formula>
    </cfRule>
  </conditionalFormatting>
  <conditionalFormatting sqref="AA6:AD7 AF6:AJ7 AL6:AL7">
    <cfRule type="cellIs" dxfId="2970" priority="3006" stopIfTrue="1" operator="equal">
      <formula>"Y"</formula>
    </cfRule>
  </conditionalFormatting>
  <conditionalFormatting sqref="AA25:AD26">
    <cfRule type="cellIs" dxfId="2969" priority="2417" stopIfTrue="1" operator="equal">
      <formula>"Y"</formula>
    </cfRule>
  </conditionalFormatting>
  <conditionalFormatting sqref="AA29:AD29">
    <cfRule type="cellIs" dxfId="2968" priority="2411" stopIfTrue="1" operator="equal">
      <formula>"Y"</formula>
    </cfRule>
  </conditionalFormatting>
  <conditionalFormatting sqref="AA36:AD36 AF36:AJ36 AL36">
    <cfRule type="cellIs" dxfId="2967" priority="2978" stopIfTrue="1" operator="equal">
      <formula>"Y"</formula>
    </cfRule>
  </conditionalFormatting>
  <conditionalFormatting sqref="AA20:EM22">
    <cfRule type="cellIs" dxfId="2966" priority="2630" stopIfTrue="1" operator="equal">
      <formula>"Y"</formula>
    </cfRule>
  </conditionalFormatting>
  <conditionalFormatting sqref="AE2:AE3 AE75:AE1048576">
    <cfRule type="cellIs" dxfId="2965" priority="112" stopIfTrue="1" operator="equal">
      <formula>"Y"</formula>
    </cfRule>
  </conditionalFormatting>
  <conditionalFormatting sqref="AE5:AE74">
    <cfRule type="cellIs" dxfId="2964" priority="110" stopIfTrue="1" operator="equal">
      <formula>"High"</formula>
    </cfRule>
    <cfRule type="cellIs" dxfId="2963" priority="111" stopIfTrue="1" operator="equal">
      <formula>"Moderate"</formula>
    </cfRule>
  </conditionalFormatting>
  <conditionalFormatting sqref="AF5 AF9:AF13 AF15:AF16 AF19 AF27:AF28 AF33:AF35 AF40:AF45 AF50 AF55 AF70:AF74">
    <cfRule type="cellIs" dxfId="2962" priority="3813" stopIfTrue="1" operator="equal">
      <formula>"High"</formula>
    </cfRule>
    <cfRule type="cellIs" dxfId="2961" priority="3814" stopIfTrue="1" operator="equal">
      <formula>"Moderate"</formula>
    </cfRule>
  </conditionalFormatting>
  <conditionalFormatting sqref="AF6:AF7">
    <cfRule type="cellIs" dxfId="2960" priority="3010" stopIfTrue="1" operator="equal">
      <formula>"Very High"</formula>
    </cfRule>
    <cfRule type="cellIs" dxfId="2959" priority="3011" stopIfTrue="1" operator="equal">
      <formula>"High"</formula>
    </cfRule>
    <cfRule type="cellIs" dxfId="2958" priority="3012" stopIfTrue="1" operator="equal">
      <formula>"Moderate"</formula>
    </cfRule>
  </conditionalFormatting>
  <conditionalFormatting sqref="AF8">
    <cfRule type="cellIs" dxfId="2957" priority="2272" stopIfTrue="1" operator="equal">
      <formula>"Very High"</formula>
    </cfRule>
    <cfRule type="cellIs" dxfId="2956" priority="2273" stopIfTrue="1" operator="equal">
      <formula>"High"</formula>
    </cfRule>
    <cfRule type="cellIs" dxfId="2955" priority="2274" stopIfTrue="1" operator="equal">
      <formula>"Moderate"</formula>
    </cfRule>
  </conditionalFormatting>
  <conditionalFormatting sqref="AF9:AF13 AF15:AF16 AF19 AF27:AF28 AF33:AF35 AF40:AF45 AF50 AF55 AF70:AF74">
    <cfRule type="cellIs" dxfId="2954" priority="3812" stopIfTrue="1" operator="equal">
      <formula>"Very High"</formula>
    </cfRule>
  </conditionalFormatting>
  <conditionalFormatting sqref="AF14">
    <cfRule type="cellIs" dxfId="2953" priority="2019" stopIfTrue="1" operator="equal">
      <formula>"Very High"</formula>
    </cfRule>
    <cfRule type="cellIs" dxfId="2952" priority="2020" stopIfTrue="1" operator="equal">
      <formula>"High"</formula>
    </cfRule>
    <cfRule type="cellIs" dxfId="2951" priority="2021" stopIfTrue="1" operator="equal">
      <formula>"Moderate"</formula>
    </cfRule>
  </conditionalFormatting>
  <conditionalFormatting sqref="AF17:AF18">
    <cfRule type="cellIs" dxfId="2950" priority="1905" stopIfTrue="1" operator="equal">
      <formula>"Very High"</formula>
    </cfRule>
    <cfRule type="cellIs" dxfId="2949" priority="1906" stopIfTrue="1" operator="equal">
      <formula>"High"</formula>
    </cfRule>
    <cfRule type="cellIs" dxfId="2948" priority="1907" stopIfTrue="1" operator="equal">
      <formula>"Moderate"</formula>
    </cfRule>
  </conditionalFormatting>
  <conditionalFormatting sqref="AF23:AF32">
    <cfRule type="cellIs" dxfId="2947" priority="1494" stopIfTrue="1" operator="equal">
      <formula>"Very High"</formula>
    </cfRule>
    <cfRule type="cellIs" dxfId="2946" priority="1495" stopIfTrue="1" operator="equal">
      <formula>"High"</formula>
    </cfRule>
    <cfRule type="cellIs" dxfId="2945" priority="1496" stopIfTrue="1" operator="equal">
      <formula>"Moderate"</formula>
    </cfRule>
  </conditionalFormatting>
  <conditionalFormatting sqref="AF36">
    <cfRule type="cellIs" dxfId="2944" priority="2982" stopIfTrue="1" operator="equal">
      <formula>"Very High"</formula>
    </cfRule>
    <cfRule type="cellIs" dxfId="2943" priority="2983" stopIfTrue="1" operator="equal">
      <formula>"High"</formula>
    </cfRule>
    <cfRule type="cellIs" dxfId="2942" priority="2984" stopIfTrue="1" operator="equal">
      <formula>"Moderate"</formula>
    </cfRule>
  </conditionalFormatting>
  <conditionalFormatting sqref="AF37">
    <cfRule type="cellIs" dxfId="2941" priority="1296" stopIfTrue="1" operator="equal">
      <formula>"Very High"</formula>
    </cfRule>
    <cfRule type="cellIs" dxfId="2940" priority="1297" stopIfTrue="1" operator="equal">
      <formula>"High"</formula>
    </cfRule>
    <cfRule type="cellIs" dxfId="2939" priority="1298" stopIfTrue="1" operator="equal">
      <formula>"Moderate"</formula>
    </cfRule>
  </conditionalFormatting>
  <conditionalFormatting sqref="AF39">
    <cfRule type="cellIs" dxfId="2938" priority="1242" stopIfTrue="1" operator="equal">
      <formula>"Very High"</formula>
    </cfRule>
    <cfRule type="cellIs" dxfId="2937" priority="1243" stopIfTrue="1" operator="equal">
      <formula>"High"</formula>
    </cfRule>
    <cfRule type="cellIs" dxfId="2936" priority="1244" stopIfTrue="1" operator="equal">
      <formula>"Moderate"</formula>
    </cfRule>
  </conditionalFormatting>
  <conditionalFormatting sqref="AF46:AF47">
    <cfRule type="cellIs" dxfId="2935" priority="1063" stopIfTrue="1" operator="equal">
      <formula>"High"</formula>
    </cfRule>
    <cfRule type="cellIs" dxfId="2934" priority="1064" stopIfTrue="1" operator="equal">
      <formula>"Moderate"</formula>
    </cfRule>
  </conditionalFormatting>
  <conditionalFormatting sqref="AF48:AF49">
    <cfRule type="cellIs" dxfId="2933" priority="906" stopIfTrue="1" operator="equal">
      <formula>"Very High"</formula>
    </cfRule>
  </conditionalFormatting>
  <conditionalFormatting sqref="AF49">
    <cfRule type="cellIs" dxfId="2932" priority="907" stopIfTrue="1" operator="equal">
      <formula>"High"</formula>
    </cfRule>
    <cfRule type="cellIs" dxfId="2931" priority="908" stopIfTrue="1" operator="equal">
      <formula>"Moderate"</formula>
    </cfRule>
  </conditionalFormatting>
  <conditionalFormatting sqref="AF51:AF52">
    <cfRule type="cellIs" dxfId="2930" priority="2961" stopIfTrue="1" operator="equal">
      <formula>"Very High"</formula>
    </cfRule>
    <cfRule type="cellIs" dxfId="2929" priority="2962" stopIfTrue="1" operator="equal">
      <formula>"High"</formula>
    </cfRule>
    <cfRule type="cellIs" dxfId="2928" priority="2963" stopIfTrue="1" operator="equal">
      <formula>"Moderate"</formula>
    </cfRule>
  </conditionalFormatting>
  <conditionalFormatting sqref="AF53:AF54">
    <cfRule type="cellIs" dxfId="2927" priority="800" stopIfTrue="1" operator="equal">
      <formula>"Moderate"</formula>
    </cfRule>
  </conditionalFormatting>
  <conditionalFormatting sqref="AF56">
    <cfRule type="cellIs" dxfId="2926" priority="684" stopIfTrue="1" operator="equal">
      <formula>"Very High"</formula>
    </cfRule>
    <cfRule type="cellIs" dxfId="2925" priority="685" stopIfTrue="1" operator="equal">
      <formula>"High"</formula>
    </cfRule>
    <cfRule type="cellIs" dxfId="2924" priority="686" stopIfTrue="1" operator="equal">
      <formula>"Moderate"</formula>
    </cfRule>
  </conditionalFormatting>
  <conditionalFormatting sqref="AF57">
    <cfRule type="cellIs" dxfId="2923" priority="2954" stopIfTrue="1" operator="equal">
      <formula>"Very High"</formula>
    </cfRule>
    <cfRule type="cellIs" dxfId="2922" priority="2955" stopIfTrue="1" operator="equal">
      <formula>"High"</formula>
    </cfRule>
    <cfRule type="cellIs" dxfId="2921" priority="2956" stopIfTrue="1" operator="equal">
      <formula>"Moderate"</formula>
    </cfRule>
  </conditionalFormatting>
  <conditionalFormatting sqref="AF64:AF67">
    <cfRule type="cellIs" dxfId="2920" priority="280" stopIfTrue="1" operator="equal">
      <formula>"Very High"</formula>
    </cfRule>
    <cfRule type="cellIs" dxfId="2919" priority="281" stopIfTrue="1" operator="equal">
      <formula>"High"</formula>
    </cfRule>
  </conditionalFormatting>
  <conditionalFormatting sqref="AF65:AF67">
    <cfRule type="cellIs" dxfId="2918" priority="282" stopIfTrue="1" operator="equal">
      <formula>"Moderate"</formula>
    </cfRule>
  </conditionalFormatting>
  <conditionalFormatting sqref="AF69">
    <cfRule type="cellIs" dxfId="2917" priority="173" stopIfTrue="1" operator="equal">
      <formula>"High"</formula>
    </cfRule>
    <cfRule type="cellIs" dxfId="2916" priority="174" stopIfTrue="1" operator="equal">
      <formula>"Moderate"</formula>
    </cfRule>
  </conditionalFormatting>
  <conditionalFormatting sqref="AF5:AM5 AM64:AM74">
    <cfRule type="cellIs" dxfId="2915" priority="3655" stopIfTrue="1" operator="equal">
      <formula>"Very High"</formula>
    </cfRule>
  </conditionalFormatting>
  <conditionalFormatting sqref="AF46:AZ47">
    <cfRule type="cellIs" dxfId="2914" priority="1044" stopIfTrue="1" operator="equal">
      <formula>"Very High"</formula>
    </cfRule>
  </conditionalFormatting>
  <conditionalFormatting sqref="AF48:AZ48">
    <cfRule type="cellIs" dxfId="2913" priority="1039" stopIfTrue="1" operator="equal">
      <formula>"High"</formula>
    </cfRule>
    <cfRule type="cellIs" dxfId="2912" priority="1040" stopIfTrue="1" operator="equal">
      <formula>"Moderate"</formula>
    </cfRule>
  </conditionalFormatting>
  <conditionalFormatting sqref="AF58:AZ61">
    <cfRule type="cellIs" dxfId="2911" priority="570" stopIfTrue="1" operator="equal">
      <formula>"Very High"</formula>
    </cfRule>
    <cfRule type="cellIs" dxfId="2910" priority="571" stopIfTrue="1" operator="equal">
      <formula>"High"</formula>
    </cfRule>
    <cfRule type="cellIs" dxfId="2909" priority="572" stopIfTrue="1" operator="equal">
      <formula>"Moderate"</formula>
    </cfRule>
  </conditionalFormatting>
  <conditionalFormatting sqref="AF68:AZ68">
    <cfRule type="cellIs" dxfId="2908" priority="221" stopIfTrue="1" operator="equal">
      <formula>"High"</formula>
    </cfRule>
    <cfRule type="cellIs" dxfId="2907" priority="222" stopIfTrue="1" operator="equal">
      <formula>"Moderate"</formula>
    </cfRule>
  </conditionalFormatting>
  <conditionalFormatting sqref="AF20:EM22">
    <cfRule type="cellIs" dxfId="2906" priority="2631" stopIfTrue="1" operator="equal">
      <formula>"Very High"</formula>
    </cfRule>
    <cfRule type="cellIs" dxfId="2905" priority="2632" stopIfTrue="1" operator="equal">
      <formula>"High"</formula>
    </cfRule>
    <cfRule type="cellIs" dxfId="2904" priority="2633" stopIfTrue="1" operator="equal">
      <formula>"Moderate"</formula>
    </cfRule>
  </conditionalFormatting>
  <conditionalFormatting sqref="AF62:FA63">
    <cfRule type="cellIs" dxfId="2903" priority="366" stopIfTrue="1" operator="equal">
      <formula>"Moderate"</formula>
    </cfRule>
  </conditionalFormatting>
  <conditionalFormatting sqref="AF62:FV63">
    <cfRule type="cellIs" dxfId="2902" priority="352" stopIfTrue="1" operator="equal">
      <formula>"Very High"</formula>
    </cfRule>
    <cfRule type="cellIs" dxfId="2901" priority="353" stopIfTrue="1" operator="equal">
      <formula>"High"</formula>
    </cfRule>
  </conditionalFormatting>
  <conditionalFormatting sqref="AF53:GW54">
    <cfRule type="cellIs" dxfId="2900" priority="711" stopIfTrue="1" operator="equal">
      <formula>"Very High"</formula>
    </cfRule>
    <cfRule type="cellIs" dxfId="2899" priority="712" stopIfTrue="1" operator="equal">
      <formula>"High"</formula>
    </cfRule>
  </conditionalFormatting>
  <conditionalFormatting sqref="AF64:GW64">
    <cfRule type="cellIs" dxfId="2898" priority="285" stopIfTrue="1" operator="equal">
      <formula>"Moderate"</formula>
    </cfRule>
  </conditionalFormatting>
  <conditionalFormatting sqref="AF68:GW69">
    <cfRule type="cellIs" dxfId="2897" priority="172" stopIfTrue="1" operator="equal">
      <formula>"Very High"</formula>
    </cfRule>
  </conditionalFormatting>
  <conditionalFormatting sqref="AI25:AJ26">
    <cfRule type="cellIs" dxfId="2896" priority="2418" stopIfTrue="1" operator="equal">
      <formula>"Y"</formula>
    </cfRule>
  </conditionalFormatting>
  <conditionalFormatting sqref="AI29:AJ29">
    <cfRule type="cellIs" dxfId="2895" priority="2412" stopIfTrue="1" operator="equal">
      <formula>"Y"</formula>
    </cfRule>
  </conditionalFormatting>
  <conditionalFormatting sqref="AK2:AK3 AK75:AK1048576">
    <cfRule type="cellIs" dxfId="2894" priority="72" stopIfTrue="1" operator="equal">
      <formula>"Y"</formula>
    </cfRule>
  </conditionalFormatting>
  <conditionalFormatting sqref="AK5:AK74">
    <cfRule type="cellIs" dxfId="2893" priority="32" stopIfTrue="1" operator="equal">
      <formula>"High"</formula>
    </cfRule>
    <cfRule type="cellIs" dxfId="2892" priority="33" stopIfTrue="1" operator="equal">
      <formula>"Moderate"</formula>
    </cfRule>
  </conditionalFormatting>
  <conditionalFormatting sqref="AL5 AL9:AL13 AL15:AL16 AL19 AL25:AL29 AL33:AL35 AL40:AL45 AL50 AL55 AL70:AL74">
    <cfRule type="cellIs" dxfId="2891" priority="3810" stopIfTrue="1" operator="equal">
      <formula>"High"</formula>
    </cfRule>
    <cfRule type="cellIs" dxfId="2890" priority="3811" stopIfTrue="1" operator="equal">
      <formula>"Moderate"</formula>
    </cfRule>
  </conditionalFormatting>
  <conditionalFormatting sqref="AL6:AL7">
    <cfRule type="cellIs" dxfId="2889" priority="3007" stopIfTrue="1" operator="equal">
      <formula>"Very High"</formula>
    </cfRule>
    <cfRule type="cellIs" dxfId="2888" priority="3008" stopIfTrue="1" operator="equal">
      <formula>"High"</formula>
    </cfRule>
    <cfRule type="cellIs" dxfId="2887" priority="3009" stopIfTrue="1" operator="equal">
      <formula>"Moderate"</formula>
    </cfRule>
  </conditionalFormatting>
  <conditionalFormatting sqref="AL8">
    <cfRule type="cellIs" dxfId="2886" priority="2269" stopIfTrue="1" operator="equal">
      <formula>"Very High"</formula>
    </cfRule>
    <cfRule type="cellIs" dxfId="2885" priority="2270" stopIfTrue="1" operator="equal">
      <formula>"High"</formula>
    </cfRule>
    <cfRule type="cellIs" dxfId="2884" priority="2271" stopIfTrue="1" operator="equal">
      <formula>"Moderate"</formula>
    </cfRule>
  </conditionalFormatting>
  <conditionalFormatting sqref="AL9:AL13 AL15:AL16 AL19 AL25:AL29 AL33:AL35 AL40:AL45 AL50 AL55 AL70:AL74">
    <cfRule type="cellIs" dxfId="2883" priority="3809" stopIfTrue="1" operator="equal">
      <formula>"Very High"</formula>
    </cfRule>
  </conditionalFormatting>
  <conditionalFormatting sqref="AL14">
    <cfRule type="cellIs" dxfId="2882" priority="2016" stopIfTrue="1" operator="equal">
      <formula>"Very High"</formula>
    </cfRule>
    <cfRule type="cellIs" dxfId="2881" priority="2017" stopIfTrue="1" operator="equal">
      <formula>"High"</formula>
    </cfRule>
    <cfRule type="cellIs" dxfId="2880" priority="2018" stopIfTrue="1" operator="equal">
      <formula>"Moderate"</formula>
    </cfRule>
  </conditionalFormatting>
  <conditionalFormatting sqref="AL17:AL18">
    <cfRule type="cellIs" dxfId="2879" priority="1902" stopIfTrue="1" operator="equal">
      <formula>"Very High"</formula>
    </cfRule>
    <cfRule type="cellIs" dxfId="2878" priority="1903" stopIfTrue="1" operator="equal">
      <formula>"High"</formula>
    </cfRule>
    <cfRule type="cellIs" dxfId="2877" priority="1904" stopIfTrue="1" operator="equal">
      <formula>"Moderate"</formula>
    </cfRule>
  </conditionalFormatting>
  <conditionalFormatting sqref="AL20:AL36">
    <cfRule type="cellIs" dxfId="2876" priority="2980" stopIfTrue="1" operator="equal">
      <formula>"High"</formula>
    </cfRule>
    <cfRule type="cellIs" dxfId="2875" priority="2981" stopIfTrue="1" operator="equal">
      <formula>"Moderate"</formula>
    </cfRule>
  </conditionalFormatting>
  <conditionalFormatting sqref="AL20:AL38">
    <cfRule type="cellIs" dxfId="2874" priority="2972" stopIfTrue="1" operator="equal">
      <formula>"Very High"</formula>
    </cfRule>
  </conditionalFormatting>
  <conditionalFormatting sqref="AL23:AL24">
    <cfRule type="cellIs" dxfId="2873" priority="1641" stopIfTrue="1" operator="equal">
      <formula>"Very High"</formula>
    </cfRule>
    <cfRule type="cellIs" dxfId="2872" priority="1642" stopIfTrue="1" operator="equal">
      <formula>"High"</formula>
    </cfRule>
    <cfRule type="cellIs" dxfId="2871" priority="1643" stopIfTrue="1" operator="equal">
      <formula>"Moderate"</formula>
    </cfRule>
  </conditionalFormatting>
  <conditionalFormatting sqref="AL30">
    <cfRule type="cellIs" dxfId="2870" priority="1503" stopIfTrue="1" operator="equal">
      <formula>"Very High"</formula>
    </cfRule>
    <cfRule type="cellIs" dxfId="2869" priority="1504" stopIfTrue="1" operator="equal">
      <formula>"High"</formula>
    </cfRule>
    <cfRule type="cellIs" dxfId="2868" priority="1505" stopIfTrue="1" operator="equal">
      <formula>"Moderate"</formula>
    </cfRule>
  </conditionalFormatting>
  <conditionalFormatting sqref="AL36">
    <cfRule type="cellIs" dxfId="2867" priority="2979" stopIfTrue="1" operator="equal">
      <formula>"Very High"</formula>
    </cfRule>
  </conditionalFormatting>
  <conditionalFormatting sqref="AL37">
    <cfRule type="cellIs" dxfId="2866" priority="1293" stopIfTrue="1" operator="equal">
      <formula>"Very High"</formula>
    </cfRule>
    <cfRule type="cellIs" dxfId="2865" priority="1294" stopIfTrue="1" operator="equal">
      <formula>"High"</formula>
    </cfRule>
    <cfRule type="cellIs" dxfId="2864" priority="1295" stopIfTrue="1" operator="equal">
      <formula>"Moderate"</formula>
    </cfRule>
  </conditionalFormatting>
  <conditionalFormatting sqref="AL38">
    <cfRule type="cellIs" dxfId="2863" priority="2973" stopIfTrue="1" operator="equal">
      <formula>"High"</formula>
    </cfRule>
    <cfRule type="cellIs" dxfId="2862" priority="2974" stopIfTrue="1" operator="equal">
      <formula>"Moderate"</formula>
    </cfRule>
  </conditionalFormatting>
  <conditionalFormatting sqref="AL39">
    <cfRule type="cellIs" dxfId="2861" priority="1239" stopIfTrue="1" operator="equal">
      <formula>"Very High"</formula>
    </cfRule>
    <cfRule type="cellIs" dxfId="2860" priority="1240" stopIfTrue="1" operator="equal">
      <formula>"High"</formula>
    </cfRule>
    <cfRule type="cellIs" dxfId="2859" priority="1241" stopIfTrue="1" operator="equal">
      <formula>"Moderate"</formula>
    </cfRule>
  </conditionalFormatting>
  <conditionalFormatting sqref="AL49:AL54">
    <cfRule type="cellIs" dxfId="2858" priority="795" stopIfTrue="1" operator="equal">
      <formula>"Very High"</formula>
    </cfRule>
    <cfRule type="cellIs" dxfId="2857" priority="802" stopIfTrue="1" operator="equal">
      <formula>"High"</formula>
    </cfRule>
    <cfRule type="cellIs" dxfId="2856" priority="803" stopIfTrue="1" operator="equal">
      <formula>"Moderate"</formula>
    </cfRule>
  </conditionalFormatting>
  <conditionalFormatting sqref="AL51:AL52">
    <cfRule type="cellIs" dxfId="2855" priority="2958" stopIfTrue="1" operator="equal">
      <formula>"Very High"</formula>
    </cfRule>
    <cfRule type="cellIs" dxfId="2854" priority="2959" stopIfTrue="1" operator="equal">
      <formula>"High"</formula>
    </cfRule>
    <cfRule type="cellIs" dxfId="2853" priority="2960" stopIfTrue="1" operator="equal">
      <formula>"Moderate"</formula>
    </cfRule>
  </conditionalFormatting>
  <conditionalFormatting sqref="AL53">
    <cfRule type="cellIs" dxfId="2852" priority="796" stopIfTrue="1" operator="equal">
      <formula>"High"</formula>
    </cfRule>
    <cfRule type="cellIs" dxfId="2851" priority="797" stopIfTrue="1" operator="equal">
      <formula>"Moderate"</formula>
    </cfRule>
  </conditionalFormatting>
  <conditionalFormatting sqref="AL56">
    <cfRule type="cellIs" dxfId="2850" priority="681" stopIfTrue="1" operator="equal">
      <formula>"Very High"</formula>
    </cfRule>
    <cfRule type="cellIs" dxfId="2849" priority="682" stopIfTrue="1" operator="equal">
      <formula>"High"</formula>
    </cfRule>
    <cfRule type="cellIs" dxfId="2848" priority="683" stopIfTrue="1" operator="equal">
      <formula>"Moderate"</formula>
    </cfRule>
  </conditionalFormatting>
  <conditionalFormatting sqref="AL57">
    <cfRule type="cellIs" dxfId="2847" priority="2951" stopIfTrue="1" operator="equal">
      <formula>"Very High"</formula>
    </cfRule>
    <cfRule type="cellIs" dxfId="2846" priority="2952" stopIfTrue="1" operator="equal">
      <formula>"High"</formula>
    </cfRule>
    <cfRule type="cellIs" dxfId="2845" priority="2953" stopIfTrue="1" operator="equal">
      <formula>"Moderate"</formula>
    </cfRule>
  </conditionalFormatting>
  <conditionalFormatting sqref="AL58:AL60">
    <cfRule type="cellIs" dxfId="2844" priority="597" stopIfTrue="1" operator="equal">
      <formula>"Very High"</formula>
    </cfRule>
    <cfRule type="cellIs" dxfId="2843" priority="598" stopIfTrue="1" operator="equal">
      <formula>"High"</formula>
    </cfRule>
    <cfRule type="cellIs" dxfId="2842" priority="599" stopIfTrue="1" operator="equal">
      <formula>"Moderate"</formula>
    </cfRule>
  </conditionalFormatting>
  <conditionalFormatting sqref="AL61">
    <cfRule type="cellIs" dxfId="2841" priority="593" stopIfTrue="1" operator="equal">
      <formula>"Moderate"</formula>
    </cfRule>
  </conditionalFormatting>
  <conditionalFormatting sqref="AL61:AL63">
    <cfRule type="cellIs" dxfId="2840" priority="393" stopIfTrue="1" operator="equal">
      <formula>"Very High"</formula>
    </cfRule>
  </conditionalFormatting>
  <conditionalFormatting sqref="AL62:AL63">
    <cfRule type="cellIs" dxfId="2839" priority="394" stopIfTrue="1" operator="equal">
      <formula>"High"</formula>
    </cfRule>
    <cfRule type="cellIs" dxfId="2838" priority="395" stopIfTrue="1" operator="equal">
      <formula>"Moderate"</formula>
    </cfRule>
  </conditionalFormatting>
  <conditionalFormatting sqref="AL64:AL68">
    <cfRule type="cellIs" dxfId="2837" priority="223" stopIfTrue="1" operator="equal">
      <formula>"Very High"</formula>
    </cfRule>
  </conditionalFormatting>
  <conditionalFormatting sqref="AL65:AL68">
    <cfRule type="cellIs" dxfId="2836" priority="224" stopIfTrue="1" operator="equal">
      <formula>"High"</formula>
    </cfRule>
    <cfRule type="cellIs" dxfId="2835" priority="225" stopIfTrue="1" operator="equal">
      <formula>"Moderate"</formula>
    </cfRule>
  </conditionalFormatting>
  <conditionalFormatting sqref="AL69">
    <cfRule type="cellIs" dxfId="2834" priority="169" stopIfTrue="1" operator="equal">
      <formula>"Very High"</formula>
    </cfRule>
    <cfRule type="cellIs" dxfId="2833" priority="170" stopIfTrue="1" operator="equal">
      <formula>"High"</formula>
    </cfRule>
    <cfRule type="cellIs" dxfId="2832" priority="171" stopIfTrue="1" operator="equal">
      <formula>"Moderate"</formula>
    </cfRule>
  </conditionalFormatting>
  <conditionalFormatting sqref="AL61:BF61">
    <cfRule type="cellIs" dxfId="2831" priority="568" stopIfTrue="1" operator="equal">
      <formula>"High"</formula>
    </cfRule>
  </conditionalFormatting>
  <conditionalFormatting sqref="AL31:CU32">
    <cfRule type="cellIs" dxfId="2830" priority="1439" stopIfTrue="1" operator="equal">
      <formula>"Moderate"</formula>
    </cfRule>
  </conditionalFormatting>
  <conditionalFormatting sqref="AL31:DQ32">
    <cfRule type="cellIs" dxfId="2829" priority="1420" stopIfTrue="1" operator="equal">
      <formula>"High"</formula>
    </cfRule>
  </conditionalFormatting>
  <conditionalFormatting sqref="AL31:GW32">
    <cfRule type="cellIs" dxfId="2828" priority="1347" stopIfTrue="1" operator="equal">
      <formula>"Very High"</formula>
    </cfRule>
  </conditionalFormatting>
  <conditionalFormatting sqref="AL64:GW64">
    <cfRule type="cellIs" dxfId="2827" priority="284" stopIfTrue="1" operator="equal">
      <formula>"High"</formula>
    </cfRule>
  </conditionalFormatting>
  <conditionalFormatting sqref="AM2:AM5 BG2:BG5 CA2:CA5 CV2:CV5 DR2:DR5 EM2:EM5 FH2:FH5 GC2:GC5 GX2:GX5">
    <cfRule type="cellIs" dxfId="2826" priority="3714" stopIfTrue="1" operator="equal">
      <formula>"Y"</formula>
    </cfRule>
  </conditionalFormatting>
  <conditionalFormatting sqref="AM5 AM64:AM74">
    <cfRule type="cellIs" dxfId="2825" priority="3656" stopIfTrue="1" operator="equal">
      <formula>"High"</formula>
    </cfRule>
    <cfRule type="cellIs" dxfId="2824" priority="3657" stopIfTrue="1" operator="equal">
      <formula>"Moderate"</formula>
    </cfRule>
  </conditionalFormatting>
  <conditionalFormatting sqref="AM6:AM60">
    <cfRule type="cellIs" dxfId="2823" priority="3598" stopIfTrue="1" operator="equal">
      <formula>"Y"</formula>
    </cfRule>
    <cfRule type="cellIs" dxfId="2822" priority="3599" stopIfTrue="1" operator="equal">
      <formula>"Very High"</formula>
    </cfRule>
    <cfRule type="cellIs" dxfId="2821" priority="3600" stopIfTrue="1" operator="equal">
      <formula>"High"</formula>
    </cfRule>
    <cfRule type="cellIs" dxfId="2820" priority="3601" stopIfTrue="1" operator="equal">
      <formula>"Moderate"</formula>
    </cfRule>
  </conditionalFormatting>
  <conditionalFormatting sqref="AM10">
    <cfRule type="cellIs" dxfId="2819" priority="2170" stopIfTrue="1" operator="equal">
      <formula>"Very High"</formula>
    </cfRule>
    <cfRule type="cellIs" dxfId="2818" priority="2171" stopIfTrue="1" operator="equal">
      <formula>"High"</formula>
    </cfRule>
    <cfRule type="cellIs" dxfId="2817" priority="2172" stopIfTrue="1" operator="equal">
      <formula>"Moderate"</formula>
    </cfRule>
  </conditionalFormatting>
  <conditionalFormatting sqref="AM10:AM63">
    <cfRule type="cellIs" dxfId="2816" priority="385" stopIfTrue="1" operator="equal">
      <formula>"Y"</formula>
    </cfRule>
  </conditionalFormatting>
  <conditionalFormatting sqref="AM62:AM63">
    <cfRule type="cellIs" dxfId="2815" priority="386" stopIfTrue="1" operator="equal">
      <formula>"Very High"</formula>
    </cfRule>
    <cfRule type="cellIs" dxfId="2814" priority="387" stopIfTrue="1" operator="equal">
      <formula>"High"</formula>
    </cfRule>
    <cfRule type="cellIs" dxfId="2813" priority="388" stopIfTrue="1" operator="equal">
      <formula>"Moderate"</formula>
    </cfRule>
  </conditionalFormatting>
  <conditionalFormatting sqref="AM64:AM1048576">
    <cfRule type="cellIs" dxfId="2812" priority="3654" stopIfTrue="1" operator="equal">
      <formula>"Y"</formula>
    </cfRule>
  </conditionalFormatting>
  <conditionalFormatting sqref="AY2:AY3 AY75:AY1048576">
    <cfRule type="cellIs" dxfId="2811" priority="104" stopIfTrue="1" operator="equal">
      <formula>"Y"</formula>
    </cfRule>
  </conditionalFormatting>
  <conditionalFormatting sqref="AY5:BE74">
    <cfRule type="cellIs" dxfId="2810" priority="28" stopIfTrue="1" operator="equal">
      <formula>"Very High"</formula>
    </cfRule>
    <cfRule type="cellIs" dxfId="2809" priority="29" stopIfTrue="1" operator="equal">
      <formula>"High"</formula>
    </cfRule>
    <cfRule type="cellIs" dxfId="2808" priority="30" stopIfTrue="1" operator="equal">
      <formula>"Moderate"</formula>
    </cfRule>
  </conditionalFormatting>
  <conditionalFormatting sqref="AZ5:AZ7 AZ9:AZ13 AZ15:AZ16 AZ25 AZ27:AZ28 AZ33 AZ35 AZ40:AZ41 AZ44:AZ45 AZ49:AZ50 AZ55 AZ62:AZ63 AZ70:AZ74">
    <cfRule type="cellIs" dxfId="2807" priority="3819" stopIfTrue="1" operator="equal">
      <formula>"Very High"</formula>
    </cfRule>
    <cfRule type="cellIs" dxfId="2806" priority="3820" stopIfTrue="1" operator="equal">
      <formula>"High"</formula>
    </cfRule>
    <cfRule type="cellIs" dxfId="2805" priority="3821" stopIfTrue="1" operator="equal">
      <formula>"Moderate"</formula>
    </cfRule>
  </conditionalFormatting>
  <conditionalFormatting sqref="AZ8">
    <cfRule type="cellIs" dxfId="2804" priority="2266" stopIfTrue="1" operator="equal">
      <formula>"Very High"</formula>
    </cfRule>
    <cfRule type="cellIs" dxfId="2803" priority="2267" stopIfTrue="1" operator="equal">
      <formula>"High"</formula>
    </cfRule>
    <cfRule type="cellIs" dxfId="2802" priority="2268" stopIfTrue="1" operator="equal">
      <formula>"Moderate"</formula>
    </cfRule>
  </conditionalFormatting>
  <conditionalFormatting sqref="AZ14">
    <cfRule type="cellIs" dxfId="2801" priority="2001" stopIfTrue="1" operator="equal">
      <formula>"Very High"</formula>
    </cfRule>
    <cfRule type="cellIs" dxfId="2800" priority="2002" stopIfTrue="1" operator="equal">
      <formula>"High"</formula>
    </cfRule>
    <cfRule type="cellIs" dxfId="2799" priority="2003" stopIfTrue="1" operator="equal">
      <formula>"Moderate"</formula>
    </cfRule>
  </conditionalFormatting>
  <conditionalFormatting sqref="AZ17:AZ19">
    <cfRule type="cellIs" dxfId="2798" priority="1779" stopIfTrue="1" operator="equal">
      <formula>"Very High"</formula>
    </cfRule>
    <cfRule type="cellIs" dxfId="2797" priority="1780" stopIfTrue="1" operator="equal">
      <formula>"High"</formula>
    </cfRule>
    <cfRule type="cellIs" dxfId="2796" priority="1781" stopIfTrue="1" operator="equal">
      <formula>"Moderate"</formula>
    </cfRule>
  </conditionalFormatting>
  <conditionalFormatting sqref="AZ20:AZ36">
    <cfRule type="cellIs" dxfId="2795" priority="2398" stopIfTrue="1" operator="equal">
      <formula>"Moderate"</formula>
    </cfRule>
  </conditionalFormatting>
  <conditionalFormatting sqref="AZ23:AZ24">
    <cfRule type="cellIs" dxfId="2794" priority="1638" stopIfTrue="1" operator="equal">
      <formula>"Very High"</formula>
    </cfRule>
    <cfRule type="cellIs" dxfId="2793" priority="1639" stopIfTrue="1" operator="equal">
      <formula>"High"</formula>
    </cfRule>
    <cfRule type="cellIs" dxfId="2792" priority="1640" stopIfTrue="1" operator="equal">
      <formula>"Moderate"</formula>
    </cfRule>
  </conditionalFormatting>
  <conditionalFormatting sqref="AZ26">
    <cfRule type="cellIs" dxfId="2791" priority="1590" stopIfTrue="1" operator="equal">
      <formula>"Very High"</formula>
    </cfRule>
    <cfRule type="cellIs" dxfId="2790" priority="1591" stopIfTrue="1" operator="equal">
      <formula>"High"</formula>
    </cfRule>
    <cfRule type="cellIs" dxfId="2789" priority="1592" stopIfTrue="1" operator="equal">
      <formula>"Moderate"</formula>
    </cfRule>
  </conditionalFormatting>
  <conditionalFormatting sqref="AZ29">
    <cfRule type="cellIs" dxfId="2788" priority="1554" stopIfTrue="1" operator="equal">
      <formula>"Very High"</formula>
    </cfRule>
    <cfRule type="cellIs" dxfId="2787" priority="1555" stopIfTrue="1" operator="equal">
      <formula>"High"</formula>
    </cfRule>
    <cfRule type="cellIs" dxfId="2786" priority="1556" stopIfTrue="1" operator="equal">
      <formula>"Moderate"</formula>
    </cfRule>
  </conditionalFormatting>
  <conditionalFormatting sqref="AZ36">
    <cfRule type="cellIs" dxfId="2785" priority="2396" stopIfTrue="1" operator="equal">
      <formula>"Very High"</formula>
    </cfRule>
    <cfRule type="cellIs" dxfId="2784" priority="2397" stopIfTrue="1" operator="equal">
      <formula>"High"</formula>
    </cfRule>
  </conditionalFormatting>
  <conditionalFormatting sqref="AZ37">
    <cfRule type="cellIs" dxfId="2783" priority="1290" stopIfTrue="1" operator="equal">
      <formula>"Very High"</formula>
    </cfRule>
    <cfRule type="cellIs" dxfId="2782" priority="1291" stopIfTrue="1" operator="equal">
      <formula>"High"</formula>
    </cfRule>
    <cfRule type="cellIs" dxfId="2781" priority="1292" stopIfTrue="1" operator="equal">
      <formula>"Moderate"</formula>
    </cfRule>
  </conditionalFormatting>
  <conditionalFormatting sqref="AZ38">
    <cfRule type="cellIs" dxfId="2780" priority="2393" stopIfTrue="1" operator="equal">
      <formula>"Very High"</formula>
    </cfRule>
    <cfRule type="cellIs" dxfId="2779" priority="2394" stopIfTrue="1" operator="equal">
      <formula>"High"</formula>
    </cfRule>
    <cfRule type="cellIs" dxfId="2778" priority="2395" stopIfTrue="1" operator="equal">
      <formula>"Moderate"</formula>
    </cfRule>
  </conditionalFormatting>
  <conditionalFormatting sqref="AZ39">
    <cfRule type="cellIs" dxfId="2777" priority="1236" stopIfTrue="1" operator="equal">
      <formula>"Very High"</formula>
    </cfRule>
    <cfRule type="cellIs" dxfId="2776" priority="1237" stopIfTrue="1" operator="equal">
      <formula>"High"</formula>
    </cfRule>
    <cfRule type="cellIs" dxfId="2775" priority="1238" stopIfTrue="1" operator="equal">
      <formula>"Moderate"</formula>
    </cfRule>
  </conditionalFormatting>
  <conditionalFormatting sqref="AZ42:AZ43">
    <cfRule type="cellIs" dxfId="2774" priority="1152" stopIfTrue="1" operator="equal">
      <formula>"Very High"</formula>
    </cfRule>
    <cfRule type="cellIs" dxfId="2773" priority="1153" stopIfTrue="1" operator="equal">
      <formula>"High"</formula>
    </cfRule>
    <cfRule type="cellIs" dxfId="2772" priority="1154" stopIfTrue="1" operator="equal">
      <formula>"Moderate"</formula>
    </cfRule>
  </conditionalFormatting>
  <conditionalFormatting sqref="AZ46:AZ47">
    <cfRule type="cellIs" dxfId="2771" priority="1045" stopIfTrue="1" operator="equal">
      <formula>"High"</formula>
    </cfRule>
    <cfRule type="cellIs" dxfId="2770" priority="1046" stopIfTrue="1" operator="equal">
      <formula>"Moderate"</formula>
    </cfRule>
  </conditionalFormatting>
  <conditionalFormatting sqref="AZ48">
    <cfRule type="cellIs" dxfId="2769" priority="1038" stopIfTrue="1" operator="equal">
      <formula>"Very High"</formula>
    </cfRule>
  </conditionalFormatting>
  <conditionalFormatting sqref="AZ51:AZ52">
    <cfRule type="cellIs" dxfId="2768" priority="2378" stopIfTrue="1" operator="equal">
      <formula>"Very High"</formula>
    </cfRule>
    <cfRule type="cellIs" dxfId="2767" priority="2379" stopIfTrue="1" operator="equal">
      <formula>"High"</formula>
    </cfRule>
    <cfRule type="cellIs" dxfId="2766" priority="2380" stopIfTrue="1" operator="equal">
      <formula>"Moderate"</formula>
    </cfRule>
  </conditionalFormatting>
  <conditionalFormatting sqref="AZ53:AZ54">
    <cfRule type="cellIs" dxfId="2765" priority="788" stopIfTrue="1" operator="equal">
      <formula>"Moderate"</formula>
    </cfRule>
  </conditionalFormatting>
  <conditionalFormatting sqref="AZ56">
    <cfRule type="cellIs" dxfId="2764" priority="678" stopIfTrue="1" operator="equal">
      <formula>"Very High"</formula>
    </cfRule>
    <cfRule type="cellIs" dxfId="2763" priority="679" stopIfTrue="1" operator="equal">
      <formula>"High"</formula>
    </cfRule>
    <cfRule type="cellIs" dxfId="2762" priority="680" stopIfTrue="1" operator="equal">
      <formula>"Moderate"</formula>
    </cfRule>
  </conditionalFormatting>
  <conditionalFormatting sqref="AZ57">
    <cfRule type="cellIs" dxfId="2761" priority="2372" stopIfTrue="1" operator="equal">
      <formula>"Very High"</formula>
    </cfRule>
    <cfRule type="cellIs" dxfId="2760" priority="2373" stopIfTrue="1" operator="equal">
      <formula>"High"</formula>
    </cfRule>
    <cfRule type="cellIs" dxfId="2759" priority="2374" stopIfTrue="1" operator="equal">
      <formula>"Moderate"</formula>
    </cfRule>
  </conditionalFormatting>
  <conditionalFormatting sqref="AZ64:AZ67">
    <cfRule type="cellIs" dxfId="2758" priority="274" stopIfTrue="1" operator="equal">
      <formula>"Very High"</formula>
    </cfRule>
  </conditionalFormatting>
  <conditionalFormatting sqref="AZ65:AZ67">
    <cfRule type="cellIs" dxfId="2757" priority="275" stopIfTrue="1" operator="equal">
      <formula>"High"</formula>
    </cfRule>
    <cfRule type="cellIs" dxfId="2756" priority="276" stopIfTrue="1" operator="equal">
      <formula>"Moderate"</formula>
    </cfRule>
  </conditionalFormatting>
  <conditionalFormatting sqref="AZ68:AZ69">
    <cfRule type="cellIs" dxfId="2755" priority="166" stopIfTrue="1" operator="equal">
      <formula>"Very High"</formula>
    </cfRule>
  </conditionalFormatting>
  <conditionalFormatting sqref="AZ69">
    <cfRule type="cellIs" dxfId="2754" priority="167" stopIfTrue="1" operator="equal">
      <formula>"High"</formula>
    </cfRule>
    <cfRule type="cellIs" dxfId="2753" priority="168" stopIfTrue="1" operator="equal">
      <formula>"Moderate"</formula>
    </cfRule>
  </conditionalFormatting>
  <conditionalFormatting sqref="AZ30:CO32">
    <cfRule type="cellIs" dxfId="2752" priority="1442" stopIfTrue="1" operator="equal">
      <formula>"Moderate"</formula>
    </cfRule>
  </conditionalFormatting>
  <conditionalFormatting sqref="AZ20:DK22">
    <cfRule type="cellIs" dxfId="2751" priority="2200" stopIfTrue="1" operator="equal">
      <formula>"Very High"</formula>
    </cfRule>
    <cfRule type="cellIs" dxfId="2750" priority="2201" stopIfTrue="1" operator="equal">
      <formula>"High"</formula>
    </cfRule>
  </conditionalFormatting>
  <conditionalFormatting sqref="AZ30:EF32">
    <cfRule type="cellIs" dxfId="2749" priority="1404" stopIfTrue="1" operator="equal">
      <formula>"Very High"</formula>
    </cfRule>
    <cfRule type="cellIs" dxfId="2748" priority="1405" stopIfTrue="1" operator="equal">
      <formula>"High"</formula>
    </cfRule>
  </conditionalFormatting>
  <conditionalFormatting sqref="AZ34:FG34">
    <cfRule type="cellIs" dxfId="2747" priority="1312" stopIfTrue="1" operator="equal">
      <formula>"High"</formula>
    </cfRule>
    <cfRule type="cellIs" dxfId="2746" priority="1313" stopIfTrue="1" operator="equal">
      <formula>"Moderate"</formula>
    </cfRule>
  </conditionalFormatting>
  <conditionalFormatting sqref="AZ34:GQ34">
    <cfRule type="cellIs" dxfId="2745" priority="1308" stopIfTrue="1" operator="equal">
      <formula>"Very High"</formula>
    </cfRule>
  </conditionalFormatting>
  <conditionalFormatting sqref="BE2:BE3 BE75:BE1048576">
    <cfRule type="cellIs" dxfId="2744" priority="68" stopIfTrue="1" operator="equal">
      <formula>"Y"</formula>
    </cfRule>
  </conditionalFormatting>
  <conditionalFormatting sqref="BF5:BF7 BF9:BF13 BF15:BF16 BF20:BF22 BF25 BF27:BF28 BF33 BF35:BF36 BF38 BF40:BF41 BF44:BF45 BF49:BF50 BF55 BF62:BF63 BF70:BF74">
    <cfRule type="cellIs" dxfId="2743" priority="3816" stopIfTrue="1" operator="equal">
      <formula>"Very High"</formula>
    </cfRule>
    <cfRule type="cellIs" dxfId="2742" priority="3817" stopIfTrue="1" operator="equal">
      <formula>"High"</formula>
    </cfRule>
    <cfRule type="cellIs" dxfId="2741" priority="3818" stopIfTrue="1" operator="equal">
      <formula>"Moderate"</formula>
    </cfRule>
  </conditionalFormatting>
  <conditionalFormatting sqref="BF8">
    <cfRule type="cellIs" dxfId="2740" priority="2263" stopIfTrue="1" operator="equal">
      <formula>"Very High"</formula>
    </cfRule>
    <cfRule type="cellIs" dxfId="2739" priority="2264" stopIfTrue="1" operator="equal">
      <formula>"High"</formula>
    </cfRule>
    <cfRule type="cellIs" dxfId="2738" priority="2265" stopIfTrue="1" operator="equal">
      <formula>"Moderate"</formula>
    </cfRule>
  </conditionalFormatting>
  <conditionalFormatting sqref="BF14">
    <cfRule type="cellIs" dxfId="2737" priority="1998" stopIfTrue="1" operator="equal">
      <formula>"Very High"</formula>
    </cfRule>
    <cfRule type="cellIs" dxfId="2736" priority="1999" stopIfTrue="1" operator="equal">
      <formula>"High"</formula>
    </cfRule>
    <cfRule type="cellIs" dxfId="2735" priority="2000" stopIfTrue="1" operator="equal">
      <formula>"Moderate"</formula>
    </cfRule>
  </conditionalFormatting>
  <conditionalFormatting sqref="BF17:BF19">
    <cfRule type="cellIs" dxfId="2734" priority="1776" stopIfTrue="1" operator="equal">
      <formula>"Very High"</formula>
    </cfRule>
    <cfRule type="cellIs" dxfId="2733" priority="1777" stopIfTrue="1" operator="equal">
      <formula>"High"</formula>
    </cfRule>
    <cfRule type="cellIs" dxfId="2732" priority="1778" stopIfTrue="1" operator="equal">
      <formula>"Moderate"</formula>
    </cfRule>
  </conditionalFormatting>
  <conditionalFormatting sqref="BF23">
    <cfRule type="cellIs" dxfId="2731" priority="1673" stopIfTrue="1" operator="equal">
      <formula>"Moderate"</formula>
    </cfRule>
  </conditionalFormatting>
  <conditionalFormatting sqref="BF23:BF24">
    <cfRule type="cellIs" dxfId="2730" priority="1635" stopIfTrue="1" operator="equal">
      <formula>"Very High"</formula>
    </cfRule>
    <cfRule type="cellIs" dxfId="2729" priority="1636" stopIfTrue="1" operator="equal">
      <formula>"High"</formula>
    </cfRule>
  </conditionalFormatting>
  <conditionalFormatting sqref="BF24">
    <cfRule type="cellIs" dxfId="2728" priority="1637" stopIfTrue="1" operator="equal">
      <formula>"Moderate"</formula>
    </cfRule>
  </conditionalFormatting>
  <conditionalFormatting sqref="BF26">
    <cfRule type="cellIs" dxfId="2727" priority="1587" stopIfTrue="1" operator="equal">
      <formula>"Very High"</formula>
    </cfRule>
    <cfRule type="cellIs" dxfId="2726" priority="1588" stopIfTrue="1" operator="equal">
      <formula>"High"</formula>
    </cfRule>
    <cfRule type="cellIs" dxfId="2725" priority="1589" stopIfTrue="1" operator="equal">
      <formula>"Moderate"</formula>
    </cfRule>
  </conditionalFormatting>
  <conditionalFormatting sqref="BF29:BF30">
    <cfRule type="cellIs" dxfId="2724" priority="1485" stopIfTrue="1" operator="equal">
      <formula>"Very High"</formula>
    </cfRule>
    <cfRule type="cellIs" dxfId="2723" priority="1486" stopIfTrue="1" operator="equal">
      <formula>"High"</formula>
    </cfRule>
    <cfRule type="cellIs" dxfId="2722" priority="1487" stopIfTrue="1" operator="equal">
      <formula>"Moderate"</formula>
    </cfRule>
  </conditionalFormatting>
  <conditionalFormatting sqref="BF37">
    <cfRule type="cellIs" dxfId="2721" priority="1287" stopIfTrue="1" operator="equal">
      <formula>"Very High"</formula>
    </cfRule>
    <cfRule type="cellIs" dxfId="2720" priority="1288" stopIfTrue="1" operator="equal">
      <formula>"High"</formula>
    </cfRule>
    <cfRule type="cellIs" dxfId="2719" priority="1289" stopIfTrue="1" operator="equal">
      <formula>"Moderate"</formula>
    </cfRule>
  </conditionalFormatting>
  <conditionalFormatting sqref="BF39">
    <cfRule type="cellIs" dxfId="2718" priority="1233" stopIfTrue="1" operator="equal">
      <formula>"Very High"</formula>
    </cfRule>
    <cfRule type="cellIs" dxfId="2717" priority="1234" stopIfTrue="1" operator="equal">
      <formula>"High"</formula>
    </cfRule>
    <cfRule type="cellIs" dxfId="2716" priority="1235" stopIfTrue="1" operator="equal">
      <formula>"Moderate"</formula>
    </cfRule>
  </conditionalFormatting>
  <conditionalFormatting sqref="BF42:BF43">
    <cfRule type="cellIs" dxfId="2715" priority="1149" stopIfTrue="1" operator="equal">
      <formula>"Very High"</formula>
    </cfRule>
    <cfRule type="cellIs" dxfId="2714" priority="1150" stopIfTrue="1" operator="equal">
      <formula>"High"</formula>
    </cfRule>
    <cfRule type="cellIs" dxfId="2713" priority="1151" stopIfTrue="1" operator="equal">
      <formula>"Moderate"</formula>
    </cfRule>
  </conditionalFormatting>
  <conditionalFormatting sqref="BF46">
    <cfRule type="cellIs" dxfId="2712" priority="1047" stopIfTrue="1" operator="equal">
      <formula>"Very High"</formula>
    </cfRule>
    <cfRule type="cellIs" dxfId="2711" priority="1048" stopIfTrue="1" operator="equal">
      <formula>"High"</formula>
    </cfRule>
    <cfRule type="cellIs" dxfId="2710" priority="1049" stopIfTrue="1" operator="equal">
      <formula>"Moderate"</formula>
    </cfRule>
  </conditionalFormatting>
  <conditionalFormatting sqref="BF51:BF57">
    <cfRule type="cellIs" dxfId="2709" priority="2369" stopIfTrue="1" operator="equal">
      <formula>"Very High"</formula>
    </cfRule>
    <cfRule type="cellIs" dxfId="2708" priority="2370" stopIfTrue="1" operator="equal">
      <formula>"High"</formula>
    </cfRule>
    <cfRule type="cellIs" dxfId="2707" priority="2371" stopIfTrue="1" operator="equal">
      <formula>"Moderate"</formula>
    </cfRule>
  </conditionalFormatting>
  <conditionalFormatting sqref="BF56">
    <cfRule type="cellIs" dxfId="2706" priority="675" stopIfTrue="1" operator="equal">
      <formula>"Very High"</formula>
    </cfRule>
    <cfRule type="cellIs" dxfId="2705" priority="676" stopIfTrue="1" operator="equal">
      <formula>"High"</formula>
    </cfRule>
    <cfRule type="cellIs" dxfId="2704" priority="677" stopIfTrue="1" operator="equal">
      <formula>"Moderate"</formula>
    </cfRule>
  </conditionalFormatting>
  <conditionalFormatting sqref="BF58:BF60">
    <cfRule type="cellIs" dxfId="2703" priority="574" stopIfTrue="1" operator="equal">
      <formula>"High"</formula>
    </cfRule>
    <cfRule type="cellIs" dxfId="2702" priority="575" stopIfTrue="1" operator="equal">
      <formula>"Moderate"</formula>
    </cfRule>
  </conditionalFormatting>
  <conditionalFormatting sqref="BF61">
    <cfRule type="cellIs" dxfId="2701" priority="569" stopIfTrue="1" operator="equal">
      <formula>"Moderate"</formula>
    </cfRule>
  </conditionalFormatting>
  <conditionalFormatting sqref="BF64">
    <cfRule type="cellIs" dxfId="2700" priority="325" stopIfTrue="1" operator="equal">
      <formula>"Very High"</formula>
    </cfRule>
    <cfRule type="cellIs" dxfId="2699" priority="326" stopIfTrue="1" operator="equal">
      <formula>"High"</formula>
    </cfRule>
    <cfRule type="cellIs" dxfId="2698" priority="327" stopIfTrue="1" operator="equal">
      <formula>"Moderate"</formula>
    </cfRule>
  </conditionalFormatting>
  <conditionalFormatting sqref="BF65:BF67">
    <cfRule type="cellIs" dxfId="2697" priority="271" stopIfTrue="1" operator="equal">
      <formula>"Very High"</formula>
    </cfRule>
    <cfRule type="cellIs" dxfId="2696" priority="272" stopIfTrue="1" operator="equal">
      <formula>"High"</formula>
    </cfRule>
    <cfRule type="cellIs" dxfId="2695" priority="273" stopIfTrue="1" operator="equal">
      <formula>"Moderate"</formula>
    </cfRule>
  </conditionalFormatting>
  <conditionalFormatting sqref="BF68">
    <cfRule type="cellIs" dxfId="2694" priority="218" stopIfTrue="1" operator="equal">
      <formula>"High"</formula>
    </cfRule>
    <cfRule type="cellIs" dxfId="2693" priority="219" stopIfTrue="1" operator="equal">
      <formula>"Moderate"</formula>
    </cfRule>
  </conditionalFormatting>
  <conditionalFormatting sqref="BF68:BF69">
    <cfRule type="cellIs" dxfId="2692" priority="163" stopIfTrue="1" operator="equal">
      <formula>"Very High"</formula>
    </cfRule>
  </conditionalFormatting>
  <conditionalFormatting sqref="BF69">
    <cfRule type="cellIs" dxfId="2691" priority="164" stopIfTrue="1" operator="equal">
      <formula>"High"</formula>
    </cfRule>
    <cfRule type="cellIs" dxfId="2690" priority="165" stopIfTrue="1" operator="equal">
      <formula>"Moderate"</formula>
    </cfRule>
  </conditionalFormatting>
  <conditionalFormatting sqref="BF47:GB48">
    <cfRule type="cellIs" dxfId="2689" priority="929" stopIfTrue="1" operator="equal">
      <formula>"Moderate"</formula>
    </cfRule>
  </conditionalFormatting>
  <conditionalFormatting sqref="BF58:GQ61">
    <cfRule type="cellIs" dxfId="2688" priority="402" stopIfTrue="1" operator="equal">
      <formula>"Very High"</formula>
    </cfRule>
  </conditionalFormatting>
  <conditionalFormatting sqref="BF47:GW48">
    <cfRule type="cellIs" dxfId="2687" priority="909" stopIfTrue="1" operator="equal">
      <formula>"Very High"</formula>
    </cfRule>
    <cfRule type="cellIs" dxfId="2686" priority="910" stopIfTrue="1" operator="equal">
      <formula>"High"</formula>
    </cfRule>
  </conditionalFormatting>
  <conditionalFormatting sqref="BF53:GW54">
    <cfRule type="cellIs" dxfId="2685" priority="713" stopIfTrue="1" operator="equal">
      <formula>"Moderate"</formula>
    </cfRule>
  </conditionalFormatting>
  <conditionalFormatting sqref="BG10">
    <cfRule type="cellIs" dxfId="2684" priority="2165" stopIfTrue="1" operator="equal">
      <formula>"Y"</formula>
    </cfRule>
    <cfRule type="cellIs" dxfId="2683" priority="2166" stopIfTrue="1" operator="equal">
      <formula>"Very High"</formula>
    </cfRule>
    <cfRule type="cellIs" dxfId="2682" priority="2167" stopIfTrue="1" operator="equal">
      <formula>"High"</formula>
    </cfRule>
    <cfRule type="cellIs" dxfId="2681" priority="2168" stopIfTrue="1" operator="equal">
      <formula>"Moderate"</formula>
    </cfRule>
  </conditionalFormatting>
  <conditionalFormatting sqref="BG5:CA74">
    <cfRule type="cellIs" dxfId="2680" priority="3481" stopIfTrue="1" operator="equal">
      <formula>"Moderate"</formula>
    </cfRule>
  </conditionalFormatting>
  <conditionalFormatting sqref="BG5:CV74">
    <cfRule type="cellIs" dxfId="2679" priority="3419" stopIfTrue="1" operator="equal">
      <formula>"Very High"</formula>
    </cfRule>
    <cfRule type="cellIs" dxfId="2678" priority="3420" stopIfTrue="1" operator="equal">
      <formula>"High"</formula>
    </cfRule>
  </conditionalFormatting>
  <conditionalFormatting sqref="BG6:DR1048576">
    <cfRule type="cellIs" dxfId="2677" priority="3358" stopIfTrue="1" operator="equal">
      <formula>"Y"</formula>
    </cfRule>
  </conditionalFormatting>
  <conditionalFormatting sqref="BS2:BS3 BS75:BS1048576">
    <cfRule type="cellIs" dxfId="2676" priority="100" stopIfTrue="1" operator="equal">
      <formula>"Y"</formula>
    </cfRule>
  </conditionalFormatting>
  <conditionalFormatting sqref="BS5:BY74">
    <cfRule type="cellIs" dxfId="2675" priority="19" stopIfTrue="1" operator="equal">
      <formula>"Very High"</formula>
    </cfRule>
    <cfRule type="cellIs" dxfId="2674" priority="20" stopIfTrue="1" operator="equal">
      <formula>"High"</formula>
    </cfRule>
    <cfRule type="cellIs" dxfId="2673" priority="21" stopIfTrue="1" operator="equal">
      <formula>"Moderate"</formula>
    </cfRule>
  </conditionalFormatting>
  <conditionalFormatting sqref="BT5:BT74">
    <cfRule type="cellIs" dxfId="2672" priority="3805" stopIfTrue="1" operator="equal">
      <formula>"Very High"</formula>
    </cfRule>
    <cfRule type="cellIs" dxfId="2671" priority="3806" stopIfTrue="1" operator="equal">
      <formula>"High"</formula>
    </cfRule>
    <cfRule type="cellIs" dxfId="2670" priority="3807" stopIfTrue="1" operator="equal">
      <formula>"Moderate"</formula>
    </cfRule>
  </conditionalFormatting>
  <conditionalFormatting sqref="BY2:BY3 BY75:BY1048576">
    <cfRule type="cellIs" dxfId="2669" priority="64" stopIfTrue="1" operator="equal">
      <formula>"Y"</formula>
    </cfRule>
  </conditionalFormatting>
  <conditionalFormatting sqref="BZ5:BZ74">
    <cfRule type="cellIs" dxfId="2668" priority="3802" stopIfTrue="1" operator="equal">
      <formula>"Very High"</formula>
    </cfRule>
    <cfRule type="cellIs" dxfId="2667" priority="3803" stopIfTrue="1" operator="equal">
      <formula>"High"</formula>
    </cfRule>
    <cfRule type="cellIs" dxfId="2666" priority="3804" stopIfTrue="1" operator="equal">
      <formula>"Moderate"</formula>
    </cfRule>
  </conditionalFormatting>
  <conditionalFormatting sqref="CA10">
    <cfRule type="cellIs" dxfId="2665" priority="2161" stopIfTrue="1" operator="equal">
      <formula>"Y"</formula>
    </cfRule>
    <cfRule type="cellIs" dxfId="2664" priority="2162" stopIfTrue="1" operator="equal">
      <formula>"Very High"</formula>
    </cfRule>
    <cfRule type="cellIs" dxfId="2663" priority="2163" stopIfTrue="1" operator="equal">
      <formula>"High"</formula>
    </cfRule>
    <cfRule type="cellIs" dxfId="2662" priority="2164" stopIfTrue="1" operator="equal">
      <formula>"Moderate"</formula>
    </cfRule>
  </conditionalFormatting>
  <conditionalFormatting sqref="CN2:CN3 CN75:CN1048576">
    <cfRule type="cellIs" dxfId="2661" priority="96" stopIfTrue="1" operator="equal">
      <formula>"Y"</formula>
    </cfRule>
  </conditionalFormatting>
  <conditionalFormatting sqref="CN5:CT74">
    <cfRule type="cellIs" dxfId="2660" priority="16" stopIfTrue="1" operator="equal">
      <formula>"Very High"</formula>
    </cfRule>
    <cfRule type="cellIs" dxfId="2659" priority="17" stopIfTrue="1" operator="equal">
      <formula>"High"</formula>
    </cfRule>
    <cfRule type="cellIs" dxfId="2658" priority="18" stopIfTrue="1" operator="equal">
      <formula>"Moderate"</formula>
    </cfRule>
  </conditionalFormatting>
  <conditionalFormatting sqref="CO7">
    <cfRule type="cellIs" dxfId="2657" priority="2863" stopIfTrue="1" operator="equal">
      <formula>"Very High"</formula>
    </cfRule>
    <cfRule type="cellIs" dxfId="2656" priority="2864" stopIfTrue="1" operator="equal">
      <formula>"High"</formula>
    </cfRule>
    <cfRule type="cellIs" dxfId="2655" priority="2865" stopIfTrue="1" operator="equal">
      <formula>"Moderate"</formula>
    </cfRule>
  </conditionalFormatting>
  <conditionalFormatting sqref="CO10:CO13 CO15:CO16 CO25 CO27:CO29 CO33 CO35 CO40:CO44 CO49:CO50 CO55 CO62:CO63 CO70:CO74">
    <cfRule type="cellIs" dxfId="2654" priority="3798" stopIfTrue="1" operator="equal">
      <formula>"Very High"</formula>
    </cfRule>
    <cfRule type="cellIs" dxfId="2653" priority="3799" stopIfTrue="1" operator="equal">
      <formula>"High"</formula>
    </cfRule>
    <cfRule type="cellIs" dxfId="2652" priority="3800" stopIfTrue="1" operator="equal">
      <formula>"Moderate"</formula>
    </cfRule>
  </conditionalFormatting>
  <conditionalFormatting sqref="CO14">
    <cfRule type="cellIs" dxfId="2651" priority="1965" stopIfTrue="1" operator="equal">
      <formula>"Very High"</formula>
    </cfRule>
    <cfRule type="cellIs" dxfId="2650" priority="1966" stopIfTrue="1" operator="equal">
      <formula>"High"</formula>
    </cfRule>
    <cfRule type="cellIs" dxfId="2649" priority="1967" stopIfTrue="1" operator="equal">
      <formula>"Moderate"</formula>
    </cfRule>
  </conditionalFormatting>
  <conditionalFormatting sqref="CO17:CO19">
    <cfRule type="cellIs" dxfId="2648" priority="1722" stopIfTrue="1" operator="equal">
      <formula>"Very High"</formula>
    </cfRule>
    <cfRule type="cellIs" dxfId="2647" priority="1723" stopIfTrue="1" operator="equal">
      <formula>"High"</formula>
    </cfRule>
  </conditionalFormatting>
  <conditionalFormatting sqref="CO19">
    <cfRule type="cellIs" dxfId="2646" priority="1724" stopIfTrue="1" operator="equal">
      <formula>"Moderate"</formula>
    </cfRule>
  </conditionalFormatting>
  <conditionalFormatting sqref="CO23">
    <cfRule type="cellIs" dxfId="2645" priority="1663" stopIfTrue="1" operator="equal">
      <formula>"High"</formula>
    </cfRule>
    <cfRule type="cellIs" dxfId="2644" priority="1664" stopIfTrue="1" operator="equal">
      <formula>"Moderate"</formula>
    </cfRule>
  </conditionalFormatting>
  <conditionalFormatting sqref="CO23:CO24">
    <cfRule type="cellIs" dxfId="2643" priority="1626" stopIfTrue="1" operator="equal">
      <formula>"Very High"</formula>
    </cfRule>
  </conditionalFormatting>
  <conditionalFormatting sqref="CO24">
    <cfRule type="cellIs" dxfId="2642" priority="1627" stopIfTrue="1" operator="equal">
      <formula>"High"</formula>
    </cfRule>
    <cfRule type="cellIs" dxfId="2641" priority="1628" stopIfTrue="1" operator="equal">
      <formula>"Moderate"</formula>
    </cfRule>
  </conditionalFormatting>
  <conditionalFormatting sqref="CO26">
    <cfRule type="cellIs" dxfId="2640" priority="1578" stopIfTrue="1" operator="equal">
      <formula>"Very High"</formula>
    </cfRule>
    <cfRule type="cellIs" dxfId="2639" priority="1579" stopIfTrue="1" operator="equal">
      <formula>"High"</formula>
    </cfRule>
    <cfRule type="cellIs" dxfId="2638" priority="1580" stopIfTrue="1" operator="equal">
      <formula>"Moderate"</formula>
    </cfRule>
  </conditionalFormatting>
  <conditionalFormatting sqref="CO37">
    <cfRule type="cellIs" dxfId="2637" priority="1278" stopIfTrue="1" operator="equal">
      <formula>"Very High"</formula>
    </cfRule>
    <cfRule type="cellIs" dxfId="2636" priority="1279" stopIfTrue="1" operator="equal">
      <formula>"High"</formula>
    </cfRule>
    <cfRule type="cellIs" dxfId="2635" priority="1280" stopIfTrue="1" operator="equal">
      <formula>"Moderate"</formula>
    </cfRule>
  </conditionalFormatting>
  <conditionalFormatting sqref="CO38">
    <cfRule type="cellIs" dxfId="2634" priority="2815" stopIfTrue="1" operator="equal">
      <formula>"Very High"</formula>
    </cfRule>
    <cfRule type="cellIs" dxfId="2633" priority="2816" stopIfTrue="1" operator="equal">
      <formula>"High"</formula>
    </cfRule>
    <cfRule type="cellIs" dxfId="2632" priority="2817" stopIfTrue="1" operator="equal">
      <formula>"Moderate"</formula>
    </cfRule>
  </conditionalFormatting>
  <conditionalFormatting sqref="CO39">
    <cfRule type="cellIs" dxfId="2631" priority="1224" stopIfTrue="1" operator="equal">
      <formula>"Very High"</formula>
    </cfRule>
    <cfRule type="cellIs" dxfId="2630" priority="1225" stopIfTrue="1" operator="equal">
      <formula>"High"</formula>
    </cfRule>
    <cfRule type="cellIs" dxfId="2629" priority="1226" stopIfTrue="1" operator="equal">
      <formula>"Moderate"</formula>
    </cfRule>
  </conditionalFormatting>
  <conditionalFormatting sqref="CO45">
    <cfRule type="cellIs" dxfId="2628" priority="1116" stopIfTrue="1" operator="equal">
      <formula>"Very High"</formula>
    </cfRule>
    <cfRule type="cellIs" dxfId="2627" priority="1117" stopIfTrue="1" operator="equal">
      <formula>"High"</formula>
    </cfRule>
    <cfRule type="cellIs" dxfId="2626" priority="1118" stopIfTrue="1" operator="equal">
      <formula>"Moderate"</formula>
    </cfRule>
  </conditionalFormatting>
  <conditionalFormatting sqref="CO46:CO48">
    <cfRule type="cellIs" dxfId="2625" priority="1002" stopIfTrue="1" operator="equal">
      <formula>"Very High"</formula>
    </cfRule>
    <cfRule type="cellIs" dxfId="2624" priority="1003" stopIfTrue="1" operator="equal">
      <formula>"High"</formula>
    </cfRule>
    <cfRule type="cellIs" dxfId="2623" priority="1004" stopIfTrue="1" operator="equal">
      <formula>"Moderate"</formula>
    </cfRule>
  </conditionalFormatting>
  <conditionalFormatting sqref="CO51:CO52">
    <cfRule type="cellIs" dxfId="2622" priority="2797" stopIfTrue="1" operator="equal">
      <formula>"Very High"</formula>
    </cfRule>
    <cfRule type="cellIs" dxfId="2621" priority="2798" stopIfTrue="1" operator="equal">
      <formula>"High"</formula>
    </cfRule>
    <cfRule type="cellIs" dxfId="2620" priority="2799" stopIfTrue="1" operator="equal">
      <formula>"Moderate"</formula>
    </cfRule>
  </conditionalFormatting>
  <conditionalFormatting sqref="CO56">
    <cfRule type="cellIs" dxfId="2619" priority="666" stopIfTrue="1" operator="equal">
      <formula>"Very High"</formula>
    </cfRule>
    <cfRule type="cellIs" dxfId="2618" priority="667" stopIfTrue="1" operator="equal">
      <formula>"High"</formula>
    </cfRule>
    <cfRule type="cellIs" dxfId="2617" priority="668" stopIfTrue="1" operator="equal">
      <formula>"Moderate"</formula>
    </cfRule>
  </conditionalFormatting>
  <conditionalFormatting sqref="CO57">
    <cfRule type="cellIs" dxfId="2616" priority="2791" stopIfTrue="1" operator="equal">
      <formula>"Very High"</formula>
    </cfRule>
    <cfRule type="cellIs" dxfId="2615" priority="2792" stopIfTrue="1" operator="equal">
      <formula>"High"</formula>
    </cfRule>
    <cfRule type="cellIs" dxfId="2614" priority="2793" stopIfTrue="1" operator="equal">
      <formula>"Moderate"</formula>
    </cfRule>
  </conditionalFormatting>
  <conditionalFormatting sqref="CO64">
    <cfRule type="cellIs" dxfId="2613" priority="316" stopIfTrue="1" operator="equal">
      <formula>"Very High"</formula>
    </cfRule>
    <cfRule type="cellIs" dxfId="2612" priority="317" stopIfTrue="1" operator="equal">
      <formula>"High"</formula>
    </cfRule>
    <cfRule type="cellIs" dxfId="2611" priority="318" stopIfTrue="1" operator="equal">
      <formula>"Moderate"</formula>
    </cfRule>
  </conditionalFormatting>
  <conditionalFormatting sqref="CO65:CO67">
    <cfRule type="cellIs" dxfId="2610" priority="262" stopIfTrue="1" operator="equal">
      <formula>"Very High"</formula>
    </cfRule>
    <cfRule type="cellIs" dxfId="2609" priority="263" stopIfTrue="1" operator="equal">
      <formula>"High"</formula>
    </cfRule>
    <cfRule type="cellIs" dxfId="2608" priority="264" stopIfTrue="1" operator="equal">
      <formula>"Moderate"</formula>
    </cfRule>
  </conditionalFormatting>
  <conditionalFormatting sqref="CO68">
    <cfRule type="cellIs" dxfId="2607" priority="209" stopIfTrue="1" operator="equal">
      <formula>"High"</formula>
    </cfRule>
    <cfRule type="cellIs" dxfId="2606" priority="210" stopIfTrue="1" operator="equal">
      <formula>"Moderate"</formula>
    </cfRule>
  </conditionalFormatting>
  <conditionalFormatting sqref="CO68:CO69">
    <cfRule type="cellIs" dxfId="2605" priority="154" stopIfTrue="1" operator="equal">
      <formula>"Very High"</formula>
    </cfRule>
  </conditionalFormatting>
  <conditionalFormatting sqref="CO69">
    <cfRule type="cellIs" dxfId="2604" priority="155" stopIfTrue="1" operator="equal">
      <formula>"High"</formula>
    </cfRule>
    <cfRule type="cellIs" dxfId="2603" priority="156" stopIfTrue="1" operator="equal">
      <formula>"Moderate"</formula>
    </cfRule>
  </conditionalFormatting>
  <conditionalFormatting sqref="CO8:CU9">
    <cfRule type="cellIs" dxfId="2602" priority="2251" stopIfTrue="1" operator="equal">
      <formula>"Very High"</formula>
    </cfRule>
    <cfRule type="cellIs" dxfId="2601" priority="2252" stopIfTrue="1" operator="equal">
      <formula>"High"</formula>
    </cfRule>
    <cfRule type="cellIs" dxfId="2600" priority="2253" stopIfTrue="1" operator="equal">
      <formula>"Moderate"</formula>
    </cfRule>
  </conditionalFormatting>
  <conditionalFormatting sqref="CO5:CV6">
    <cfRule type="cellIs" dxfId="2599" priority="3469" stopIfTrue="1" operator="equal">
      <formula>"Moderate"</formula>
    </cfRule>
  </conditionalFormatting>
  <conditionalFormatting sqref="CO20:DK22">
    <cfRule type="cellIs" dxfId="2598" priority="2202" stopIfTrue="1" operator="equal">
      <formula>"Moderate"</formula>
    </cfRule>
  </conditionalFormatting>
  <conditionalFormatting sqref="CO36:EM36">
    <cfRule type="cellIs" dxfId="2597" priority="2672" stopIfTrue="1" operator="equal">
      <formula>"High"</formula>
    </cfRule>
    <cfRule type="cellIs" dxfId="2596" priority="2673" stopIfTrue="1" operator="equal">
      <formula>"Moderate"</formula>
    </cfRule>
  </conditionalFormatting>
  <conditionalFormatting sqref="CO36:FA36">
    <cfRule type="cellIs" dxfId="2595" priority="2549" stopIfTrue="1" operator="equal">
      <formula>"Very High"</formula>
    </cfRule>
  </conditionalFormatting>
  <conditionalFormatting sqref="CO58:FV61">
    <cfRule type="cellIs" dxfId="2594" priority="428" stopIfTrue="1" operator="equal">
      <formula>"Moderate"</formula>
    </cfRule>
  </conditionalFormatting>
  <conditionalFormatting sqref="CO58:GQ61">
    <cfRule type="cellIs" dxfId="2593" priority="403" stopIfTrue="1" operator="equal">
      <formula>"High"</formula>
    </cfRule>
  </conditionalFormatting>
  <conditionalFormatting sqref="CO5:GX6">
    <cfRule type="cellIs" dxfId="2592" priority="3167" stopIfTrue="1" operator="equal">
      <formula>"Very High"</formula>
    </cfRule>
    <cfRule type="cellIs" dxfId="2591" priority="3168" stopIfTrue="1" operator="equal">
      <formula>"High"</formula>
    </cfRule>
  </conditionalFormatting>
  <conditionalFormatting sqref="CT2:CT3 CT75:CT1048576">
    <cfRule type="cellIs" dxfId="2590" priority="60" stopIfTrue="1" operator="equal">
      <formula>"Y"</formula>
    </cfRule>
  </conditionalFormatting>
  <conditionalFormatting sqref="CU7">
    <cfRule type="cellIs" dxfId="2589" priority="2860" stopIfTrue="1" operator="equal">
      <formula>"Very High"</formula>
    </cfRule>
    <cfRule type="cellIs" dxfId="2588" priority="2861" stopIfTrue="1" operator="equal">
      <formula>"High"</formula>
    </cfRule>
    <cfRule type="cellIs" dxfId="2587" priority="2862" stopIfTrue="1" operator="equal">
      <formula>"Moderate"</formula>
    </cfRule>
  </conditionalFormatting>
  <conditionalFormatting sqref="CU10:CU13 CU15:CU16 CU25 CU27:CU29 CU33 CU35 CU40:CU44 CU49:CU50 CU55 CU62:CU63 CU70:CU74">
    <cfRule type="cellIs" dxfId="2586" priority="3795" stopIfTrue="1" operator="equal">
      <formula>"Very High"</formula>
    </cfRule>
    <cfRule type="cellIs" dxfId="2585" priority="3796" stopIfTrue="1" operator="equal">
      <formula>"High"</formula>
    </cfRule>
    <cfRule type="cellIs" dxfId="2584" priority="3797" stopIfTrue="1" operator="equal">
      <formula>"Moderate"</formula>
    </cfRule>
  </conditionalFormatting>
  <conditionalFormatting sqref="CU14">
    <cfRule type="cellIs" dxfId="2583" priority="1962" stopIfTrue="1" operator="equal">
      <formula>"Very High"</formula>
    </cfRule>
    <cfRule type="cellIs" dxfId="2582" priority="1963" stopIfTrue="1" operator="equal">
      <formula>"High"</formula>
    </cfRule>
    <cfRule type="cellIs" dxfId="2581" priority="1964" stopIfTrue="1" operator="equal">
      <formula>"Moderate"</formula>
    </cfRule>
  </conditionalFormatting>
  <conditionalFormatting sqref="CU17">
    <cfRule type="cellIs" dxfId="2580" priority="1878" stopIfTrue="1" operator="equal">
      <formula>"Very High"</formula>
    </cfRule>
    <cfRule type="cellIs" dxfId="2579" priority="1879" stopIfTrue="1" operator="equal">
      <formula>"High"</formula>
    </cfRule>
    <cfRule type="cellIs" dxfId="2578" priority="1880" stopIfTrue="1" operator="equal">
      <formula>"Moderate"</formula>
    </cfRule>
  </conditionalFormatting>
  <conditionalFormatting sqref="CU18:CU19">
    <cfRule type="cellIs" dxfId="2577" priority="1719" stopIfTrue="1" operator="equal">
      <formula>"Very High"</formula>
    </cfRule>
    <cfRule type="cellIs" dxfId="2576" priority="1720" stopIfTrue="1" operator="equal">
      <formula>"High"</formula>
    </cfRule>
    <cfRule type="cellIs" dxfId="2575" priority="1721" stopIfTrue="1" operator="equal">
      <formula>"Moderate"</formula>
    </cfRule>
  </conditionalFormatting>
  <conditionalFormatting sqref="CU20:CU22">
    <cfRule type="cellIs" dxfId="2574" priority="2275" stopIfTrue="1" operator="equal">
      <formula>"Very High"</formula>
    </cfRule>
    <cfRule type="cellIs" dxfId="2573" priority="2276" stopIfTrue="1" operator="equal">
      <formula>"High"</formula>
    </cfRule>
    <cfRule type="cellIs" dxfId="2572" priority="2277" stopIfTrue="1" operator="equal">
      <formula>"Moderate"</formula>
    </cfRule>
  </conditionalFormatting>
  <conditionalFormatting sqref="CU23">
    <cfRule type="cellIs" dxfId="2571" priority="1659" stopIfTrue="1" operator="equal">
      <formula>"Very High"</formula>
    </cfRule>
    <cfRule type="cellIs" dxfId="2570" priority="1660" stopIfTrue="1" operator="equal">
      <formula>"High"</formula>
    </cfRule>
    <cfRule type="cellIs" dxfId="2569" priority="1661" stopIfTrue="1" operator="equal">
      <formula>"Moderate"</formula>
    </cfRule>
  </conditionalFormatting>
  <conditionalFormatting sqref="CU24">
    <cfRule type="cellIs" dxfId="2568" priority="1623" stopIfTrue="1" operator="equal">
      <formula>"Very High"</formula>
    </cfRule>
    <cfRule type="cellIs" dxfId="2567" priority="1624" stopIfTrue="1" operator="equal">
      <formula>"High"</formula>
    </cfRule>
    <cfRule type="cellIs" dxfId="2566" priority="1625" stopIfTrue="1" operator="equal">
      <formula>"Moderate"</formula>
    </cfRule>
  </conditionalFormatting>
  <conditionalFormatting sqref="CU26">
    <cfRule type="cellIs" dxfId="2565" priority="1575" stopIfTrue="1" operator="equal">
      <formula>"Very High"</formula>
    </cfRule>
    <cfRule type="cellIs" dxfId="2564" priority="1576" stopIfTrue="1" operator="equal">
      <formula>"High"</formula>
    </cfRule>
    <cfRule type="cellIs" dxfId="2563" priority="1577" stopIfTrue="1" operator="equal">
      <formula>"Moderate"</formula>
    </cfRule>
  </conditionalFormatting>
  <conditionalFormatting sqref="CU30">
    <cfRule type="cellIs" dxfId="2562" priority="1449" stopIfTrue="1" operator="equal">
      <formula>"Very High"</formula>
    </cfRule>
    <cfRule type="cellIs" dxfId="2561" priority="1450" stopIfTrue="1" operator="equal">
      <formula>"High"</formula>
    </cfRule>
    <cfRule type="cellIs" dxfId="2560" priority="1451" stopIfTrue="1" operator="equal">
      <formula>"Moderate"</formula>
    </cfRule>
  </conditionalFormatting>
  <conditionalFormatting sqref="CU36:CU38">
    <cfRule type="cellIs" dxfId="2559" priority="2813" stopIfTrue="1" operator="equal">
      <formula>"High"</formula>
    </cfRule>
    <cfRule type="cellIs" dxfId="2558" priority="2814" stopIfTrue="1" operator="equal">
      <formula>"Moderate"</formula>
    </cfRule>
  </conditionalFormatting>
  <conditionalFormatting sqref="CU37">
    <cfRule type="cellIs" dxfId="2557" priority="1275" stopIfTrue="1" operator="equal">
      <formula>"Very High"</formula>
    </cfRule>
    <cfRule type="cellIs" dxfId="2556" priority="1276" stopIfTrue="1" operator="equal">
      <formula>"High"</formula>
    </cfRule>
    <cfRule type="cellIs" dxfId="2555" priority="1277" stopIfTrue="1" operator="equal">
      <formula>"Moderate"</formula>
    </cfRule>
  </conditionalFormatting>
  <conditionalFormatting sqref="CU38">
    <cfRule type="cellIs" dxfId="2554" priority="2812" stopIfTrue="1" operator="equal">
      <formula>"Very High"</formula>
    </cfRule>
  </conditionalFormatting>
  <conditionalFormatting sqref="CU39">
    <cfRule type="cellIs" dxfId="2553" priority="1221" stopIfTrue="1" operator="equal">
      <formula>"Very High"</formula>
    </cfRule>
    <cfRule type="cellIs" dxfId="2552" priority="1222" stopIfTrue="1" operator="equal">
      <formula>"High"</formula>
    </cfRule>
    <cfRule type="cellIs" dxfId="2551" priority="1223" stopIfTrue="1" operator="equal">
      <formula>"Moderate"</formula>
    </cfRule>
  </conditionalFormatting>
  <conditionalFormatting sqref="CU45">
    <cfRule type="cellIs" dxfId="2550" priority="1113" stopIfTrue="1" operator="equal">
      <formula>"Very High"</formula>
    </cfRule>
    <cfRule type="cellIs" dxfId="2549" priority="1114" stopIfTrue="1" operator="equal">
      <formula>"High"</formula>
    </cfRule>
    <cfRule type="cellIs" dxfId="2548" priority="1115" stopIfTrue="1" operator="equal">
      <formula>"Moderate"</formula>
    </cfRule>
  </conditionalFormatting>
  <conditionalFormatting sqref="CU46">
    <cfRule type="cellIs" dxfId="2547" priority="1011" stopIfTrue="1" operator="equal">
      <formula>"Very High"</formula>
    </cfRule>
    <cfRule type="cellIs" dxfId="2546" priority="1012" stopIfTrue="1" operator="equal">
      <formula>"High"</formula>
    </cfRule>
    <cfRule type="cellIs" dxfId="2545" priority="1013" stopIfTrue="1" operator="equal">
      <formula>"Moderate"</formula>
    </cfRule>
  </conditionalFormatting>
  <conditionalFormatting sqref="CU51:CU57">
    <cfRule type="cellIs" dxfId="2544" priority="2788" stopIfTrue="1" operator="equal">
      <formula>"Very High"</formula>
    </cfRule>
    <cfRule type="cellIs" dxfId="2543" priority="2789" stopIfTrue="1" operator="equal">
      <formula>"High"</formula>
    </cfRule>
    <cfRule type="cellIs" dxfId="2542" priority="2790" stopIfTrue="1" operator="equal">
      <formula>"Moderate"</formula>
    </cfRule>
  </conditionalFormatting>
  <conditionalFormatting sqref="CU53">
    <cfRule type="cellIs" dxfId="2541" priority="761" stopIfTrue="1" operator="equal">
      <formula>"Moderate"</formula>
    </cfRule>
  </conditionalFormatting>
  <conditionalFormatting sqref="CU56">
    <cfRule type="cellIs" dxfId="2540" priority="663" stopIfTrue="1" operator="equal">
      <formula>"Very High"</formula>
    </cfRule>
    <cfRule type="cellIs" dxfId="2539" priority="664" stopIfTrue="1" operator="equal">
      <formula>"High"</formula>
    </cfRule>
    <cfRule type="cellIs" dxfId="2538" priority="665" stopIfTrue="1" operator="equal">
      <formula>"Moderate"</formula>
    </cfRule>
  </conditionalFormatting>
  <conditionalFormatting sqref="CU58:CU61">
    <cfRule type="cellIs" dxfId="2537" priority="520" stopIfTrue="1" operator="equal">
      <formula>"High"</formula>
    </cfRule>
    <cfRule type="cellIs" dxfId="2536" priority="521" stopIfTrue="1" operator="equal">
      <formula>"Moderate"</formula>
    </cfRule>
  </conditionalFormatting>
  <conditionalFormatting sqref="CU64">
    <cfRule type="cellIs" dxfId="2535" priority="313" stopIfTrue="1" operator="equal">
      <formula>"Very High"</formula>
    </cfRule>
    <cfRule type="cellIs" dxfId="2534" priority="314" stopIfTrue="1" operator="equal">
      <formula>"High"</formula>
    </cfRule>
    <cfRule type="cellIs" dxfId="2533" priority="315" stopIfTrue="1" operator="equal">
      <formula>"Moderate"</formula>
    </cfRule>
  </conditionalFormatting>
  <conditionalFormatting sqref="CU65:CU67">
    <cfRule type="cellIs" dxfId="2532" priority="259" stopIfTrue="1" operator="equal">
      <formula>"Very High"</formula>
    </cfRule>
    <cfRule type="cellIs" dxfId="2531" priority="260" stopIfTrue="1" operator="equal">
      <formula>"High"</formula>
    </cfRule>
    <cfRule type="cellIs" dxfId="2530" priority="261" stopIfTrue="1" operator="equal">
      <formula>"Moderate"</formula>
    </cfRule>
  </conditionalFormatting>
  <conditionalFormatting sqref="CU68">
    <cfRule type="cellIs" dxfId="2529" priority="206" stopIfTrue="1" operator="equal">
      <formula>"High"</formula>
    </cfRule>
    <cfRule type="cellIs" dxfId="2528" priority="207" stopIfTrue="1" operator="equal">
      <formula>"Moderate"</formula>
    </cfRule>
  </conditionalFormatting>
  <conditionalFormatting sqref="CU68:CU69">
    <cfRule type="cellIs" dxfId="2527" priority="151" stopIfTrue="1" operator="equal">
      <formula>"Very High"</formula>
    </cfRule>
  </conditionalFormatting>
  <conditionalFormatting sqref="CU69">
    <cfRule type="cellIs" dxfId="2526" priority="152" stopIfTrue="1" operator="equal">
      <formula>"High"</formula>
    </cfRule>
    <cfRule type="cellIs" dxfId="2525" priority="153" stopIfTrue="1" operator="equal">
      <formula>"Moderate"</formula>
    </cfRule>
  </conditionalFormatting>
  <conditionalFormatting sqref="CU54:GQ54">
    <cfRule type="cellIs" dxfId="2524" priority="722" stopIfTrue="1" operator="equal">
      <formula>"Moderate"</formula>
    </cfRule>
  </conditionalFormatting>
  <conditionalFormatting sqref="CV7:CV74">
    <cfRule type="cellIs" dxfId="2523" priority="3421" stopIfTrue="1" operator="equal">
      <formula>"Moderate"</formula>
    </cfRule>
  </conditionalFormatting>
  <conditionalFormatting sqref="CV10">
    <cfRule type="cellIs" dxfId="2522" priority="2293" stopIfTrue="1" operator="equal">
      <formula>"Y"</formula>
    </cfRule>
    <cfRule type="cellIs" dxfId="2521" priority="2294" stopIfTrue="1" operator="equal">
      <formula>"Very High"</formula>
    </cfRule>
    <cfRule type="cellIs" dxfId="2520" priority="2295" stopIfTrue="1" operator="equal">
      <formula>"High"</formula>
    </cfRule>
    <cfRule type="cellIs" dxfId="2519" priority="2296" stopIfTrue="1" operator="equal">
      <formula>"Moderate"</formula>
    </cfRule>
  </conditionalFormatting>
  <conditionalFormatting sqref="DJ2:DJ3 DJ75:DJ1048576">
    <cfRule type="cellIs" dxfId="2518" priority="92" stopIfTrue="1" operator="equal">
      <formula>"Y"</formula>
    </cfRule>
  </conditionalFormatting>
  <conditionalFormatting sqref="DJ5:DP74">
    <cfRule type="cellIs" dxfId="2517" priority="13" stopIfTrue="1" operator="equal">
      <formula>"Very High"</formula>
    </cfRule>
    <cfRule type="cellIs" dxfId="2516" priority="14" stopIfTrue="1" operator="equal">
      <formula>"High"</formula>
    </cfRule>
    <cfRule type="cellIs" dxfId="2515" priority="15" stopIfTrue="1" operator="equal">
      <formula>"Moderate"</formula>
    </cfRule>
  </conditionalFormatting>
  <conditionalFormatting sqref="DK6">
    <cfRule type="cellIs" dxfId="2514" priority="2785" stopIfTrue="1" operator="equal">
      <formula>"Very High"</formula>
    </cfRule>
    <cfRule type="cellIs" dxfId="2513" priority="2786" stopIfTrue="1" operator="equal">
      <formula>"High"</formula>
    </cfRule>
    <cfRule type="cellIs" dxfId="2512" priority="2787" stopIfTrue="1" operator="equal">
      <formula>"Moderate"</formula>
    </cfRule>
  </conditionalFormatting>
  <conditionalFormatting sqref="DK7:DK8">
    <cfRule type="cellIs" dxfId="2511" priority="2232" stopIfTrue="1" operator="equal">
      <formula>"Moderate"</formula>
    </cfRule>
  </conditionalFormatting>
  <conditionalFormatting sqref="DK9:DK52">
    <cfRule type="cellIs" dxfId="2510" priority="2158" stopIfTrue="1" operator="equal">
      <formula>"Very High"</formula>
    </cfRule>
    <cfRule type="cellIs" dxfId="2509" priority="2159" stopIfTrue="1" operator="equal">
      <formula>"High"</formula>
    </cfRule>
    <cfRule type="cellIs" dxfId="2508" priority="2160" stopIfTrue="1" operator="equal">
      <formula>"Moderate"</formula>
    </cfRule>
  </conditionalFormatting>
  <conditionalFormatting sqref="DK10:DK13 DK15:DK17 DK23 DK25:DK29 DK33 DK35 DK40:DK44 DK50 DK55 DK70">
    <cfRule type="cellIs" dxfId="2507" priority="3745" stopIfTrue="1" operator="equal">
      <formula>"Very High"</formula>
    </cfRule>
    <cfRule type="cellIs" dxfId="2506" priority="3746" stopIfTrue="1" operator="equal">
      <formula>"High"</formula>
    </cfRule>
    <cfRule type="cellIs" dxfId="2505" priority="3747" stopIfTrue="1" operator="equal">
      <formula>"Moderate"</formula>
    </cfRule>
  </conditionalFormatting>
  <conditionalFormatting sqref="DK14">
    <cfRule type="cellIs" dxfId="2504" priority="1959" stopIfTrue="1" operator="equal">
      <formula>"Very High"</formula>
    </cfRule>
    <cfRule type="cellIs" dxfId="2503" priority="1960" stopIfTrue="1" operator="equal">
      <formula>"High"</formula>
    </cfRule>
    <cfRule type="cellIs" dxfId="2502" priority="1961" stopIfTrue="1" operator="equal">
      <formula>"Moderate"</formula>
    </cfRule>
  </conditionalFormatting>
  <conditionalFormatting sqref="DK18:DK19">
    <cfRule type="cellIs" dxfId="2501" priority="1716" stopIfTrue="1" operator="equal">
      <formula>"Very High"</formula>
    </cfRule>
    <cfRule type="cellIs" dxfId="2500" priority="1717" stopIfTrue="1" operator="equal">
      <formula>"High"</formula>
    </cfRule>
    <cfRule type="cellIs" dxfId="2499" priority="1718" stopIfTrue="1" operator="equal">
      <formula>"Moderate"</formula>
    </cfRule>
  </conditionalFormatting>
  <conditionalFormatting sqref="DK24">
    <cfRule type="cellIs" dxfId="2498" priority="1620" stopIfTrue="1" operator="equal">
      <formula>"Very High"</formula>
    </cfRule>
    <cfRule type="cellIs" dxfId="2497" priority="1621" stopIfTrue="1" operator="equal">
      <formula>"High"</formula>
    </cfRule>
    <cfRule type="cellIs" dxfId="2496" priority="1622" stopIfTrue="1" operator="equal">
      <formula>"Moderate"</formula>
    </cfRule>
  </conditionalFormatting>
  <conditionalFormatting sqref="DK37">
    <cfRule type="cellIs" dxfId="2495" priority="1272" stopIfTrue="1" operator="equal">
      <formula>"Very High"</formula>
    </cfRule>
    <cfRule type="cellIs" dxfId="2494" priority="1273" stopIfTrue="1" operator="equal">
      <formula>"High"</formula>
    </cfRule>
    <cfRule type="cellIs" dxfId="2493" priority="1274" stopIfTrue="1" operator="equal">
      <formula>"Moderate"</formula>
    </cfRule>
  </conditionalFormatting>
  <conditionalFormatting sqref="DK39">
    <cfRule type="cellIs" dxfId="2492" priority="1218" stopIfTrue="1" operator="equal">
      <formula>"Very High"</formula>
    </cfRule>
    <cfRule type="cellIs" dxfId="2491" priority="1219" stopIfTrue="1" operator="equal">
      <formula>"High"</formula>
    </cfRule>
    <cfRule type="cellIs" dxfId="2490" priority="1220" stopIfTrue="1" operator="equal">
      <formula>"Moderate"</formula>
    </cfRule>
  </conditionalFormatting>
  <conditionalFormatting sqref="DK45">
    <cfRule type="cellIs" dxfId="2489" priority="1092" stopIfTrue="1" operator="equal">
      <formula>"Very High"</formula>
    </cfRule>
    <cfRule type="cellIs" dxfId="2488" priority="1093" stopIfTrue="1" operator="equal">
      <formula>"High"</formula>
    </cfRule>
    <cfRule type="cellIs" dxfId="2487" priority="1094" stopIfTrue="1" operator="equal">
      <formula>"Moderate"</formula>
    </cfRule>
  </conditionalFormatting>
  <conditionalFormatting sqref="DK49">
    <cfRule type="cellIs" dxfId="2486" priority="888" stopIfTrue="1" operator="equal">
      <formula>"Very High"</formula>
    </cfRule>
    <cfRule type="cellIs" dxfId="2485" priority="889" stopIfTrue="1" operator="equal">
      <formula>"High"</formula>
    </cfRule>
    <cfRule type="cellIs" dxfId="2484" priority="890" stopIfTrue="1" operator="equal">
      <formula>"Moderate"</formula>
    </cfRule>
  </conditionalFormatting>
  <conditionalFormatting sqref="DK51">
    <cfRule type="cellIs" dxfId="2483" priority="2719" stopIfTrue="1" operator="equal">
      <formula>"Very High"</formula>
    </cfRule>
    <cfRule type="cellIs" dxfId="2482" priority="2720" stopIfTrue="1" operator="equal">
      <formula>"High"</formula>
    </cfRule>
    <cfRule type="cellIs" dxfId="2481" priority="2721" stopIfTrue="1" operator="equal">
      <formula>"Moderate"</formula>
    </cfRule>
  </conditionalFormatting>
  <conditionalFormatting sqref="DK53">
    <cfRule type="cellIs" dxfId="2480" priority="752" stopIfTrue="1" operator="equal">
      <formula>"Moderate"</formula>
    </cfRule>
  </conditionalFormatting>
  <conditionalFormatting sqref="DK56">
    <cfRule type="cellIs" dxfId="2479" priority="660" stopIfTrue="1" operator="equal">
      <formula>"Very High"</formula>
    </cfRule>
    <cfRule type="cellIs" dxfId="2478" priority="661" stopIfTrue="1" operator="equal">
      <formula>"High"</formula>
    </cfRule>
    <cfRule type="cellIs" dxfId="2477" priority="662" stopIfTrue="1" operator="equal">
      <formula>"Moderate"</formula>
    </cfRule>
  </conditionalFormatting>
  <conditionalFormatting sqref="DK57">
    <cfRule type="cellIs" dxfId="2476" priority="2152" stopIfTrue="1" operator="equal">
      <formula>"Very High"</formula>
    </cfRule>
    <cfRule type="cellIs" dxfId="2475" priority="2153" stopIfTrue="1" operator="equal">
      <formula>"High"</formula>
    </cfRule>
    <cfRule type="cellIs" dxfId="2474" priority="2154" stopIfTrue="1" operator="equal">
      <formula>"Moderate"</formula>
    </cfRule>
  </conditionalFormatting>
  <conditionalFormatting sqref="DK62:DK63">
    <cfRule type="cellIs" dxfId="2473" priority="2140" stopIfTrue="1" operator="equal">
      <formula>"Very High"</formula>
    </cfRule>
    <cfRule type="cellIs" dxfId="2472" priority="2141" stopIfTrue="1" operator="equal">
      <formula>"High"</formula>
    </cfRule>
    <cfRule type="cellIs" dxfId="2471" priority="2142" stopIfTrue="1" operator="equal">
      <formula>"Moderate"</formula>
    </cfRule>
  </conditionalFormatting>
  <conditionalFormatting sqref="DK64">
    <cfRule type="cellIs" dxfId="2470" priority="310" stopIfTrue="1" operator="equal">
      <formula>"Very High"</formula>
    </cfRule>
    <cfRule type="cellIs" dxfId="2469" priority="311" stopIfTrue="1" operator="equal">
      <formula>"High"</formula>
    </cfRule>
    <cfRule type="cellIs" dxfId="2468" priority="312" stopIfTrue="1" operator="equal">
      <formula>"Moderate"</formula>
    </cfRule>
  </conditionalFormatting>
  <conditionalFormatting sqref="DK65:DK67">
    <cfRule type="cellIs" dxfId="2467" priority="256" stopIfTrue="1" operator="equal">
      <formula>"Very High"</formula>
    </cfRule>
    <cfRule type="cellIs" dxfId="2466" priority="257" stopIfTrue="1" operator="equal">
      <formula>"High"</formula>
    </cfRule>
    <cfRule type="cellIs" dxfId="2465" priority="258" stopIfTrue="1" operator="equal">
      <formula>"Moderate"</formula>
    </cfRule>
  </conditionalFormatting>
  <conditionalFormatting sqref="DK68">
    <cfRule type="cellIs" dxfId="2464" priority="203" stopIfTrue="1" operator="equal">
      <formula>"High"</formula>
    </cfRule>
    <cfRule type="cellIs" dxfId="2463" priority="204" stopIfTrue="1" operator="equal">
      <formula>"Moderate"</formula>
    </cfRule>
  </conditionalFormatting>
  <conditionalFormatting sqref="DK68:DK69">
    <cfRule type="cellIs" dxfId="2462" priority="148" stopIfTrue="1" operator="equal">
      <formula>"Very High"</formula>
    </cfRule>
  </conditionalFormatting>
  <conditionalFormatting sqref="DK69">
    <cfRule type="cellIs" dxfId="2461" priority="149" stopIfTrue="1" operator="equal">
      <formula>"High"</formula>
    </cfRule>
    <cfRule type="cellIs" dxfId="2460" priority="150" stopIfTrue="1" operator="equal">
      <formula>"Moderate"</formula>
    </cfRule>
  </conditionalFormatting>
  <conditionalFormatting sqref="DK71:DK74">
    <cfRule type="cellIs" dxfId="2459" priority="2116" stopIfTrue="1" operator="equal">
      <formula>"Very High"</formula>
    </cfRule>
    <cfRule type="cellIs" dxfId="2458" priority="2117" stopIfTrue="1" operator="equal">
      <formula>"High"</formula>
    </cfRule>
    <cfRule type="cellIs" dxfId="2457" priority="2118" stopIfTrue="1" operator="equal">
      <formula>"Moderate"</formula>
    </cfRule>
  </conditionalFormatting>
  <conditionalFormatting sqref="DK7:DQ8">
    <cfRule type="cellIs" dxfId="2456" priority="2227" stopIfTrue="1" operator="equal">
      <formula>"Very High"</formula>
    </cfRule>
    <cfRule type="cellIs" dxfId="2455" priority="2228" stopIfTrue="1" operator="equal">
      <formula>"High"</formula>
    </cfRule>
  </conditionalFormatting>
  <conditionalFormatting sqref="DK5:DR5">
    <cfRule type="cellIs" dxfId="2454" priority="3415" stopIfTrue="1" operator="equal">
      <formula>"Very High"</formula>
    </cfRule>
    <cfRule type="cellIs" dxfId="2453" priority="3416" stopIfTrue="1" operator="equal">
      <formula>"High"</formula>
    </cfRule>
    <cfRule type="cellIs" dxfId="2452" priority="3417" stopIfTrue="1" operator="equal">
      <formula>"Moderate"</formula>
    </cfRule>
  </conditionalFormatting>
  <conditionalFormatting sqref="DK30:EF32">
    <cfRule type="cellIs" dxfId="2451" priority="1406" stopIfTrue="1" operator="equal">
      <formula>"Moderate"</formula>
    </cfRule>
  </conditionalFormatting>
  <conditionalFormatting sqref="DK46:EF48">
    <cfRule type="cellIs" dxfId="2450" priority="967" stopIfTrue="1" operator="equal">
      <formula>"High"</formula>
    </cfRule>
    <cfRule type="cellIs" dxfId="2449" priority="968" stopIfTrue="1" operator="equal">
      <formula>"Moderate"</formula>
    </cfRule>
  </conditionalFormatting>
  <conditionalFormatting sqref="DK46:GQ48">
    <cfRule type="cellIs" dxfId="2448" priority="912" stopIfTrue="1" operator="equal">
      <formula>"Very High"</formula>
    </cfRule>
  </conditionalFormatting>
  <conditionalFormatting sqref="DP2:DP3 DP75:DP1048576">
    <cfRule type="cellIs" dxfId="2447" priority="56" stopIfTrue="1" operator="equal">
      <formula>"Y"</formula>
    </cfRule>
  </conditionalFormatting>
  <conditionalFormatting sqref="DQ6">
    <cfRule type="cellIs" dxfId="2446" priority="2782" stopIfTrue="1" operator="equal">
      <formula>"Very High"</formula>
    </cfRule>
    <cfRule type="cellIs" dxfId="2445" priority="2783" stopIfTrue="1" operator="equal">
      <formula>"High"</formula>
    </cfRule>
    <cfRule type="cellIs" dxfId="2444" priority="2784" stopIfTrue="1" operator="equal">
      <formula>"Moderate"</formula>
    </cfRule>
  </conditionalFormatting>
  <conditionalFormatting sqref="DQ7:DQ8">
    <cfRule type="cellIs" dxfId="2443" priority="2229" stopIfTrue="1" operator="equal">
      <formula>"Moderate"</formula>
    </cfRule>
  </conditionalFormatting>
  <conditionalFormatting sqref="DQ9">
    <cfRule type="cellIs" dxfId="2442" priority="2221" stopIfTrue="1" operator="equal">
      <formula>"Very High"</formula>
    </cfRule>
    <cfRule type="cellIs" dxfId="2441" priority="2222" stopIfTrue="1" operator="equal">
      <formula>"High"</formula>
    </cfRule>
    <cfRule type="cellIs" dxfId="2440" priority="2223" stopIfTrue="1" operator="equal">
      <formula>"Moderate"</formula>
    </cfRule>
  </conditionalFormatting>
  <conditionalFormatting sqref="DQ10:DQ13 DQ15:DQ17 DQ23 DQ25:DQ29 DQ33 DQ35 DQ40:DQ44 DQ50 DQ55 DQ70">
    <cfRule type="cellIs" dxfId="2439" priority="3742" stopIfTrue="1" operator="equal">
      <formula>"Very High"</formula>
    </cfRule>
    <cfRule type="cellIs" dxfId="2438" priority="3743" stopIfTrue="1" operator="equal">
      <formula>"High"</formula>
    </cfRule>
    <cfRule type="cellIs" dxfId="2437" priority="3744" stopIfTrue="1" operator="equal">
      <formula>"Moderate"</formula>
    </cfRule>
  </conditionalFormatting>
  <conditionalFormatting sqref="DQ14">
    <cfRule type="cellIs" dxfId="2436" priority="1956" stopIfTrue="1" operator="equal">
      <formula>"Very High"</formula>
    </cfRule>
    <cfRule type="cellIs" dxfId="2435" priority="1957" stopIfTrue="1" operator="equal">
      <formula>"High"</formula>
    </cfRule>
    <cfRule type="cellIs" dxfId="2434" priority="1958" stopIfTrue="1" operator="equal">
      <formula>"Moderate"</formula>
    </cfRule>
  </conditionalFormatting>
  <conditionalFormatting sqref="DQ18">
    <cfRule type="cellIs" dxfId="2433" priority="1760" stopIfTrue="1" operator="equal">
      <formula>"Moderate"</formula>
    </cfRule>
  </conditionalFormatting>
  <conditionalFormatting sqref="DQ18:DQ19">
    <cfRule type="cellIs" dxfId="2432" priority="1713" stopIfTrue="1" operator="equal">
      <formula>"Very High"</formula>
    </cfRule>
    <cfRule type="cellIs" dxfId="2431" priority="1714" stopIfTrue="1" operator="equal">
      <formula>"High"</formula>
    </cfRule>
  </conditionalFormatting>
  <conditionalFormatting sqref="DQ19">
    <cfRule type="cellIs" dxfId="2430" priority="1715" stopIfTrue="1" operator="equal">
      <formula>"Moderate"</formula>
    </cfRule>
  </conditionalFormatting>
  <conditionalFormatting sqref="DQ20:DQ52">
    <cfRule type="cellIs" dxfId="2429" priority="2155" stopIfTrue="1" operator="equal">
      <formula>"Very High"</formula>
    </cfRule>
    <cfRule type="cellIs" dxfId="2428" priority="2156" stopIfTrue="1" operator="equal">
      <formula>"High"</formula>
    </cfRule>
    <cfRule type="cellIs" dxfId="2427" priority="2157" stopIfTrue="1" operator="equal">
      <formula>"Moderate"</formula>
    </cfRule>
  </conditionalFormatting>
  <conditionalFormatting sqref="DQ24">
    <cfRule type="cellIs" dxfId="2426" priority="1617" stopIfTrue="1" operator="equal">
      <formula>"Very High"</formula>
    </cfRule>
    <cfRule type="cellIs" dxfId="2425" priority="1618" stopIfTrue="1" operator="equal">
      <formula>"High"</formula>
    </cfRule>
    <cfRule type="cellIs" dxfId="2424" priority="1619" stopIfTrue="1" operator="equal">
      <formula>"Moderate"</formula>
    </cfRule>
  </conditionalFormatting>
  <conditionalFormatting sqref="DQ30">
    <cfRule type="cellIs" dxfId="2423" priority="1431" stopIfTrue="1" operator="equal">
      <formula>"Very High"</formula>
    </cfRule>
    <cfRule type="cellIs" dxfId="2422" priority="1432" stopIfTrue="1" operator="equal">
      <formula>"High"</formula>
    </cfRule>
    <cfRule type="cellIs" dxfId="2421" priority="1433" stopIfTrue="1" operator="equal">
      <formula>"Moderate"</formula>
    </cfRule>
  </conditionalFormatting>
  <conditionalFormatting sqref="DQ31:DQ32">
    <cfRule type="cellIs" dxfId="2420" priority="1421" stopIfTrue="1" operator="equal">
      <formula>"Moderate"</formula>
    </cfRule>
  </conditionalFormatting>
  <conditionalFormatting sqref="DQ37">
    <cfRule type="cellIs" dxfId="2419" priority="1269" stopIfTrue="1" operator="equal">
      <formula>"Very High"</formula>
    </cfRule>
    <cfRule type="cellIs" dxfId="2418" priority="1270" stopIfTrue="1" operator="equal">
      <formula>"High"</formula>
    </cfRule>
    <cfRule type="cellIs" dxfId="2417" priority="1271" stopIfTrue="1" operator="equal">
      <formula>"Moderate"</formula>
    </cfRule>
  </conditionalFormatting>
  <conditionalFormatting sqref="DQ39">
    <cfRule type="cellIs" dxfId="2416" priority="1215" stopIfTrue="1" operator="equal">
      <formula>"Very High"</formula>
    </cfRule>
    <cfRule type="cellIs" dxfId="2415" priority="1216" stopIfTrue="1" operator="equal">
      <formula>"High"</formula>
    </cfRule>
    <cfRule type="cellIs" dxfId="2414" priority="1217" stopIfTrue="1" operator="equal">
      <formula>"Moderate"</formula>
    </cfRule>
  </conditionalFormatting>
  <conditionalFormatting sqref="DQ45">
    <cfRule type="cellIs" dxfId="2413" priority="1089" stopIfTrue="1" operator="equal">
      <formula>"Very High"</formula>
    </cfRule>
    <cfRule type="cellIs" dxfId="2412" priority="1090" stopIfTrue="1" operator="equal">
      <formula>"High"</formula>
    </cfRule>
    <cfRule type="cellIs" dxfId="2411" priority="1091" stopIfTrue="1" operator="equal">
      <formula>"Moderate"</formula>
    </cfRule>
  </conditionalFormatting>
  <conditionalFormatting sqref="DQ46">
    <cfRule type="cellIs" dxfId="2410" priority="993" stopIfTrue="1" operator="equal">
      <formula>"Very High"</formula>
    </cfRule>
    <cfRule type="cellIs" dxfId="2409" priority="994" stopIfTrue="1" operator="equal">
      <formula>"High"</formula>
    </cfRule>
    <cfRule type="cellIs" dxfId="2408" priority="995" stopIfTrue="1" operator="equal">
      <formula>"Moderate"</formula>
    </cfRule>
  </conditionalFormatting>
  <conditionalFormatting sqref="DQ47:DQ48">
    <cfRule type="cellIs" dxfId="2407" priority="983" stopIfTrue="1" operator="equal">
      <formula>"Moderate"</formula>
    </cfRule>
  </conditionalFormatting>
  <conditionalFormatting sqref="DQ49">
    <cfRule type="cellIs" dxfId="2406" priority="885" stopIfTrue="1" operator="equal">
      <formula>"Very High"</formula>
    </cfRule>
    <cfRule type="cellIs" dxfId="2405" priority="886" stopIfTrue="1" operator="equal">
      <formula>"High"</formula>
    </cfRule>
    <cfRule type="cellIs" dxfId="2404" priority="887" stopIfTrue="1" operator="equal">
      <formula>"Moderate"</formula>
    </cfRule>
  </conditionalFormatting>
  <conditionalFormatting sqref="DQ51">
    <cfRule type="cellIs" dxfId="2403" priority="2716" stopIfTrue="1" operator="equal">
      <formula>"Very High"</formula>
    </cfRule>
    <cfRule type="cellIs" dxfId="2402" priority="2717" stopIfTrue="1" operator="equal">
      <formula>"High"</formula>
    </cfRule>
    <cfRule type="cellIs" dxfId="2401" priority="2718" stopIfTrue="1" operator="equal">
      <formula>"Moderate"</formula>
    </cfRule>
  </conditionalFormatting>
  <conditionalFormatting sqref="DQ56">
    <cfRule type="cellIs" dxfId="2400" priority="657" stopIfTrue="1" operator="equal">
      <formula>"Very High"</formula>
    </cfRule>
    <cfRule type="cellIs" dxfId="2399" priority="658" stopIfTrue="1" operator="equal">
      <formula>"High"</formula>
    </cfRule>
    <cfRule type="cellIs" dxfId="2398" priority="659" stopIfTrue="1" operator="equal">
      <formula>"Moderate"</formula>
    </cfRule>
  </conditionalFormatting>
  <conditionalFormatting sqref="DQ57">
    <cfRule type="cellIs" dxfId="2397" priority="2149" stopIfTrue="1" operator="equal">
      <formula>"Very High"</formula>
    </cfRule>
    <cfRule type="cellIs" dxfId="2396" priority="2150" stopIfTrue="1" operator="equal">
      <formula>"High"</formula>
    </cfRule>
    <cfRule type="cellIs" dxfId="2395" priority="2151" stopIfTrue="1" operator="equal">
      <formula>"Moderate"</formula>
    </cfRule>
  </conditionalFormatting>
  <conditionalFormatting sqref="DQ62:DQ74">
    <cfRule type="cellIs" dxfId="2394" priority="2113" stopIfTrue="1" operator="equal">
      <formula>"Very High"</formula>
    </cfRule>
    <cfRule type="cellIs" dxfId="2393" priority="2114" stopIfTrue="1" operator="equal">
      <formula>"High"</formula>
    </cfRule>
    <cfRule type="cellIs" dxfId="2392" priority="2115" stopIfTrue="1" operator="equal">
      <formula>"Moderate"</formula>
    </cfRule>
  </conditionalFormatting>
  <conditionalFormatting sqref="DQ64">
    <cfRule type="cellIs" dxfId="2391" priority="307" stopIfTrue="1" operator="equal">
      <formula>"Very High"</formula>
    </cfRule>
    <cfRule type="cellIs" dxfId="2390" priority="308" stopIfTrue="1" operator="equal">
      <formula>"High"</formula>
    </cfRule>
    <cfRule type="cellIs" dxfId="2389" priority="309" stopIfTrue="1" operator="equal">
      <formula>"Moderate"</formula>
    </cfRule>
  </conditionalFormatting>
  <conditionalFormatting sqref="DQ65:DQ67">
    <cfRule type="cellIs" dxfId="2388" priority="253" stopIfTrue="1" operator="equal">
      <formula>"Very High"</formula>
    </cfRule>
    <cfRule type="cellIs" dxfId="2387" priority="254" stopIfTrue="1" operator="equal">
      <formula>"High"</formula>
    </cfRule>
    <cfRule type="cellIs" dxfId="2386" priority="255" stopIfTrue="1" operator="equal">
      <formula>"Moderate"</formula>
    </cfRule>
  </conditionalFormatting>
  <conditionalFormatting sqref="DQ68">
    <cfRule type="cellIs" dxfId="2385" priority="200" stopIfTrue="1" operator="equal">
      <formula>"High"</formula>
    </cfRule>
    <cfRule type="cellIs" dxfId="2384" priority="201" stopIfTrue="1" operator="equal">
      <formula>"Moderate"</formula>
    </cfRule>
  </conditionalFormatting>
  <conditionalFormatting sqref="DQ68:DQ69">
    <cfRule type="cellIs" dxfId="2383" priority="145" stopIfTrue="1" operator="equal">
      <formula>"Very High"</formula>
    </cfRule>
  </conditionalFormatting>
  <conditionalFormatting sqref="DQ69">
    <cfRule type="cellIs" dxfId="2382" priority="146" stopIfTrue="1" operator="equal">
      <formula>"High"</formula>
    </cfRule>
    <cfRule type="cellIs" dxfId="2381" priority="147" stopIfTrue="1" operator="equal">
      <formula>"Moderate"</formula>
    </cfRule>
  </conditionalFormatting>
  <conditionalFormatting sqref="DQ58:FG61">
    <cfRule type="cellIs" dxfId="2380" priority="448" stopIfTrue="1" operator="equal">
      <formula>"High"</formula>
    </cfRule>
    <cfRule type="cellIs" dxfId="2379" priority="449" stopIfTrue="1" operator="equal">
      <formula>"Moderate"</formula>
    </cfRule>
  </conditionalFormatting>
  <conditionalFormatting sqref="DQ47:GB48">
    <cfRule type="cellIs" dxfId="2378" priority="928" stopIfTrue="1" operator="equal">
      <formula>"High"</formula>
    </cfRule>
  </conditionalFormatting>
  <conditionalFormatting sqref="DR6:DR74">
    <cfRule type="cellIs" dxfId="2377" priority="3359" stopIfTrue="1" operator="equal">
      <formula>"Very High"</formula>
    </cfRule>
    <cfRule type="cellIs" dxfId="2376" priority="3360" stopIfTrue="1" operator="equal">
      <formula>"High"</formula>
    </cfRule>
    <cfRule type="cellIs" dxfId="2375" priority="3361" stopIfTrue="1" operator="equal">
      <formula>"Moderate"</formula>
    </cfRule>
  </conditionalFormatting>
  <conditionalFormatting sqref="DS5:DS74">
    <cfRule type="cellIs" dxfId="2374" priority="3786" stopIfTrue="1" operator="equal">
      <formula>"Very High"</formula>
    </cfRule>
    <cfRule type="cellIs" dxfId="2373" priority="3787" stopIfTrue="1" operator="equal">
      <formula>"High"</formula>
    </cfRule>
    <cfRule type="cellIs" dxfId="2372" priority="3788" stopIfTrue="1" operator="equal">
      <formula>"Moderate"</formula>
    </cfRule>
  </conditionalFormatting>
  <conditionalFormatting sqref="EE2:EE3 EE75:EE1048576">
    <cfRule type="cellIs" dxfId="2371" priority="88" stopIfTrue="1" operator="equal">
      <formula>"Y"</formula>
    </cfRule>
  </conditionalFormatting>
  <conditionalFormatting sqref="EE5:EK74">
    <cfRule type="cellIs" dxfId="2370" priority="10" stopIfTrue="1" operator="equal">
      <formula>"Very High"</formula>
    </cfRule>
    <cfRule type="cellIs" dxfId="2369" priority="11" stopIfTrue="1" operator="equal">
      <formula>"High"</formula>
    </cfRule>
    <cfRule type="cellIs" dxfId="2368" priority="12" stopIfTrue="1" operator="equal">
      <formula>"Moderate"</formula>
    </cfRule>
  </conditionalFormatting>
  <conditionalFormatting sqref="EF6:EF8">
    <cfRule type="cellIs" dxfId="2367" priority="2242" stopIfTrue="1" operator="equal">
      <formula>"Very High"</formula>
    </cfRule>
    <cfRule type="cellIs" dxfId="2366" priority="2243" stopIfTrue="1" operator="equal">
      <formula>"High"</formula>
    </cfRule>
    <cfRule type="cellIs" dxfId="2365" priority="2244" stopIfTrue="1" operator="equal">
      <formula>"Moderate"</formula>
    </cfRule>
  </conditionalFormatting>
  <conditionalFormatting sqref="EF7">
    <cfRule type="cellIs" dxfId="2364" priority="2103" stopIfTrue="1" operator="equal">
      <formula>"Very High"</formula>
    </cfRule>
    <cfRule type="cellIs" dxfId="2363" priority="2104" stopIfTrue="1" operator="equal">
      <formula>"High"</formula>
    </cfRule>
    <cfRule type="cellIs" dxfId="2362" priority="2105" stopIfTrue="1" operator="equal">
      <formula>"Moderate"</formula>
    </cfRule>
  </conditionalFormatting>
  <conditionalFormatting sqref="EF9">
    <cfRule type="cellIs" dxfId="2361" priority="2097" stopIfTrue="1" operator="equal">
      <formula>"Very High"</formula>
    </cfRule>
    <cfRule type="cellIs" dxfId="2360" priority="2098" stopIfTrue="1" operator="equal">
      <formula>"High"</formula>
    </cfRule>
    <cfRule type="cellIs" dxfId="2359" priority="2099" stopIfTrue="1" operator="equal">
      <formula>"Moderate"</formula>
    </cfRule>
  </conditionalFormatting>
  <conditionalFormatting sqref="EF10:EF13 EF15:EF16 EF25:EF28 EF33 EF35 EF43:EF44 EF50 EF54 EF70:EF74">
    <cfRule type="cellIs" dxfId="2358" priority="3739" stopIfTrue="1" operator="equal">
      <formula>"Very High"</formula>
    </cfRule>
    <cfRule type="cellIs" dxfId="2357" priority="3740" stopIfTrue="1" operator="equal">
      <formula>"High"</formula>
    </cfRule>
    <cfRule type="cellIs" dxfId="2356" priority="3741" stopIfTrue="1" operator="equal">
      <formula>"Moderate"</formula>
    </cfRule>
  </conditionalFormatting>
  <conditionalFormatting sqref="EF14">
    <cfRule type="cellIs" dxfId="2355" priority="1953" stopIfTrue="1" operator="equal">
      <formula>"Very High"</formula>
    </cfRule>
    <cfRule type="cellIs" dxfId="2354" priority="1954" stopIfTrue="1" operator="equal">
      <formula>"High"</formula>
    </cfRule>
    <cfRule type="cellIs" dxfId="2353" priority="1955" stopIfTrue="1" operator="equal">
      <formula>"Moderate"</formula>
    </cfRule>
  </conditionalFormatting>
  <conditionalFormatting sqref="EF17">
    <cfRule type="cellIs" dxfId="2352" priority="1851" stopIfTrue="1" operator="equal">
      <formula>"Very High"</formula>
    </cfRule>
    <cfRule type="cellIs" dxfId="2351" priority="1852" stopIfTrue="1" operator="equal">
      <formula>"High"</formula>
    </cfRule>
    <cfRule type="cellIs" dxfId="2350" priority="1853" stopIfTrue="1" operator="equal">
      <formula>"Moderate"</formula>
    </cfRule>
  </conditionalFormatting>
  <conditionalFormatting sqref="EF18">
    <cfRule type="cellIs" dxfId="2349" priority="1756" stopIfTrue="1" operator="equal">
      <formula>"High"</formula>
    </cfRule>
    <cfRule type="cellIs" dxfId="2348" priority="1757" stopIfTrue="1" operator="equal">
      <formula>"Moderate"</formula>
    </cfRule>
  </conditionalFormatting>
  <conditionalFormatting sqref="EF18:EF19">
    <cfRule type="cellIs" dxfId="2347" priority="1710" stopIfTrue="1" operator="equal">
      <formula>"Very High"</formula>
    </cfRule>
  </conditionalFormatting>
  <conditionalFormatting sqref="EF19">
    <cfRule type="cellIs" dxfId="2346" priority="1711" stopIfTrue="1" operator="equal">
      <formula>"High"</formula>
    </cfRule>
    <cfRule type="cellIs" dxfId="2345" priority="1712" stopIfTrue="1" operator="equal">
      <formula>"Moderate"</formula>
    </cfRule>
  </conditionalFormatting>
  <conditionalFormatting sqref="EF20:EF36">
    <cfRule type="cellIs" dxfId="2344" priority="2061" stopIfTrue="1" operator="equal">
      <formula>"Very High"</formula>
    </cfRule>
    <cfRule type="cellIs" dxfId="2343" priority="2062" stopIfTrue="1" operator="equal">
      <formula>"High"</formula>
    </cfRule>
    <cfRule type="cellIs" dxfId="2342" priority="2063" stopIfTrue="1" operator="equal">
      <formula>"Moderate"</formula>
    </cfRule>
  </conditionalFormatting>
  <conditionalFormatting sqref="EF23">
    <cfRule type="cellIs" dxfId="2341" priority="1656" stopIfTrue="1" operator="equal">
      <formula>"Very High"</formula>
    </cfRule>
    <cfRule type="cellIs" dxfId="2340" priority="1657" stopIfTrue="1" operator="equal">
      <formula>"High"</formula>
    </cfRule>
    <cfRule type="cellIs" dxfId="2339" priority="1658" stopIfTrue="1" operator="equal">
      <formula>"Moderate"</formula>
    </cfRule>
  </conditionalFormatting>
  <conditionalFormatting sqref="EF24">
    <cfRule type="cellIs" dxfId="2338" priority="1614" stopIfTrue="1" operator="equal">
      <formula>"Very High"</formula>
    </cfRule>
    <cfRule type="cellIs" dxfId="2337" priority="1615" stopIfTrue="1" operator="equal">
      <formula>"High"</formula>
    </cfRule>
    <cfRule type="cellIs" dxfId="2336" priority="1616" stopIfTrue="1" operator="equal">
      <formula>"Moderate"</formula>
    </cfRule>
  </conditionalFormatting>
  <conditionalFormatting sqref="EF29">
    <cfRule type="cellIs" dxfId="2335" priority="1542" stopIfTrue="1" operator="equal">
      <formula>"Very High"</formula>
    </cfRule>
    <cfRule type="cellIs" dxfId="2334" priority="1543" stopIfTrue="1" operator="equal">
      <formula>"High"</formula>
    </cfRule>
    <cfRule type="cellIs" dxfId="2333" priority="1544" stopIfTrue="1" operator="equal">
      <formula>"Moderate"</formula>
    </cfRule>
  </conditionalFormatting>
  <conditionalFormatting sqref="EF37">
    <cfRule type="cellIs" dxfId="2332" priority="1266" stopIfTrue="1" operator="equal">
      <formula>"Very High"</formula>
    </cfRule>
    <cfRule type="cellIs" dxfId="2331" priority="1267" stopIfTrue="1" operator="equal">
      <formula>"High"</formula>
    </cfRule>
    <cfRule type="cellIs" dxfId="2330" priority="1268" stopIfTrue="1" operator="equal">
      <formula>"Moderate"</formula>
    </cfRule>
  </conditionalFormatting>
  <conditionalFormatting sqref="EF38">
    <cfRule type="cellIs" dxfId="2329" priority="2055" stopIfTrue="1" operator="equal">
      <formula>"Very High"</formula>
    </cfRule>
    <cfRule type="cellIs" dxfId="2328" priority="2056" stopIfTrue="1" operator="equal">
      <formula>"High"</formula>
    </cfRule>
    <cfRule type="cellIs" dxfId="2327" priority="2057" stopIfTrue="1" operator="equal">
      <formula>"Moderate"</formula>
    </cfRule>
  </conditionalFormatting>
  <conditionalFormatting sqref="EF39:EF40">
    <cfRule type="cellIs" dxfId="2326" priority="1194" stopIfTrue="1" operator="equal">
      <formula>"Very High"</formula>
    </cfRule>
    <cfRule type="cellIs" dxfId="2325" priority="1195" stopIfTrue="1" operator="equal">
      <formula>"High"</formula>
    </cfRule>
    <cfRule type="cellIs" dxfId="2324" priority="1196" stopIfTrue="1" operator="equal">
      <formula>"Moderate"</formula>
    </cfRule>
  </conditionalFormatting>
  <conditionalFormatting sqref="EF42">
    <cfRule type="cellIs" dxfId="2323" priority="1147" stopIfTrue="1" operator="equal">
      <formula>"High"</formula>
    </cfRule>
    <cfRule type="cellIs" dxfId="2322" priority="1148" stopIfTrue="1" operator="equal">
      <formula>"Moderate"</formula>
    </cfRule>
  </conditionalFormatting>
  <conditionalFormatting sqref="EF45">
    <cfRule type="cellIs" dxfId="2321" priority="1098" stopIfTrue="1" operator="equal">
      <formula>"Very High"</formula>
    </cfRule>
    <cfRule type="cellIs" dxfId="2320" priority="1099" stopIfTrue="1" operator="equal">
      <formula>"High"</formula>
    </cfRule>
    <cfRule type="cellIs" dxfId="2319" priority="1100" stopIfTrue="1" operator="equal">
      <formula>"Moderate"</formula>
    </cfRule>
  </conditionalFormatting>
  <conditionalFormatting sqref="EF49">
    <cfRule type="cellIs" dxfId="2318" priority="882" stopIfTrue="1" operator="equal">
      <formula>"Very High"</formula>
    </cfRule>
    <cfRule type="cellIs" dxfId="2317" priority="883" stopIfTrue="1" operator="equal">
      <formula>"High"</formula>
    </cfRule>
    <cfRule type="cellIs" dxfId="2316" priority="884" stopIfTrue="1" operator="equal">
      <formula>"Moderate"</formula>
    </cfRule>
  </conditionalFormatting>
  <conditionalFormatting sqref="EF51:EF52">
    <cfRule type="cellIs" dxfId="2315" priority="2037" stopIfTrue="1" operator="equal">
      <formula>"Very High"</formula>
    </cfRule>
    <cfRule type="cellIs" dxfId="2314" priority="2038" stopIfTrue="1" operator="equal">
      <formula>"High"</formula>
    </cfRule>
    <cfRule type="cellIs" dxfId="2313" priority="2039" stopIfTrue="1" operator="equal">
      <formula>"Moderate"</formula>
    </cfRule>
  </conditionalFormatting>
  <conditionalFormatting sqref="EF53">
    <cfRule type="cellIs" dxfId="2312" priority="828" stopIfTrue="1" operator="equal">
      <formula>"Very High"</formula>
    </cfRule>
    <cfRule type="cellIs" dxfId="2311" priority="829" stopIfTrue="1" operator="equal">
      <formula>"High"</formula>
    </cfRule>
    <cfRule type="cellIs" dxfId="2310" priority="830" stopIfTrue="1" operator="equal">
      <formula>"Moderate"</formula>
    </cfRule>
  </conditionalFormatting>
  <conditionalFormatting sqref="EF55:EF56">
    <cfRule type="cellIs" dxfId="2309" priority="708" stopIfTrue="1" operator="equal">
      <formula>"Very High"</formula>
    </cfRule>
    <cfRule type="cellIs" dxfId="2308" priority="709" stopIfTrue="1" operator="equal">
      <formula>"High"</formula>
    </cfRule>
    <cfRule type="cellIs" dxfId="2307" priority="710" stopIfTrue="1" operator="equal">
      <formula>"Moderate"</formula>
    </cfRule>
  </conditionalFormatting>
  <conditionalFormatting sqref="EF57">
    <cfRule type="cellIs" dxfId="2306" priority="2031" stopIfTrue="1" operator="equal">
      <formula>"Very High"</formula>
    </cfRule>
    <cfRule type="cellIs" dxfId="2305" priority="2032" stopIfTrue="1" operator="equal">
      <formula>"High"</formula>
    </cfRule>
    <cfRule type="cellIs" dxfId="2304" priority="2033" stopIfTrue="1" operator="equal">
      <formula>"Moderate"</formula>
    </cfRule>
  </conditionalFormatting>
  <conditionalFormatting sqref="EF64">
    <cfRule type="cellIs" dxfId="2303" priority="304" stopIfTrue="1" operator="equal">
      <formula>"Very High"</formula>
    </cfRule>
    <cfRule type="cellIs" dxfId="2302" priority="305" stopIfTrue="1" operator="equal">
      <formula>"High"</formula>
    </cfRule>
    <cfRule type="cellIs" dxfId="2301" priority="306" stopIfTrue="1" operator="equal">
      <formula>"Moderate"</formula>
    </cfRule>
  </conditionalFormatting>
  <conditionalFormatting sqref="EF65:EF67">
    <cfRule type="cellIs" dxfId="2300" priority="250" stopIfTrue="1" operator="equal">
      <formula>"Very High"</formula>
    </cfRule>
    <cfRule type="cellIs" dxfId="2299" priority="251" stopIfTrue="1" operator="equal">
      <formula>"High"</formula>
    </cfRule>
    <cfRule type="cellIs" dxfId="2298" priority="252" stopIfTrue="1" operator="equal">
      <formula>"Moderate"</formula>
    </cfRule>
  </conditionalFormatting>
  <conditionalFormatting sqref="EF68">
    <cfRule type="cellIs" dxfId="2297" priority="197" stopIfTrue="1" operator="equal">
      <formula>"High"</formula>
    </cfRule>
    <cfRule type="cellIs" dxfId="2296" priority="198" stopIfTrue="1" operator="equal">
      <formula>"Moderate"</formula>
    </cfRule>
  </conditionalFormatting>
  <conditionalFormatting sqref="EF68:EF69">
    <cfRule type="cellIs" dxfId="2295" priority="142" stopIfTrue="1" operator="equal">
      <formula>"Very High"</formula>
    </cfRule>
  </conditionalFormatting>
  <conditionalFormatting sqref="EF69">
    <cfRule type="cellIs" dxfId="2294" priority="143" stopIfTrue="1" operator="equal">
      <formula>"High"</formula>
    </cfRule>
    <cfRule type="cellIs" dxfId="2293" priority="144" stopIfTrue="1" operator="equal">
      <formula>"Moderate"</formula>
    </cfRule>
  </conditionalFormatting>
  <conditionalFormatting sqref="EF5:EM5">
    <cfRule type="cellIs" dxfId="2292" priority="3355" stopIfTrue="1" operator="equal">
      <formula>"Very High"</formula>
    </cfRule>
    <cfRule type="cellIs" dxfId="2291" priority="3356" stopIfTrue="1" operator="equal">
      <formula>"High"</formula>
    </cfRule>
    <cfRule type="cellIs" dxfId="2290" priority="3357" stopIfTrue="1" operator="equal">
      <formula>"Moderate"</formula>
    </cfRule>
  </conditionalFormatting>
  <conditionalFormatting sqref="EF41:FA41">
    <cfRule type="cellIs" dxfId="2289" priority="1171" stopIfTrue="1" operator="equal">
      <formula>"High"</formula>
    </cfRule>
    <cfRule type="cellIs" dxfId="2288" priority="1172" stopIfTrue="1" operator="equal">
      <formula>"Moderate"</formula>
    </cfRule>
  </conditionalFormatting>
  <conditionalFormatting sqref="EF41:GB42">
    <cfRule type="cellIs" dxfId="2287" priority="1146" stopIfTrue="1" operator="equal">
      <formula>"Very High"</formula>
    </cfRule>
  </conditionalFormatting>
  <conditionalFormatting sqref="EK2:EK3 EK75:EK1048576">
    <cfRule type="cellIs" dxfId="2286" priority="52" stopIfTrue="1" operator="equal">
      <formula>"Y"</formula>
    </cfRule>
  </conditionalFormatting>
  <conditionalFormatting sqref="EL6:EL8">
    <cfRule type="cellIs" dxfId="2285" priority="2239" stopIfTrue="1" operator="equal">
      <formula>"Very High"</formula>
    </cfRule>
    <cfRule type="cellIs" dxfId="2284" priority="2240" stopIfTrue="1" operator="equal">
      <formula>"High"</formula>
    </cfRule>
    <cfRule type="cellIs" dxfId="2283" priority="2241" stopIfTrue="1" operator="equal">
      <formula>"Moderate"</formula>
    </cfRule>
  </conditionalFormatting>
  <conditionalFormatting sqref="EL7:EL36">
    <cfRule type="cellIs" dxfId="2282" priority="2058" stopIfTrue="1" operator="equal">
      <formula>"Very High"</formula>
    </cfRule>
    <cfRule type="cellIs" dxfId="2281" priority="2059" stopIfTrue="1" operator="equal">
      <formula>"High"</formula>
    </cfRule>
    <cfRule type="cellIs" dxfId="2280" priority="2060" stopIfTrue="1" operator="equal">
      <formula>"Moderate"</formula>
    </cfRule>
  </conditionalFormatting>
  <conditionalFormatting sqref="EL10:EL13 EL15:EL16 EL25:EL28 EL33 EL35 EL43:EL44 EL50 EL54 EL70:EL74">
    <cfRule type="cellIs" dxfId="2279" priority="3736" stopIfTrue="1" operator="equal">
      <formula>"Very High"</formula>
    </cfRule>
    <cfRule type="cellIs" dxfId="2278" priority="3737" stopIfTrue="1" operator="equal">
      <formula>"High"</formula>
    </cfRule>
    <cfRule type="cellIs" dxfId="2277" priority="3738" stopIfTrue="1" operator="equal">
      <formula>"Moderate"</formula>
    </cfRule>
  </conditionalFormatting>
  <conditionalFormatting sqref="EL14">
    <cfRule type="cellIs" dxfId="2276" priority="1950" stopIfTrue="1" operator="equal">
      <formula>"Very High"</formula>
    </cfRule>
    <cfRule type="cellIs" dxfId="2275" priority="1951" stopIfTrue="1" operator="equal">
      <formula>"High"</formula>
    </cfRule>
    <cfRule type="cellIs" dxfId="2274" priority="1952" stopIfTrue="1" operator="equal">
      <formula>"Moderate"</formula>
    </cfRule>
  </conditionalFormatting>
  <conditionalFormatting sqref="EL17">
    <cfRule type="cellIs" dxfId="2273" priority="1848" stopIfTrue="1" operator="equal">
      <formula>"Very High"</formula>
    </cfRule>
    <cfRule type="cellIs" dxfId="2272" priority="1849" stopIfTrue="1" operator="equal">
      <formula>"High"</formula>
    </cfRule>
    <cfRule type="cellIs" dxfId="2271" priority="1850" stopIfTrue="1" operator="equal">
      <formula>"Moderate"</formula>
    </cfRule>
  </conditionalFormatting>
  <conditionalFormatting sqref="EL18">
    <cfRule type="cellIs" dxfId="2270" priority="1752" stopIfTrue="1" operator="equal">
      <formula>"Very High"</formula>
    </cfRule>
    <cfRule type="cellIs" dxfId="2269" priority="1753" stopIfTrue="1" operator="equal">
      <formula>"High"</formula>
    </cfRule>
    <cfRule type="cellIs" dxfId="2268" priority="1754" stopIfTrue="1" operator="equal">
      <formula>"Moderate"</formula>
    </cfRule>
  </conditionalFormatting>
  <conditionalFormatting sqref="EL19">
    <cfRule type="cellIs" dxfId="2267" priority="1707" stopIfTrue="1" operator="equal">
      <formula>"Very High"</formula>
    </cfRule>
    <cfRule type="cellIs" dxfId="2266" priority="1708" stopIfTrue="1" operator="equal">
      <formula>"High"</formula>
    </cfRule>
    <cfRule type="cellIs" dxfId="2265" priority="1709" stopIfTrue="1" operator="equal">
      <formula>"Moderate"</formula>
    </cfRule>
  </conditionalFormatting>
  <conditionalFormatting sqref="EL23">
    <cfRule type="cellIs" dxfId="2264" priority="1653" stopIfTrue="1" operator="equal">
      <formula>"Very High"</formula>
    </cfRule>
    <cfRule type="cellIs" dxfId="2263" priority="1654" stopIfTrue="1" operator="equal">
      <formula>"High"</formula>
    </cfRule>
    <cfRule type="cellIs" dxfId="2262" priority="1655" stopIfTrue="1" operator="equal">
      <formula>"Moderate"</formula>
    </cfRule>
  </conditionalFormatting>
  <conditionalFormatting sqref="EL24">
    <cfRule type="cellIs" dxfId="2261" priority="1611" stopIfTrue="1" operator="equal">
      <formula>"Very High"</formula>
    </cfRule>
    <cfRule type="cellIs" dxfId="2260" priority="1612" stopIfTrue="1" operator="equal">
      <formula>"High"</formula>
    </cfRule>
    <cfRule type="cellIs" dxfId="2259" priority="1613" stopIfTrue="1" operator="equal">
      <formula>"Moderate"</formula>
    </cfRule>
  </conditionalFormatting>
  <conditionalFormatting sqref="EL29">
    <cfRule type="cellIs" dxfId="2258" priority="1539" stopIfTrue="1" operator="equal">
      <formula>"Very High"</formula>
    </cfRule>
    <cfRule type="cellIs" dxfId="2257" priority="1540" stopIfTrue="1" operator="equal">
      <formula>"High"</formula>
    </cfRule>
    <cfRule type="cellIs" dxfId="2256" priority="1541" stopIfTrue="1" operator="equal">
      <formula>"Moderate"</formula>
    </cfRule>
  </conditionalFormatting>
  <conditionalFormatting sqref="EL30:EL32">
    <cfRule type="cellIs" dxfId="2255" priority="1403" stopIfTrue="1" operator="equal">
      <formula>"Moderate"</formula>
    </cfRule>
  </conditionalFormatting>
  <conditionalFormatting sqref="EL30:EL42">
    <cfRule type="cellIs" dxfId="2254" priority="1143" stopIfTrue="1" operator="equal">
      <formula>"Very High"</formula>
    </cfRule>
  </conditionalFormatting>
  <conditionalFormatting sqref="EL37:EL41">
    <cfRule type="cellIs" dxfId="2253" priority="1174" stopIfTrue="1" operator="equal">
      <formula>"High"</formula>
    </cfRule>
    <cfRule type="cellIs" dxfId="2252" priority="1175" stopIfTrue="1" operator="equal">
      <formula>"Moderate"</formula>
    </cfRule>
  </conditionalFormatting>
  <conditionalFormatting sqref="EL38">
    <cfRule type="cellIs" dxfId="2251" priority="2052" stopIfTrue="1" operator="equal">
      <formula>"Very High"</formula>
    </cfRule>
    <cfRule type="cellIs" dxfId="2250" priority="2053" stopIfTrue="1" operator="equal">
      <formula>"High"</formula>
    </cfRule>
    <cfRule type="cellIs" dxfId="2249" priority="2054" stopIfTrue="1" operator="equal">
      <formula>"Moderate"</formula>
    </cfRule>
  </conditionalFormatting>
  <conditionalFormatting sqref="EL39:EL41">
    <cfRule type="cellIs" dxfId="2248" priority="1173" stopIfTrue="1" operator="equal">
      <formula>"Very High"</formula>
    </cfRule>
  </conditionalFormatting>
  <conditionalFormatting sqref="EL42">
    <cfRule type="cellIs" dxfId="2247" priority="1144" stopIfTrue="1" operator="equal">
      <formula>"High"</formula>
    </cfRule>
    <cfRule type="cellIs" dxfId="2246" priority="1145" stopIfTrue="1" operator="equal">
      <formula>"Moderate"</formula>
    </cfRule>
  </conditionalFormatting>
  <conditionalFormatting sqref="EL45">
    <cfRule type="cellIs" dxfId="2245" priority="1095" stopIfTrue="1" operator="equal">
      <formula>"Very High"</formula>
    </cfRule>
    <cfRule type="cellIs" dxfId="2244" priority="1096" stopIfTrue="1" operator="equal">
      <formula>"High"</formula>
    </cfRule>
    <cfRule type="cellIs" dxfId="2243" priority="1097" stopIfTrue="1" operator="equal">
      <formula>"Moderate"</formula>
    </cfRule>
  </conditionalFormatting>
  <conditionalFormatting sqref="EL46">
    <cfRule type="cellIs" dxfId="2242" priority="976" stopIfTrue="1" operator="equal">
      <formula>"High"</formula>
    </cfRule>
    <cfRule type="cellIs" dxfId="2241" priority="977" stopIfTrue="1" operator="equal">
      <formula>"Moderate"</formula>
    </cfRule>
  </conditionalFormatting>
  <conditionalFormatting sqref="EL46:EL56">
    <cfRule type="cellIs" dxfId="2240" priority="705" stopIfTrue="1" operator="equal">
      <formula>"Very High"</formula>
    </cfRule>
  </conditionalFormatting>
  <conditionalFormatting sqref="EL49:EL53">
    <cfRule type="cellIs" dxfId="2239" priority="826" stopIfTrue="1" operator="equal">
      <formula>"High"</formula>
    </cfRule>
    <cfRule type="cellIs" dxfId="2238" priority="827" stopIfTrue="1" operator="equal">
      <formula>"Moderate"</formula>
    </cfRule>
  </conditionalFormatting>
  <conditionalFormatting sqref="EL51:EL57">
    <cfRule type="cellIs" dxfId="2237" priority="2028" stopIfTrue="1" operator="equal">
      <formula>"Very High"</formula>
    </cfRule>
    <cfRule type="cellIs" dxfId="2236" priority="2029" stopIfTrue="1" operator="equal">
      <formula>"High"</formula>
    </cfRule>
    <cfRule type="cellIs" dxfId="2235" priority="2030" stopIfTrue="1" operator="equal">
      <formula>"Moderate"</formula>
    </cfRule>
  </conditionalFormatting>
  <conditionalFormatting sqref="EL53">
    <cfRule type="cellIs" dxfId="2234" priority="825" stopIfTrue="1" operator="equal">
      <formula>"Very High"</formula>
    </cfRule>
  </conditionalFormatting>
  <conditionalFormatting sqref="EL55:EL56">
    <cfRule type="cellIs" dxfId="2233" priority="706" stopIfTrue="1" operator="equal">
      <formula>"High"</formula>
    </cfRule>
    <cfRule type="cellIs" dxfId="2232" priority="707" stopIfTrue="1" operator="equal">
      <formula>"Moderate"</formula>
    </cfRule>
  </conditionalFormatting>
  <conditionalFormatting sqref="EL62">
    <cfRule type="cellIs" dxfId="2231" priority="380" stopIfTrue="1" operator="equal">
      <formula>"High"</formula>
    </cfRule>
    <cfRule type="cellIs" dxfId="2230" priority="381" stopIfTrue="1" operator="equal">
      <formula>"Moderate"</formula>
    </cfRule>
  </conditionalFormatting>
  <conditionalFormatting sqref="EL63:EL64">
    <cfRule type="cellIs" dxfId="2229" priority="301" stopIfTrue="1" operator="equal">
      <formula>"Very High"</formula>
    </cfRule>
  </conditionalFormatting>
  <conditionalFormatting sqref="EL64">
    <cfRule type="cellIs" dxfId="2228" priority="302" stopIfTrue="1" operator="equal">
      <formula>"High"</formula>
    </cfRule>
    <cfRule type="cellIs" dxfId="2227" priority="303" stopIfTrue="1" operator="equal">
      <formula>"Moderate"</formula>
    </cfRule>
  </conditionalFormatting>
  <conditionalFormatting sqref="EL65:EL67">
    <cfRule type="cellIs" dxfId="2226" priority="247" stopIfTrue="1" operator="equal">
      <formula>"Very High"</formula>
    </cfRule>
    <cfRule type="cellIs" dxfId="2225" priority="248" stopIfTrue="1" operator="equal">
      <formula>"High"</formula>
    </cfRule>
    <cfRule type="cellIs" dxfId="2224" priority="249" stopIfTrue="1" operator="equal">
      <formula>"Moderate"</formula>
    </cfRule>
  </conditionalFormatting>
  <conditionalFormatting sqref="EL68">
    <cfRule type="cellIs" dxfId="2223" priority="194" stopIfTrue="1" operator="equal">
      <formula>"High"</formula>
    </cfRule>
    <cfRule type="cellIs" dxfId="2222" priority="195" stopIfTrue="1" operator="equal">
      <formula>"Moderate"</formula>
    </cfRule>
  </conditionalFormatting>
  <conditionalFormatting sqref="EL68:EL69">
    <cfRule type="cellIs" dxfId="2221" priority="139" stopIfTrue="1" operator="equal">
      <formula>"Very High"</formula>
    </cfRule>
  </conditionalFormatting>
  <conditionalFormatting sqref="EL69">
    <cfRule type="cellIs" dxfId="2220" priority="140" stopIfTrue="1" operator="equal">
      <formula>"High"</formula>
    </cfRule>
    <cfRule type="cellIs" dxfId="2219" priority="141" stopIfTrue="1" operator="equal">
      <formula>"Moderate"</formula>
    </cfRule>
  </conditionalFormatting>
  <conditionalFormatting sqref="EL63:FG63">
    <cfRule type="cellIs" dxfId="2218" priority="362" stopIfTrue="1" operator="equal">
      <formula>"High"</formula>
    </cfRule>
    <cfRule type="cellIs" dxfId="2217" priority="363" stopIfTrue="1" operator="equal">
      <formula>"Moderate"</formula>
    </cfRule>
  </conditionalFormatting>
  <conditionalFormatting sqref="EL62:GB62">
    <cfRule type="cellIs" dxfId="2216" priority="355" stopIfTrue="1" operator="equal">
      <formula>"Very High"</formula>
    </cfRule>
  </conditionalFormatting>
  <conditionalFormatting sqref="EL30:GQ32">
    <cfRule type="cellIs" dxfId="2215" priority="1351" stopIfTrue="1" operator="equal">
      <formula>"High"</formula>
    </cfRule>
  </conditionalFormatting>
  <conditionalFormatting sqref="EM23:EM74">
    <cfRule type="cellIs" dxfId="2214" priority="3299" stopIfTrue="1" operator="equal">
      <formula>"Very High"</formula>
    </cfRule>
    <cfRule type="cellIs" dxfId="2213" priority="3300" stopIfTrue="1" operator="equal">
      <formula>"High"</formula>
    </cfRule>
    <cfRule type="cellIs" dxfId="2212" priority="3301" stopIfTrue="1" operator="equal">
      <formula>"Moderate"</formula>
    </cfRule>
  </conditionalFormatting>
  <conditionalFormatting sqref="EM23:EM1048576">
    <cfRule type="cellIs" dxfId="2211" priority="3298" stopIfTrue="1" operator="equal">
      <formula>"Y"</formula>
    </cfRule>
  </conditionalFormatting>
  <conditionalFormatting sqref="EM24">
    <cfRule type="cellIs" dxfId="2210" priority="2660" stopIfTrue="1" operator="equal">
      <formula>"Y"</formula>
    </cfRule>
    <cfRule type="cellIs" dxfId="2209" priority="2661" stopIfTrue="1" operator="equal">
      <formula>"Very High"</formula>
    </cfRule>
    <cfRule type="cellIs" dxfId="2208" priority="2662" stopIfTrue="1" operator="equal">
      <formula>"High"</formula>
    </cfRule>
    <cfRule type="cellIs" dxfId="2207" priority="2663" stopIfTrue="1" operator="equal">
      <formula>"Moderate"</formula>
    </cfRule>
  </conditionalFormatting>
  <conditionalFormatting sqref="EM36">
    <cfRule type="cellIs" dxfId="2206" priority="2670" stopIfTrue="1" operator="equal">
      <formula>"Y"</formula>
    </cfRule>
    <cfRule type="cellIs" dxfId="2205" priority="2671" stopIfTrue="1" operator="equal">
      <formula>"Very High"</formula>
    </cfRule>
  </conditionalFormatting>
  <conditionalFormatting sqref="EM6:GC19">
    <cfRule type="cellIs" dxfId="2204" priority="3218" stopIfTrue="1" operator="equal">
      <formula>"Y"</formula>
    </cfRule>
    <cfRule type="cellIs" dxfId="2203" priority="3219" stopIfTrue="1" operator="equal">
      <formula>"Very High"</formula>
    </cfRule>
    <cfRule type="cellIs" dxfId="2202" priority="3220" stopIfTrue="1" operator="equal">
      <formula>"High"</formula>
    </cfRule>
    <cfRule type="cellIs" dxfId="2201" priority="3221" stopIfTrue="1" operator="equal">
      <formula>"Moderate"</formula>
    </cfRule>
  </conditionalFormatting>
  <conditionalFormatting sqref="EN5:EN74">
    <cfRule type="cellIs" dxfId="2200" priority="3779" stopIfTrue="1" operator="equal">
      <formula>"Very High"</formula>
    </cfRule>
    <cfRule type="cellIs" dxfId="2199" priority="3780" stopIfTrue="1" operator="equal">
      <formula>"High"</formula>
    </cfRule>
    <cfRule type="cellIs" dxfId="2198" priority="3781" stopIfTrue="1" operator="equal">
      <formula>"Moderate"</formula>
    </cfRule>
  </conditionalFormatting>
  <conditionalFormatting sqref="EZ2:EZ3 EZ75:EZ1048576">
    <cfRule type="cellIs" dxfId="2197" priority="84" stopIfTrue="1" operator="equal">
      <formula>"Y"</formula>
    </cfRule>
  </conditionalFormatting>
  <conditionalFormatting sqref="EZ5:FF74">
    <cfRule type="cellIs" dxfId="2196" priority="7" stopIfTrue="1" operator="equal">
      <formula>"Very High"</formula>
    </cfRule>
    <cfRule type="cellIs" dxfId="2195" priority="8" stopIfTrue="1" operator="equal">
      <formula>"High"</formula>
    </cfRule>
    <cfRule type="cellIs" dxfId="2194" priority="9" stopIfTrue="1" operator="equal">
      <formula>"Moderate"</formula>
    </cfRule>
  </conditionalFormatting>
  <conditionalFormatting sqref="FA5 FA10:FA13 FA15:FA16 FA23 FA25:FA28 FA35 FA43 FA50 FA70:FA74">
    <cfRule type="cellIs" dxfId="2193" priority="3734" stopIfTrue="1" operator="equal">
      <formula>"High"</formula>
    </cfRule>
    <cfRule type="cellIs" dxfId="2192" priority="3735" stopIfTrue="1" operator="equal">
      <formula>"Moderate"</formula>
    </cfRule>
  </conditionalFormatting>
  <conditionalFormatting sqref="FA6:FA8">
    <cfRule type="cellIs" dxfId="2191" priority="2236" stopIfTrue="1" operator="equal">
      <formula>"Very High"</formula>
    </cfRule>
    <cfRule type="cellIs" dxfId="2190" priority="2237" stopIfTrue="1" operator="equal">
      <formula>"High"</formula>
    </cfRule>
    <cfRule type="cellIs" dxfId="2189" priority="2238" stopIfTrue="1" operator="equal">
      <formula>"Moderate"</formula>
    </cfRule>
  </conditionalFormatting>
  <conditionalFormatting sqref="FA7">
    <cfRule type="cellIs" dxfId="2188" priority="2013" stopIfTrue="1" operator="equal">
      <formula>"Very High"</formula>
    </cfRule>
    <cfRule type="cellIs" dxfId="2187" priority="2014" stopIfTrue="1" operator="equal">
      <formula>"High"</formula>
    </cfRule>
    <cfRule type="cellIs" dxfId="2186" priority="2015" stopIfTrue="1" operator="equal">
      <formula>"Moderate"</formula>
    </cfRule>
  </conditionalFormatting>
  <conditionalFormatting sqref="FA9">
    <cfRule type="cellIs" dxfId="2185" priority="2007" stopIfTrue="1" operator="equal">
      <formula>"Very High"</formula>
    </cfRule>
    <cfRule type="cellIs" dxfId="2184" priority="2008" stopIfTrue="1" operator="equal">
      <formula>"High"</formula>
    </cfRule>
    <cfRule type="cellIs" dxfId="2183" priority="2009" stopIfTrue="1" operator="equal">
      <formula>"Moderate"</formula>
    </cfRule>
  </conditionalFormatting>
  <conditionalFormatting sqref="FA10:FA13 FA15:FA16 FA23 FA25:FA28 FA35 FA43 FA50 FA70:FA74">
    <cfRule type="cellIs" dxfId="2182" priority="3733" stopIfTrue="1" operator="equal">
      <formula>"Very High"</formula>
    </cfRule>
  </conditionalFormatting>
  <conditionalFormatting sqref="FA14">
    <cfRule type="cellIs" dxfId="2181" priority="1995" stopIfTrue="1" operator="equal">
      <formula>"Very High"</formula>
    </cfRule>
    <cfRule type="cellIs" dxfId="2180" priority="1996" stopIfTrue="1" operator="equal">
      <formula>"High"</formula>
    </cfRule>
    <cfRule type="cellIs" dxfId="2179" priority="1997" stopIfTrue="1" operator="equal">
      <formula>"Moderate"</formula>
    </cfRule>
  </conditionalFormatting>
  <conditionalFormatting sqref="FA17">
    <cfRule type="cellIs" dxfId="2178" priority="1845" stopIfTrue="1" operator="equal">
      <formula>"Very High"</formula>
    </cfRule>
    <cfRule type="cellIs" dxfId="2177" priority="1846" stopIfTrue="1" operator="equal">
      <formula>"High"</formula>
    </cfRule>
    <cfRule type="cellIs" dxfId="2176" priority="1847" stopIfTrue="1" operator="equal">
      <formula>"Moderate"</formula>
    </cfRule>
  </conditionalFormatting>
  <conditionalFormatting sqref="FA18">
    <cfRule type="cellIs" dxfId="2175" priority="1749" stopIfTrue="1" operator="equal">
      <formula>"Very High"</formula>
    </cfRule>
    <cfRule type="cellIs" dxfId="2174" priority="1750" stopIfTrue="1" operator="equal">
      <formula>"High"</formula>
    </cfRule>
    <cfRule type="cellIs" dxfId="2173" priority="1751" stopIfTrue="1" operator="equal">
      <formula>"Moderate"</formula>
    </cfRule>
  </conditionalFormatting>
  <conditionalFormatting sqref="FA19">
    <cfRule type="cellIs" dxfId="2172" priority="1704" stopIfTrue="1" operator="equal">
      <formula>"Very High"</formula>
    </cfRule>
    <cfRule type="cellIs" dxfId="2171" priority="1705" stopIfTrue="1" operator="equal">
      <formula>"High"</formula>
    </cfRule>
    <cfRule type="cellIs" dxfId="2170" priority="1706" stopIfTrue="1" operator="equal">
      <formula>"Moderate"</formula>
    </cfRule>
  </conditionalFormatting>
  <conditionalFormatting sqref="FA20:FA22">
    <cfRule type="cellIs" dxfId="2169" priority="1977" stopIfTrue="1" operator="equal">
      <formula>"Very High"</formula>
    </cfRule>
    <cfRule type="cellIs" dxfId="2168" priority="1978" stopIfTrue="1" operator="equal">
      <formula>"High"</formula>
    </cfRule>
    <cfRule type="cellIs" dxfId="2167" priority="1979" stopIfTrue="1" operator="equal">
      <formula>"Moderate"</formula>
    </cfRule>
  </conditionalFormatting>
  <conditionalFormatting sqref="FA24">
    <cfRule type="cellIs" dxfId="2166" priority="1608" stopIfTrue="1" operator="equal">
      <formula>"Very High"</formula>
    </cfRule>
    <cfRule type="cellIs" dxfId="2165" priority="1609" stopIfTrue="1" operator="equal">
      <formula>"High"</formula>
    </cfRule>
    <cfRule type="cellIs" dxfId="2164" priority="1610" stopIfTrue="1" operator="equal">
      <formula>"Moderate"</formula>
    </cfRule>
  </conditionalFormatting>
  <conditionalFormatting sqref="FA29">
    <cfRule type="cellIs" dxfId="2163" priority="1536" stopIfTrue="1" operator="equal">
      <formula>"Very High"</formula>
    </cfRule>
    <cfRule type="cellIs" dxfId="2162" priority="1537" stopIfTrue="1" operator="equal">
      <formula>"High"</formula>
    </cfRule>
    <cfRule type="cellIs" dxfId="2161" priority="1538" stopIfTrue="1" operator="equal">
      <formula>"Moderate"</formula>
    </cfRule>
  </conditionalFormatting>
  <conditionalFormatting sqref="FA32:FA34">
    <cfRule type="cellIs" dxfId="2160" priority="1314" stopIfTrue="1" operator="equal">
      <formula>"Very High"</formula>
    </cfRule>
    <cfRule type="cellIs" dxfId="2159" priority="1315" stopIfTrue="1" operator="equal">
      <formula>"High"</formula>
    </cfRule>
    <cfRule type="cellIs" dxfId="2158" priority="1316" stopIfTrue="1" operator="equal">
      <formula>"Moderate"</formula>
    </cfRule>
  </conditionalFormatting>
  <conditionalFormatting sqref="FA36">
    <cfRule type="cellIs" dxfId="2157" priority="2550" stopIfTrue="1" operator="equal">
      <formula>"High"</formula>
    </cfRule>
    <cfRule type="cellIs" dxfId="2156" priority="2551" stopIfTrue="1" operator="equal">
      <formula>"Moderate"</formula>
    </cfRule>
  </conditionalFormatting>
  <conditionalFormatting sqref="FA37">
    <cfRule type="cellIs" dxfId="2155" priority="1260" stopIfTrue="1" operator="equal">
      <formula>"Very High"</formula>
    </cfRule>
    <cfRule type="cellIs" dxfId="2154" priority="1261" stopIfTrue="1" operator="equal">
      <formula>"High"</formula>
    </cfRule>
    <cfRule type="cellIs" dxfId="2153" priority="1262" stopIfTrue="1" operator="equal">
      <formula>"Moderate"</formula>
    </cfRule>
  </conditionalFormatting>
  <conditionalFormatting sqref="FA38">
    <cfRule type="cellIs" dxfId="2152" priority="1947" stopIfTrue="1" operator="equal">
      <formula>"Very High"</formula>
    </cfRule>
    <cfRule type="cellIs" dxfId="2151" priority="1948" stopIfTrue="1" operator="equal">
      <formula>"High"</formula>
    </cfRule>
    <cfRule type="cellIs" dxfId="2150" priority="1949" stopIfTrue="1" operator="equal">
      <formula>"Moderate"</formula>
    </cfRule>
  </conditionalFormatting>
  <conditionalFormatting sqref="FA39:FA40">
    <cfRule type="cellIs" dxfId="2149" priority="1188" stopIfTrue="1" operator="equal">
      <formula>"Very High"</formula>
    </cfRule>
    <cfRule type="cellIs" dxfId="2148" priority="1189" stopIfTrue="1" operator="equal">
      <formula>"High"</formula>
    </cfRule>
    <cfRule type="cellIs" dxfId="2147" priority="1190" stopIfTrue="1" operator="equal">
      <formula>"Moderate"</formula>
    </cfRule>
  </conditionalFormatting>
  <conditionalFormatting sqref="FA41:FA42">
    <cfRule type="cellIs" dxfId="2146" priority="1140" stopIfTrue="1" operator="equal">
      <formula>"Very High"</formula>
    </cfRule>
  </conditionalFormatting>
  <conditionalFormatting sqref="FA42">
    <cfRule type="cellIs" dxfId="2145" priority="1141" stopIfTrue="1" operator="equal">
      <formula>"High"</formula>
    </cfRule>
    <cfRule type="cellIs" dxfId="2144" priority="1142" stopIfTrue="1" operator="equal">
      <formula>"Moderate"</formula>
    </cfRule>
  </conditionalFormatting>
  <conditionalFormatting sqref="FA44:FA45">
    <cfRule type="cellIs" dxfId="2143" priority="1104" stopIfTrue="1" operator="equal">
      <formula>"Very High"</formula>
    </cfRule>
    <cfRule type="cellIs" dxfId="2142" priority="1105" stopIfTrue="1" operator="equal">
      <formula>"High"</formula>
    </cfRule>
    <cfRule type="cellIs" dxfId="2141" priority="1106" stopIfTrue="1" operator="equal">
      <formula>"Moderate"</formula>
    </cfRule>
  </conditionalFormatting>
  <conditionalFormatting sqref="FA49">
    <cfRule type="cellIs" dxfId="2140" priority="876" stopIfTrue="1" operator="equal">
      <formula>"Very High"</formula>
    </cfRule>
    <cfRule type="cellIs" dxfId="2139" priority="877" stopIfTrue="1" operator="equal">
      <formula>"High"</formula>
    </cfRule>
    <cfRule type="cellIs" dxfId="2138" priority="878" stopIfTrue="1" operator="equal">
      <formula>"Moderate"</formula>
    </cfRule>
  </conditionalFormatting>
  <conditionalFormatting sqref="FA51">
    <cfRule type="cellIs" dxfId="2137" priority="2531" stopIfTrue="1" operator="equal">
      <formula>"Very High"</formula>
    </cfRule>
    <cfRule type="cellIs" dxfId="2136" priority="2532" stopIfTrue="1" operator="equal">
      <formula>"High"</formula>
    </cfRule>
    <cfRule type="cellIs" dxfId="2135" priority="2533" stopIfTrue="1" operator="equal">
      <formula>"Moderate"</formula>
    </cfRule>
  </conditionalFormatting>
  <conditionalFormatting sqref="FA52">
    <cfRule type="cellIs" dxfId="2134" priority="1935" stopIfTrue="1" operator="equal">
      <formula>"Very High"</formula>
    </cfRule>
    <cfRule type="cellIs" dxfId="2133" priority="1936" stopIfTrue="1" operator="equal">
      <formula>"High"</formula>
    </cfRule>
    <cfRule type="cellIs" dxfId="2132" priority="1937" stopIfTrue="1" operator="equal">
      <formula>"Moderate"</formula>
    </cfRule>
  </conditionalFormatting>
  <conditionalFormatting sqref="FA53">
    <cfRule type="cellIs" dxfId="2131" priority="740" stopIfTrue="1" operator="equal">
      <formula>"Moderate"</formula>
    </cfRule>
  </conditionalFormatting>
  <conditionalFormatting sqref="FA55:FA56">
    <cfRule type="cellIs" dxfId="2130" priority="654" stopIfTrue="1" operator="equal">
      <formula>"Very High"</formula>
    </cfRule>
    <cfRule type="cellIs" dxfId="2129" priority="655" stopIfTrue="1" operator="equal">
      <formula>"High"</formula>
    </cfRule>
    <cfRule type="cellIs" dxfId="2128" priority="656" stopIfTrue="1" operator="equal">
      <formula>"Moderate"</formula>
    </cfRule>
  </conditionalFormatting>
  <conditionalFormatting sqref="FA57">
    <cfRule type="cellIs" dxfId="2127" priority="1929" stopIfTrue="1" operator="equal">
      <formula>"Very High"</formula>
    </cfRule>
    <cfRule type="cellIs" dxfId="2126" priority="1930" stopIfTrue="1" operator="equal">
      <formula>"High"</formula>
    </cfRule>
    <cfRule type="cellIs" dxfId="2125" priority="1931" stopIfTrue="1" operator="equal">
      <formula>"Moderate"</formula>
    </cfRule>
  </conditionalFormatting>
  <conditionalFormatting sqref="FA62:FA63">
    <cfRule type="cellIs" dxfId="2124" priority="364" stopIfTrue="1" operator="equal">
      <formula>"Very High"</formula>
    </cfRule>
    <cfRule type="cellIs" dxfId="2123" priority="365" stopIfTrue="1" operator="equal">
      <formula>"High"</formula>
    </cfRule>
  </conditionalFormatting>
  <conditionalFormatting sqref="FA64">
    <cfRule type="cellIs" dxfId="2122" priority="298" stopIfTrue="1" operator="equal">
      <formula>"Very High"</formula>
    </cfRule>
    <cfRule type="cellIs" dxfId="2121" priority="299" stopIfTrue="1" operator="equal">
      <formula>"High"</formula>
    </cfRule>
    <cfRule type="cellIs" dxfId="2120" priority="300" stopIfTrue="1" operator="equal">
      <formula>"Moderate"</formula>
    </cfRule>
  </conditionalFormatting>
  <conditionalFormatting sqref="FA65:FA67">
    <cfRule type="cellIs" dxfId="2119" priority="244" stopIfTrue="1" operator="equal">
      <formula>"Very High"</formula>
    </cfRule>
    <cfRule type="cellIs" dxfId="2118" priority="245" stopIfTrue="1" operator="equal">
      <formula>"High"</formula>
    </cfRule>
    <cfRule type="cellIs" dxfId="2117" priority="246" stopIfTrue="1" operator="equal">
      <formula>"Moderate"</formula>
    </cfRule>
  </conditionalFormatting>
  <conditionalFormatting sqref="FA68">
    <cfRule type="cellIs" dxfId="2116" priority="191" stopIfTrue="1" operator="equal">
      <formula>"High"</formula>
    </cfRule>
    <cfRule type="cellIs" dxfId="2115" priority="192" stopIfTrue="1" operator="equal">
      <formula>"Moderate"</formula>
    </cfRule>
  </conditionalFormatting>
  <conditionalFormatting sqref="FA68:FA69">
    <cfRule type="cellIs" dxfId="2114" priority="136" stopIfTrue="1" operator="equal">
      <formula>"Very High"</formula>
    </cfRule>
  </conditionalFormatting>
  <conditionalFormatting sqref="FA69">
    <cfRule type="cellIs" dxfId="2113" priority="137" stopIfTrue="1" operator="equal">
      <formula>"High"</formula>
    </cfRule>
    <cfRule type="cellIs" dxfId="2112" priority="138" stopIfTrue="1" operator="equal">
      <formula>"Moderate"</formula>
    </cfRule>
  </conditionalFormatting>
  <conditionalFormatting sqref="FA5:FH5 FH53:FH56">
    <cfRule type="cellIs" dxfId="2111" priority="3295" stopIfTrue="1" operator="equal">
      <formula>"Very High"</formula>
    </cfRule>
  </conditionalFormatting>
  <conditionalFormatting sqref="FA30:FV31">
    <cfRule type="cellIs" dxfId="2110" priority="1374" stopIfTrue="1" operator="equal">
      <formula>"Very High"</formula>
    </cfRule>
    <cfRule type="cellIs" dxfId="2109" priority="1375" stopIfTrue="1" operator="equal">
      <formula>"High"</formula>
    </cfRule>
    <cfRule type="cellIs" dxfId="2108" priority="1376" stopIfTrue="1" operator="equal">
      <formula>"Moderate"</formula>
    </cfRule>
  </conditionalFormatting>
  <conditionalFormatting sqref="FA46:FV48">
    <cfRule type="cellIs" dxfId="2107" priority="932" stopIfTrue="1" operator="equal">
      <formula>"Moderate"</formula>
    </cfRule>
  </conditionalFormatting>
  <conditionalFormatting sqref="FA46:GQ48">
    <cfRule type="cellIs" dxfId="2106" priority="913" stopIfTrue="1" operator="equal">
      <formula>"High"</formula>
    </cfRule>
  </conditionalFormatting>
  <conditionalFormatting sqref="FF2:FF3 FF75:FF1048576">
    <cfRule type="cellIs" dxfId="2105" priority="48" stopIfTrue="1" operator="equal">
      <formula>"Y"</formula>
    </cfRule>
  </conditionalFormatting>
  <conditionalFormatting sqref="FG5 FG10:FG13 FG15:FG16 FG23 FG25:FG28 FG35 FG43 FG50 FG70:FG74">
    <cfRule type="cellIs" dxfId="2104" priority="3731" stopIfTrue="1" operator="equal">
      <formula>"High"</formula>
    </cfRule>
    <cfRule type="cellIs" dxfId="2103" priority="3732" stopIfTrue="1" operator="equal">
      <formula>"Moderate"</formula>
    </cfRule>
  </conditionalFormatting>
  <conditionalFormatting sqref="FG6:FG8">
    <cfRule type="cellIs" dxfId="2102" priority="2233" stopIfTrue="1" operator="equal">
      <formula>"Very High"</formula>
    </cfRule>
  </conditionalFormatting>
  <conditionalFormatting sqref="FG6:FG36">
    <cfRule type="cellIs" dxfId="2101" priority="2547" stopIfTrue="1" operator="equal">
      <formula>"High"</formula>
    </cfRule>
    <cfRule type="cellIs" dxfId="2100" priority="2548" stopIfTrue="1" operator="equal">
      <formula>"Moderate"</formula>
    </cfRule>
  </conditionalFormatting>
  <conditionalFormatting sqref="FG7">
    <cfRule type="cellIs" dxfId="2099" priority="2010" stopIfTrue="1" operator="equal">
      <formula>"Very High"</formula>
    </cfRule>
    <cfRule type="cellIs" dxfId="2098" priority="2011" stopIfTrue="1" operator="equal">
      <formula>"High"</formula>
    </cfRule>
    <cfRule type="cellIs" dxfId="2097" priority="2012" stopIfTrue="1" operator="equal">
      <formula>"Moderate"</formula>
    </cfRule>
  </conditionalFormatting>
  <conditionalFormatting sqref="FG8">
    <cfRule type="cellIs" dxfId="2096" priority="2234" stopIfTrue="1" operator="equal">
      <formula>"High"</formula>
    </cfRule>
    <cfRule type="cellIs" dxfId="2095" priority="2235" stopIfTrue="1" operator="equal">
      <formula>"Moderate"</formula>
    </cfRule>
  </conditionalFormatting>
  <conditionalFormatting sqref="FG9">
    <cfRule type="cellIs" dxfId="2094" priority="2004" stopIfTrue="1" operator="equal">
      <formula>"Very High"</formula>
    </cfRule>
    <cfRule type="cellIs" dxfId="2093" priority="2005" stopIfTrue="1" operator="equal">
      <formula>"High"</formula>
    </cfRule>
    <cfRule type="cellIs" dxfId="2092" priority="2006" stopIfTrue="1" operator="equal">
      <formula>"Moderate"</formula>
    </cfRule>
  </conditionalFormatting>
  <conditionalFormatting sqref="FG10:FG13 FG15:FG16 FG23 FG25:FG28 FG35 FG43 FG50 FG70:FG74">
    <cfRule type="cellIs" dxfId="2091" priority="3730" stopIfTrue="1" operator="equal">
      <formula>"Very High"</formula>
    </cfRule>
  </conditionalFormatting>
  <conditionalFormatting sqref="FG14">
    <cfRule type="cellIs" dxfId="2090" priority="1992" stopIfTrue="1" operator="equal">
      <formula>"Very High"</formula>
    </cfRule>
    <cfRule type="cellIs" dxfId="2089" priority="1993" stopIfTrue="1" operator="equal">
      <formula>"High"</formula>
    </cfRule>
    <cfRule type="cellIs" dxfId="2088" priority="1994" stopIfTrue="1" operator="equal">
      <formula>"Moderate"</formula>
    </cfRule>
  </conditionalFormatting>
  <conditionalFormatting sqref="FG17">
    <cfRule type="cellIs" dxfId="2087" priority="1842" stopIfTrue="1" operator="equal">
      <formula>"Very High"</formula>
    </cfRule>
    <cfRule type="cellIs" dxfId="2086" priority="1843" stopIfTrue="1" operator="equal">
      <formula>"High"</formula>
    </cfRule>
    <cfRule type="cellIs" dxfId="2085" priority="1844" stopIfTrue="1" operator="equal">
      <formula>"Moderate"</formula>
    </cfRule>
  </conditionalFormatting>
  <conditionalFormatting sqref="FG18">
    <cfRule type="cellIs" dxfId="2084" priority="1746" stopIfTrue="1" operator="equal">
      <formula>"Very High"</formula>
    </cfRule>
    <cfRule type="cellIs" dxfId="2083" priority="1747" stopIfTrue="1" operator="equal">
      <formula>"High"</formula>
    </cfRule>
    <cfRule type="cellIs" dxfId="2082" priority="1748" stopIfTrue="1" operator="equal">
      <formula>"Moderate"</formula>
    </cfRule>
  </conditionalFormatting>
  <conditionalFormatting sqref="FG19">
    <cfRule type="cellIs" dxfId="2081" priority="1701" stopIfTrue="1" operator="equal">
      <formula>"Very High"</formula>
    </cfRule>
    <cfRule type="cellIs" dxfId="2080" priority="1702" stopIfTrue="1" operator="equal">
      <formula>"High"</formula>
    </cfRule>
    <cfRule type="cellIs" dxfId="2079" priority="1703" stopIfTrue="1" operator="equal">
      <formula>"Moderate"</formula>
    </cfRule>
  </conditionalFormatting>
  <conditionalFormatting sqref="FG20">
    <cfRule type="cellIs" dxfId="2078" priority="1986" stopIfTrue="1" operator="equal">
      <formula>"Very High"</formula>
    </cfRule>
    <cfRule type="cellIs" dxfId="2077" priority="1987" stopIfTrue="1" operator="equal">
      <formula>"High"</formula>
    </cfRule>
    <cfRule type="cellIs" dxfId="2076" priority="1988" stopIfTrue="1" operator="equal">
      <formula>"Moderate"</formula>
    </cfRule>
  </conditionalFormatting>
  <conditionalFormatting sqref="FG21:FG38">
    <cfRule type="cellIs" dxfId="2075" priority="1944" stopIfTrue="1" operator="equal">
      <formula>"Very High"</formula>
    </cfRule>
    <cfRule type="cellIs" dxfId="2074" priority="1945" stopIfTrue="1" operator="equal">
      <formula>"High"</formula>
    </cfRule>
    <cfRule type="cellIs" dxfId="2073" priority="1946" stopIfTrue="1" operator="equal">
      <formula>"Moderate"</formula>
    </cfRule>
  </conditionalFormatting>
  <conditionalFormatting sqref="FG24">
    <cfRule type="cellIs" dxfId="2072" priority="1605" stopIfTrue="1" operator="equal">
      <formula>"Very High"</formula>
    </cfRule>
    <cfRule type="cellIs" dxfId="2071" priority="1606" stopIfTrue="1" operator="equal">
      <formula>"High"</formula>
    </cfRule>
    <cfRule type="cellIs" dxfId="2070" priority="1607" stopIfTrue="1" operator="equal">
      <formula>"Moderate"</formula>
    </cfRule>
  </conditionalFormatting>
  <conditionalFormatting sqref="FG29">
    <cfRule type="cellIs" dxfId="2069" priority="1533" stopIfTrue="1" operator="equal">
      <formula>"Very High"</formula>
    </cfRule>
    <cfRule type="cellIs" dxfId="2068" priority="1534" stopIfTrue="1" operator="equal">
      <formula>"High"</formula>
    </cfRule>
    <cfRule type="cellIs" dxfId="2067" priority="1535" stopIfTrue="1" operator="equal">
      <formula>"Moderate"</formula>
    </cfRule>
  </conditionalFormatting>
  <conditionalFormatting sqref="FG30:FG33">
    <cfRule type="cellIs" dxfId="2066" priority="1384" stopIfTrue="1" operator="equal">
      <formula>"High"</formula>
    </cfRule>
    <cfRule type="cellIs" dxfId="2065" priority="1385" stopIfTrue="1" operator="equal">
      <formula>"Moderate"</formula>
    </cfRule>
  </conditionalFormatting>
  <conditionalFormatting sqref="FG30:FG34">
    <cfRule type="cellIs" dxfId="2064" priority="1311" stopIfTrue="1" operator="equal">
      <formula>"Very High"</formula>
    </cfRule>
  </conditionalFormatting>
  <conditionalFormatting sqref="FG36">
    <cfRule type="cellIs" dxfId="2063" priority="2546" stopIfTrue="1" operator="equal">
      <formula>"Very High"</formula>
    </cfRule>
  </conditionalFormatting>
  <conditionalFormatting sqref="FG37">
    <cfRule type="cellIs" dxfId="2062" priority="1257" stopIfTrue="1" operator="equal">
      <formula>"Very High"</formula>
    </cfRule>
    <cfRule type="cellIs" dxfId="2061" priority="1258" stopIfTrue="1" operator="equal">
      <formula>"High"</formula>
    </cfRule>
    <cfRule type="cellIs" dxfId="2060" priority="1259" stopIfTrue="1" operator="equal">
      <formula>"Moderate"</formula>
    </cfRule>
  </conditionalFormatting>
  <conditionalFormatting sqref="FG39:FG40">
    <cfRule type="cellIs" dxfId="2059" priority="1185" stopIfTrue="1" operator="equal">
      <formula>"Very High"</formula>
    </cfRule>
    <cfRule type="cellIs" dxfId="2058" priority="1186" stopIfTrue="1" operator="equal">
      <formula>"High"</formula>
    </cfRule>
    <cfRule type="cellIs" dxfId="2057" priority="1187" stopIfTrue="1" operator="equal">
      <formula>"Moderate"</formula>
    </cfRule>
  </conditionalFormatting>
  <conditionalFormatting sqref="FG41">
    <cfRule type="cellIs" dxfId="2056" priority="1168" stopIfTrue="1" operator="equal">
      <formula>"High"</formula>
    </cfRule>
    <cfRule type="cellIs" dxfId="2055" priority="1169" stopIfTrue="1" operator="equal">
      <formula>"Moderate"</formula>
    </cfRule>
  </conditionalFormatting>
  <conditionalFormatting sqref="FG41:FG42">
    <cfRule type="cellIs" dxfId="2054" priority="1137" stopIfTrue="1" operator="equal">
      <formula>"Very High"</formula>
    </cfRule>
  </conditionalFormatting>
  <conditionalFormatting sqref="FG42">
    <cfRule type="cellIs" dxfId="2053" priority="1138" stopIfTrue="1" operator="equal">
      <formula>"High"</formula>
    </cfRule>
    <cfRule type="cellIs" dxfId="2052" priority="1139" stopIfTrue="1" operator="equal">
      <formula>"Moderate"</formula>
    </cfRule>
  </conditionalFormatting>
  <conditionalFormatting sqref="FG44:FG45">
    <cfRule type="cellIs" dxfId="2051" priority="1101" stopIfTrue="1" operator="equal">
      <formula>"Very High"</formula>
    </cfRule>
    <cfRule type="cellIs" dxfId="2050" priority="1102" stopIfTrue="1" operator="equal">
      <formula>"High"</formula>
    </cfRule>
    <cfRule type="cellIs" dxfId="2049" priority="1103" stopIfTrue="1" operator="equal">
      <formula>"Moderate"</formula>
    </cfRule>
  </conditionalFormatting>
  <conditionalFormatting sqref="FG46">
    <cfRule type="cellIs" dxfId="2048" priority="957" stopIfTrue="1" operator="equal">
      <formula>"Very High"</formula>
    </cfRule>
    <cfRule type="cellIs" dxfId="2047" priority="958" stopIfTrue="1" operator="equal">
      <formula>"High"</formula>
    </cfRule>
    <cfRule type="cellIs" dxfId="2046" priority="959" stopIfTrue="1" operator="equal">
      <formula>"Moderate"</formula>
    </cfRule>
  </conditionalFormatting>
  <conditionalFormatting sqref="FG49">
    <cfRule type="cellIs" dxfId="2045" priority="873" stopIfTrue="1" operator="equal">
      <formula>"Very High"</formula>
    </cfRule>
    <cfRule type="cellIs" dxfId="2044" priority="874" stopIfTrue="1" operator="equal">
      <formula>"High"</formula>
    </cfRule>
    <cfRule type="cellIs" dxfId="2043" priority="875" stopIfTrue="1" operator="equal">
      <formula>"Moderate"</formula>
    </cfRule>
  </conditionalFormatting>
  <conditionalFormatting sqref="FG51">
    <cfRule type="cellIs" dxfId="2042" priority="2528" stopIfTrue="1" operator="equal">
      <formula>"Very High"</formula>
    </cfRule>
    <cfRule type="cellIs" dxfId="2041" priority="2529" stopIfTrue="1" operator="equal">
      <formula>"High"</formula>
    </cfRule>
    <cfRule type="cellIs" dxfId="2040" priority="2530" stopIfTrue="1" operator="equal">
      <formula>"Moderate"</formula>
    </cfRule>
  </conditionalFormatting>
  <conditionalFormatting sqref="FG52">
    <cfRule type="cellIs" dxfId="2039" priority="1932" stopIfTrue="1" operator="equal">
      <formula>"Very High"</formula>
    </cfRule>
    <cfRule type="cellIs" dxfId="2038" priority="1933" stopIfTrue="1" operator="equal">
      <formula>"High"</formula>
    </cfRule>
    <cfRule type="cellIs" dxfId="2037" priority="1934" stopIfTrue="1" operator="equal">
      <formula>"Moderate"</formula>
    </cfRule>
  </conditionalFormatting>
  <conditionalFormatting sqref="FG55:FG56">
    <cfRule type="cellIs" dxfId="2036" priority="651" stopIfTrue="1" operator="equal">
      <formula>"Very High"</formula>
    </cfRule>
    <cfRule type="cellIs" dxfId="2035" priority="652" stopIfTrue="1" operator="equal">
      <formula>"High"</formula>
    </cfRule>
    <cfRule type="cellIs" dxfId="2034" priority="653" stopIfTrue="1" operator="equal">
      <formula>"Moderate"</formula>
    </cfRule>
  </conditionalFormatting>
  <conditionalFormatting sqref="FG57">
    <cfRule type="cellIs" dxfId="2033" priority="1926" stopIfTrue="1" operator="equal">
      <formula>"Very High"</formula>
    </cfRule>
    <cfRule type="cellIs" dxfId="2032" priority="1927" stopIfTrue="1" operator="equal">
      <formula>"High"</formula>
    </cfRule>
    <cfRule type="cellIs" dxfId="2031" priority="1928" stopIfTrue="1" operator="equal">
      <formula>"Moderate"</formula>
    </cfRule>
  </conditionalFormatting>
  <conditionalFormatting sqref="FG62">
    <cfRule type="cellIs" dxfId="2030" priority="368" stopIfTrue="1" operator="equal">
      <formula>"High"</formula>
    </cfRule>
    <cfRule type="cellIs" dxfId="2029" priority="369" stopIfTrue="1" operator="equal">
      <formula>"Moderate"</formula>
    </cfRule>
  </conditionalFormatting>
  <conditionalFormatting sqref="FG64">
    <cfRule type="cellIs" dxfId="2028" priority="295" stopIfTrue="1" operator="equal">
      <formula>"Very High"</formula>
    </cfRule>
    <cfRule type="cellIs" dxfId="2027" priority="296" stopIfTrue="1" operator="equal">
      <formula>"High"</formula>
    </cfRule>
    <cfRule type="cellIs" dxfId="2026" priority="297" stopIfTrue="1" operator="equal">
      <formula>"Moderate"</formula>
    </cfRule>
  </conditionalFormatting>
  <conditionalFormatting sqref="FG65:FG67">
    <cfRule type="cellIs" dxfId="2025" priority="241" stopIfTrue="1" operator="equal">
      <formula>"Very High"</formula>
    </cfRule>
    <cfRule type="cellIs" dxfId="2024" priority="242" stopIfTrue="1" operator="equal">
      <formula>"High"</formula>
    </cfRule>
    <cfRule type="cellIs" dxfId="2023" priority="243" stopIfTrue="1" operator="equal">
      <formula>"Moderate"</formula>
    </cfRule>
  </conditionalFormatting>
  <conditionalFormatting sqref="FG68">
    <cfRule type="cellIs" dxfId="2022" priority="188" stopIfTrue="1" operator="equal">
      <formula>"High"</formula>
    </cfRule>
    <cfRule type="cellIs" dxfId="2021" priority="189" stopIfTrue="1" operator="equal">
      <formula>"Moderate"</formula>
    </cfRule>
  </conditionalFormatting>
  <conditionalFormatting sqref="FG68:FG69">
    <cfRule type="cellIs" dxfId="2020" priority="133" stopIfTrue="1" operator="equal">
      <formula>"Very High"</formula>
    </cfRule>
  </conditionalFormatting>
  <conditionalFormatting sqref="FG69">
    <cfRule type="cellIs" dxfId="2019" priority="134" stopIfTrue="1" operator="equal">
      <formula>"High"</formula>
    </cfRule>
    <cfRule type="cellIs" dxfId="2018" priority="135" stopIfTrue="1" operator="equal">
      <formula>"Moderate"</formula>
    </cfRule>
  </conditionalFormatting>
  <conditionalFormatting sqref="FH5 FH53:FH56">
    <cfRule type="cellIs" dxfId="2017" priority="3296" stopIfTrue="1" operator="equal">
      <formula>"High"</formula>
    </cfRule>
    <cfRule type="cellIs" dxfId="2016" priority="3297" stopIfTrue="1" operator="equal">
      <formula>"Moderate"</formula>
    </cfRule>
  </conditionalFormatting>
  <conditionalFormatting sqref="FH53:FH56">
    <cfRule type="cellIs" dxfId="2015" priority="3294" stopIfTrue="1" operator="equal">
      <formula>"Y"</formula>
    </cfRule>
  </conditionalFormatting>
  <conditionalFormatting sqref="FH20:GC74">
    <cfRule type="cellIs" dxfId="2014" priority="3179" stopIfTrue="1" operator="equal">
      <formula>"Very High"</formula>
    </cfRule>
    <cfRule type="cellIs" dxfId="2013" priority="3180" stopIfTrue="1" operator="equal">
      <formula>"High"</formula>
    </cfRule>
    <cfRule type="cellIs" dxfId="2012" priority="3181" stopIfTrue="1" operator="equal">
      <formula>"Moderate"</formula>
    </cfRule>
  </conditionalFormatting>
  <conditionalFormatting sqref="FH20:GC1048576">
    <cfRule type="cellIs" dxfId="2011" priority="3178" stopIfTrue="1" operator="equal">
      <formula>"Y"</formula>
    </cfRule>
  </conditionalFormatting>
  <conditionalFormatting sqref="FI5:FI74">
    <cfRule type="cellIs" dxfId="2010" priority="3769" stopIfTrue="1" operator="equal">
      <formula>"Very High"</formula>
    </cfRule>
    <cfRule type="cellIs" dxfId="2009" priority="3770" stopIfTrue="1" operator="equal">
      <formula>"High"</formula>
    </cfRule>
    <cfRule type="cellIs" dxfId="2008" priority="3771" stopIfTrue="1" operator="equal">
      <formula>"Moderate"</formula>
    </cfRule>
  </conditionalFormatting>
  <conditionalFormatting sqref="FU2:FU3 FU75:FU1048576">
    <cfRule type="cellIs" dxfId="2007" priority="76" stopIfTrue="1" operator="equal">
      <formula>"Y"</formula>
    </cfRule>
  </conditionalFormatting>
  <conditionalFormatting sqref="FU5:GA74">
    <cfRule type="cellIs" dxfId="2006" priority="4" stopIfTrue="1" operator="equal">
      <formula>"Very High"</formula>
    </cfRule>
    <cfRule type="cellIs" dxfId="2005" priority="5" stopIfTrue="1" operator="equal">
      <formula>"High"</formula>
    </cfRule>
    <cfRule type="cellIs" dxfId="2004" priority="6" stopIfTrue="1" operator="equal">
      <formula>"Moderate"</formula>
    </cfRule>
  </conditionalFormatting>
  <conditionalFormatting sqref="FV6:FV7">
    <cfRule type="cellIs" dxfId="2003" priority="2441" stopIfTrue="1" operator="equal">
      <formula>"Very High"</formula>
    </cfRule>
    <cfRule type="cellIs" dxfId="2002" priority="2442" stopIfTrue="1" operator="equal">
      <formula>"High"</formula>
    </cfRule>
    <cfRule type="cellIs" dxfId="2001" priority="2443" stopIfTrue="1" operator="equal">
      <formula>"Moderate"</formula>
    </cfRule>
  </conditionalFormatting>
  <conditionalFormatting sqref="FV8 FV10:FV13 FV15:FV16 FV23 FV25 FV27:FV29 FV33:FV35 FV42:FV45 FV49:FV50 FV69:FV74">
    <cfRule type="cellIs" dxfId="2000" priority="3727" stopIfTrue="1" operator="equal">
      <formula>"Very High"</formula>
    </cfRule>
    <cfRule type="cellIs" dxfId="1999" priority="3728" stopIfTrue="1" operator="equal">
      <formula>"High"</formula>
    </cfRule>
    <cfRule type="cellIs" dxfId="1998" priority="3729" stopIfTrue="1" operator="equal">
      <formula>"Moderate"</formula>
    </cfRule>
  </conditionalFormatting>
  <conditionalFormatting sqref="FV9">
    <cfRule type="cellIs" dxfId="1997" priority="2435" stopIfTrue="1" operator="equal">
      <formula>"Very High"</formula>
    </cfRule>
    <cfRule type="cellIs" dxfId="1996" priority="2436" stopIfTrue="1" operator="equal">
      <formula>"High"</formula>
    </cfRule>
    <cfRule type="cellIs" dxfId="1995" priority="2437" stopIfTrue="1" operator="equal">
      <formula>"Moderate"</formula>
    </cfRule>
  </conditionalFormatting>
  <conditionalFormatting sqref="FV14">
    <cfRule type="cellIs" dxfId="1994" priority="1923" stopIfTrue="1" operator="equal">
      <formula>"Very High"</formula>
    </cfRule>
    <cfRule type="cellIs" dxfId="1993" priority="1924" stopIfTrue="1" operator="equal">
      <formula>"High"</formula>
    </cfRule>
    <cfRule type="cellIs" dxfId="1992" priority="1925" stopIfTrue="1" operator="equal">
      <formula>"Moderate"</formula>
    </cfRule>
  </conditionalFormatting>
  <conditionalFormatting sqref="FV17">
    <cfRule type="cellIs" dxfId="1991" priority="1839" stopIfTrue="1" operator="equal">
      <formula>"Very High"</formula>
    </cfRule>
    <cfRule type="cellIs" dxfId="1990" priority="1840" stopIfTrue="1" operator="equal">
      <formula>"High"</formula>
    </cfRule>
    <cfRule type="cellIs" dxfId="1989" priority="1841" stopIfTrue="1" operator="equal">
      <formula>"Moderate"</formula>
    </cfRule>
  </conditionalFormatting>
  <conditionalFormatting sqref="FV18">
    <cfRule type="cellIs" dxfId="1988" priority="1743" stopIfTrue="1" operator="equal">
      <formula>"Very High"</formula>
    </cfRule>
    <cfRule type="cellIs" dxfId="1987" priority="1744" stopIfTrue="1" operator="equal">
      <formula>"High"</formula>
    </cfRule>
    <cfRule type="cellIs" dxfId="1986" priority="1745" stopIfTrue="1" operator="equal">
      <formula>"Moderate"</formula>
    </cfRule>
  </conditionalFormatting>
  <conditionalFormatting sqref="FV19">
    <cfRule type="cellIs" dxfId="1985" priority="1698" stopIfTrue="1" operator="equal">
      <formula>"Very High"</formula>
    </cfRule>
    <cfRule type="cellIs" dxfId="1984" priority="1699" stopIfTrue="1" operator="equal">
      <formula>"High"</formula>
    </cfRule>
    <cfRule type="cellIs" dxfId="1983" priority="1700" stopIfTrue="1" operator="equal">
      <formula>"Moderate"</formula>
    </cfRule>
  </conditionalFormatting>
  <conditionalFormatting sqref="FV20:FV22">
    <cfRule type="cellIs" dxfId="1982" priority="2459" stopIfTrue="1" operator="equal">
      <formula>"Very High"</formula>
    </cfRule>
    <cfRule type="cellIs" dxfId="1981" priority="2460" stopIfTrue="1" operator="equal">
      <formula>"High"</formula>
    </cfRule>
    <cfRule type="cellIs" dxfId="1980" priority="2461" stopIfTrue="1" operator="equal">
      <formula>"Moderate"</formula>
    </cfRule>
  </conditionalFormatting>
  <conditionalFormatting sqref="FV24">
    <cfRule type="cellIs" dxfId="1979" priority="1602" stopIfTrue="1" operator="equal">
      <formula>"Very High"</formula>
    </cfRule>
    <cfRule type="cellIs" dxfId="1978" priority="1603" stopIfTrue="1" operator="equal">
      <formula>"High"</formula>
    </cfRule>
    <cfRule type="cellIs" dxfId="1977" priority="1604" stopIfTrue="1" operator="equal">
      <formula>"Moderate"</formula>
    </cfRule>
  </conditionalFormatting>
  <conditionalFormatting sqref="FV26">
    <cfRule type="cellIs" dxfId="1976" priority="1572" stopIfTrue="1" operator="equal">
      <formula>"Very High"</formula>
    </cfRule>
    <cfRule type="cellIs" dxfId="1975" priority="1573" stopIfTrue="1" operator="equal">
      <formula>"High"</formula>
    </cfRule>
    <cfRule type="cellIs" dxfId="1974" priority="1574" stopIfTrue="1" operator="equal">
      <formula>"Moderate"</formula>
    </cfRule>
  </conditionalFormatting>
  <conditionalFormatting sqref="FV32">
    <cfRule type="cellIs" dxfId="1973" priority="1368" stopIfTrue="1" operator="equal">
      <formula>"Very High"</formula>
    </cfRule>
    <cfRule type="cellIs" dxfId="1972" priority="1369" stopIfTrue="1" operator="equal">
      <formula>"High"</formula>
    </cfRule>
    <cfRule type="cellIs" dxfId="1971" priority="1370" stopIfTrue="1" operator="equal">
      <formula>"Moderate"</formula>
    </cfRule>
  </conditionalFormatting>
  <conditionalFormatting sqref="FV36">
    <cfRule type="cellIs" dxfId="1970" priority="2483" stopIfTrue="1" operator="equal">
      <formula>"Very High"</formula>
    </cfRule>
    <cfRule type="cellIs" dxfId="1969" priority="2484" stopIfTrue="1" operator="equal">
      <formula>"High"</formula>
    </cfRule>
    <cfRule type="cellIs" dxfId="1968" priority="2485" stopIfTrue="1" operator="equal">
      <formula>"Moderate"</formula>
    </cfRule>
  </conditionalFormatting>
  <conditionalFormatting sqref="FV37">
    <cfRule type="cellIs" dxfId="1967" priority="1254" stopIfTrue="1" operator="equal">
      <formula>"Very High"</formula>
    </cfRule>
    <cfRule type="cellIs" dxfId="1966" priority="1255" stopIfTrue="1" operator="equal">
      <formula>"High"</formula>
    </cfRule>
    <cfRule type="cellIs" dxfId="1965" priority="1256" stopIfTrue="1" operator="equal">
      <formula>"Moderate"</formula>
    </cfRule>
  </conditionalFormatting>
  <conditionalFormatting sqref="FV38">
    <cfRule type="cellIs" dxfId="1964" priority="2489" stopIfTrue="1" operator="equal">
      <formula>"Very High"</formula>
    </cfRule>
    <cfRule type="cellIs" dxfId="1963" priority="2490" stopIfTrue="1" operator="equal">
      <formula>"High"</formula>
    </cfRule>
    <cfRule type="cellIs" dxfId="1962" priority="2491" stopIfTrue="1" operator="equal">
      <formula>"Moderate"</formula>
    </cfRule>
  </conditionalFormatting>
  <conditionalFormatting sqref="FV39:FV40">
    <cfRule type="cellIs" dxfId="1961" priority="1182" stopIfTrue="1" operator="equal">
      <formula>"Very High"</formula>
    </cfRule>
    <cfRule type="cellIs" dxfId="1960" priority="1183" stopIfTrue="1" operator="equal">
      <formula>"High"</formula>
    </cfRule>
    <cfRule type="cellIs" dxfId="1959" priority="1184" stopIfTrue="1" operator="equal">
      <formula>"Moderate"</formula>
    </cfRule>
  </conditionalFormatting>
  <conditionalFormatting sqref="FV41">
    <cfRule type="cellIs" dxfId="1958" priority="1164" stopIfTrue="1" operator="equal">
      <formula>"Very High"</formula>
    </cfRule>
    <cfRule type="cellIs" dxfId="1957" priority="1165" stopIfTrue="1" operator="equal">
      <formula>"High"</formula>
    </cfRule>
    <cfRule type="cellIs" dxfId="1956" priority="1166" stopIfTrue="1" operator="equal">
      <formula>"Moderate"</formula>
    </cfRule>
  </conditionalFormatting>
  <conditionalFormatting sqref="FV51:FV52">
    <cfRule type="cellIs" dxfId="1955" priority="1863" stopIfTrue="1" operator="equal">
      <formula>"Very High"</formula>
    </cfRule>
    <cfRule type="cellIs" dxfId="1954" priority="1864" stopIfTrue="1" operator="equal">
      <formula>"High"</formula>
    </cfRule>
    <cfRule type="cellIs" dxfId="1953" priority="1865" stopIfTrue="1" operator="equal">
      <formula>"Moderate"</formula>
    </cfRule>
  </conditionalFormatting>
  <conditionalFormatting sqref="FV53">
    <cfRule type="cellIs" dxfId="1952" priority="728" stopIfTrue="1" operator="equal">
      <formula>"Moderate"</formula>
    </cfRule>
  </conditionalFormatting>
  <conditionalFormatting sqref="FV55:FV56">
    <cfRule type="cellIs" dxfId="1951" priority="648" stopIfTrue="1" operator="equal">
      <formula>"Very High"</formula>
    </cfRule>
    <cfRule type="cellIs" dxfId="1950" priority="649" stopIfTrue="1" operator="equal">
      <formula>"High"</formula>
    </cfRule>
    <cfRule type="cellIs" dxfId="1949" priority="650" stopIfTrue="1" operator="equal">
      <formula>"Moderate"</formula>
    </cfRule>
  </conditionalFormatting>
  <conditionalFormatting sqref="FV57">
    <cfRule type="cellIs" dxfId="1948" priority="1857" stopIfTrue="1" operator="equal">
      <formula>"Very High"</formula>
    </cfRule>
    <cfRule type="cellIs" dxfId="1947" priority="1858" stopIfTrue="1" operator="equal">
      <formula>"High"</formula>
    </cfRule>
    <cfRule type="cellIs" dxfId="1946" priority="1859" stopIfTrue="1" operator="equal">
      <formula>"Moderate"</formula>
    </cfRule>
  </conditionalFormatting>
  <conditionalFormatting sqref="FV62">
    <cfRule type="cellIs" dxfId="1945" priority="360" stopIfTrue="1" operator="equal">
      <formula>"Moderate"</formula>
    </cfRule>
  </conditionalFormatting>
  <conditionalFormatting sqref="FV63">
    <cfRule type="cellIs" dxfId="1944" priority="354" stopIfTrue="1" operator="equal">
      <formula>"Moderate"</formula>
    </cfRule>
  </conditionalFormatting>
  <conditionalFormatting sqref="FV64">
    <cfRule type="cellIs" dxfId="1943" priority="292" stopIfTrue="1" operator="equal">
      <formula>"Very High"</formula>
    </cfRule>
    <cfRule type="cellIs" dxfId="1942" priority="293" stopIfTrue="1" operator="equal">
      <formula>"High"</formula>
    </cfRule>
    <cfRule type="cellIs" dxfId="1941" priority="294" stopIfTrue="1" operator="equal">
      <formula>"Moderate"</formula>
    </cfRule>
  </conditionalFormatting>
  <conditionalFormatting sqref="FV65:FV67">
    <cfRule type="cellIs" dxfId="1940" priority="238" stopIfTrue="1" operator="equal">
      <formula>"Very High"</formula>
    </cfRule>
    <cfRule type="cellIs" dxfId="1939" priority="239" stopIfTrue="1" operator="equal">
      <formula>"High"</formula>
    </cfRule>
    <cfRule type="cellIs" dxfId="1938" priority="240" stopIfTrue="1" operator="equal">
      <formula>"Moderate"</formula>
    </cfRule>
  </conditionalFormatting>
  <conditionalFormatting sqref="FV68">
    <cfRule type="cellIs" dxfId="1937" priority="184" stopIfTrue="1" operator="equal">
      <formula>"Very High"</formula>
    </cfRule>
    <cfRule type="cellIs" dxfId="1936" priority="185" stopIfTrue="1" operator="equal">
      <formula>"High"</formula>
    </cfRule>
    <cfRule type="cellIs" dxfId="1935" priority="186" stopIfTrue="1" operator="equal">
      <formula>"Moderate"</formula>
    </cfRule>
  </conditionalFormatting>
  <conditionalFormatting sqref="FV5:GC5">
    <cfRule type="cellIs" dxfId="1934" priority="3235" stopIfTrue="1" operator="equal">
      <formula>"Very High"</formula>
    </cfRule>
    <cfRule type="cellIs" dxfId="1933" priority="3236" stopIfTrue="1" operator="equal">
      <formula>"High"</formula>
    </cfRule>
    <cfRule type="cellIs" dxfId="1932" priority="3237" stopIfTrue="1" operator="equal">
      <formula>"Moderate"</formula>
    </cfRule>
  </conditionalFormatting>
  <conditionalFormatting sqref="GA2:GA3 GA75:GA1048576">
    <cfRule type="cellIs" dxfId="1931" priority="44" stopIfTrue="1" operator="equal">
      <formula>"Y"</formula>
    </cfRule>
  </conditionalFormatting>
  <conditionalFormatting sqref="GB6:GB9">
    <cfRule type="cellIs" dxfId="1930" priority="2432" stopIfTrue="1" operator="equal">
      <formula>"Very High"</formula>
    </cfRule>
    <cfRule type="cellIs" dxfId="1929" priority="2433" stopIfTrue="1" operator="equal">
      <formula>"High"</formula>
    </cfRule>
    <cfRule type="cellIs" dxfId="1928" priority="2434" stopIfTrue="1" operator="equal">
      <formula>"Moderate"</formula>
    </cfRule>
  </conditionalFormatting>
  <conditionalFormatting sqref="GB8 GB10:GB13 GB15:GB16 GB23 GB25 GB27:GB29 GB33:GB35 GB43:GB45 GB49:GB50 GB69:GB74">
    <cfRule type="cellIs" dxfId="1927" priority="3724" stopIfTrue="1" operator="equal">
      <formula>"Very High"</formula>
    </cfRule>
    <cfRule type="cellIs" dxfId="1926" priority="3725" stopIfTrue="1" operator="equal">
      <formula>"High"</formula>
    </cfRule>
    <cfRule type="cellIs" dxfId="1925" priority="3726" stopIfTrue="1" operator="equal">
      <formula>"Moderate"</formula>
    </cfRule>
  </conditionalFormatting>
  <conditionalFormatting sqref="GB14">
    <cfRule type="cellIs" dxfId="1924" priority="1920" stopIfTrue="1" operator="equal">
      <formula>"Very High"</formula>
    </cfRule>
    <cfRule type="cellIs" dxfId="1923" priority="1921" stopIfTrue="1" operator="equal">
      <formula>"High"</formula>
    </cfRule>
    <cfRule type="cellIs" dxfId="1922" priority="1922" stopIfTrue="1" operator="equal">
      <formula>"Moderate"</formula>
    </cfRule>
  </conditionalFormatting>
  <conditionalFormatting sqref="GB17">
    <cfRule type="cellIs" dxfId="1921" priority="1836" stopIfTrue="1" operator="equal">
      <formula>"Very High"</formula>
    </cfRule>
    <cfRule type="cellIs" dxfId="1920" priority="1837" stopIfTrue="1" operator="equal">
      <formula>"High"</formula>
    </cfRule>
    <cfRule type="cellIs" dxfId="1919" priority="1838" stopIfTrue="1" operator="equal">
      <formula>"Moderate"</formula>
    </cfRule>
  </conditionalFormatting>
  <conditionalFormatting sqref="GB18">
    <cfRule type="cellIs" dxfId="1918" priority="1740" stopIfTrue="1" operator="equal">
      <formula>"Very High"</formula>
    </cfRule>
    <cfRule type="cellIs" dxfId="1917" priority="1741" stopIfTrue="1" operator="equal">
      <formula>"High"</formula>
    </cfRule>
    <cfRule type="cellIs" dxfId="1916" priority="1742" stopIfTrue="1" operator="equal">
      <formula>"Moderate"</formula>
    </cfRule>
  </conditionalFormatting>
  <conditionalFormatting sqref="GB19">
    <cfRule type="cellIs" dxfId="1915" priority="1695" stopIfTrue="1" operator="equal">
      <formula>"Very High"</formula>
    </cfRule>
    <cfRule type="cellIs" dxfId="1914" priority="1696" stopIfTrue="1" operator="equal">
      <formula>"High"</formula>
    </cfRule>
    <cfRule type="cellIs" dxfId="1913" priority="1697" stopIfTrue="1" operator="equal">
      <formula>"Moderate"</formula>
    </cfRule>
  </conditionalFormatting>
  <conditionalFormatting sqref="GB20:GB22">
    <cfRule type="cellIs" dxfId="1912" priority="2456" stopIfTrue="1" operator="equal">
      <formula>"Very High"</formula>
    </cfRule>
    <cfRule type="cellIs" dxfId="1911" priority="2457" stopIfTrue="1" operator="equal">
      <formula>"High"</formula>
    </cfRule>
    <cfRule type="cellIs" dxfId="1910" priority="2458" stopIfTrue="1" operator="equal">
      <formula>"Moderate"</formula>
    </cfRule>
  </conditionalFormatting>
  <conditionalFormatting sqref="GB24">
    <cfRule type="cellIs" dxfId="1909" priority="1599" stopIfTrue="1" operator="equal">
      <formula>"Very High"</formula>
    </cfRule>
    <cfRule type="cellIs" dxfId="1908" priority="1600" stopIfTrue="1" operator="equal">
      <formula>"High"</formula>
    </cfRule>
    <cfRule type="cellIs" dxfId="1907" priority="1601" stopIfTrue="1" operator="equal">
      <formula>"Moderate"</formula>
    </cfRule>
  </conditionalFormatting>
  <conditionalFormatting sqref="GB26">
    <cfRule type="cellIs" dxfId="1906" priority="1569" stopIfTrue="1" operator="equal">
      <formula>"Very High"</formula>
    </cfRule>
    <cfRule type="cellIs" dxfId="1905" priority="1570" stopIfTrue="1" operator="equal">
      <formula>"High"</formula>
    </cfRule>
    <cfRule type="cellIs" dxfId="1904" priority="1571" stopIfTrue="1" operator="equal">
      <formula>"Moderate"</formula>
    </cfRule>
  </conditionalFormatting>
  <conditionalFormatting sqref="GB30">
    <cfRule type="cellIs" dxfId="1903" priority="1377" stopIfTrue="1" operator="equal">
      <formula>"Very High"</formula>
    </cfRule>
    <cfRule type="cellIs" dxfId="1902" priority="1378" stopIfTrue="1" operator="equal">
      <formula>"High"</formula>
    </cfRule>
    <cfRule type="cellIs" dxfId="1901" priority="1379" stopIfTrue="1" operator="equal">
      <formula>"Moderate"</formula>
    </cfRule>
  </conditionalFormatting>
  <conditionalFormatting sqref="GB31:GB32">
    <cfRule type="cellIs" dxfId="1900" priority="1367" stopIfTrue="1" operator="equal">
      <formula>"Moderate"</formula>
    </cfRule>
  </conditionalFormatting>
  <conditionalFormatting sqref="GB36">
    <cfRule type="cellIs" dxfId="1899" priority="2480" stopIfTrue="1" operator="equal">
      <formula>"Very High"</formula>
    </cfRule>
    <cfRule type="cellIs" dxfId="1898" priority="2481" stopIfTrue="1" operator="equal">
      <formula>"High"</formula>
    </cfRule>
    <cfRule type="cellIs" dxfId="1897" priority="2482" stopIfTrue="1" operator="equal">
      <formula>"Moderate"</formula>
    </cfRule>
  </conditionalFormatting>
  <conditionalFormatting sqref="GB37:GB40">
    <cfRule type="cellIs" dxfId="1896" priority="1179" stopIfTrue="1" operator="equal">
      <formula>"Very High"</formula>
    </cfRule>
    <cfRule type="cellIs" dxfId="1895" priority="1180" stopIfTrue="1" operator="equal">
      <formula>"High"</formula>
    </cfRule>
    <cfRule type="cellIs" dxfId="1894" priority="1181" stopIfTrue="1" operator="equal">
      <formula>"Moderate"</formula>
    </cfRule>
  </conditionalFormatting>
  <conditionalFormatting sqref="GB38">
    <cfRule type="cellIs" dxfId="1893" priority="2486" stopIfTrue="1" operator="equal">
      <formula>"Very High"</formula>
    </cfRule>
    <cfRule type="cellIs" dxfId="1892" priority="2487" stopIfTrue="1" operator="equal">
      <formula>"High"</formula>
    </cfRule>
    <cfRule type="cellIs" dxfId="1891" priority="2488" stopIfTrue="1" operator="equal">
      <formula>"Moderate"</formula>
    </cfRule>
  </conditionalFormatting>
  <conditionalFormatting sqref="GB41:GB42">
    <cfRule type="cellIs" dxfId="1890" priority="1162" stopIfTrue="1" operator="equal">
      <formula>"High"</formula>
    </cfRule>
    <cfRule type="cellIs" dxfId="1889" priority="1163" stopIfTrue="1" operator="equal">
      <formula>"Moderate"</formula>
    </cfRule>
  </conditionalFormatting>
  <conditionalFormatting sqref="GB46">
    <cfRule type="cellIs" dxfId="1888" priority="939" stopIfTrue="1" operator="equal">
      <formula>"Very High"</formula>
    </cfRule>
    <cfRule type="cellIs" dxfId="1887" priority="940" stopIfTrue="1" operator="equal">
      <formula>"High"</formula>
    </cfRule>
    <cfRule type="cellIs" dxfId="1886" priority="941" stopIfTrue="1" operator="equal">
      <formula>"Moderate"</formula>
    </cfRule>
  </conditionalFormatting>
  <conditionalFormatting sqref="GB51:GB57">
    <cfRule type="cellIs" dxfId="1885" priority="1854" stopIfTrue="1" operator="equal">
      <formula>"Very High"</formula>
    </cfRule>
    <cfRule type="cellIs" dxfId="1884" priority="1855" stopIfTrue="1" operator="equal">
      <formula>"High"</formula>
    </cfRule>
    <cfRule type="cellIs" dxfId="1883" priority="1856" stopIfTrue="1" operator="equal">
      <formula>"Moderate"</formula>
    </cfRule>
  </conditionalFormatting>
  <conditionalFormatting sqref="GB55:GB56">
    <cfRule type="cellIs" dxfId="1882" priority="645" stopIfTrue="1" operator="equal">
      <formula>"Very High"</formula>
    </cfRule>
    <cfRule type="cellIs" dxfId="1881" priority="646" stopIfTrue="1" operator="equal">
      <formula>"High"</formula>
    </cfRule>
    <cfRule type="cellIs" dxfId="1880" priority="647" stopIfTrue="1" operator="equal">
      <formula>"Moderate"</formula>
    </cfRule>
  </conditionalFormatting>
  <conditionalFormatting sqref="GB58:GB61">
    <cfRule type="cellIs" dxfId="1879" priority="425" stopIfTrue="1" operator="equal">
      <formula>"Moderate"</formula>
    </cfRule>
  </conditionalFormatting>
  <conditionalFormatting sqref="GB62">
    <cfRule type="cellIs" dxfId="1878" priority="356" stopIfTrue="1" operator="equal">
      <formula>"High"</formula>
    </cfRule>
    <cfRule type="cellIs" dxfId="1877" priority="357" stopIfTrue="1" operator="equal">
      <formula>"Moderate"</formula>
    </cfRule>
  </conditionalFormatting>
  <conditionalFormatting sqref="GB63:GB64">
    <cfRule type="cellIs" dxfId="1876" priority="289" stopIfTrue="1" operator="equal">
      <formula>"Very High"</formula>
    </cfRule>
    <cfRule type="cellIs" dxfId="1875" priority="290" stopIfTrue="1" operator="equal">
      <formula>"High"</formula>
    </cfRule>
    <cfRule type="cellIs" dxfId="1874" priority="291" stopIfTrue="1" operator="equal">
      <formula>"Moderate"</formula>
    </cfRule>
  </conditionalFormatting>
  <conditionalFormatting sqref="GB65:GB67">
    <cfRule type="cellIs" dxfId="1873" priority="235" stopIfTrue="1" operator="equal">
      <formula>"Very High"</formula>
    </cfRule>
    <cfRule type="cellIs" dxfId="1872" priority="236" stopIfTrue="1" operator="equal">
      <formula>"High"</formula>
    </cfRule>
    <cfRule type="cellIs" dxfId="1871" priority="237" stopIfTrue="1" operator="equal">
      <formula>"Moderate"</formula>
    </cfRule>
  </conditionalFormatting>
  <conditionalFormatting sqref="GB68">
    <cfRule type="cellIs" dxfId="1870" priority="181" stopIfTrue="1" operator="equal">
      <formula>"Very High"</formula>
    </cfRule>
    <cfRule type="cellIs" dxfId="1869" priority="182" stopIfTrue="1" operator="equal">
      <formula>"High"</formula>
    </cfRule>
    <cfRule type="cellIs" dxfId="1868" priority="183" stopIfTrue="1" operator="equal">
      <formula>"Moderate"</formula>
    </cfRule>
  </conditionalFormatting>
  <conditionalFormatting sqref="GB31:GW32">
    <cfRule type="cellIs" dxfId="1867" priority="1348" stopIfTrue="1" operator="equal">
      <formula>"High"</formula>
    </cfRule>
  </conditionalFormatting>
  <conditionalFormatting sqref="GD5:GD74">
    <cfRule type="cellIs" dxfId="1866" priority="3759" stopIfTrue="1" operator="equal">
      <formula>"Very High"</formula>
    </cfRule>
    <cfRule type="cellIs" dxfId="1865" priority="3760" stopIfTrue="1" operator="equal">
      <formula>"High"</formula>
    </cfRule>
    <cfRule type="cellIs" dxfId="1864" priority="3761" stopIfTrue="1" operator="equal">
      <formula>"Moderate"</formula>
    </cfRule>
  </conditionalFormatting>
  <conditionalFormatting sqref="GP5:GV74">
    <cfRule type="cellIs" dxfId="1863" priority="1" stopIfTrue="1" operator="equal">
      <formula>"Very High"</formula>
    </cfRule>
    <cfRule type="cellIs" dxfId="1862" priority="2" stopIfTrue="1" operator="equal">
      <formula>"High"</formula>
    </cfRule>
    <cfRule type="cellIs" dxfId="1861" priority="3" stopIfTrue="1" operator="equal">
      <formula>"Moderate"</formula>
    </cfRule>
  </conditionalFormatting>
  <conditionalFormatting sqref="GQ5:GQ18 GQ20:GQ25 GQ27:GQ28 GQ33 GQ35:GQ40 GQ43:GQ44 GQ50:GQ52 GQ55 GQ57 GQ70:GQ74">
    <cfRule type="cellIs" dxfId="1860" priority="3721" stopIfTrue="1" operator="equal">
      <formula>"Very High"</formula>
    </cfRule>
    <cfRule type="cellIs" dxfId="1859" priority="3722" stopIfTrue="1" operator="equal">
      <formula>"High"</formula>
    </cfRule>
    <cfRule type="cellIs" dxfId="1858" priority="3723" stopIfTrue="1" operator="equal">
      <formula>"Moderate"</formula>
    </cfRule>
  </conditionalFormatting>
  <conditionalFormatting sqref="GQ19">
    <cfRule type="cellIs" dxfId="1857" priority="1692" stopIfTrue="1" operator="equal">
      <formula>"Very High"</formula>
    </cfRule>
    <cfRule type="cellIs" dxfId="1856" priority="1693" stopIfTrue="1" operator="equal">
      <formula>"High"</formula>
    </cfRule>
    <cfRule type="cellIs" dxfId="1855" priority="1694" stopIfTrue="1" operator="equal">
      <formula>"Moderate"</formula>
    </cfRule>
  </conditionalFormatting>
  <conditionalFormatting sqref="GQ26">
    <cfRule type="cellIs" dxfId="1854" priority="1566" stopIfTrue="1" operator="equal">
      <formula>"Very High"</formula>
    </cfRule>
    <cfRule type="cellIs" dxfId="1853" priority="1567" stopIfTrue="1" operator="equal">
      <formula>"High"</formula>
    </cfRule>
    <cfRule type="cellIs" dxfId="1852" priority="1568" stopIfTrue="1" operator="equal">
      <formula>"Moderate"</formula>
    </cfRule>
  </conditionalFormatting>
  <conditionalFormatting sqref="GQ29">
    <cfRule type="cellIs" dxfId="1851" priority="1530" stopIfTrue="1" operator="equal">
      <formula>"Very High"</formula>
    </cfRule>
    <cfRule type="cellIs" dxfId="1850" priority="1531" stopIfTrue="1" operator="equal">
      <formula>"High"</formula>
    </cfRule>
    <cfRule type="cellIs" dxfId="1849" priority="1532" stopIfTrue="1" operator="equal">
      <formula>"Moderate"</formula>
    </cfRule>
  </conditionalFormatting>
  <conditionalFormatting sqref="GQ30:GQ32">
    <cfRule type="cellIs" dxfId="1848" priority="1350" stopIfTrue="1" operator="equal">
      <formula>"Very High"</formula>
    </cfRule>
    <cfRule type="cellIs" dxfId="1847" priority="1352" stopIfTrue="1" operator="equal">
      <formula>"Moderate"</formula>
    </cfRule>
  </conditionalFormatting>
  <conditionalFormatting sqref="GQ34">
    <cfRule type="cellIs" dxfId="1846" priority="1309" stopIfTrue="1" operator="equal">
      <formula>"High"</formula>
    </cfRule>
    <cfRule type="cellIs" dxfId="1845" priority="1310" stopIfTrue="1" operator="equal">
      <formula>"Moderate"</formula>
    </cfRule>
  </conditionalFormatting>
  <conditionalFormatting sqref="GQ41">
    <cfRule type="cellIs" dxfId="1844" priority="1158" stopIfTrue="1" operator="equal">
      <formula>"Very High"</formula>
    </cfRule>
    <cfRule type="cellIs" dxfId="1843" priority="1159" stopIfTrue="1" operator="equal">
      <formula>"High"</formula>
    </cfRule>
    <cfRule type="cellIs" dxfId="1842" priority="1160" stopIfTrue="1" operator="equal">
      <formula>"Moderate"</formula>
    </cfRule>
  </conditionalFormatting>
  <conditionalFormatting sqref="GQ42">
    <cfRule type="cellIs" dxfId="1841" priority="1134" stopIfTrue="1" operator="equal">
      <formula>"Very High"</formula>
    </cfRule>
    <cfRule type="cellIs" dxfId="1840" priority="1135" stopIfTrue="1" operator="equal">
      <formula>"High"</formula>
    </cfRule>
    <cfRule type="cellIs" dxfId="1839" priority="1136" stopIfTrue="1" operator="equal">
      <formula>"Moderate"</formula>
    </cfRule>
  </conditionalFormatting>
  <conditionalFormatting sqref="GQ45">
    <cfRule type="cellIs" dxfId="1838" priority="1110" stopIfTrue="1" operator="equal">
      <formula>"Very High"</formula>
    </cfRule>
    <cfRule type="cellIs" dxfId="1837" priority="1111" stopIfTrue="1" operator="equal">
      <formula>"High"</formula>
    </cfRule>
    <cfRule type="cellIs" dxfId="1836" priority="1112" stopIfTrue="1" operator="equal">
      <formula>"Moderate"</formula>
    </cfRule>
  </conditionalFormatting>
  <conditionalFormatting sqref="GQ46:GQ48">
    <cfRule type="cellIs" dxfId="1835" priority="914" stopIfTrue="1" operator="equal">
      <formula>"Moderate"</formula>
    </cfRule>
  </conditionalFormatting>
  <conditionalFormatting sqref="GQ49">
    <cfRule type="cellIs" dxfId="1834" priority="870" stopIfTrue="1" operator="equal">
      <formula>"Very High"</formula>
    </cfRule>
    <cfRule type="cellIs" dxfId="1833" priority="871" stopIfTrue="1" operator="equal">
      <formula>"High"</formula>
    </cfRule>
    <cfRule type="cellIs" dxfId="1832" priority="872" stopIfTrue="1" operator="equal">
      <formula>"Moderate"</formula>
    </cfRule>
  </conditionalFormatting>
  <conditionalFormatting sqref="GQ53">
    <cfRule type="cellIs" dxfId="1831" priority="716" stopIfTrue="1" operator="equal">
      <formula>"Moderate"</formula>
    </cfRule>
  </conditionalFormatting>
  <conditionalFormatting sqref="GQ56">
    <cfRule type="cellIs" dxfId="1830" priority="642" stopIfTrue="1" operator="equal">
      <formula>"Very High"</formula>
    </cfRule>
    <cfRule type="cellIs" dxfId="1829" priority="643" stopIfTrue="1" operator="equal">
      <formula>"High"</formula>
    </cfRule>
    <cfRule type="cellIs" dxfId="1828" priority="644" stopIfTrue="1" operator="equal">
      <formula>"Moderate"</formula>
    </cfRule>
  </conditionalFormatting>
  <conditionalFormatting sqref="GQ58:GQ61">
    <cfRule type="cellIs" dxfId="1827" priority="404" stopIfTrue="1" operator="equal">
      <formula>"Moderate"</formula>
    </cfRule>
  </conditionalFormatting>
  <conditionalFormatting sqref="GQ62:GQ64">
    <cfRule type="cellIs" dxfId="1826" priority="286" stopIfTrue="1" operator="equal">
      <formula>"Very High"</formula>
    </cfRule>
    <cfRule type="cellIs" dxfId="1825" priority="287" stopIfTrue="1" operator="equal">
      <formula>"High"</formula>
    </cfRule>
    <cfRule type="cellIs" dxfId="1824" priority="288" stopIfTrue="1" operator="equal">
      <formula>"Moderate"</formula>
    </cfRule>
  </conditionalFormatting>
  <conditionalFormatting sqref="GQ65:GQ67">
    <cfRule type="cellIs" dxfId="1823" priority="232" stopIfTrue="1" operator="equal">
      <formula>"Very High"</formula>
    </cfRule>
    <cfRule type="cellIs" dxfId="1822" priority="233" stopIfTrue="1" operator="equal">
      <formula>"High"</formula>
    </cfRule>
    <cfRule type="cellIs" dxfId="1821" priority="234" stopIfTrue="1" operator="equal">
      <formula>"Moderate"</formula>
    </cfRule>
  </conditionalFormatting>
  <conditionalFormatting sqref="GQ68:GQ69">
    <cfRule type="cellIs" dxfId="1820" priority="179" stopIfTrue="1" operator="equal">
      <formula>"High"</formula>
    </cfRule>
    <cfRule type="cellIs" dxfId="1819" priority="180" stopIfTrue="1" operator="equal">
      <formula>"Moderate"</formula>
    </cfRule>
  </conditionalFormatting>
  <conditionalFormatting sqref="GV2:GV3 GV75:GV1048576">
    <cfRule type="cellIs" dxfId="1818" priority="40" stopIfTrue="1" operator="equal">
      <formula>"Y"</formula>
    </cfRule>
  </conditionalFormatting>
  <conditionalFormatting sqref="GW5:GW18 GW20:GW25 GW27:GW28 GW33 GW35:GW40 GW43:GW44 GW50:GW52 GW55 GW57 GW70:GW74">
    <cfRule type="cellIs" dxfId="1817" priority="3718" stopIfTrue="1" operator="equal">
      <formula>"Very High"</formula>
    </cfRule>
    <cfRule type="cellIs" dxfId="1816" priority="3719" stopIfTrue="1" operator="equal">
      <formula>"High"</formula>
    </cfRule>
    <cfRule type="cellIs" dxfId="1815" priority="3720" stopIfTrue="1" operator="equal">
      <formula>"Moderate"</formula>
    </cfRule>
  </conditionalFormatting>
  <conditionalFormatting sqref="GW19">
    <cfRule type="cellIs" dxfId="1814" priority="1689" stopIfTrue="1" operator="equal">
      <formula>"Very High"</formula>
    </cfRule>
    <cfRule type="cellIs" dxfId="1813" priority="1690" stopIfTrue="1" operator="equal">
      <formula>"High"</formula>
    </cfRule>
    <cfRule type="cellIs" dxfId="1812" priority="1691" stopIfTrue="1" operator="equal">
      <formula>"Moderate"</formula>
    </cfRule>
  </conditionalFormatting>
  <conditionalFormatting sqref="GW26">
    <cfRule type="cellIs" dxfId="1811" priority="1563" stopIfTrue="1" operator="equal">
      <formula>"Very High"</formula>
    </cfRule>
    <cfRule type="cellIs" dxfId="1810" priority="1564" stopIfTrue="1" operator="equal">
      <formula>"High"</formula>
    </cfRule>
    <cfRule type="cellIs" dxfId="1809" priority="1565" stopIfTrue="1" operator="equal">
      <formula>"Moderate"</formula>
    </cfRule>
  </conditionalFormatting>
  <conditionalFormatting sqref="GW29">
    <cfRule type="cellIs" dxfId="1808" priority="1527" stopIfTrue="1" operator="equal">
      <formula>"Very High"</formula>
    </cfRule>
    <cfRule type="cellIs" dxfId="1807" priority="1528" stopIfTrue="1" operator="equal">
      <formula>"High"</formula>
    </cfRule>
    <cfRule type="cellIs" dxfId="1806" priority="1529" stopIfTrue="1" operator="equal">
      <formula>"Moderate"</formula>
    </cfRule>
  </conditionalFormatting>
  <conditionalFormatting sqref="GW30">
    <cfRule type="cellIs" dxfId="1805" priority="1359" stopIfTrue="1" operator="equal">
      <formula>"Very High"</formula>
    </cfRule>
    <cfRule type="cellIs" dxfId="1804" priority="1360" stopIfTrue="1" operator="equal">
      <formula>"High"</formula>
    </cfRule>
    <cfRule type="cellIs" dxfId="1803" priority="1361" stopIfTrue="1" operator="equal">
      <formula>"Moderate"</formula>
    </cfRule>
  </conditionalFormatting>
  <conditionalFormatting sqref="GW31:GW32">
    <cfRule type="cellIs" dxfId="1802" priority="1349" stopIfTrue="1" operator="equal">
      <formula>"Moderate"</formula>
    </cfRule>
  </conditionalFormatting>
  <conditionalFormatting sqref="GW34">
    <cfRule type="cellIs" dxfId="1801" priority="1305" stopIfTrue="1" operator="equal">
      <formula>"Very High"</formula>
    </cfRule>
    <cfRule type="cellIs" dxfId="1800" priority="1306" stopIfTrue="1" operator="equal">
      <formula>"High"</formula>
    </cfRule>
    <cfRule type="cellIs" dxfId="1799" priority="1307" stopIfTrue="1" operator="equal">
      <formula>"Moderate"</formula>
    </cfRule>
  </conditionalFormatting>
  <conditionalFormatting sqref="GW41:GW45">
    <cfRule type="cellIs" dxfId="1798" priority="1107" stopIfTrue="1" operator="equal">
      <formula>"Very High"</formula>
    </cfRule>
    <cfRule type="cellIs" dxfId="1797" priority="1108" stopIfTrue="1" operator="equal">
      <formula>"High"</formula>
    </cfRule>
    <cfRule type="cellIs" dxfId="1796" priority="1109" stopIfTrue="1" operator="equal">
      <formula>"Moderate"</formula>
    </cfRule>
  </conditionalFormatting>
  <conditionalFormatting sqref="GW46:GW48">
    <cfRule type="cellIs" dxfId="1795" priority="911" stopIfTrue="1" operator="equal">
      <formula>"Moderate"</formula>
    </cfRule>
  </conditionalFormatting>
  <conditionalFormatting sqref="GW46:GW56">
    <cfRule type="cellIs" dxfId="1794" priority="640" stopIfTrue="1" operator="equal">
      <formula>"High"</formula>
    </cfRule>
  </conditionalFormatting>
  <conditionalFormatting sqref="GW46:GW67">
    <cfRule type="cellIs" dxfId="1793" priority="229" stopIfTrue="1" operator="equal">
      <formula>"Very High"</formula>
    </cfRule>
  </conditionalFormatting>
  <conditionalFormatting sqref="GW49">
    <cfRule type="cellIs" dxfId="1792" priority="869" stopIfTrue="1" operator="equal">
      <formula>"Moderate"</formula>
    </cfRule>
  </conditionalFormatting>
  <conditionalFormatting sqref="GW56">
    <cfRule type="cellIs" dxfId="1791" priority="641" stopIfTrue="1" operator="equal">
      <formula>"Moderate"</formula>
    </cfRule>
  </conditionalFormatting>
  <conditionalFormatting sqref="GW58:GW67">
    <cfRule type="cellIs" dxfId="1790" priority="230" stopIfTrue="1" operator="equal">
      <formula>"High"</formula>
    </cfRule>
    <cfRule type="cellIs" dxfId="1789" priority="231" stopIfTrue="1" operator="equal">
      <formula>"Moderate"</formula>
    </cfRule>
  </conditionalFormatting>
  <conditionalFormatting sqref="GW68:GW69">
    <cfRule type="cellIs" dxfId="1788" priority="176" stopIfTrue="1" operator="equal">
      <formula>"High"</formula>
    </cfRule>
    <cfRule type="cellIs" dxfId="1787" priority="177" stopIfTrue="1" operator="equal">
      <formula>"Moderate"</formula>
    </cfRule>
  </conditionalFormatting>
  <conditionalFormatting sqref="GX5:GX8">
    <cfRule type="cellIs" dxfId="1786" priority="3169" stopIfTrue="1" operator="equal">
      <formula>"Moderate"</formula>
    </cfRule>
  </conditionalFormatting>
  <conditionalFormatting sqref="GX6:GX1048576">
    <cfRule type="cellIs" dxfId="1785" priority="3118" stopIfTrue="1" operator="equal">
      <formula>"Y"</formula>
    </cfRule>
  </conditionalFormatting>
  <conditionalFormatting sqref="GX7:GX74">
    <cfRule type="cellIs" dxfId="1784" priority="3119" stopIfTrue="1" operator="equal">
      <formula>"Very High"</formula>
    </cfRule>
    <cfRule type="cellIs" dxfId="1783" priority="3120" stopIfTrue="1" operator="equal">
      <formula>"High"</formula>
    </cfRule>
  </conditionalFormatting>
  <conditionalFormatting sqref="GX9:GX74">
    <cfRule type="cellIs" dxfId="1782" priority="3121" stopIfTrue="1" operator="equal">
      <formula>"Moderate"</formula>
    </cfRule>
  </conditionalFormatting>
  <conditionalFormatting sqref="GY5:GY74">
    <cfRule type="cellIs" dxfId="1781" priority="3749" stopIfTrue="1" operator="equal">
      <formula>"Very High"</formula>
    </cfRule>
    <cfRule type="cellIs" dxfId="1780" priority="3750" stopIfTrue="1" operator="equal">
      <formula>"High"</formula>
    </cfRule>
    <cfRule type="cellIs" dxfId="1779" priority="3751"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6AB8-91B6-9D41-BECF-FD315069363C}">
  <sheetPr>
    <tabColor indexed="17"/>
    <pageSetUpPr fitToPage="1"/>
  </sheetPr>
  <dimension ref="A1:GC73"/>
  <sheetViews>
    <sheetView topLeftCell="B1" zoomScale="60" zoomScaleNormal="60" zoomScaleSheetLayoutView="75" workbookViewId="0">
      <pane xSplit="4" ySplit="1" topLeftCell="CC2" activePane="bottomRight" state="frozen"/>
      <selection activeCell="F14" sqref="F14"/>
      <selection pane="topRight" activeCell="F14" sqref="F14"/>
      <selection pane="bottomLeft" activeCell="F14" sqref="F14"/>
      <selection pane="bottomRight" activeCell="CO45" sqref="CO45"/>
    </sheetView>
  </sheetViews>
  <sheetFormatPr baseColWidth="10" defaultColWidth="9.5" defaultRowHeight="38"/>
  <cols>
    <col min="1" max="1" width="32.5" style="9" customWidth="1"/>
    <col min="2" max="2" width="15" style="9" customWidth="1"/>
    <col min="3" max="3" width="14.5" style="9" customWidth="1"/>
    <col min="4" max="4" width="23.5" style="4" customWidth="1"/>
    <col min="5" max="5" width="9.5" style="4" customWidth="1"/>
    <col min="6" max="6" width="21.5" style="12" customWidth="1"/>
    <col min="7" max="7" width="15.5" style="4" customWidth="1"/>
    <col min="8" max="8" width="14.1640625" style="4" customWidth="1"/>
    <col min="9" max="9" width="15.5" style="4" customWidth="1"/>
    <col min="10" max="11" width="17.5" style="4" customWidth="1"/>
    <col min="12" max="12" width="19" style="4" customWidth="1"/>
    <col min="13" max="13" width="22.5" style="5" customWidth="1"/>
    <col min="14" max="14" width="19.5" style="40" customWidth="1"/>
    <col min="15" max="15" width="17.83203125" style="4" customWidth="1"/>
    <col min="16" max="16" width="20.5" style="4" customWidth="1"/>
    <col min="17" max="17" width="20.5" style="282" customWidth="1"/>
    <col min="18" max="18" width="20.1640625" style="4" customWidth="1"/>
    <col min="19" max="19" width="20.1640625" style="297" customWidth="1"/>
    <col min="20" max="20" width="71.1640625" style="188" customWidth="1"/>
    <col min="21" max="21" width="34.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83.5" style="243" customWidth="1"/>
    <col min="40" max="40" width="34.5" style="243" customWidth="1"/>
    <col min="41" max="41" width="35.5" style="243" customWidth="1"/>
    <col min="42" max="42" width="19.5" style="243" customWidth="1"/>
    <col min="43" max="43" width="34.5" style="243" customWidth="1"/>
    <col min="44" max="44" width="43.5" style="243" customWidth="1"/>
    <col min="45" max="45" width="15.5" style="4" customWidth="1"/>
    <col min="46" max="46" width="14.1640625" style="4" customWidth="1"/>
    <col min="47" max="47" width="15.5" style="4" customWidth="1"/>
    <col min="48" max="49" width="17.5" style="4" customWidth="1"/>
    <col min="50" max="50" width="19" style="4" customWidth="1"/>
    <col min="51" max="51" width="22.5" style="5" customWidth="1"/>
    <col min="52" max="52" width="19.5" style="40" customWidth="1"/>
    <col min="53" max="53" width="17.83203125" style="4" customWidth="1"/>
    <col min="54" max="54" width="20.5" style="4" customWidth="1"/>
    <col min="55" max="55" width="20.5" style="282" customWidth="1"/>
    <col min="56" max="56" width="20.1640625" style="4" customWidth="1"/>
    <col min="57" max="57" width="20.1640625" style="297" customWidth="1"/>
    <col min="58" max="59" width="34.5" style="188" customWidth="1"/>
    <col min="60" max="60" width="35.5" style="188" customWidth="1"/>
    <col min="61" max="61" width="19.5" style="188" customWidth="1"/>
    <col min="62" max="62" width="34.5" style="188" customWidth="1"/>
    <col min="63" max="63" width="43.5" style="188" customWidth="1"/>
    <col min="64" max="64" width="15.5" style="4" customWidth="1"/>
    <col min="65" max="65" width="14.1640625" style="4" customWidth="1"/>
    <col min="66" max="66" width="15.5" style="4" customWidth="1"/>
    <col min="67" max="68" width="17.5" style="4" customWidth="1"/>
    <col min="69" max="69" width="19" style="4"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8" width="34.5" style="188" customWidth="1"/>
    <col min="79" max="79" width="35.5" style="188" customWidth="1"/>
    <col min="80" max="80" width="19.5" style="188" customWidth="1"/>
    <col min="81" max="81" width="34.5" style="188" customWidth="1"/>
    <col min="82" max="82" width="43.5" style="188" customWidth="1"/>
    <col min="83" max="83" width="15.5" style="4" customWidth="1"/>
    <col min="84" max="84" width="14.1640625" style="4" customWidth="1"/>
    <col min="85" max="85" width="15.5" style="4" customWidth="1"/>
    <col min="86" max="87" width="17.5" style="4" customWidth="1"/>
    <col min="88" max="88" width="19" style="4" customWidth="1"/>
    <col min="89" max="89" width="22.5" style="5" customWidth="1"/>
    <col min="90" max="90" width="19.5" style="40" customWidth="1"/>
    <col min="91" max="91" width="17.83203125" style="4" customWidth="1"/>
    <col min="92" max="92" width="20.5" style="4" customWidth="1"/>
    <col min="93" max="93" width="20.5" style="282" customWidth="1"/>
    <col min="94" max="94" width="20.1640625" style="4" customWidth="1"/>
    <col min="95" max="95" width="20.1640625" style="297" customWidth="1"/>
    <col min="96" max="97" width="34.5" style="188" customWidth="1"/>
    <col min="98" max="98" width="35.5" style="188" customWidth="1"/>
    <col min="99" max="99" width="19.5" style="188" customWidth="1"/>
    <col min="100" max="100" width="34.5" style="188" customWidth="1"/>
    <col min="101" max="101" width="43.5" style="188" customWidth="1"/>
    <col min="102" max="102" width="15.5" style="4" customWidth="1"/>
    <col min="103" max="103" width="14.1640625" style="4" customWidth="1"/>
    <col min="104" max="104" width="15.5" style="4" customWidth="1"/>
    <col min="105" max="106" width="17.5" style="4" customWidth="1"/>
    <col min="107" max="107" width="19" style="4" customWidth="1"/>
    <col min="108" max="108" width="22.5" style="5" customWidth="1"/>
    <col min="109" max="109" width="19.5" style="40" customWidth="1"/>
    <col min="110" max="110" width="17.83203125" style="4" customWidth="1"/>
    <col min="111" max="111" width="20.5" style="4" customWidth="1"/>
    <col min="112" max="112" width="20.5" style="282" customWidth="1"/>
    <col min="113" max="113" width="20.1640625" style="4" customWidth="1"/>
    <col min="114" max="114" width="20.1640625" style="297" customWidth="1"/>
    <col min="115" max="116" width="34.5" style="188" customWidth="1"/>
    <col min="117" max="117" width="35.5" style="188" customWidth="1"/>
    <col min="118" max="118" width="19.5" style="188" customWidth="1"/>
    <col min="119" max="119" width="34.5" style="188" customWidth="1"/>
    <col min="120" max="120" width="43.5" style="188" customWidth="1"/>
    <col min="121" max="16384" width="9.5" style="6"/>
  </cols>
  <sheetData>
    <row r="1" spans="1:185" ht="43" customHeight="1">
      <c r="B1" s="22"/>
      <c r="C1" s="22"/>
      <c r="D1" s="7"/>
      <c r="E1" s="8"/>
      <c r="F1" s="595" t="s">
        <v>766</v>
      </c>
      <c r="G1" s="596"/>
      <c r="H1" s="596"/>
      <c r="I1" s="596"/>
      <c r="J1" s="596"/>
      <c r="K1" s="596"/>
      <c r="L1" s="596"/>
      <c r="M1" s="596"/>
      <c r="N1" s="596"/>
      <c r="O1" s="596"/>
      <c r="P1" s="596"/>
      <c r="Q1" s="596"/>
      <c r="R1" s="596"/>
      <c r="T1" s="235"/>
      <c r="U1" s="235"/>
      <c r="V1" s="235"/>
      <c r="W1" s="235"/>
      <c r="X1" s="235"/>
      <c r="Y1" s="236"/>
      <c r="Z1" s="594" t="s">
        <v>767</v>
      </c>
      <c r="AA1" s="596"/>
      <c r="AB1" s="596"/>
      <c r="AC1" s="596"/>
      <c r="AD1" s="596"/>
      <c r="AE1" s="596"/>
      <c r="AF1" s="596"/>
      <c r="AG1" s="596"/>
      <c r="AH1" s="596"/>
      <c r="AI1" s="596"/>
      <c r="AJ1" s="596"/>
      <c r="AK1" s="596"/>
      <c r="AM1" s="240"/>
      <c r="AN1" s="240"/>
      <c r="AO1" s="240"/>
      <c r="AP1" s="240"/>
      <c r="AQ1" s="240"/>
      <c r="AR1" s="241"/>
      <c r="AS1" s="594" t="s">
        <v>768</v>
      </c>
      <c r="AT1" s="596"/>
      <c r="AU1" s="596"/>
      <c r="AV1" s="596"/>
      <c r="AW1" s="596"/>
      <c r="AX1" s="596"/>
      <c r="AY1" s="596"/>
      <c r="AZ1" s="596"/>
      <c r="BA1" s="596"/>
      <c r="BB1" s="596"/>
      <c r="BC1" s="596"/>
      <c r="BD1" s="596"/>
      <c r="BF1" s="240"/>
      <c r="BG1" s="240"/>
      <c r="BH1" s="240"/>
      <c r="BI1" s="240"/>
      <c r="BJ1" s="240"/>
      <c r="BK1" s="241"/>
      <c r="BL1" s="594" t="s">
        <v>769</v>
      </c>
      <c r="BM1" s="594"/>
      <c r="BN1" s="594"/>
      <c r="BO1" s="594"/>
      <c r="BP1" s="594"/>
      <c r="BQ1" s="594"/>
      <c r="BR1" s="594"/>
      <c r="BS1" s="594"/>
      <c r="BT1" s="594"/>
      <c r="BU1" s="594"/>
      <c r="BV1" s="594"/>
      <c r="BW1" s="594"/>
      <c r="BY1" s="240"/>
      <c r="BZ1" s="240"/>
      <c r="CA1" s="240"/>
      <c r="CB1" s="240"/>
      <c r="CC1" s="240"/>
      <c r="CD1" s="241"/>
      <c r="CE1" s="594" t="s">
        <v>770</v>
      </c>
      <c r="CF1" s="594"/>
      <c r="CG1" s="594"/>
      <c r="CH1" s="594"/>
      <c r="CI1" s="594"/>
      <c r="CJ1" s="594"/>
      <c r="CK1" s="594"/>
      <c r="CL1" s="594"/>
      <c r="CM1" s="594"/>
      <c r="CN1" s="594"/>
      <c r="CO1" s="594"/>
      <c r="CP1" s="594"/>
      <c r="CR1" s="240"/>
      <c r="CS1" s="240"/>
      <c r="CT1" s="240"/>
      <c r="CU1" s="240"/>
      <c r="CV1" s="240"/>
      <c r="CW1" s="241"/>
      <c r="CX1" s="594" t="s">
        <v>771</v>
      </c>
      <c r="CY1" s="594"/>
      <c r="CZ1" s="594"/>
      <c r="DA1" s="594"/>
      <c r="DB1" s="594"/>
      <c r="DC1" s="594"/>
      <c r="DD1" s="594"/>
      <c r="DE1" s="594"/>
      <c r="DF1" s="594"/>
      <c r="DG1" s="594"/>
      <c r="DH1" s="594"/>
      <c r="DI1" s="594"/>
      <c r="DK1" s="242"/>
      <c r="DL1" s="242"/>
      <c r="DM1" s="242"/>
      <c r="DN1" s="242"/>
      <c r="DO1" s="242"/>
      <c r="DP1" s="242"/>
      <c r="DX1" s="592" t="e">
        <v>#REF!</v>
      </c>
      <c r="DY1" s="592"/>
      <c r="DZ1" s="592"/>
      <c r="EA1" s="592"/>
      <c r="EB1" s="592"/>
      <c r="EC1" s="592"/>
      <c r="ED1" s="592"/>
      <c r="EE1" s="592"/>
      <c r="EF1" s="592"/>
      <c r="EG1" s="592"/>
      <c r="EH1" s="592"/>
      <c r="EI1" s="592"/>
      <c r="EJ1" s="593"/>
      <c r="EK1" s="591" t="e">
        <v>#REF!</v>
      </c>
      <c r="EL1" s="592"/>
      <c r="EM1" s="592"/>
      <c r="EN1" s="592"/>
      <c r="EO1" s="592"/>
      <c r="EP1" s="592"/>
      <c r="EQ1" s="593"/>
      <c r="ER1" s="591" t="e">
        <v>#REF!</v>
      </c>
      <c r="ES1" s="592"/>
      <c r="ET1" s="592"/>
      <c r="EU1" s="592"/>
      <c r="EV1" s="593"/>
      <c r="EW1" s="591" t="e">
        <v>#REF!</v>
      </c>
      <c r="EX1" s="592"/>
      <c r="EY1" s="592"/>
      <c r="EZ1" s="592"/>
      <c r="FA1" s="592"/>
      <c r="FB1" s="592"/>
      <c r="FC1" s="592"/>
      <c r="FD1" s="592"/>
      <c r="FE1" s="592"/>
      <c r="FF1" s="592"/>
      <c r="FG1" s="592"/>
      <c r="FH1" s="592"/>
      <c r="FI1" s="592"/>
      <c r="FJ1" s="592"/>
      <c r="FK1" s="592"/>
      <c r="FL1" s="593"/>
      <c r="FM1" s="591" t="e">
        <v>#REF!</v>
      </c>
      <c r="FN1" s="592"/>
      <c r="FO1" s="592"/>
      <c r="FP1" s="592"/>
      <c r="FQ1" s="592"/>
      <c r="FR1" s="592"/>
      <c r="FS1" s="592"/>
      <c r="FT1" s="592"/>
      <c r="FU1" s="592"/>
      <c r="FV1" s="593"/>
      <c r="FW1" s="591" t="e">
        <v>#REF!</v>
      </c>
      <c r="FX1" s="592"/>
      <c r="FY1" s="592"/>
      <c r="FZ1" s="592"/>
      <c r="GA1" s="592"/>
      <c r="GB1" s="592"/>
      <c r="GC1" s="593"/>
    </row>
    <row r="2" spans="1:185" ht="113" customHeight="1">
      <c r="A2" s="23"/>
      <c r="B2" s="23"/>
      <c r="C2" s="23"/>
      <c r="D2" s="35" t="s">
        <v>127</v>
      </c>
      <c r="E2" s="36"/>
      <c r="F2" s="52" t="s">
        <v>128</v>
      </c>
      <c r="G2" s="562" t="s">
        <v>129</v>
      </c>
      <c r="H2" s="560"/>
      <c r="I2" s="560"/>
      <c r="J2" s="561"/>
      <c r="K2" s="514"/>
      <c r="L2" s="565" t="s">
        <v>130</v>
      </c>
      <c r="M2" s="566"/>
      <c r="N2" s="567"/>
      <c r="O2" s="562" t="s">
        <v>131</v>
      </c>
      <c r="P2" s="563"/>
      <c r="Q2" s="563"/>
      <c r="R2" s="564"/>
      <c r="S2" s="391"/>
      <c r="T2" s="237" t="s">
        <v>132</v>
      </c>
      <c r="U2" s="238" t="s">
        <v>133</v>
      </c>
      <c r="V2" s="238" t="s">
        <v>134</v>
      </c>
      <c r="W2" s="238" t="s">
        <v>135</v>
      </c>
      <c r="X2" s="238" t="s">
        <v>136</v>
      </c>
      <c r="Y2" s="239" t="s">
        <v>137</v>
      </c>
      <c r="Z2" s="562" t="s">
        <v>129</v>
      </c>
      <c r="AA2" s="560"/>
      <c r="AB2" s="560"/>
      <c r="AC2" s="561"/>
      <c r="AD2" s="514"/>
      <c r="AE2" s="565" t="s">
        <v>130</v>
      </c>
      <c r="AF2" s="566"/>
      <c r="AG2" s="567"/>
      <c r="AH2" s="562" t="s">
        <v>131</v>
      </c>
      <c r="AI2" s="563"/>
      <c r="AJ2" s="563"/>
      <c r="AK2" s="564"/>
      <c r="AL2" s="391"/>
      <c r="AM2" s="237" t="s">
        <v>132</v>
      </c>
      <c r="AN2" s="238" t="s">
        <v>133</v>
      </c>
      <c r="AO2" s="238" t="s">
        <v>134</v>
      </c>
      <c r="AP2" s="238" t="s">
        <v>135</v>
      </c>
      <c r="AQ2" s="238" t="s">
        <v>136</v>
      </c>
      <c r="AR2" s="239" t="s">
        <v>137</v>
      </c>
      <c r="AS2" s="562" t="s">
        <v>129</v>
      </c>
      <c r="AT2" s="560"/>
      <c r="AU2" s="560"/>
      <c r="AV2" s="561"/>
      <c r="AW2" s="514"/>
      <c r="AX2" s="565" t="s">
        <v>130</v>
      </c>
      <c r="AY2" s="566"/>
      <c r="AZ2" s="567"/>
      <c r="BA2" s="562" t="s">
        <v>131</v>
      </c>
      <c r="BB2" s="563"/>
      <c r="BC2" s="563"/>
      <c r="BD2" s="564"/>
      <c r="BE2" s="391"/>
      <c r="BF2" s="212"/>
      <c r="BG2" s="212"/>
      <c r="BH2" s="212"/>
      <c r="BI2" s="212"/>
      <c r="BJ2" s="212"/>
      <c r="BK2" s="248"/>
      <c r="BL2" s="562" t="s">
        <v>129</v>
      </c>
      <c r="BM2" s="560"/>
      <c r="BN2" s="560"/>
      <c r="BO2" s="561"/>
      <c r="BP2" s="514"/>
      <c r="BQ2" s="565" t="s">
        <v>130</v>
      </c>
      <c r="BR2" s="566"/>
      <c r="BS2" s="567"/>
      <c r="BT2" s="562" t="s">
        <v>131</v>
      </c>
      <c r="BU2" s="563"/>
      <c r="BV2" s="563"/>
      <c r="BW2" s="564"/>
      <c r="BX2" s="391"/>
      <c r="BY2" s="212"/>
      <c r="BZ2" s="212"/>
      <c r="CA2" s="212"/>
      <c r="CB2" s="212"/>
      <c r="CC2" s="212"/>
      <c r="CD2" s="248"/>
      <c r="CE2" s="562" t="s">
        <v>129</v>
      </c>
      <c r="CF2" s="560"/>
      <c r="CG2" s="560"/>
      <c r="CH2" s="561"/>
      <c r="CI2" s="514"/>
      <c r="CJ2" s="565" t="s">
        <v>130</v>
      </c>
      <c r="CK2" s="566"/>
      <c r="CL2" s="567"/>
      <c r="CM2" s="562" t="s">
        <v>131</v>
      </c>
      <c r="CN2" s="563"/>
      <c r="CO2" s="563"/>
      <c r="CP2" s="564"/>
      <c r="CQ2" s="391"/>
      <c r="CR2" s="212"/>
      <c r="CS2" s="212"/>
      <c r="CT2" s="212"/>
      <c r="CU2" s="212"/>
      <c r="CV2" s="212"/>
      <c r="CW2" s="248"/>
      <c r="CX2" s="562" t="s">
        <v>129</v>
      </c>
      <c r="CY2" s="560"/>
      <c r="CZ2" s="560"/>
      <c r="DA2" s="561"/>
      <c r="DB2" s="514"/>
      <c r="DC2" s="565" t="s">
        <v>130</v>
      </c>
      <c r="DD2" s="566"/>
      <c r="DE2" s="567"/>
      <c r="DF2" s="562" t="s">
        <v>131</v>
      </c>
      <c r="DG2" s="563"/>
      <c r="DH2" s="563"/>
      <c r="DI2" s="564"/>
      <c r="DJ2" s="391"/>
      <c r="DK2" s="212"/>
      <c r="DL2" s="212"/>
      <c r="DM2" s="212"/>
      <c r="DN2" s="212"/>
      <c r="DO2" s="212"/>
      <c r="DP2" s="212"/>
    </row>
    <row r="3" spans="1:185" s="11" customFormat="1" ht="131.5" customHeight="1" thickBot="1">
      <c r="A3" s="26" t="s">
        <v>138</v>
      </c>
      <c r="B3" s="26" t="s">
        <v>26</v>
      </c>
      <c r="C3" s="27" t="s">
        <v>27</v>
      </c>
      <c r="D3" s="28" t="s">
        <v>28</v>
      </c>
      <c r="E3" s="20" t="s">
        <v>29</v>
      </c>
      <c r="F3" s="33" t="s">
        <v>772</v>
      </c>
      <c r="G3" s="1" t="s">
        <v>140</v>
      </c>
      <c r="H3" s="2" t="s">
        <v>141</v>
      </c>
      <c r="I3" s="2" t="s">
        <v>629</v>
      </c>
      <c r="J3" s="3" t="s">
        <v>143</v>
      </c>
      <c r="K3" s="513" t="s">
        <v>144</v>
      </c>
      <c r="L3" s="41" t="s">
        <v>145</v>
      </c>
      <c r="M3" s="50" t="s">
        <v>146</v>
      </c>
      <c r="N3" s="50" t="s">
        <v>147</v>
      </c>
      <c r="O3" s="49" t="s">
        <v>148</v>
      </c>
      <c r="P3" s="49" t="s">
        <v>149</v>
      </c>
      <c r="Q3" s="513" t="s">
        <v>150</v>
      </c>
      <c r="R3" s="41" t="s">
        <v>151</v>
      </c>
      <c r="S3" s="392" t="s">
        <v>152</v>
      </c>
      <c r="T3" s="227"/>
      <c r="U3" s="228"/>
      <c r="V3" s="228"/>
      <c r="W3" s="228"/>
      <c r="X3" s="228"/>
      <c r="Y3" s="229"/>
      <c r="Z3" s="1" t="s">
        <v>140</v>
      </c>
      <c r="AA3" s="2" t="s">
        <v>141</v>
      </c>
      <c r="AB3" s="2" t="s">
        <v>629</v>
      </c>
      <c r="AC3" s="3" t="s">
        <v>143</v>
      </c>
      <c r="AD3" s="513" t="s">
        <v>144</v>
      </c>
      <c r="AE3" s="41" t="s">
        <v>145</v>
      </c>
      <c r="AF3" s="50" t="s">
        <v>146</v>
      </c>
      <c r="AG3" s="50" t="s">
        <v>147</v>
      </c>
      <c r="AH3" s="49" t="s">
        <v>148</v>
      </c>
      <c r="AI3" s="49" t="s">
        <v>149</v>
      </c>
      <c r="AJ3" s="513" t="s">
        <v>150</v>
      </c>
      <c r="AK3" s="41" t="s">
        <v>151</v>
      </c>
      <c r="AL3" s="392" t="s">
        <v>152</v>
      </c>
      <c r="AM3" s="227"/>
      <c r="AN3" s="228"/>
      <c r="AO3" s="228"/>
      <c r="AP3" s="228"/>
      <c r="AQ3" s="228"/>
      <c r="AR3" s="229"/>
      <c r="AS3" s="1" t="s">
        <v>140</v>
      </c>
      <c r="AT3" s="2" t="s">
        <v>141</v>
      </c>
      <c r="AU3" s="2" t="s">
        <v>629</v>
      </c>
      <c r="AV3" s="3" t="s">
        <v>143</v>
      </c>
      <c r="AW3" s="513" t="s">
        <v>144</v>
      </c>
      <c r="AX3" s="41" t="s">
        <v>145</v>
      </c>
      <c r="AY3" s="50" t="s">
        <v>146</v>
      </c>
      <c r="AZ3" s="50" t="s">
        <v>147</v>
      </c>
      <c r="BA3" s="49" t="s">
        <v>148</v>
      </c>
      <c r="BB3" s="49" t="s">
        <v>149</v>
      </c>
      <c r="BC3" s="513" t="s">
        <v>150</v>
      </c>
      <c r="BD3" s="41" t="s">
        <v>151</v>
      </c>
      <c r="BE3" s="392" t="s">
        <v>152</v>
      </c>
      <c r="BF3" s="213" t="s">
        <v>132</v>
      </c>
      <c r="BG3" s="213" t="s">
        <v>133</v>
      </c>
      <c r="BH3" s="213" t="s">
        <v>134</v>
      </c>
      <c r="BI3" s="213" t="s">
        <v>135</v>
      </c>
      <c r="BJ3" s="213" t="s">
        <v>136</v>
      </c>
      <c r="BK3" s="249" t="s">
        <v>137</v>
      </c>
      <c r="BL3" s="1" t="s">
        <v>140</v>
      </c>
      <c r="BM3" s="2" t="s">
        <v>141</v>
      </c>
      <c r="BN3" s="2" t="s">
        <v>629</v>
      </c>
      <c r="BO3" s="3" t="s">
        <v>143</v>
      </c>
      <c r="BP3" s="513" t="s">
        <v>144</v>
      </c>
      <c r="BQ3" s="41" t="s">
        <v>145</v>
      </c>
      <c r="BR3" s="50" t="s">
        <v>146</v>
      </c>
      <c r="BS3" s="50" t="s">
        <v>147</v>
      </c>
      <c r="BT3" s="49" t="s">
        <v>148</v>
      </c>
      <c r="BU3" s="49" t="s">
        <v>149</v>
      </c>
      <c r="BV3" s="513" t="s">
        <v>150</v>
      </c>
      <c r="BW3" s="41" t="s">
        <v>151</v>
      </c>
      <c r="BX3" s="392" t="s">
        <v>152</v>
      </c>
      <c r="BY3" s="213" t="s">
        <v>132</v>
      </c>
      <c r="BZ3" s="213" t="s">
        <v>133</v>
      </c>
      <c r="CA3" s="213" t="s">
        <v>134</v>
      </c>
      <c r="CB3" s="213" t="s">
        <v>135</v>
      </c>
      <c r="CC3" s="213" t="s">
        <v>136</v>
      </c>
      <c r="CD3" s="249" t="s">
        <v>137</v>
      </c>
      <c r="CE3" s="1" t="s">
        <v>140</v>
      </c>
      <c r="CF3" s="2" t="s">
        <v>141</v>
      </c>
      <c r="CG3" s="2" t="s">
        <v>629</v>
      </c>
      <c r="CH3" s="3" t="s">
        <v>143</v>
      </c>
      <c r="CI3" s="513" t="s">
        <v>144</v>
      </c>
      <c r="CJ3" s="41" t="s">
        <v>145</v>
      </c>
      <c r="CK3" s="50" t="s">
        <v>146</v>
      </c>
      <c r="CL3" s="50" t="s">
        <v>147</v>
      </c>
      <c r="CM3" s="49" t="s">
        <v>148</v>
      </c>
      <c r="CN3" s="49" t="s">
        <v>149</v>
      </c>
      <c r="CO3" s="513" t="s">
        <v>150</v>
      </c>
      <c r="CP3" s="41" t="s">
        <v>151</v>
      </c>
      <c r="CQ3" s="392" t="s">
        <v>152</v>
      </c>
      <c r="CR3" s="213" t="s">
        <v>132</v>
      </c>
      <c r="CS3" s="213" t="s">
        <v>133</v>
      </c>
      <c r="CT3" s="213" t="s">
        <v>134</v>
      </c>
      <c r="CU3" s="213" t="s">
        <v>135</v>
      </c>
      <c r="CV3" s="213" t="s">
        <v>136</v>
      </c>
      <c r="CW3" s="249" t="s">
        <v>137</v>
      </c>
      <c r="CX3" s="1" t="s">
        <v>140</v>
      </c>
      <c r="CY3" s="2" t="s">
        <v>141</v>
      </c>
      <c r="CZ3" s="2" t="s">
        <v>629</v>
      </c>
      <c r="DA3" s="3" t="s">
        <v>143</v>
      </c>
      <c r="DB3" s="513" t="s">
        <v>144</v>
      </c>
      <c r="DC3" s="41" t="s">
        <v>145</v>
      </c>
      <c r="DD3" s="50" t="s">
        <v>146</v>
      </c>
      <c r="DE3" s="50" t="s">
        <v>147</v>
      </c>
      <c r="DF3" s="49" t="s">
        <v>148</v>
      </c>
      <c r="DG3" s="49" t="s">
        <v>149</v>
      </c>
      <c r="DH3" s="513" t="s">
        <v>150</v>
      </c>
      <c r="DI3" s="41" t="s">
        <v>151</v>
      </c>
      <c r="DJ3" s="392" t="s">
        <v>152</v>
      </c>
      <c r="DK3" s="213" t="s">
        <v>132</v>
      </c>
      <c r="DL3" s="213" t="s">
        <v>133</v>
      </c>
      <c r="DM3" s="213" t="s">
        <v>134</v>
      </c>
      <c r="DN3" s="213" t="s">
        <v>135</v>
      </c>
      <c r="DO3" s="213" t="s">
        <v>136</v>
      </c>
      <c r="DP3" s="213" t="s">
        <v>137</v>
      </c>
    </row>
    <row r="4" spans="1:185" s="192" customFormat="1" ht="140.25" customHeight="1" thickTop="1">
      <c r="A4" s="197" t="s">
        <v>155</v>
      </c>
      <c r="B4" s="24" t="s">
        <v>38</v>
      </c>
      <c r="C4" s="24" t="s">
        <v>39</v>
      </c>
      <c r="D4" s="13" t="s">
        <v>40</v>
      </c>
      <c r="E4" s="17">
        <v>1</v>
      </c>
      <c r="F4" s="37" t="s">
        <v>773</v>
      </c>
      <c r="G4" s="51">
        <v>1</v>
      </c>
      <c r="H4" s="51">
        <v>1</v>
      </c>
      <c r="I4" s="51">
        <v>1</v>
      </c>
      <c r="J4" s="21"/>
      <c r="K4" s="181" t="e">
        <f>(M4*I4)</f>
        <v>#N/A</v>
      </c>
      <c r="L4" s="149" t="e">
        <f t="shared" ref="L4:L35" si="0">VLOOKUP(M4*I4,biorisk,3,FALSE)</f>
        <v>#N/A</v>
      </c>
      <c r="M4" s="46" t="e">
        <f t="shared" ref="M4:M35" si="1">VLOOKUP(G4*H4,likelihood,2,FALSE)</f>
        <v>#N/A</v>
      </c>
      <c r="N4" s="47" t="e">
        <f t="shared" ref="N4:N35" si="2">VLOOKUP(M4*I4,biorisk,2,FALSE)</f>
        <v>#N/A</v>
      </c>
      <c r="O4" s="48">
        <v>3</v>
      </c>
      <c r="P4" s="48">
        <v>3</v>
      </c>
      <c r="Q4" s="181" t="e">
        <f>(N4&amp;P4)</f>
        <v>#N/A</v>
      </c>
      <c r="R4" s="45" t="e">
        <f t="shared" ref="R4:R34" si="3">VLOOKUP(N4&amp;P4,futurerisk,3,FALSE)</f>
        <v>#N/A</v>
      </c>
      <c r="S4" s="296" t="s">
        <v>174</v>
      </c>
      <c r="T4" s="300" t="s">
        <v>175</v>
      </c>
      <c r="U4" s="188"/>
      <c r="V4" s="188"/>
      <c r="W4" s="188"/>
      <c r="X4" s="188"/>
      <c r="Y4" s="230" t="s">
        <v>774</v>
      </c>
      <c r="Z4" s="51"/>
      <c r="AA4" s="51"/>
      <c r="AB4" s="51"/>
      <c r="AC4" s="21"/>
      <c r="AD4" s="181" t="e">
        <f>(AF4*AB4)</f>
        <v>#N/A</v>
      </c>
      <c r="AE4" s="42" t="e">
        <f t="shared" ref="AE4:AE5" si="4">VLOOKUP(AF4*AB4,biorisk,3,FALSE)</f>
        <v>#N/A</v>
      </c>
      <c r="AF4" s="46" t="e">
        <f t="shared" ref="AF4:AF35" si="5">VLOOKUP(Z4*AA4,likelihood,2,FALSE)</f>
        <v>#N/A</v>
      </c>
      <c r="AG4" s="47" t="e">
        <f t="shared" ref="AG4:AG35" si="6">VLOOKUP(AF4*AB4,biorisk,2,FALSE)</f>
        <v>#N/A</v>
      </c>
      <c r="AH4" s="48"/>
      <c r="AI4" s="48"/>
      <c r="AJ4" s="181" t="e">
        <f>(AG4&amp;AI4)</f>
        <v>#N/A</v>
      </c>
      <c r="AK4" s="45" t="e">
        <f t="shared" ref="AK4:AK13" si="7">VLOOKUP(AG4&amp;AI4,futurerisk,3,FALSE)</f>
        <v>#N/A</v>
      </c>
      <c r="AL4" s="296"/>
      <c r="AM4" s="243"/>
      <c r="AN4" s="243"/>
      <c r="AO4" s="243"/>
      <c r="AP4" s="243"/>
      <c r="AQ4" s="243"/>
      <c r="AR4" s="244"/>
      <c r="AS4" s="196">
        <v>-1</v>
      </c>
      <c r="AT4" s="196">
        <v>-1</v>
      </c>
      <c r="AU4" s="196">
        <v>-1</v>
      </c>
      <c r="AV4" s="190"/>
      <c r="AW4" s="181" t="e">
        <f>(AY4*AU4)</f>
        <v>#N/A</v>
      </c>
      <c r="AX4" s="147" t="e">
        <f t="shared" ref="AX4:AX34" si="8">VLOOKUP(AY4*AU4,biorisk,3,FALSE)</f>
        <v>#N/A</v>
      </c>
      <c r="AY4" s="195" t="e">
        <f t="shared" ref="AY4:AY34" si="9">VLOOKUP(AS4*AT4,likelihood,2,FALSE)</f>
        <v>#N/A</v>
      </c>
      <c r="AZ4" s="194" t="e">
        <f t="shared" ref="AZ4:AZ34" si="10">VLOOKUP(AY4*AU4,biorisk,2,FALSE)</f>
        <v>#N/A</v>
      </c>
      <c r="BA4" s="193">
        <v>-1</v>
      </c>
      <c r="BB4" s="193">
        <v>-1</v>
      </c>
      <c r="BC4" s="181" t="e">
        <f>(AZ4&amp;BB4)</f>
        <v>#N/A</v>
      </c>
      <c r="BD4" s="148" t="e">
        <f t="shared" ref="BD4:BD11" si="11">VLOOKUP(AZ4&amp;BB4,futurerisk,3,FALSE)</f>
        <v>#N/A</v>
      </c>
      <c r="BE4" s="296"/>
      <c r="BF4" s="188"/>
      <c r="BG4" s="188"/>
      <c r="BH4" s="188"/>
      <c r="BI4" s="188"/>
      <c r="BJ4" s="188"/>
      <c r="BK4" s="230"/>
      <c r="BL4" s="401">
        <v>-1</v>
      </c>
      <c r="BM4" s="401">
        <v>-1</v>
      </c>
      <c r="BN4" s="401">
        <v>-1</v>
      </c>
      <c r="BO4" s="399"/>
      <c r="BP4" s="181" t="e">
        <f>(BR4*BN4)</f>
        <v>#N/A</v>
      </c>
      <c r="BQ4" s="42" t="e">
        <f t="shared" ref="BQ4:BQ35" si="12">VLOOKUP(BR4*BN4,biorisk,3,FALSE)</f>
        <v>#N/A</v>
      </c>
      <c r="BR4" s="46" t="e">
        <f t="shared" ref="BR4:BR35" si="13">VLOOKUP(BL4*BM4,likelihood,2,FALSE)</f>
        <v>#N/A</v>
      </c>
      <c r="BS4" s="47" t="e">
        <f t="shared" ref="BS4:BS35" si="14">VLOOKUP(BR4*BN4,biorisk,2,FALSE)</f>
        <v>#N/A</v>
      </c>
      <c r="BT4" s="48">
        <v>-1</v>
      </c>
      <c r="BU4" s="48">
        <v>-1</v>
      </c>
      <c r="BV4" s="181" t="e">
        <f>(BS4&amp;BU4)</f>
        <v>#N/A</v>
      </c>
      <c r="BW4" s="390" t="e">
        <f t="shared" ref="BW4:BW9" si="15">VLOOKUP(BS4&amp;BU4,futurerisk,3,FALSE)</f>
        <v>#N/A</v>
      </c>
      <c r="BX4" s="296"/>
      <c r="BY4" s="188"/>
      <c r="BZ4" s="188" t="s">
        <v>775</v>
      </c>
      <c r="CA4" s="188"/>
      <c r="CB4" s="188"/>
      <c r="CC4" s="188"/>
      <c r="CD4" s="230"/>
      <c r="CE4" s="51">
        <v>-1</v>
      </c>
      <c r="CF4" s="51">
        <v>-1</v>
      </c>
      <c r="CG4" s="51">
        <v>-1</v>
      </c>
      <c r="CH4" s="21"/>
      <c r="CI4" s="181" t="e">
        <f>(CK4*CG4)</f>
        <v>#N/A</v>
      </c>
      <c r="CJ4" s="42" t="e">
        <f t="shared" ref="CJ4:CJ35" si="16">VLOOKUP(CK4*CG4,biorisk,3,FALSE)</f>
        <v>#N/A</v>
      </c>
      <c r="CK4" s="46" t="e">
        <f t="shared" ref="CK4:CK35" si="17">VLOOKUP(CE4*CF4,likelihood,2,FALSE)</f>
        <v>#N/A</v>
      </c>
      <c r="CL4" s="47" t="e">
        <f t="shared" ref="CL4:CL35" si="18">VLOOKUP(CK4*CG4,biorisk,2,FALSE)</f>
        <v>#N/A</v>
      </c>
      <c r="CM4" s="48">
        <v>-1</v>
      </c>
      <c r="CN4" s="48">
        <v>-1</v>
      </c>
      <c r="CO4" s="181" t="e">
        <f>(CL4&amp;CN4)</f>
        <v>#N/A</v>
      </c>
      <c r="CP4" s="42" t="e">
        <f t="shared" ref="CP4:CP35" si="19">VLOOKUP(CL4&amp;CN4,futurerisk,3,FALSE)</f>
        <v>#N/A</v>
      </c>
      <c r="CQ4" s="296"/>
      <c r="CR4" s="188"/>
      <c r="CS4" s="188"/>
      <c r="CT4" s="188"/>
      <c r="CU4" s="188"/>
      <c r="CV4" s="188"/>
      <c r="CW4" s="230"/>
      <c r="CX4" s="51">
        <v>1</v>
      </c>
      <c r="CY4" s="51">
        <v>5</v>
      </c>
      <c r="CZ4" s="51">
        <v>1</v>
      </c>
      <c r="DA4" s="21" t="s">
        <v>157</v>
      </c>
      <c r="DB4" s="181" t="e">
        <f>(DD4*CZ4)</f>
        <v>#N/A</v>
      </c>
      <c r="DC4" s="149" t="e">
        <f t="shared" ref="DC4:DC35" si="20">VLOOKUP(DD4*CZ4,biorisk,3,FALSE)</f>
        <v>#N/A</v>
      </c>
      <c r="DD4" s="46" t="e">
        <f t="shared" ref="DD4:DD35" si="21">VLOOKUP(CX4*CY4,likelihood,2,FALSE)</f>
        <v>#N/A</v>
      </c>
      <c r="DE4" s="47" t="e">
        <f t="shared" ref="DE4:DE35" si="22">VLOOKUP(DD4*CZ4,biorisk,2,FALSE)</f>
        <v>#N/A</v>
      </c>
      <c r="DF4" s="48">
        <v>5</v>
      </c>
      <c r="DG4" s="48">
        <v>5</v>
      </c>
      <c r="DH4" s="181" t="e">
        <f>(DE4&amp;DG4)</f>
        <v>#N/A</v>
      </c>
      <c r="DI4" s="45" t="e">
        <f>VLOOKUP(DE4&amp;DG4,futurerisk,3,FALSE)</f>
        <v>#N/A</v>
      </c>
      <c r="DJ4" s="296"/>
      <c r="DK4" s="188" t="s">
        <v>776</v>
      </c>
      <c r="DL4" s="188" t="s">
        <v>777</v>
      </c>
      <c r="DM4" s="188"/>
      <c r="DN4" s="188"/>
      <c r="DO4" s="188"/>
      <c r="DP4" s="188" t="s">
        <v>778</v>
      </c>
    </row>
    <row r="5" spans="1:185" ht="88.25" customHeight="1">
      <c r="A5" s="29" t="s">
        <v>172</v>
      </c>
      <c r="B5" s="24" t="s">
        <v>38</v>
      </c>
      <c r="C5" s="24" t="s">
        <v>39</v>
      </c>
      <c r="D5" s="13" t="s">
        <v>41</v>
      </c>
      <c r="E5" s="17">
        <v>2</v>
      </c>
      <c r="F5" s="37" t="s">
        <v>173</v>
      </c>
      <c r="G5" s="21">
        <v>1</v>
      </c>
      <c r="H5" s="21">
        <v>1</v>
      </c>
      <c r="I5" s="21">
        <v>1</v>
      </c>
      <c r="J5" s="21"/>
      <c r="K5" s="181" t="e">
        <f>(M5*I5)</f>
        <v>#N/A</v>
      </c>
      <c r="L5" s="42" t="e">
        <f t="shared" si="0"/>
        <v>#N/A</v>
      </c>
      <c r="M5" s="43" t="e">
        <f t="shared" si="1"/>
        <v>#N/A</v>
      </c>
      <c r="N5" s="43" t="e">
        <f t="shared" si="2"/>
        <v>#N/A</v>
      </c>
      <c r="O5" s="44">
        <v>3</v>
      </c>
      <c r="P5" s="44">
        <v>3</v>
      </c>
      <c r="Q5" s="181" t="e">
        <f t="shared" ref="Q5:Q68" si="23">(N5&amp;P5)</f>
        <v>#N/A</v>
      </c>
      <c r="R5" s="390" t="e">
        <f t="shared" ref="R5" si="24">VLOOKUP(N5&amp;P5,futurerisk,3,FALSE)</f>
        <v>#N/A</v>
      </c>
      <c r="S5" s="296" t="s">
        <v>174</v>
      </c>
      <c r="T5" s="300" t="s">
        <v>175</v>
      </c>
      <c r="X5" s="215"/>
      <c r="Y5" s="230"/>
      <c r="Z5" s="21">
        <v>1</v>
      </c>
      <c r="AA5" s="21">
        <v>1</v>
      </c>
      <c r="AB5" s="21">
        <v>1</v>
      </c>
      <c r="AC5" s="21"/>
      <c r="AD5" s="181" t="e">
        <f>(AF5*AB5)</f>
        <v>#N/A</v>
      </c>
      <c r="AE5" s="42" t="e">
        <f t="shared" si="4"/>
        <v>#N/A</v>
      </c>
      <c r="AF5" s="43" t="e">
        <f t="shared" si="5"/>
        <v>#N/A</v>
      </c>
      <c r="AG5" s="43" t="e">
        <f t="shared" si="6"/>
        <v>#N/A</v>
      </c>
      <c r="AH5" s="44">
        <v>3</v>
      </c>
      <c r="AI5" s="44">
        <v>3</v>
      </c>
      <c r="AJ5" s="181" t="e">
        <f t="shared" ref="AJ5:AJ68" si="25">(AG5&amp;AI5)</f>
        <v>#N/A</v>
      </c>
      <c r="AK5" s="390" t="e">
        <f t="shared" si="7"/>
        <v>#N/A</v>
      </c>
      <c r="AL5" s="296" t="s">
        <v>174</v>
      </c>
      <c r="AM5" s="300" t="s">
        <v>175</v>
      </c>
      <c r="AQ5" s="245"/>
      <c r="AR5" s="244"/>
      <c r="AS5" s="21">
        <v>1</v>
      </c>
      <c r="AT5" s="21">
        <v>1</v>
      </c>
      <c r="AU5" s="21">
        <v>1</v>
      </c>
      <c r="AV5" s="21"/>
      <c r="AW5" s="181" t="e">
        <f>(AY5*AU5)</f>
        <v>#N/A</v>
      </c>
      <c r="AX5" s="42" t="e">
        <f t="shared" si="8"/>
        <v>#N/A</v>
      </c>
      <c r="AY5" s="43" t="e">
        <f t="shared" si="9"/>
        <v>#N/A</v>
      </c>
      <c r="AZ5" s="43" t="e">
        <f t="shared" si="10"/>
        <v>#N/A</v>
      </c>
      <c r="BA5" s="44">
        <v>3</v>
      </c>
      <c r="BB5" s="44">
        <v>3</v>
      </c>
      <c r="BC5" s="181" t="e">
        <f t="shared" ref="BC5:BC68" si="26">(AZ5&amp;BB5)</f>
        <v>#N/A</v>
      </c>
      <c r="BD5" s="390" t="e">
        <f t="shared" si="11"/>
        <v>#N/A</v>
      </c>
      <c r="BE5" s="296" t="s">
        <v>174</v>
      </c>
      <c r="BF5" s="300" t="s">
        <v>175</v>
      </c>
      <c r="BJ5" s="215"/>
      <c r="BK5" s="230"/>
      <c r="BL5" s="399">
        <v>1</v>
      </c>
      <c r="BM5" s="399">
        <v>1</v>
      </c>
      <c r="BN5" s="399">
        <v>1</v>
      </c>
      <c r="BO5" s="399"/>
      <c r="BP5" s="181" t="e">
        <f>(BR5*BN5)</f>
        <v>#N/A</v>
      </c>
      <c r="BQ5" s="42" t="e">
        <f t="shared" si="12"/>
        <v>#N/A</v>
      </c>
      <c r="BR5" s="43" t="e">
        <f t="shared" si="13"/>
        <v>#N/A</v>
      </c>
      <c r="BS5" s="43" t="e">
        <f t="shared" si="14"/>
        <v>#N/A</v>
      </c>
      <c r="BT5" s="44">
        <v>3</v>
      </c>
      <c r="BU5" s="44">
        <v>3</v>
      </c>
      <c r="BV5" s="181" t="e">
        <f t="shared" ref="BV5:BV68" si="27">(BS5&amp;BU5)</f>
        <v>#N/A</v>
      </c>
      <c r="BW5" s="390" t="e">
        <f t="shared" si="15"/>
        <v>#N/A</v>
      </c>
      <c r="BX5" s="296" t="s">
        <v>174</v>
      </c>
      <c r="BY5" s="300" t="s">
        <v>175</v>
      </c>
      <c r="CC5" s="215"/>
      <c r="CD5" s="230"/>
      <c r="CE5" s="399">
        <v>1</v>
      </c>
      <c r="CF5" s="399">
        <v>1</v>
      </c>
      <c r="CG5" s="399">
        <v>1</v>
      </c>
      <c r="CH5" s="399"/>
      <c r="CI5" s="181" t="e">
        <f>(CK5*CG5)</f>
        <v>#N/A</v>
      </c>
      <c r="CJ5" s="42" t="e">
        <f t="shared" si="16"/>
        <v>#N/A</v>
      </c>
      <c r="CK5" s="43" t="e">
        <f t="shared" si="17"/>
        <v>#N/A</v>
      </c>
      <c r="CL5" s="43" t="e">
        <f t="shared" si="18"/>
        <v>#N/A</v>
      </c>
      <c r="CM5" s="44">
        <v>3</v>
      </c>
      <c r="CN5" s="44">
        <v>3</v>
      </c>
      <c r="CO5" s="181" t="e">
        <f t="shared" ref="CO5:CO68" si="28">(CL5&amp;CN5)</f>
        <v>#N/A</v>
      </c>
      <c r="CP5" s="390" t="e">
        <f t="shared" si="19"/>
        <v>#N/A</v>
      </c>
      <c r="CQ5" s="296" t="s">
        <v>174</v>
      </c>
      <c r="CR5" s="300" t="s">
        <v>175</v>
      </c>
      <c r="CV5" s="215"/>
      <c r="CW5" s="230"/>
      <c r="CX5" s="399">
        <v>1</v>
      </c>
      <c r="CY5" s="399">
        <v>1</v>
      </c>
      <c r="CZ5" s="399">
        <v>1</v>
      </c>
      <c r="DA5" s="399"/>
      <c r="DB5" s="181" t="e">
        <f>(DD5*CZ5)</f>
        <v>#N/A</v>
      </c>
      <c r="DC5" s="42" t="e">
        <f t="shared" si="20"/>
        <v>#N/A</v>
      </c>
      <c r="DD5" s="43" t="e">
        <f t="shared" si="21"/>
        <v>#N/A</v>
      </c>
      <c r="DE5" s="43" t="e">
        <f t="shared" si="22"/>
        <v>#N/A</v>
      </c>
      <c r="DF5" s="44">
        <v>3</v>
      </c>
      <c r="DG5" s="44">
        <v>3</v>
      </c>
      <c r="DH5" s="181" t="e">
        <f t="shared" ref="DH5:DH68" si="29">(DE5&amp;DG5)</f>
        <v>#N/A</v>
      </c>
      <c r="DI5" s="390" t="e">
        <f t="shared" ref="DI5:DI35" si="30">VLOOKUP(DE5&amp;DG5,futurerisk,3,FALSE)</f>
        <v>#N/A</v>
      </c>
      <c r="DJ5" s="296" t="s">
        <v>174</v>
      </c>
      <c r="DK5" s="300" t="s">
        <v>175</v>
      </c>
      <c r="DO5" s="215"/>
    </row>
    <row r="6" spans="1:185" ht="265.5" customHeight="1">
      <c r="A6" s="29" t="s">
        <v>172</v>
      </c>
      <c r="B6" s="24" t="s">
        <v>38</v>
      </c>
      <c r="C6" s="24" t="s">
        <v>39</v>
      </c>
      <c r="D6" s="13" t="s">
        <v>44</v>
      </c>
      <c r="E6" s="17">
        <v>3</v>
      </c>
      <c r="F6" s="37" t="s">
        <v>178</v>
      </c>
      <c r="G6" s="21">
        <v>1</v>
      </c>
      <c r="H6" s="21">
        <v>1</v>
      </c>
      <c r="I6" s="21">
        <v>1</v>
      </c>
      <c r="J6" s="21"/>
      <c r="K6" s="181" t="e">
        <f t="shared" ref="K6:K69" si="31">(M6*I6)</f>
        <v>#N/A</v>
      </c>
      <c r="L6" s="42" t="e">
        <f t="shared" si="0"/>
        <v>#N/A</v>
      </c>
      <c r="M6" s="43" t="e">
        <f t="shared" si="1"/>
        <v>#N/A</v>
      </c>
      <c r="N6" s="43" t="e">
        <f t="shared" si="2"/>
        <v>#N/A</v>
      </c>
      <c r="O6" s="44">
        <v>3</v>
      </c>
      <c r="P6" s="44">
        <v>3</v>
      </c>
      <c r="Q6" s="181" t="e">
        <f t="shared" si="23"/>
        <v>#N/A</v>
      </c>
      <c r="R6" s="390" t="e">
        <f t="shared" si="3"/>
        <v>#N/A</v>
      </c>
      <c r="S6" s="296" t="s">
        <v>174</v>
      </c>
      <c r="T6" s="300" t="s">
        <v>175</v>
      </c>
      <c r="V6" s="215"/>
      <c r="X6" s="215"/>
      <c r="Y6" s="230"/>
      <c r="Z6" s="21">
        <v>1</v>
      </c>
      <c r="AA6" s="21">
        <v>1</v>
      </c>
      <c r="AB6" s="21">
        <v>1</v>
      </c>
      <c r="AC6" s="21"/>
      <c r="AD6" s="181" t="e">
        <f t="shared" ref="AD6:AD69" si="32">(AF6*AB6)</f>
        <v>#N/A</v>
      </c>
      <c r="AE6" s="42" t="e">
        <f t="shared" ref="AE6:AE35" si="33">VLOOKUP(AF6*AB6,biorisk,3,FALSE)</f>
        <v>#N/A</v>
      </c>
      <c r="AF6" s="43" t="e">
        <f t="shared" si="5"/>
        <v>#N/A</v>
      </c>
      <c r="AG6" s="43" t="e">
        <f t="shared" si="6"/>
        <v>#N/A</v>
      </c>
      <c r="AH6" s="44">
        <v>3</v>
      </c>
      <c r="AI6" s="44">
        <v>3</v>
      </c>
      <c r="AJ6" s="181" t="e">
        <f t="shared" si="25"/>
        <v>#N/A</v>
      </c>
      <c r="AK6" s="390" t="e">
        <f t="shared" si="7"/>
        <v>#N/A</v>
      </c>
      <c r="AL6" s="296" t="s">
        <v>174</v>
      </c>
      <c r="AM6" s="300" t="s">
        <v>175</v>
      </c>
      <c r="AO6" s="245"/>
      <c r="AQ6" s="245"/>
      <c r="AR6" s="244"/>
      <c r="AS6" s="21">
        <v>1</v>
      </c>
      <c r="AT6" s="21">
        <v>1</v>
      </c>
      <c r="AU6" s="21">
        <v>1</v>
      </c>
      <c r="AV6" s="21"/>
      <c r="AW6" s="181" t="e">
        <f t="shared" ref="AW6:AW69" si="34">(AY6*AU6)</f>
        <v>#N/A</v>
      </c>
      <c r="AX6" s="42" t="e">
        <f t="shared" si="8"/>
        <v>#N/A</v>
      </c>
      <c r="AY6" s="43" t="e">
        <f t="shared" si="9"/>
        <v>#N/A</v>
      </c>
      <c r="AZ6" s="43" t="e">
        <f t="shared" si="10"/>
        <v>#N/A</v>
      </c>
      <c r="BA6" s="44">
        <v>3</v>
      </c>
      <c r="BB6" s="44">
        <v>3</v>
      </c>
      <c r="BC6" s="181" t="e">
        <f t="shared" si="26"/>
        <v>#N/A</v>
      </c>
      <c r="BD6" s="390" t="e">
        <f t="shared" si="11"/>
        <v>#N/A</v>
      </c>
      <c r="BE6" s="296" t="s">
        <v>174</v>
      </c>
      <c r="BF6" s="300" t="s">
        <v>175</v>
      </c>
      <c r="BH6" s="215"/>
      <c r="BJ6" s="215"/>
      <c r="BK6" s="230"/>
      <c r="BL6" s="399">
        <v>1</v>
      </c>
      <c r="BM6" s="399">
        <v>1</v>
      </c>
      <c r="BN6" s="399">
        <v>1</v>
      </c>
      <c r="BO6" s="399"/>
      <c r="BP6" s="181" t="e">
        <f t="shared" ref="BP6:BP69" si="35">(BR6*BN6)</f>
        <v>#N/A</v>
      </c>
      <c r="BQ6" s="42" t="e">
        <f t="shared" si="12"/>
        <v>#N/A</v>
      </c>
      <c r="BR6" s="43" t="e">
        <f t="shared" si="13"/>
        <v>#N/A</v>
      </c>
      <c r="BS6" s="43" t="e">
        <f t="shared" si="14"/>
        <v>#N/A</v>
      </c>
      <c r="BT6" s="44">
        <v>3</v>
      </c>
      <c r="BU6" s="44">
        <v>3</v>
      </c>
      <c r="BV6" s="181" t="e">
        <f t="shared" si="27"/>
        <v>#N/A</v>
      </c>
      <c r="BW6" s="390" t="e">
        <f t="shared" si="15"/>
        <v>#N/A</v>
      </c>
      <c r="BX6" s="296" t="s">
        <v>174</v>
      </c>
      <c r="BY6" s="300" t="s">
        <v>175</v>
      </c>
      <c r="CA6" s="215"/>
      <c r="CC6" s="215"/>
      <c r="CD6" s="230"/>
      <c r="CE6" s="399">
        <v>1</v>
      </c>
      <c r="CF6" s="399">
        <v>1</v>
      </c>
      <c r="CG6" s="399">
        <v>1</v>
      </c>
      <c r="CH6" s="399"/>
      <c r="CI6" s="181" t="e">
        <f t="shared" ref="CI6:CI69" si="36">(CK6*CG6)</f>
        <v>#N/A</v>
      </c>
      <c r="CJ6" s="42" t="e">
        <f t="shared" si="16"/>
        <v>#N/A</v>
      </c>
      <c r="CK6" s="43" t="e">
        <f t="shared" si="17"/>
        <v>#N/A</v>
      </c>
      <c r="CL6" s="43" t="e">
        <f t="shared" si="18"/>
        <v>#N/A</v>
      </c>
      <c r="CM6" s="44">
        <v>3</v>
      </c>
      <c r="CN6" s="44">
        <v>3</v>
      </c>
      <c r="CO6" s="181" t="e">
        <f t="shared" si="28"/>
        <v>#N/A</v>
      </c>
      <c r="CP6" s="390" t="e">
        <f t="shared" si="19"/>
        <v>#N/A</v>
      </c>
      <c r="CQ6" s="296" t="s">
        <v>174</v>
      </c>
      <c r="CR6" s="300" t="s">
        <v>175</v>
      </c>
      <c r="CT6" s="215"/>
      <c r="CV6" s="215"/>
      <c r="CW6" s="230"/>
      <c r="CX6" s="399">
        <v>1</v>
      </c>
      <c r="CY6" s="399">
        <v>1</v>
      </c>
      <c r="CZ6" s="399">
        <v>1</v>
      </c>
      <c r="DA6" s="399"/>
      <c r="DB6" s="181" t="e">
        <f t="shared" ref="DB6:DB69" si="37">(DD6*CZ6)</f>
        <v>#N/A</v>
      </c>
      <c r="DC6" s="42" t="e">
        <f t="shared" si="20"/>
        <v>#N/A</v>
      </c>
      <c r="DD6" s="43" t="e">
        <f t="shared" si="21"/>
        <v>#N/A</v>
      </c>
      <c r="DE6" s="43" t="e">
        <f t="shared" si="22"/>
        <v>#N/A</v>
      </c>
      <c r="DF6" s="44">
        <v>3</v>
      </c>
      <c r="DG6" s="44">
        <v>3</v>
      </c>
      <c r="DH6" s="181" t="e">
        <f t="shared" si="29"/>
        <v>#N/A</v>
      </c>
      <c r="DI6" s="390" t="e">
        <f t="shared" si="30"/>
        <v>#N/A</v>
      </c>
      <c r="DJ6" s="296" t="s">
        <v>174</v>
      </c>
      <c r="DK6" s="300" t="s">
        <v>175</v>
      </c>
      <c r="DM6" s="215"/>
      <c r="DO6" s="215"/>
    </row>
    <row r="7" spans="1:185" ht="216" customHeight="1">
      <c r="A7" s="29" t="s">
        <v>172</v>
      </c>
      <c r="B7" s="24" t="s">
        <v>38</v>
      </c>
      <c r="C7" s="24" t="s">
        <v>39</v>
      </c>
      <c r="D7" s="13" t="s">
        <v>45</v>
      </c>
      <c r="E7" s="17">
        <v>4</v>
      </c>
      <c r="F7" s="37" t="s">
        <v>193</v>
      </c>
      <c r="G7" s="21"/>
      <c r="H7" s="21"/>
      <c r="I7" s="21"/>
      <c r="J7" s="21"/>
      <c r="K7" s="181" t="e">
        <f t="shared" si="31"/>
        <v>#N/A</v>
      </c>
      <c r="L7" s="42" t="e">
        <f t="shared" si="0"/>
        <v>#N/A</v>
      </c>
      <c r="M7" s="43" t="e">
        <f t="shared" si="1"/>
        <v>#N/A</v>
      </c>
      <c r="N7" s="43" t="e">
        <f t="shared" si="2"/>
        <v>#N/A</v>
      </c>
      <c r="O7" s="44"/>
      <c r="P7" s="44"/>
      <c r="Q7" s="181" t="e">
        <f t="shared" si="23"/>
        <v>#N/A</v>
      </c>
      <c r="R7" s="42" t="e">
        <f t="shared" si="3"/>
        <v>#N/A</v>
      </c>
      <c r="S7" s="296"/>
      <c r="V7" s="215"/>
      <c r="X7" s="215"/>
      <c r="Y7" s="230"/>
      <c r="Z7" s="21">
        <v>-1</v>
      </c>
      <c r="AA7" s="21">
        <v>-1</v>
      </c>
      <c r="AB7" s="21">
        <v>-1</v>
      </c>
      <c r="AC7" s="21"/>
      <c r="AD7" s="181" t="e">
        <f t="shared" si="32"/>
        <v>#N/A</v>
      </c>
      <c r="AE7" s="42" t="e">
        <f t="shared" si="33"/>
        <v>#N/A</v>
      </c>
      <c r="AF7" s="43" t="e">
        <f>VLOOKUP(Z7*AA7,likelihood,2,FALSE)</f>
        <v>#N/A</v>
      </c>
      <c r="AG7" s="43" t="e">
        <f t="shared" si="6"/>
        <v>#N/A</v>
      </c>
      <c r="AH7" s="44">
        <v>-1</v>
      </c>
      <c r="AI7" s="44">
        <v>-1</v>
      </c>
      <c r="AJ7" s="181" t="e">
        <f t="shared" si="25"/>
        <v>#N/A</v>
      </c>
      <c r="AK7" s="42" t="e">
        <f t="shared" si="7"/>
        <v>#N/A</v>
      </c>
      <c r="AL7" s="296"/>
      <c r="AO7" s="245"/>
      <c r="AQ7" s="245"/>
      <c r="AR7" s="244"/>
      <c r="AS7" s="21"/>
      <c r="AT7" s="21"/>
      <c r="AU7" s="21"/>
      <c r="AV7" s="21"/>
      <c r="AW7" s="181" t="e">
        <f t="shared" si="34"/>
        <v>#N/A</v>
      </c>
      <c r="AX7" s="42" t="e">
        <f t="shared" si="8"/>
        <v>#N/A</v>
      </c>
      <c r="AY7" s="43" t="e">
        <f t="shared" si="9"/>
        <v>#N/A</v>
      </c>
      <c r="AZ7" s="43" t="e">
        <f t="shared" si="10"/>
        <v>#N/A</v>
      </c>
      <c r="BA7" s="44"/>
      <c r="BB7" s="44"/>
      <c r="BC7" s="181" t="e">
        <f t="shared" si="26"/>
        <v>#N/A</v>
      </c>
      <c r="BD7" s="42" t="e">
        <f t="shared" si="11"/>
        <v>#N/A</v>
      </c>
      <c r="BE7" s="296"/>
      <c r="BH7" s="215"/>
      <c r="BJ7" s="215"/>
      <c r="BK7" s="230"/>
      <c r="BL7" s="399"/>
      <c r="BM7" s="399"/>
      <c r="BN7" s="399"/>
      <c r="BO7" s="399"/>
      <c r="BP7" s="181" t="e">
        <f t="shared" si="35"/>
        <v>#N/A</v>
      </c>
      <c r="BQ7" s="42" t="e">
        <f t="shared" si="12"/>
        <v>#N/A</v>
      </c>
      <c r="BR7" s="43" t="e">
        <f t="shared" si="13"/>
        <v>#N/A</v>
      </c>
      <c r="BS7" s="43" t="e">
        <f t="shared" si="14"/>
        <v>#N/A</v>
      </c>
      <c r="BT7" s="44"/>
      <c r="BU7" s="44"/>
      <c r="BV7" s="181" t="e">
        <f t="shared" si="27"/>
        <v>#N/A</v>
      </c>
      <c r="BW7" s="42" t="e">
        <f t="shared" si="15"/>
        <v>#N/A</v>
      </c>
      <c r="BX7" s="296"/>
      <c r="CA7" s="215"/>
      <c r="CC7" s="215"/>
      <c r="CD7" s="230"/>
      <c r="CE7" s="21"/>
      <c r="CF7" s="21"/>
      <c r="CG7" s="21"/>
      <c r="CH7" s="21"/>
      <c r="CI7" s="181" t="e">
        <f t="shared" si="36"/>
        <v>#N/A</v>
      </c>
      <c r="CJ7" s="42" t="e">
        <f t="shared" si="16"/>
        <v>#N/A</v>
      </c>
      <c r="CK7" s="43" t="e">
        <f t="shared" si="17"/>
        <v>#N/A</v>
      </c>
      <c r="CL7" s="43" t="e">
        <f t="shared" si="18"/>
        <v>#N/A</v>
      </c>
      <c r="CM7" s="44"/>
      <c r="CN7" s="44"/>
      <c r="CO7" s="181" t="e">
        <f t="shared" si="28"/>
        <v>#N/A</v>
      </c>
      <c r="CP7" s="42" t="e">
        <f t="shared" si="19"/>
        <v>#N/A</v>
      </c>
      <c r="CQ7" s="296"/>
      <c r="CT7" s="215"/>
      <c r="CV7" s="215"/>
      <c r="CW7" s="230"/>
      <c r="CX7" s="21"/>
      <c r="CY7" s="21"/>
      <c r="CZ7" s="21"/>
      <c r="DA7" s="21"/>
      <c r="DB7" s="181" t="e">
        <f t="shared" si="37"/>
        <v>#N/A</v>
      </c>
      <c r="DC7" s="42" t="e">
        <f t="shared" si="20"/>
        <v>#N/A</v>
      </c>
      <c r="DD7" s="43" t="e">
        <f t="shared" si="21"/>
        <v>#N/A</v>
      </c>
      <c r="DE7" s="43" t="e">
        <f t="shared" si="22"/>
        <v>#N/A</v>
      </c>
      <c r="DF7" s="44"/>
      <c r="DG7" s="44"/>
      <c r="DH7" s="181" t="e">
        <f t="shared" si="29"/>
        <v>#N/A</v>
      </c>
      <c r="DI7" s="42" t="e">
        <f t="shared" si="30"/>
        <v>#N/A</v>
      </c>
      <c r="DJ7" s="296"/>
      <c r="DM7" s="215"/>
      <c r="DO7" s="215"/>
    </row>
    <row r="8" spans="1:185" ht="99.75" customHeight="1">
      <c r="A8" s="29" t="s">
        <v>172</v>
      </c>
      <c r="B8" s="24" t="s">
        <v>38</v>
      </c>
      <c r="C8" s="24" t="s">
        <v>39</v>
      </c>
      <c r="D8" s="19" t="s">
        <v>46</v>
      </c>
      <c r="E8" s="17">
        <v>5</v>
      </c>
      <c r="F8" s="37" t="s">
        <v>195</v>
      </c>
      <c r="G8" s="21">
        <v>1</v>
      </c>
      <c r="H8" s="21">
        <v>1</v>
      </c>
      <c r="I8" s="21">
        <v>1</v>
      </c>
      <c r="J8" s="21"/>
      <c r="K8" s="181" t="e">
        <f t="shared" si="31"/>
        <v>#N/A</v>
      </c>
      <c r="L8" s="42" t="e">
        <f t="shared" si="0"/>
        <v>#N/A</v>
      </c>
      <c r="M8" s="43" t="e">
        <f t="shared" si="1"/>
        <v>#N/A</v>
      </c>
      <c r="N8" s="43" t="e">
        <f t="shared" si="2"/>
        <v>#N/A</v>
      </c>
      <c r="O8" s="44">
        <v>3</v>
      </c>
      <c r="P8" s="44">
        <v>3</v>
      </c>
      <c r="Q8" s="181" t="e">
        <f t="shared" si="23"/>
        <v>#N/A</v>
      </c>
      <c r="R8" s="390" t="e">
        <f t="shared" ref="R8" si="38">VLOOKUP(N8&amp;P8,futurerisk,3,FALSE)</f>
        <v>#N/A</v>
      </c>
      <c r="S8" s="296" t="s">
        <v>174</v>
      </c>
      <c r="T8" s="300" t="s">
        <v>175</v>
      </c>
      <c r="U8" s="215"/>
      <c r="V8" s="215"/>
      <c r="X8" s="215"/>
      <c r="Y8" s="230"/>
      <c r="Z8" s="21">
        <v>1</v>
      </c>
      <c r="AA8" s="21">
        <v>1</v>
      </c>
      <c r="AB8" s="21">
        <v>1</v>
      </c>
      <c r="AC8" s="21"/>
      <c r="AD8" s="181" t="e">
        <f t="shared" si="32"/>
        <v>#N/A</v>
      </c>
      <c r="AE8" s="42" t="e">
        <f t="shared" si="33"/>
        <v>#N/A</v>
      </c>
      <c r="AF8" s="43" t="e">
        <f t="shared" si="5"/>
        <v>#N/A</v>
      </c>
      <c r="AG8" s="43" t="e">
        <f t="shared" si="6"/>
        <v>#N/A</v>
      </c>
      <c r="AH8" s="44">
        <v>3</v>
      </c>
      <c r="AI8" s="44">
        <v>3</v>
      </c>
      <c r="AJ8" s="181" t="e">
        <f t="shared" si="25"/>
        <v>#N/A</v>
      </c>
      <c r="AK8" s="390" t="e">
        <f t="shared" si="7"/>
        <v>#N/A</v>
      </c>
      <c r="AL8" s="296" t="s">
        <v>174</v>
      </c>
      <c r="AM8" s="300" t="s">
        <v>175</v>
      </c>
      <c r="AN8" s="245"/>
      <c r="AO8" s="245"/>
      <c r="AQ8" s="245"/>
      <c r="AR8" s="244"/>
      <c r="AS8" s="21">
        <v>1</v>
      </c>
      <c r="AT8" s="21">
        <v>1</v>
      </c>
      <c r="AU8" s="21">
        <v>1</v>
      </c>
      <c r="AV8" s="21"/>
      <c r="AW8" s="181" t="e">
        <f t="shared" si="34"/>
        <v>#N/A</v>
      </c>
      <c r="AX8" s="42" t="e">
        <f t="shared" si="8"/>
        <v>#N/A</v>
      </c>
      <c r="AY8" s="43" t="e">
        <f t="shared" ref="AY8:AY11" si="39">VLOOKUP(AS8*AT8,likelihood,2,FALSE)</f>
        <v>#N/A</v>
      </c>
      <c r="AZ8" s="43" t="e">
        <f t="shared" ref="AZ8:AZ11" si="40">VLOOKUP(AY8*AU8,biorisk,2,FALSE)</f>
        <v>#N/A</v>
      </c>
      <c r="BA8" s="44">
        <v>3</v>
      </c>
      <c r="BB8" s="44">
        <v>3</v>
      </c>
      <c r="BC8" s="181" t="e">
        <f t="shared" si="26"/>
        <v>#N/A</v>
      </c>
      <c r="BD8" s="390" t="e">
        <f t="shared" si="11"/>
        <v>#N/A</v>
      </c>
      <c r="BE8" s="296" t="s">
        <v>174</v>
      </c>
      <c r="BF8" s="300" t="s">
        <v>175</v>
      </c>
      <c r="BG8" s="215"/>
      <c r="BH8" s="215"/>
      <c r="BJ8" s="215"/>
      <c r="BK8" s="230"/>
      <c r="BL8" s="399">
        <v>1</v>
      </c>
      <c r="BM8" s="399">
        <v>1</v>
      </c>
      <c r="BN8" s="399">
        <v>1</v>
      </c>
      <c r="BO8" s="399"/>
      <c r="BP8" s="181" t="e">
        <f t="shared" si="35"/>
        <v>#N/A</v>
      </c>
      <c r="BQ8" s="42" t="e">
        <f t="shared" si="12"/>
        <v>#N/A</v>
      </c>
      <c r="BR8" s="43" t="e">
        <f t="shared" si="13"/>
        <v>#N/A</v>
      </c>
      <c r="BS8" s="43" t="e">
        <f t="shared" si="14"/>
        <v>#N/A</v>
      </c>
      <c r="BT8" s="44">
        <v>2</v>
      </c>
      <c r="BU8" s="44">
        <v>3</v>
      </c>
      <c r="BV8" s="181" t="e">
        <f t="shared" si="27"/>
        <v>#N/A</v>
      </c>
      <c r="BW8" s="390" t="e">
        <f t="shared" ref="BW8" si="41">VLOOKUP(BS8&amp;BU8,futurerisk,3,FALSE)</f>
        <v>#N/A</v>
      </c>
      <c r="BX8" s="296" t="s">
        <v>174</v>
      </c>
      <c r="BY8" s="300" t="s">
        <v>175</v>
      </c>
      <c r="BZ8" s="215"/>
      <c r="CA8" s="215"/>
      <c r="CC8" s="215"/>
      <c r="CD8" s="230"/>
      <c r="CE8" s="399">
        <v>1</v>
      </c>
      <c r="CF8" s="399">
        <v>1</v>
      </c>
      <c r="CG8" s="399">
        <v>1</v>
      </c>
      <c r="CH8" s="399"/>
      <c r="CI8" s="181" t="e">
        <f t="shared" si="36"/>
        <v>#N/A</v>
      </c>
      <c r="CJ8" s="42" t="e">
        <f t="shared" si="16"/>
        <v>#N/A</v>
      </c>
      <c r="CK8" s="43" t="e">
        <f t="shared" si="17"/>
        <v>#N/A</v>
      </c>
      <c r="CL8" s="43" t="e">
        <f t="shared" si="18"/>
        <v>#N/A</v>
      </c>
      <c r="CM8" s="44">
        <v>3</v>
      </c>
      <c r="CN8" s="44">
        <v>3</v>
      </c>
      <c r="CO8" s="181" t="e">
        <f t="shared" si="28"/>
        <v>#N/A</v>
      </c>
      <c r="CP8" s="390" t="e">
        <f t="shared" si="19"/>
        <v>#N/A</v>
      </c>
      <c r="CQ8" s="296" t="s">
        <v>174</v>
      </c>
      <c r="CR8" s="300" t="s">
        <v>175</v>
      </c>
      <c r="CS8" s="215"/>
      <c r="CT8" s="215"/>
      <c r="CV8" s="215"/>
      <c r="CW8" s="230"/>
      <c r="CX8" s="399">
        <v>1</v>
      </c>
      <c r="CY8" s="399">
        <v>1</v>
      </c>
      <c r="CZ8" s="399">
        <v>1</v>
      </c>
      <c r="DA8" s="399"/>
      <c r="DB8" s="181" t="e">
        <f t="shared" si="37"/>
        <v>#N/A</v>
      </c>
      <c r="DC8" s="42" t="e">
        <f t="shared" ref="DC8" si="42">VLOOKUP(DD8*CZ8,biorisk,3,FALSE)</f>
        <v>#N/A</v>
      </c>
      <c r="DD8" s="43" t="e">
        <f t="shared" ref="DD8" si="43">VLOOKUP(CX8*CY8,likelihood,2,FALSE)</f>
        <v>#N/A</v>
      </c>
      <c r="DE8" s="43" t="e">
        <f t="shared" ref="DE8" si="44">VLOOKUP(DD8*CZ8,biorisk,2,FALSE)</f>
        <v>#N/A</v>
      </c>
      <c r="DF8" s="44">
        <v>3</v>
      </c>
      <c r="DG8" s="44">
        <v>3</v>
      </c>
      <c r="DH8" s="181" t="e">
        <f t="shared" si="29"/>
        <v>#N/A</v>
      </c>
      <c r="DI8" s="390" t="e">
        <f t="shared" ref="DI8" si="45">VLOOKUP(DE8&amp;DG8,futurerisk,3,FALSE)</f>
        <v>#N/A</v>
      </c>
      <c r="DJ8" s="296" t="s">
        <v>174</v>
      </c>
      <c r="DK8" s="300" t="s">
        <v>175</v>
      </c>
      <c r="DL8" s="215"/>
      <c r="DM8" s="215"/>
      <c r="DO8" s="215"/>
    </row>
    <row r="9" spans="1:185" ht="88.25" customHeight="1">
      <c r="A9" s="31" t="s">
        <v>196</v>
      </c>
      <c r="B9" s="24" t="s">
        <v>38</v>
      </c>
      <c r="C9" s="24" t="s">
        <v>47</v>
      </c>
      <c r="D9" s="16" t="s">
        <v>48</v>
      </c>
      <c r="E9" s="17">
        <v>6</v>
      </c>
      <c r="F9" s="37" t="s">
        <v>197</v>
      </c>
      <c r="G9" s="21">
        <v>4</v>
      </c>
      <c r="H9" s="21">
        <v>4</v>
      </c>
      <c r="I9" s="21">
        <v>4</v>
      </c>
      <c r="J9" s="21" t="s">
        <v>165</v>
      </c>
      <c r="K9" s="181" t="e">
        <f t="shared" si="31"/>
        <v>#N/A</v>
      </c>
      <c r="L9" s="42" t="e">
        <f t="shared" si="0"/>
        <v>#N/A</v>
      </c>
      <c r="M9" s="43" t="e">
        <f t="shared" si="1"/>
        <v>#N/A</v>
      </c>
      <c r="N9" s="43" t="e">
        <f t="shared" si="2"/>
        <v>#N/A</v>
      </c>
      <c r="O9" s="44">
        <v>4</v>
      </c>
      <c r="P9" s="44">
        <v>5</v>
      </c>
      <c r="Q9" s="181" t="e">
        <f t="shared" si="23"/>
        <v>#N/A</v>
      </c>
      <c r="R9" s="42" t="e">
        <f t="shared" si="3"/>
        <v>#N/A</v>
      </c>
      <c r="S9" s="296"/>
      <c r="T9" s="215" t="s">
        <v>779</v>
      </c>
      <c r="U9" s="215" t="s">
        <v>780</v>
      </c>
      <c r="V9" s="215"/>
      <c r="Y9" s="230"/>
      <c r="Z9" s="21">
        <v>1</v>
      </c>
      <c r="AA9" s="21">
        <v>1</v>
      </c>
      <c r="AB9" s="21">
        <v>1</v>
      </c>
      <c r="AC9" s="21" t="s">
        <v>157</v>
      </c>
      <c r="AD9" s="181" t="e">
        <f t="shared" si="32"/>
        <v>#N/A</v>
      </c>
      <c r="AE9" s="42" t="e">
        <f t="shared" si="33"/>
        <v>#N/A</v>
      </c>
      <c r="AF9" s="43" t="e">
        <f t="shared" si="5"/>
        <v>#N/A</v>
      </c>
      <c r="AG9" s="43" t="e">
        <f t="shared" si="6"/>
        <v>#N/A</v>
      </c>
      <c r="AH9" s="44">
        <v>3</v>
      </c>
      <c r="AI9" s="44">
        <v>4</v>
      </c>
      <c r="AJ9" s="181" t="e">
        <f t="shared" si="25"/>
        <v>#N/A</v>
      </c>
      <c r="AK9" s="42" t="e">
        <f t="shared" si="7"/>
        <v>#N/A</v>
      </c>
      <c r="AL9" s="296"/>
      <c r="AM9" s="245" t="s">
        <v>781</v>
      </c>
      <c r="AN9" s="245" t="s">
        <v>780</v>
      </c>
      <c r="AO9" s="245"/>
      <c r="AR9" s="244"/>
      <c r="AS9" s="21">
        <v>-1</v>
      </c>
      <c r="AT9" s="21">
        <v>-1</v>
      </c>
      <c r="AU9" s="21">
        <v>-1</v>
      </c>
      <c r="AV9" s="21"/>
      <c r="AW9" s="181" t="e">
        <f t="shared" si="34"/>
        <v>#N/A</v>
      </c>
      <c r="AX9" s="42" t="e">
        <f t="shared" si="8"/>
        <v>#N/A</v>
      </c>
      <c r="AY9" s="43" t="e">
        <f t="shared" si="39"/>
        <v>#N/A</v>
      </c>
      <c r="AZ9" s="43" t="e">
        <f t="shared" si="40"/>
        <v>#N/A</v>
      </c>
      <c r="BA9" s="44">
        <v>-1</v>
      </c>
      <c r="BB9" s="44">
        <v>-1</v>
      </c>
      <c r="BC9" s="181" t="e">
        <f t="shared" si="26"/>
        <v>#N/A</v>
      </c>
      <c r="BD9" s="42" t="e">
        <f t="shared" si="11"/>
        <v>#N/A</v>
      </c>
      <c r="BE9" s="296"/>
      <c r="BF9" s="215" t="s">
        <v>782</v>
      </c>
      <c r="BG9" s="215" t="s">
        <v>783</v>
      </c>
      <c r="BH9" s="215"/>
      <c r="BK9" s="230"/>
      <c r="BL9" s="399">
        <v>-1</v>
      </c>
      <c r="BM9" s="399">
        <v>-1</v>
      </c>
      <c r="BN9" s="399">
        <v>-1</v>
      </c>
      <c r="BO9" s="399"/>
      <c r="BP9" s="181" t="e">
        <f t="shared" si="35"/>
        <v>#N/A</v>
      </c>
      <c r="BQ9" s="42" t="e">
        <f t="shared" si="12"/>
        <v>#N/A</v>
      </c>
      <c r="BR9" s="43" t="e">
        <f t="shared" si="13"/>
        <v>#N/A</v>
      </c>
      <c r="BS9" s="43" t="e">
        <f t="shared" si="14"/>
        <v>#N/A</v>
      </c>
      <c r="BT9" s="44">
        <v>-1</v>
      </c>
      <c r="BU9" s="44">
        <v>-1</v>
      </c>
      <c r="BV9" s="181" t="e">
        <f t="shared" si="27"/>
        <v>#N/A</v>
      </c>
      <c r="BW9" s="42" t="e">
        <f t="shared" si="15"/>
        <v>#N/A</v>
      </c>
      <c r="BX9" s="296"/>
      <c r="BY9" s="215" t="s">
        <v>784</v>
      </c>
      <c r="BZ9" s="215" t="s">
        <v>785</v>
      </c>
      <c r="CA9" s="215"/>
      <c r="CD9" s="230"/>
      <c r="CE9" s="21">
        <v>3</v>
      </c>
      <c r="CF9" s="21">
        <v>5</v>
      </c>
      <c r="CG9" s="21">
        <v>5</v>
      </c>
      <c r="CH9" s="21" t="s">
        <v>157</v>
      </c>
      <c r="CI9" s="181" t="e">
        <f t="shared" si="36"/>
        <v>#N/A</v>
      </c>
      <c r="CJ9" s="42" t="e">
        <f t="shared" si="16"/>
        <v>#N/A</v>
      </c>
      <c r="CK9" s="43" t="e">
        <f t="shared" si="17"/>
        <v>#N/A</v>
      </c>
      <c r="CL9" s="43" t="e">
        <f t="shared" si="18"/>
        <v>#N/A</v>
      </c>
      <c r="CM9" s="44">
        <v>4</v>
      </c>
      <c r="CN9" s="44">
        <v>4</v>
      </c>
      <c r="CO9" s="181" t="e">
        <f t="shared" si="28"/>
        <v>#N/A</v>
      </c>
      <c r="CP9" s="42" t="e">
        <f t="shared" si="19"/>
        <v>#N/A</v>
      </c>
      <c r="CQ9" s="296"/>
      <c r="CR9" s="215" t="s">
        <v>786</v>
      </c>
      <c r="CS9" s="215"/>
      <c r="CT9" s="215"/>
      <c r="CW9" s="230"/>
      <c r="CX9" s="21">
        <v>4</v>
      </c>
      <c r="CY9" s="21">
        <v>5</v>
      </c>
      <c r="CZ9" s="21">
        <v>5</v>
      </c>
      <c r="DA9" s="21" t="s">
        <v>157</v>
      </c>
      <c r="DB9" s="181" t="e">
        <f t="shared" si="37"/>
        <v>#N/A</v>
      </c>
      <c r="DC9" s="42" t="e">
        <f t="shared" si="20"/>
        <v>#N/A</v>
      </c>
      <c r="DD9" s="43" t="e">
        <f t="shared" si="21"/>
        <v>#N/A</v>
      </c>
      <c r="DE9" s="43" t="e">
        <f t="shared" si="22"/>
        <v>#N/A</v>
      </c>
      <c r="DF9" s="44">
        <v>4</v>
      </c>
      <c r="DG9" s="44">
        <v>5</v>
      </c>
      <c r="DH9" s="181" t="e">
        <f t="shared" si="29"/>
        <v>#N/A</v>
      </c>
      <c r="DI9" s="42" t="e">
        <f t="shared" si="30"/>
        <v>#N/A</v>
      </c>
      <c r="DJ9" s="296"/>
      <c r="DK9" s="215" t="s">
        <v>787</v>
      </c>
      <c r="DL9" s="215" t="s">
        <v>788</v>
      </c>
      <c r="DM9" s="215"/>
    </row>
    <row r="10" spans="1:185" ht="139.5" customHeight="1">
      <c r="A10" s="31" t="s">
        <v>205</v>
      </c>
      <c r="B10" s="24" t="s">
        <v>38</v>
      </c>
      <c r="C10" s="24" t="s">
        <v>47</v>
      </c>
      <c r="D10" s="16" t="s">
        <v>49</v>
      </c>
      <c r="E10" s="17">
        <v>7</v>
      </c>
      <c r="F10" s="38" t="s">
        <v>206</v>
      </c>
      <c r="G10" s="21">
        <v>2</v>
      </c>
      <c r="H10" s="21">
        <v>5</v>
      </c>
      <c r="I10" s="21">
        <v>1</v>
      </c>
      <c r="J10" s="21" t="s">
        <v>165</v>
      </c>
      <c r="K10" s="181">
        <f t="shared" si="31"/>
        <v>0</v>
      </c>
      <c r="L10" s="42" t="e">
        <f t="shared" si="0"/>
        <v>#N/A</v>
      </c>
      <c r="M10" s="43">
        <f t="shared" si="1"/>
        <v>0</v>
      </c>
      <c r="N10" s="43" t="e">
        <f t="shared" si="2"/>
        <v>#N/A</v>
      </c>
      <c r="O10" s="44">
        <v>3</v>
      </c>
      <c r="P10" s="44">
        <v>4</v>
      </c>
      <c r="Q10" s="181" t="e">
        <f t="shared" si="23"/>
        <v>#N/A</v>
      </c>
      <c r="R10" s="42" t="e">
        <f t="shared" si="3"/>
        <v>#N/A</v>
      </c>
      <c r="S10" s="296" t="s">
        <v>174</v>
      </c>
      <c r="T10" s="188" t="s">
        <v>789</v>
      </c>
      <c r="V10" s="188" t="s">
        <v>790</v>
      </c>
      <c r="Y10" s="230" t="s">
        <v>791</v>
      </c>
      <c r="Z10" s="21">
        <v>1</v>
      </c>
      <c r="AA10" s="21">
        <v>1</v>
      </c>
      <c r="AB10" s="21">
        <v>1</v>
      </c>
      <c r="AC10" s="21" t="s">
        <v>157</v>
      </c>
      <c r="AD10" s="181" t="e">
        <f t="shared" si="32"/>
        <v>#N/A</v>
      </c>
      <c r="AE10" s="42" t="e">
        <f t="shared" si="33"/>
        <v>#N/A</v>
      </c>
      <c r="AF10" s="43" t="e">
        <f t="shared" si="5"/>
        <v>#N/A</v>
      </c>
      <c r="AG10" s="43" t="e">
        <f t="shared" si="6"/>
        <v>#N/A</v>
      </c>
      <c r="AH10" s="44">
        <v>3</v>
      </c>
      <c r="AI10" s="44">
        <v>4</v>
      </c>
      <c r="AJ10" s="181" t="e">
        <f t="shared" si="25"/>
        <v>#N/A</v>
      </c>
      <c r="AK10" s="42" t="e">
        <f t="shared" si="7"/>
        <v>#N/A</v>
      </c>
      <c r="AL10" s="296" t="s">
        <v>174</v>
      </c>
      <c r="AM10" s="243" t="s">
        <v>792</v>
      </c>
      <c r="AN10" s="243" t="s">
        <v>793</v>
      </c>
      <c r="AR10" s="244" t="s">
        <v>794</v>
      </c>
      <c r="AS10" s="21">
        <v>-1</v>
      </c>
      <c r="AT10" s="21">
        <v>-1</v>
      </c>
      <c r="AU10" s="21">
        <v>-1</v>
      </c>
      <c r="AV10" s="21"/>
      <c r="AW10" s="181" t="e">
        <f t="shared" si="34"/>
        <v>#N/A</v>
      </c>
      <c r="AX10" s="42" t="e">
        <f>VLOOKUP(AY10*AU10,biorisk,3,FALSE)</f>
        <v>#N/A</v>
      </c>
      <c r="AY10" s="43" t="e">
        <f t="shared" si="39"/>
        <v>#N/A</v>
      </c>
      <c r="AZ10" s="43" t="e">
        <f t="shared" si="40"/>
        <v>#N/A</v>
      </c>
      <c r="BA10" s="44">
        <v>-1</v>
      </c>
      <c r="BB10" s="44">
        <v>-1</v>
      </c>
      <c r="BC10" s="181" t="e">
        <f t="shared" si="26"/>
        <v>#N/A</v>
      </c>
      <c r="BD10" s="42" t="e">
        <f t="shared" si="11"/>
        <v>#N/A</v>
      </c>
      <c r="BE10" s="296" t="s">
        <v>174</v>
      </c>
      <c r="BF10" s="188" t="s">
        <v>795</v>
      </c>
      <c r="BG10" s="191" t="s">
        <v>796</v>
      </c>
      <c r="BH10" s="190"/>
      <c r="BI10" s="190"/>
      <c r="BK10" s="230" t="s">
        <v>797</v>
      </c>
      <c r="BL10" s="399">
        <v>1</v>
      </c>
      <c r="BM10" s="399">
        <v>1</v>
      </c>
      <c r="BN10" s="399">
        <v>1</v>
      </c>
      <c r="BO10" s="399"/>
      <c r="BP10" s="181" t="e">
        <f t="shared" si="35"/>
        <v>#N/A</v>
      </c>
      <c r="BQ10" s="42" t="e">
        <f t="shared" si="12"/>
        <v>#N/A</v>
      </c>
      <c r="BR10" s="43" t="e">
        <f t="shared" si="13"/>
        <v>#N/A</v>
      </c>
      <c r="BS10" s="43" t="e">
        <f t="shared" si="14"/>
        <v>#N/A</v>
      </c>
      <c r="BT10" s="44">
        <v>3</v>
      </c>
      <c r="BU10" s="44">
        <v>3</v>
      </c>
      <c r="BV10" s="181" t="e">
        <f t="shared" si="27"/>
        <v>#N/A</v>
      </c>
      <c r="BW10" s="390" t="e">
        <f t="shared" ref="BW10:BW11" si="46">VLOOKUP(BS10&amp;BU10,futurerisk,3,FALSE)</f>
        <v>#N/A</v>
      </c>
      <c r="BX10" s="296" t="s">
        <v>174</v>
      </c>
      <c r="BY10" s="188" t="s">
        <v>798</v>
      </c>
      <c r="BZ10" s="398" t="s">
        <v>799</v>
      </c>
      <c r="CA10" s="398"/>
      <c r="CB10" s="398"/>
      <c r="CD10" s="230" t="s">
        <v>800</v>
      </c>
      <c r="CE10" s="21">
        <v>4</v>
      </c>
      <c r="CF10" s="21">
        <v>5</v>
      </c>
      <c r="CG10" s="21">
        <v>2</v>
      </c>
      <c r="CH10" s="21" t="s">
        <v>165</v>
      </c>
      <c r="CI10" s="181" t="e">
        <f t="shared" si="36"/>
        <v>#N/A</v>
      </c>
      <c r="CJ10" s="42" t="e">
        <f t="shared" si="16"/>
        <v>#N/A</v>
      </c>
      <c r="CK10" s="43" t="e">
        <f t="shared" si="17"/>
        <v>#N/A</v>
      </c>
      <c r="CL10" s="43" t="e">
        <f t="shared" si="18"/>
        <v>#N/A</v>
      </c>
      <c r="CM10" s="44">
        <v>4</v>
      </c>
      <c r="CN10" s="44">
        <v>5</v>
      </c>
      <c r="CO10" s="181" t="e">
        <f t="shared" si="28"/>
        <v>#N/A</v>
      </c>
      <c r="CP10" s="42" t="e">
        <f t="shared" si="19"/>
        <v>#N/A</v>
      </c>
      <c r="CQ10" s="296"/>
      <c r="CR10" s="188" t="s">
        <v>801</v>
      </c>
      <c r="CW10" s="230" t="s">
        <v>800</v>
      </c>
      <c r="CX10" s="21">
        <v>5</v>
      </c>
      <c r="CY10" s="21">
        <v>5</v>
      </c>
      <c r="CZ10" s="21">
        <v>1</v>
      </c>
      <c r="DA10" s="21" t="s">
        <v>157</v>
      </c>
      <c r="DB10" s="181" t="e">
        <f t="shared" si="37"/>
        <v>#N/A</v>
      </c>
      <c r="DC10" s="42" t="e">
        <f t="shared" si="20"/>
        <v>#N/A</v>
      </c>
      <c r="DD10" s="43" t="e">
        <f t="shared" si="21"/>
        <v>#N/A</v>
      </c>
      <c r="DE10" s="43" t="e">
        <f t="shared" si="22"/>
        <v>#N/A</v>
      </c>
      <c r="DF10" s="44">
        <v>3</v>
      </c>
      <c r="DG10" s="44">
        <v>4</v>
      </c>
      <c r="DH10" s="181" t="e">
        <f t="shared" si="29"/>
        <v>#N/A</v>
      </c>
      <c r="DI10" s="42" t="e">
        <f t="shared" si="30"/>
        <v>#N/A</v>
      </c>
      <c r="DJ10" s="296"/>
      <c r="DK10" s="188" t="s">
        <v>802</v>
      </c>
    </row>
    <row r="11" spans="1:185" ht="88.25" customHeight="1">
      <c r="A11" s="31" t="s">
        <v>215</v>
      </c>
      <c r="B11" s="24" t="s">
        <v>38</v>
      </c>
      <c r="C11" s="24" t="s">
        <v>47</v>
      </c>
      <c r="D11" s="16" t="s">
        <v>50</v>
      </c>
      <c r="E11" s="17">
        <v>8</v>
      </c>
      <c r="F11" s="38" t="s">
        <v>216</v>
      </c>
      <c r="G11" s="21">
        <v>2</v>
      </c>
      <c r="H11" s="21">
        <v>5</v>
      </c>
      <c r="I11" s="21">
        <v>1</v>
      </c>
      <c r="J11" s="21" t="s">
        <v>165</v>
      </c>
      <c r="K11" s="181">
        <f t="shared" si="31"/>
        <v>0</v>
      </c>
      <c r="L11" s="42" t="e">
        <f t="shared" si="0"/>
        <v>#N/A</v>
      </c>
      <c r="M11" s="43">
        <f t="shared" si="1"/>
        <v>0</v>
      </c>
      <c r="N11" s="43" t="e">
        <f t="shared" si="2"/>
        <v>#N/A</v>
      </c>
      <c r="O11" s="44">
        <v>3</v>
      </c>
      <c r="P11" s="44">
        <v>4</v>
      </c>
      <c r="Q11" s="181" t="e">
        <f t="shared" si="23"/>
        <v>#N/A</v>
      </c>
      <c r="R11" s="42" t="e">
        <f t="shared" si="3"/>
        <v>#N/A</v>
      </c>
      <c r="S11" s="296" t="s">
        <v>174</v>
      </c>
      <c r="T11" s="188" t="s">
        <v>803</v>
      </c>
      <c r="V11" s="188" t="s">
        <v>790</v>
      </c>
      <c r="Y11" s="230" t="s">
        <v>791</v>
      </c>
      <c r="Z11" s="21">
        <v>1</v>
      </c>
      <c r="AA11" s="21">
        <v>1</v>
      </c>
      <c r="AB11" s="21">
        <v>1</v>
      </c>
      <c r="AC11" s="21" t="s">
        <v>157</v>
      </c>
      <c r="AD11" s="181" t="e">
        <f t="shared" si="32"/>
        <v>#N/A</v>
      </c>
      <c r="AE11" s="42" t="e">
        <f t="shared" si="33"/>
        <v>#N/A</v>
      </c>
      <c r="AF11" s="43" t="e">
        <f t="shared" si="5"/>
        <v>#N/A</v>
      </c>
      <c r="AG11" s="43" t="e">
        <f t="shared" si="6"/>
        <v>#N/A</v>
      </c>
      <c r="AH11" s="44">
        <v>3</v>
      </c>
      <c r="AI11" s="44">
        <v>4</v>
      </c>
      <c r="AJ11" s="181" t="e">
        <f t="shared" si="25"/>
        <v>#N/A</v>
      </c>
      <c r="AK11" s="42" t="e">
        <f t="shared" si="7"/>
        <v>#N/A</v>
      </c>
      <c r="AL11" s="296"/>
      <c r="AR11" s="244"/>
      <c r="AS11" s="21">
        <v>1</v>
      </c>
      <c r="AT11" s="21">
        <v>1</v>
      </c>
      <c r="AU11" s="21">
        <v>1</v>
      </c>
      <c r="AV11" s="21"/>
      <c r="AW11" s="181" t="e">
        <f t="shared" si="34"/>
        <v>#N/A</v>
      </c>
      <c r="AX11" s="42" t="e">
        <f t="shared" si="8"/>
        <v>#N/A</v>
      </c>
      <c r="AY11" s="43" t="e">
        <f t="shared" si="39"/>
        <v>#N/A</v>
      </c>
      <c r="AZ11" s="43" t="e">
        <f t="shared" si="40"/>
        <v>#N/A</v>
      </c>
      <c r="BA11" s="44">
        <v>3</v>
      </c>
      <c r="BB11" s="44">
        <v>3</v>
      </c>
      <c r="BC11" s="181" t="e">
        <f t="shared" si="26"/>
        <v>#N/A</v>
      </c>
      <c r="BD11" s="42" t="e">
        <f t="shared" si="11"/>
        <v>#N/A</v>
      </c>
      <c r="BE11" s="296" t="s">
        <v>174</v>
      </c>
      <c r="BF11" s="300" t="s">
        <v>175</v>
      </c>
      <c r="BG11" s="191" t="s">
        <v>796</v>
      </c>
      <c r="BH11" s="190"/>
      <c r="BI11" s="190"/>
      <c r="BK11" s="230"/>
      <c r="BL11" s="399">
        <v>1</v>
      </c>
      <c r="BM11" s="399">
        <v>1</v>
      </c>
      <c r="BN11" s="399">
        <v>1</v>
      </c>
      <c r="BO11" s="399"/>
      <c r="BP11" s="181" t="e">
        <f t="shared" si="35"/>
        <v>#N/A</v>
      </c>
      <c r="BQ11" s="42" t="e">
        <f t="shared" si="12"/>
        <v>#N/A</v>
      </c>
      <c r="BR11" s="43" t="e">
        <f t="shared" si="13"/>
        <v>#N/A</v>
      </c>
      <c r="BS11" s="43" t="e">
        <f t="shared" si="14"/>
        <v>#N/A</v>
      </c>
      <c r="BT11" s="44">
        <v>3</v>
      </c>
      <c r="BU11" s="44">
        <v>3</v>
      </c>
      <c r="BV11" s="181" t="e">
        <f t="shared" si="27"/>
        <v>#N/A</v>
      </c>
      <c r="BW11" s="390" t="e">
        <f t="shared" si="46"/>
        <v>#N/A</v>
      </c>
      <c r="BX11" s="296" t="s">
        <v>174</v>
      </c>
      <c r="BZ11" s="398"/>
      <c r="CA11" s="398"/>
      <c r="CB11" s="398"/>
      <c r="CD11" s="230" t="s">
        <v>800</v>
      </c>
      <c r="CE11" s="21">
        <v>4</v>
      </c>
      <c r="CF11" s="21">
        <v>5</v>
      </c>
      <c r="CG11" s="21">
        <v>2</v>
      </c>
      <c r="CH11" s="21" t="s">
        <v>165</v>
      </c>
      <c r="CI11" s="181" t="e">
        <f t="shared" si="36"/>
        <v>#N/A</v>
      </c>
      <c r="CJ11" s="42" t="e">
        <f t="shared" si="16"/>
        <v>#N/A</v>
      </c>
      <c r="CK11" s="43" t="e">
        <f t="shared" si="17"/>
        <v>#N/A</v>
      </c>
      <c r="CL11" s="43" t="e">
        <f t="shared" si="18"/>
        <v>#N/A</v>
      </c>
      <c r="CM11" s="44">
        <v>4</v>
      </c>
      <c r="CN11" s="44">
        <v>5</v>
      </c>
      <c r="CO11" s="181" t="e">
        <f t="shared" si="28"/>
        <v>#N/A</v>
      </c>
      <c r="CP11" s="42" t="e">
        <f t="shared" si="19"/>
        <v>#N/A</v>
      </c>
      <c r="CQ11" s="296"/>
      <c r="CW11" s="230"/>
      <c r="CX11" s="21">
        <v>5</v>
      </c>
      <c r="CY11" s="21">
        <v>5</v>
      </c>
      <c r="CZ11" s="21">
        <v>1</v>
      </c>
      <c r="DA11" s="21" t="s">
        <v>157</v>
      </c>
      <c r="DB11" s="181" t="e">
        <f t="shared" si="37"/>
        <v>#N/A</v>
      </c>
      <c r="DC11" s="42" t="e">
        <f t="shared" si="20"/>
        <v>#N/A</v>
      </c>
      <c r="DD11" s="43" t="e">
        <f t="shared" si="21"/>
        <v>#N/A</v>
      </c>
      <c r="DE11" s="43" t="e">
        <f t="shared" si="22"/>
        <v>#N/A</v>
      </c>
      <c r="DF11" s="44">
        <v>3</v>
      </c>
      <c r="DG11" s="44">
        <v>4</v>
      </c>
      <c r="DH11" s="181" t="e">
        <f t="shared" si="29"/>
        <v>#N/A</v>
      </c>
      <c r="DI11" s="42" t="e">
        <f t="shared" si="30"/>
        <v>#N/A</v>
      </c>
      <c r="DJ11" s="296"/>
    </row>
    <row r="12" spans="1:185" ht="100.5" customHeight="1">
      <c r="A12" s="31" t="s">
        <v>196</v>
      </c>
      <c r="B12" s="24" t="s">
        <v>38</v>
      </c>
      <c r="C12" s="24" t="s">
        <v>51</v>
      </c>
      <c r="D12" s="16" t="s">
        <v>52</v>
      </c>
      <c r="E12" s="17">
        <v>9</v>
      </c>
      <c r="F12" s="38" t="s">
        <v>223</v>
      </c>
      <c r="G12" s="21">
        <v>1</v>
      </c>
      <c r="H12" s="21">
        <v>5</v>
      </c>
      <c r="I12" s="21">
        <v>1</v>
      </c>
      <c r="J12" s="21" t="s">
        <v>179</v>
      </c>
      <c r="K12" s="181" t="e">
        <f t="shared" si="31"/>
        <v>#N/A</v>
      </c>
      <c r="L12" s="42" t="e">
        <f t="shared" si="0"/>
        <v>#N/A</v>
      </c>
      <c r="M12" s="43" t="e">
        <f t="shared" si="1"/>
        <v>#N/A</v>
      </c>
      <c r="N12" s="43" t="e">
        <f t="shared" si="2"/>
        <v>#N/A</v>
      </c>
      <c r="O12" s="44">
        <v>3</v>
      </c>
      <c r="P12" s="44">
        <v>4</v>
      </c>
      <c r="Q12" s="181" t="e">
        <f t="shared" si="23"/>
        <v>#N/A</v>
      </c>
      <c r="R12" s="42" t="e">
        <f t="shared" si="3"/>
        <v>#N/A</v>
      </c>
      <c r="S12" s="296"/>
      <c r="T12" s="188" t="s">
        <v>804</v>
      </c>
      <c r="Y12" s="230"/>
      <c r="Z12" s="21">
        <v>1</v>
      </c>
      <c r="AA12" s="21">
        <v>5</v>
      </c>
      <c r="AB12" s="21">
        <v>1</v>
      </c>
      <c r="AC12" s="21" t="s">
        <v>179</v>
      </c>
      <c r="AD12" s="181" t="e">
        <f t="shared" si="32"/>
        <v>#N/A</v>
      </c>
      <c r="AE12" s="42" t="e">
        <f t="shared" si="33"/>
        <v>#N/A</v>
      </c>
      <c r="AF12" s="43" t="e">
        <f t="shared" si="5"/>
        <v>#N/A</v>
      </c>
      <c r="AG12" s="43" t="e">
        <f t="shared" si="6"/>
        <v>#N/A</v>
      </c>
      <c r="AH12" s="44">
        <v>3</v>
      </c>
      <c r="AI12" s="44">
        <v>4</v>
      </c>
      <c r="AJ12" s="181" t="e">
        <f t="shared" si="25"/>
        <v>#N/A</v>
      </c>
      <c r="AK12" s="42" t="e">
        <f t="shared" si="7"/>
        <v>#N/A</v>
      </c>
      <c r="AL12" s="296"/>
      <c r="AM12" s="243" t="s">
        <v>805</v>
      </c>
      <c r="AR12" s="244"/>
      <c r="AS12" s="21">
        <v>1</v>
      </c>
      <c r="AT12" s="21">
        <v>2</v>
      </c>
      <c r="AU12" s="21">
        <v>2</v>
      </c>
      <c r="AV12" s="21" t="s">
        <v>165</v>
      </c>
      <c r="AW12" s="181" t="e">
        <f t="shared" si="34"/>
        <v>#N/A</v>
      </c>
      <c r="AX12" s="42" t="e">
        <f t="shared" si="8"/>
        <v>#N/A</v>
      </c>
      <c r="AY12" s="43" t="e">
        <f t="shared" si="9"/>
        <v>#N/A</v>
      </c>
      <c r="AZ12" s="43" t="e">
        <f t="shared" si="10"/>
        <v>#N/A</v>
      </c>
      <c r="BA12" s="44">
        <v>3</v>
      </c>
      <c r="BB12" s="44">
        <v>3</v>
      </c>
      <c r="BC12" s="181" t="e">
        <f t="shared" si="26"/>
        <v>#N/A</v>
      </c>
      <c r="BD12" s="42" t="s">
        <v>33</v>
      </c>
      <c r="BE12" s="296"/>
      <c r="BF12" s="188" t="s">
        <v>806</v>
      </c>
      <c r="BK12" s="230"/>
      <c r="BL12" s="399">
        <v>1</v>
      </c>
      <c r="BM12" s="399">
        <v>1</v>
      </c>
      <c r="BN12" s="399">
        <v>1</v>
      </c>
      <c r="BO12" s="399" t="s">
        <v>157</v>
      </c>
      <c r="BP12" s="181" t="e">
        <f t="shared" si="35"/>
        <v>#N/A</v>
      </c>
      <c r="BQ12" s="42" t="e">
        <f t="shared" si="12"/>
        <v>#N/A</v>
      </c>
      <c r="BR12" s="43" t="e">
        <f t="shared" si="13"/>
        <v>#N/A</v>
      </c>
      <c r="BS12" s="43" t="e">
        <f t="shared" si="14"/>
        <v>#N/A</v>
      </c>
      <c r="BT12" s="44">
        <v>3</v>
      </c>
      <c r="BU12" s="44">
        <v>3</v>
      </c>
      <c r="BV12" s="181" t="e">
        <f t="shared" si="27"/>
        <v>#N/A</v>
      </c>
      <c r="BW12" s="42" t="s">
        <v>33</v>
      </c>
      <c r="BX12" s="296"/>
      <c r="BY12" s="188" t="s">
        <v>807</v>
      </c>
      <c r="CD12" s="230" t="s">
        <v>808</v>
      </c>
      <c r="CE12" s="21">
        <v>2</v>
      </c>
      <c r="CF12" s="21">
        <v>5</v>
      </c>
      <c r="CG12" s="21">
        <v>1</v>
      </c>
      <c r="CH12" s="21" t="s">
        <v>157</v>
      </c>
      <c r="CI12" s="181">
        <f t="shared" si="36"/>
        <v>0</v>
      </c>
      <c r="CJ12" s="42" t="e">
        <f t="shared" si="16"/>
        <v>#N/A</v>
      </c>
      <c r="CK12" s="43">
        <f t="shared" si="17"/>
        <v>0</v>
      </c>
      <c r="CL12" s="43" t="e">
        <f t="shared" si="18"/>
        <v>#N/A</v>
      </c>
      <c r="CM12" s="44">
        <v>3</v>
      </c>
      <c r="CN12" s="44">
        <v>4</v>
      </c>
      <c r="CO12" s="181" t="e">
        <f t="shared" si="28"/>
        <v>#N/A</v>
      </c>
      <c r="CP12" s="42" t="e">
        <f t="shared" si="19"/>
        <v>#N/A</v>
      </c>
      <c r="CQ12" s="296"/>
      <c r="CR12" s="188" t="s">
        <v>809</v>
      </c>
      <c r="CW12" s="230"/>
      <c r="CX12" s="21">
        <v>1</v>
      </c>
      <c r="CY12" s="21">
        <v>5</v>
      </c>
      <c r="CZ12" s="21">
        <v>1</v>
      </c>
      <c r="DA12" s="21" t="s">
        <v>157</v>
      </c>
      <c r="DB12" s="181" t="e">
        <f t="shared" si="37"/>
        <v>#N/A</v>
      </c>
      <c r="DC12" s="42" t="e">
        <f t="shared" si="20"/>
        <v>#N/A</v>
      </c>
      <c r="DD12" s="43" t="e">
        <f t="shared" si="21"/>
        <v>#N/A</v>
      </c>
      <c r="DE12" s="43" t="e">
        <f t="shared" si="22"/>
        <v>#N/A</v>
      </c>
      <c r="DF12" s="44">
        <v>4</v>
      </c>
      <c r="DG12" s="44">
        <v>4</v>
      </c>
      <c r="DH12" s="181" t="e">
        <f t="shared" si="29"/>
        <v>#N/A</v>
      </c>
      <c r="DI12" s="42" t="e">
        <f t="shared" si="30"/>
        <v>#N/A</v>
      </c>
      <c r="DJ12" s="296"/>
      <c r="DK12" s="188" t="s">
        <v>810</v>
      </c>
    </row>
    <row r="13" spans="1:185" ht="88.25" customHeight="1">
      <c r="A13" s="29" t="s">
        <v>172</v>
      </c>
      <c r="B13" s="24" t="s">
        <v>38</v>
      </c>
      <c r="C13" s="24" t="s">
        <v>51</v>
      </c>
      <c r="D13" s="16" t="s">
        <v>53</v>
      </c>
      <c r="E13" s="17">
        <v>10</v>
      </c>
      <c r="F13" s="38" t="s">
        <v>235</v>
      </c>
      <c r="G13" s="21">
        <v>1</v>
      </c>
      <c r="H13" s="21">
        <v>1</v>
      </c>
      <c r="I13" s="21">
        <v>1</v>
      </c>
      <c r="J13" s="21"/>
      <c r="K13" s="181" t="e">
        <f t="shared" si="31"/>
        <v>#N/A</v>
      </c>
      <c r="L13" s="42" t="e">
        <f t="shared" si="0"/>
        <v>#N/A</v>
      </c>
      <c r="M13" s="43" t="e">
        <f t="shared" si="1"/>
        <v>#N/A</v>
      </c>
      <c r="N13" s="43" t="e">
        <f t="shared" si="2"/>
        <v>#N/A</v>
      </c>
      <c r="O13" s="44">
        <v>3</v>
      </c>
      <c r="P13" s="44">
        <v>3</v>
      </c>
      <c r="Q13" s="181" t="e">
        <f t="shared" si="23"/>
        <v>#N/A</v>
      </c>
      <c r="R13" s="390" t="e">
        <f t="shared" ref="R13" si="47">VLOOKUP(N13&amp;P13,futurerisk,3,FALSE)</f>
        <v>#N/A</v>
      </c>
      <c r="S13" s="296" t="s">
        <v>174</v>
      </c>
      <c r="T13" s="300" t="s">
        <v>175</v>
      </c>
      <c r="Y13" s="230"/>
      <c r="Z13" s="21">
        <v>1</v>
      </c>
      <c r="AA13" s="21">
        <v>1</v>
      </c>
      <c r="AB13" s="21">
        <v>1</v>
      </c>
      <c r="AC13" s="21"/>
      <c r="AD13" s="181" t="e">
        <f t="shared" si="32"/>
        <v>#N/A</v>
      </c>
      <c r="AE13" s="42" t="e">
        <f t="shared" si="33"/>
        <v>#N/A</v>
      </c>
      <c r="AF13" s="43" t="e">
        <f t="shared" si="5"/>
        <v>#N/A</v>
      </c>
      <c r="AG13" s="43" t="e">
        <f t="shared" si="6"/>
        <v>#N/A</v>
      </c>
      <c r="AH13" s="44">
        <v>3</v>
      </c>
      <c r="AI13" s="44">
        <v>3</v>
      </c>
      <c r="AJ13" s="181" t="e">
        <f t="shared" si="25"/>
        <v>#N/A</v>
      </c>
      <c r="AK13" s="390" t="e">
        <f t="shared" si="7"/>
        <v>#N/A</v>
      </c>
      <c r="AL13" s="296" t="s">
        <v>174</v>
      </c>
      <c r="AM13" s="300" t="s">
        <v>175</v>
      </c>
      <c r="AR13" s="244"/>
      <c r="AS13" s="21">
        <v>1</v>
      </c>
      <c r="AT13" s="21">
        <v>1</v>
      </c>
      <c r="AU13" s="21">
        <v>1</v>
      </c>
      <c r="AV13" s="21"/>
      <c r="AW13" s="181">
        <f t="shared" si="34"/>
        <v>2</v>
      </c>
      <c r="AX13" s="393" t="s">
        <v>34</v>
      </c>
      <c r="AY13" s="394">
        <v>2</v>
      </c>
      <c r="AZ13" s="394">
        <v>2</v>
      </c>
      <c r="BA13" s="395">
        <v>3</v>
      </c>
      <c r="BB13" s="395">
        <v>3</v>
      </c>
      <c r="BC13" s="181" t="str">
        <f t="shared" si="26"/>
        <v>23</v>
      </c>
      <c r="BD13" s="396" t="s">
        <v>34</v>
      </c>
      <c r="BE13" s="397" t="s">
        <v>174</v>
      </c>
      <c r="BF13" s="300" t="s">
        <v>175</v>
      </c>
      <c r="BK13" s="230"/>
      <c r="BL13" s="399">
        <v>1</v>
      </c>
      <c r="BM13" s="399">
        <v>1</v>
      </c>
      <c r="BN13" s="399">
        <v>1</v>
      </c>
      <c r="BO13" s="399"/>
      <c r="BP13" s="181" t="e">
        <f t="shared" si="35"/>
        <v>#N/A</v>
      </c>
      <c r="BQ13" s="42" t="e">
        <f t="shared" si="12"/>
        <v>#N/A</v>
      </c>
      <c r="BR13" s="43" t="e">
        <f t="shared" si="13"/>
        <v>#N/A</v>
      </c>
      <c r="BS13" s="43" t="e">
        <f t="shared" si="14"/>
        <v>#N/A</v>
      </c>
      <c r="BT13" s="44">
        <v>3</v>
      </c>
      <c r="BU13" s="44">
        <v>3</v>
      </c>
      <c r="BV13" s="181" t="e">
        <f t="shared" si="27"/>
        <v>#N/A</v>
      </c>
      <c r="BW13" s="390" t="e">
        <f t="shared" ref="BW13" si="48">VLOOKUP(BS13&amp;BU13,futurerisk,3,FALSE)</f>
        <v>#N/A</v>
      </c>
      <c r="BX13" s="296" t="s">
        <v>174</v>
      </c>
      <c r="BY13" s="300" t="s">
        <v>175</v>
      </c>
      <c r="CD13" s="230"/>
      <c r="CE13" s="399">
        <v>1</v>
      </c>
      <c r="CF13" s="399">
        <v>1</v>
      </c>
      <c r="CG13" s="399">
        <v>1</v>
      </c>
      <c r="CH13" s="399"/>
      <c r="CI13" s="181" t="e">
        <f t="shared" si="36"/>
        <v>#N/A</v>
      </c>
      <c r="CJ13" s="42" t="e">
        <f t="shared" si="16"/>
        <v>#N/A</v>
      </c>
      <c r="CK13" s="43" t="e">
        <f t="shared" si="17"/>
        <v>#N/A</v>
      </c>
      <c r="CL13" s="43" t="e">
        <f t="shared" si="18"/>
        <v>#N/A</v>
      </c>
      <c r="CM13" s="44">
        <v>3</v>
      </c>
      <c r="CN13" s="44">
        <v>3</v>
      </c>
      <c r="CO13" s="181" t="e">
        <f t="shared" si="28"/>
        <v>#N/A</v>
      </c>
      <c r="CP13" s="390" t="e">
        <f t="shared" si="19"/>
        <v>#N/A</v>
      </c>
      <c r="CQ13" s="296" t="s">
        <v>174</v>
      </c>
      <c r="CR13" s="300" t="s">
        <v>175</v>
      </c>
      <c r="CW13" s="230"/>
      <c r="CX13" s="399">
        <v>1</v>
      </c>
      <c r="CY13" s="399">
        <v>1</v>
      </c>
      <c r="CZ13" s="399">
        <v>1</v>
      </c>
      <c r="DA13" s="399"/>
      <c r="DB13" s="181" t="e">
        <f t="shared" si="37"/>
        <v>#N/A</v>
      </c>
      <c r="DC13" s="42" t="e">
        <f t="shared" ref="DC13" si="49">VLOOKUP(DD13*CZ13,biorisk,3,FALSE)</f>
        <v>#N/A</v>
      </c>
      <c r="DD13" s="43" t="e">
        <f t="shared" ref="DD13" si="50">VLOOKUP(CX13*CY13,likelihood,2,FALSE)</f>
        <v>#N/A</v>
      </c>
      <c r="DE13" s="43" t="e">
        <f t="shared" ref="DE13" si="51">VLOOKUP(DD13*CZ13,biorisk,2,FALSE)</f>
        <v>#N/A</v>
      </c>
      <c r="DF13" s="44">
        <v>3</v>
      </c>
      <c r="DG13" s="44">
        <v>3</v>
      </c>
      <c r="DH13" s="181" t="e">
        <f t="shared" si="29"/>
        <v>#N/A</v>
      </c>
      <c r="DI13" s="390" t="e">
        <f t="shared" ref="DI13" si="52">VLOOKUP(DE13&amp;DG13,futurerisk,3,FALSE)</f>
        <v>#N/A</v>
      </c>
      <c r="DJ13" s="296" t="s">
        <v>174</v>
      </c>
      <c r="DK13" s="300" t="s">
        <v>175</v>
      </c>
    </row>
    <row r="14" spans="1:185" ht="155.25" customHeight="1">
      <c r="A14" s="29" t="s">
        <v>172</v>
      </c>
      <c r="B14" s="24" t="s">
        <v>38</v>
      </c>
      <c r="C14" s="24" t="s">
        <v>54</v>
      </c>
      <c r="D14" s="16" t="s">
        <v>55</v>
      </c>
      <c r="E14" s="17">
        <v>11</v>
      </c>
      <c r="F14" s="37" t="s">
        <v>243</v>
      </c>
      <c r="G14" s="21">
        <v>-1</v>
      </c>
      <c r="H14" s="21">
        <v>-1</v>
      </c>
      <c r="I14" s="21">
        <v>-1</v>
      </c>
      <c r="J14" s="21"/>
      <c r="K14" s="181" t="e">
        <f t="shared" si="31"/>
        <v>#N/A</v>
      </c>
      <c r="L14" s="42" t="e">
        <f t="shared" si="0"/>
        <v>#N/A</v>
      </c>
      <c r="M14" s="43" t="e">
        <f t="shared" si="1"/>
        <v>#N/A</v>
      </c>
      <c r="N14" s="43" t="e">
        <f t="shared" si="2"/>
        <v>#N/A</v>
      </c>
      <c r="O14" s="44">
        <v>-1</v>
      </c>
      <c r="P14" s="44">
        <v>-1</v>
      </c>
      <c r="Q14" s="181" t="e">
        <f t="shared" si="23"/>
        <v>#N/A</v>
      </c>
      <c r="R14" s="42" t="e">
        <f t="shared" si="3"/>
        <v>#N/A</v>
      </c>
      <c r="S14" s="296" t="s">
        <v>174</v>
      </c>
      <c r="T14" s="188" t="s">
        <v>811</v>
      </c>
      <c r="Y14" s="230" t="s">
        <v>812</v>
      </c>
      <c r="Z14" s="21">
        <v>1</v>
      </c>
      <c r="AA14" s="21">
        <v>3</v>
      </c>
      <c r="AB14" s="21">
        <v>1</v>
      </c>
      <c r="AC14" s="21" t="s">
        <v>157</v>
      </c>
      <c r="AD14" s="181" t="e">
        <f t="shared" si="32"/>
        <v>#N/A</v>
      </c>
      <c r="AE14" s="42" t="e">
        <f t="shared" si="33"/>
        <v>#N/A</v>
      </c>
      <c r="AF14" s="43" t="e">
        <f t="shared" si="5"/>
        <v>#N/A</v>
      </c>
      <c r="AG14" s="43" t="e">
        <f t="shared" si="6"/>
        <v>#N/A</v>
      </c>
      <c r="AH14" s="44">
        <v>3</v>
      </c>
      <c r="AI14" s="44">
        <v>4</v>
      </c>
      <c r="AJ14" s="181" t="e">
        <f t="shared" si="25"/>
        <v>#N/A</v>
      </c>
      <c r="AK14" s="42" t="s">
        <v>34</v>
      </c>
      <c r="AL14" s="296"/>
      <c r="AM14" s="243" t="s">
        <v>813</v>
      </c>
      <c r="AR14" s="244" t="s">
        <v>814</v>
      </c>
      <c r="AS14" s="21"/>
      <c r="AT14" s="21"/>
      <c r="AU14" s="21"/>
      <c r="AV14" s="21"/>
      <c r="AW14" s="181" t="e">
        <f t="shared" si="34"/>
        <v>#N/A</v>
      </c>
      <c r="AX14" s="42" t="e">
        <f t="shared" si="8"/>
        <v>#N/A</v>
      </c>
      <c r="AY14" s="43" t="e">
        <f t="shared" si="9"/>
        <v>#N/A</v>
      </c>
      <c r="AZ14" s="43" t="e">
        <f t="shared" si="10"/>
        <v>#N/A</v>
      </c>
      <c r="BA14" s="44"/>
      <c r="BB14" s="44"/>
      <c r="BC14" s="181" t="e">
        <f t="shared" si="26"/>
        <v>#N/A</v>
      </c>
      <c r="BD14" s="42" t="e">
        <f t="shared" ref="BD14:BD44" si="53">VLOOKUP(AZ14&amp;BB14,futurerisk,3,FALSE)</f>
        <v>#N/A</v>
      </c>
      <c r="BE14" s="296"/>
      <c r="BF14" s="188" t="s">
        <v>815</v>
      </c>
      <c r="BK14" s="230"/>
      <c r="BL14" s="399">
        <v>-1</v>
      </c>
      <c r="BM14" s="399">
        <v>-1</v>
      </c>
      <c r="BN14" s="399">
        <v>-1</v>
      </c>
      <c r="BO14" s="399"/>
      <c r="BP14" s="181" t="e">
        <f t="shared" si="35"/>
        <v>#N/A</v>
      </c>
      <c r="BQ14" s="42" t="e">
        <f t="shared" si="12"/>
        <v>#N/A</v>
      </c>
      <c r="BR14" s="43" t="e">
        <f t="shared" si="13"/>
        <v>#N/A</v>
      </c>
      <c r="BS14" s="43" t="e">
        <f t="shared" si="14"/>
        <v>#N/A</v>
      </c>
      <c r="BT14" s="44">
        <v>-1</v>
      </c>
      <c r="BU14" s="44">
        <v>-1</v>
      </c>
      <c r="BV14" s="181" t="e">
        <f t="shared" si="27"/>
        <v>#N/A</v>
      </c>
      <c r="BW14" s="42" t="e">
        <f t="shared" ref="BW14:BW45" si="54">VLOOKUP(BS14&amp;BU14,futurerisk,3,FALSE)</f>
        <v>#N/A</v>
      </c>
      <c r="BX14" s="296"/>
      <c r="BY14" s="188" t="s">
        <v>816</v>
      </c>
      <c r="CD14" s="230" t="s">
        <v>817</v>
      </c>
      <c r="CE14" s="21">
        <v>-1</v>
      </c>
      <c r="CF14" s="21">
        <v>-1</v>
      </c>
      <c r="CG14" s="21">
        <v>-1</v>
      </c>
      <c r="CH14" s="21"/>
      <c r="CI14" s="181" t="e">
        <f t="shared" si="36"/>
        <v>#N/A</v>
      </c>
      <c r="CJ14" s="42" t="e">
        <f t="shared" si="16"/>
        <v>#N/A</v>
      </c>
      <c r="CK14" s="43" t="e">
        <f t="shared" si="17"/>
        <v>#N/A</v>
      </c>
      <c r="CL14" s="43" t="e">
        <f t="shared" si="18"/>
        <v>#N/A</v>
      </c>
      <c r="CM14" s="44">
        <v>-1</v>
      </c>
      <c r="CN14" s="44">
        <v>-1</v>
      </c>
      <c r="CO14" s="181" t="e">
        <f t="shared" si="28"/>
        <v>#N/A</v>
      </c>
      <c r="CP14" s="42" t="e">
        <f t="shared" si="19"/>
        <v>#N/A</v>
      </c>
      <c r="CQ14" s="296"/>
      <c r="CR14" s="188" t="s">
        <v>816</v>
      </c>
      <c r="CW14" s="230" t="s">
        <v>817</v>
      </c>
      <c r="CX14" s="21">
        <v>2</v>
      </c>
      <c r="CY14" s="21">
        <v>3</v>
      </c>
      <c r="CZ14" s="21">
        <v>3</v>
      </c>
      <c r="DA14" s="21" t="s">
        <v>179</v>
      </c>
      <c r="DB14" s="181" t="e">
        <f t="shared" si="37"/>
        <v>#N/A</v>
      </c>
      <c r="DC14" s="42" t="e">
        <f t="shared" si="20"/>
        <v>#N/A</v>
      </c>
      <c r="DD14" s="43" t="e">
        <f t="shared" si="21"/>
        <v>#N/A</v>
      </c>
      <c r="DE14" s="43" t="e">
        <f t="shared" si="22"/>
        <v>#N/A</v>
      </c>
      <c r="DF14" s="44">
        <v>4</v>
      </c>
      <c r="DG14" s="44">
        <v>4</v>
      </c>
      <c r="DH14" s="181" t="e">
        <f t="shared" si="29"/>
        <v>#N/A</v>
      </c>
      <c r="DI14" s="42" t="e">
        <f t="shared" si="30"/>
        <v>#N/A</v>
      </c>
      <c r="DJ14" s="296"/>
      <c r="DK14" s="188" t="s">
        <v>818</v>
      </c>
    </row>
    <row r="15" spans="1:185" ht="117" customHeight="1">
      <c r="A15" s="29" t="s">
        <v>172</v>
      </c>
      <c r="B15" s="24" t="s">
        <v>38</v>
      </c>
      <c r="C15" s="24" t="s">
        <v>54</v>
      </c>
      <c r="D15" s="16" t="s">
        <v>56</v>
      </c>
      <c r="E15" s="17">
        <v>12</v>
      </c>
      <c r="F15" s="38" t="s">
        <v>258</v>
      </c>
      <c r="G15" s="21"/>
      <c r="H15" s="21"/>
      <c r="I15" s="21"/>
      <c r="J15" s="21"/>
      <c r="K15" s="181" t="e">
        <f t="shared" si="31"/>
        <v>#N/A</v>
      </c>
      <c r="L15" s="42" t="e">
        <f t="shared" si="0"/>
        <v>#N/A</v>
      </c>
      <c r="M15" s="43" t="e">
        <f t="shared" si="1"/>
        <v>#N/A</v>
      </c>
      <c r="N15" s="43" t="e">
        <f t="shared" si="2"/>
        <v>#N/A</v>
      </c>
      <c r="O15" s="44"/>
      <c r="P15" s="44"/>
      <c r="Q15" s="181" t="e">
        <f t="shared" si="23"/>
        <v>#N/A</v>
      </c>
      <c r="R15" s="42" t="e">
        <f t="shared" si="3"/>
        <v>#N/A</v>
      </c>
      <c r="S15" s="296"/>
      <c r="Y15" s="230"/>
      <c r="Z15" s="21"/>
      <c r="AA15" s="21"/>
      <c r="AB15" s="21"/>
      <c r="AC15" s="21"/>
      <c r="AD15" s="181" t="e">
        <f t="shared" si="32"/>
        <v>#N/A</v>
      </c>
      <c r="AE15" s="42" t="e">
        <f t="shared" si="33"/>
        <v>#N/A</v>
      </c>
      <c r="AF15" s="43" t="e">
        <f t="shared" si="5"/>
        <v>#N/A</v>
      </c>
      <c r="AG15" s="43" t="e">
        <f t="shared" si="6"/>
        <v>#N/A</v>
      </c>
      <c r="AH15" s="44"/>
      <c r="AI15" s="44"/>
      <c r="AJ15" s="181" t="e">
        <f t="shared" si="25"/>
        <v>#N/A</v>
      </c>
      <c r="AK15" s="42" t="e">
        <f t="shared" ref="AK15:AK46" si="55">VLOOKUP(AG15&amp;AI15,futurerisk,3,FALSE)</f>
        <v>#N/A</v>
      </c>
      <c r="AL15" s="296"/>
      <c r="AR15" s="244"/>
      <c r="AS15" s="21"/>
      <c r="AT15" s="21"/>
      <c r="AU15" s="21"/>
      <c r="AV15" s="21"/>
      <c r="AW15" s="181" t="e">
        <f t="shared" si="34"/>
        <v>#N/A</v>
      </c>
      <c r="AX15" s="42" t="e">
        <f t="shared" si="8"/>
        <v>#N/A</v>
      </c>
      <c r="AY15" s="43" t="e">
        <f t="shared" si="9"/>
        <v>#N/A</v>
      </c>
      <c r="AZ15" s="43" t="e">
        <f t="shared" si="10"/>
        <v>#N/A</v>
      </c>
      <c r="BA15" s="44"/>
      <c r="BB15" s="44"/>
      <c r="BC15" s="181" t="e">
        <f t="shared" si="26"/>
        <v>#N/A</v>
      </c>
      <c r="BD15" s="42" t="e">
        <f t="shared" si="53"/>
        <v>#N/A</v>
      </c>
      <c r="BE15" s="296"/>
      <c r="BK15" s="230"/>
      <c r="BL15" s="399"/>
      <c r="BM15" s="399"/>
      <c r="BN15" s="399"/>
      <c r="BO15" s="399"/>
      <c r="BP15" s="181" t="e">
        <f t="shared" si="35"/>
        <v>#N/A</v>
      </c>
      <c r="BQ15" s="42" t="e">
        <f t="shared" si="12"/>
        <v>#N/A</v>
      </c>
      <c r="BR15" s="43" t="e">
        <f t="shared" si="13"/>
        <v>#N/A</v>
      </c>
      <c r="BS15" s="43" t="e">
        <f t="shared" si="14"/>
        <v>#N/A</v>
      </c>
      <c r="BT15" s="44"/>
      <c r="BU15" s="44"/>
      <c r="BV15" s="181" t="e">
        <f t="shared" si="27"/>
        <v>#N/A</v>
      </c>
      <c r="BW15" s="42" t="e">
        <f t="shared" si="54"/>
        <v>#N/A</v>
      </c>
      <c r="BX15" s="296"/>
      <c r="CD15" s="230"/>
      <c r="CE15" s="21"/>
      <c r="CF15" s="21"/>
      <c r="CG15" s="21"/>
      <c r="CH15" s="21"/>
      <c r="CI15" s="181" t="e">
        <f t="shared" si="36"/>
        <v>#N/A</v>
      </c>
      <c r="CJ15" s="42" t="e">
        <f t="shared" si="16"/>
        <v>#N/A</v>
      </c>
      <c r="CK15" s="43" t="e">
        <f t="shared" si="17"/>
        <v>#N/A</v>
      </c>
      <c r="CL15" s="43" t="e">
        <f t="shared" si="18"/>
        <v>#N/A</v>
      </c>
      <c r="CM15" s="44"/>
      <c r="CN15" s="44"/>
      <c r="CO15" s="181" t="e">
        <f t="shared" si="28"/>
        <v>#N/A</v>
      </c>
      <c r="CP15" s="42" t="e">
        <f t="shared" si="19"/>
        <v>#N/A</v>
      </c>
      <c r="CQ15" s="296"/>
      <c r="CW15" s="230"/>
      <c r="CX15" s="21"/>
      <c r="CY15" s="21"/>
      <c r="CZ15" s="21"/>
      <c r="DA15" s="21"/>
      <c r="DB15" s="181" t="e">
        <f t="shared" si="37"/>
        <v>#N/A</v>
      </c>
      <c r="DC15" s="42" t="e">
        <f t="shared" si="20"/>
        <v>#N/A</v>
      </c>
      <c r="DD15" s="43" t="e">
        <f t="shared" si="21"/>
        <v>#N/A</v>
      </c>
      <c r="DE15" s="43" t="e">
        <f t="shared" si="22"/>
        <v>#N/A</v>
      </c>
      <c r="DF15" s="44"/>
      <c r="DG15" s="44"/>
      <c r="DH15" s="181" t="e">
        <f t="shared" si="29"/>
        <v>#N/A</v>
      </c>
      <c r="DI15" s="42" t="e">
        <f t="shared" si="30"/>
        <v>#N/A</v>
      </c>
      <c r="DJ15" s="296"/>
    </row>
    <row r="16" spans="1:185" ht="116.25" customHeight="1">
      <c r="A16" s="29" t="s">
        <v>172</v>
      </c>
      <c r="B16" s="24" t="s">
        <v>38</v>
      </c>
      <c r="C16" s="24" t="s">
        <v>54</v>
      </c>
      <c r="D16" s="16" t="s">
        <v>57</v>
      </c>
      <c r="E16" s="17">
        <v>13</v>
      </c>
      <c r="F16" s="38" t="s">
        <v>263</v>
      </c>
      <c r="G16" s="21"/>
      <c r="H16" s="21"/>
      <c r="I16" s="21"/>
      <c r="J16" s="34"/>
      <c r="K16" s="181" t="e">
        <f t="shared" si="31"/>
        <v>#N/A</v>
      </c>
      <c r="L16" s="42" t="e">
        <f t="shared" si="0"/>
        <v>#N/A</v>
      </c>
      <c r="M16" s="43" t="e">
        <f t="shared" si="1"/>
        <v>#N/A</v>
      </c>
      <c r="N16" s="43" t="e">
        <f t="shared" si="2"/>
        <v>#N/A</v>
      </c>
      <c r="O16" s="44"/>
      <c r="P16" s="44"/>
      <c r="Q16" s="181" t="e">
        <f t="shared" si="23"/>
        <v>#N/A</v>
      </c>
      <c r="R16" s="42" t="e">
        <f t="shared" si="3"/>
        <v>#N/A</v>
      </c>
      <c r="S16" s="296"/>
      <c r="T16" s="216"/>
      <c r="U16" s="216"/>
      <c r="V16" s="216"/>
      <c r="W16" s="216"/>
      <c r="X16" s="216"/>
      <c r="Y16" s="231"/>
      <c r="Z16" s="21"/>
      <c r="AA16" s="21"/>
      <c r="AB16" s="21"/>
      <c r="AC16" s="34"/>
      <c r="AD16" s="181" t="e">
        <f t="shared" si="32"/>
        <v>#N/A</v>
      </c>
      <c r="AE16" s="42" t="e">
        <f t="shared" si="33"/>
        <v>#N/A</v>
      </c>
      <c r="AF16" s="43" t="e">
        <f t="shared" si="5"/>
        <v>#N/A</v>
      </c>
      <c r="AG16" s="43" t="e">
        <f t="shared" si="6"/>
        <v>#N/A</v>
      </c>
      <c r="AH16" s="44"/>
      <c r="AI16" s="44"/>
      <c r="AJ16" s="181" t="e">
        <f t="shared" si="25"/>
        <v>#N/A</v>
      </c>
      <c r="AK16" s="42" t="e">
        <f t="shared" si="55"/>
        <v>#N/A</v>
      </c>
      <c r="AL16" s="296"/>
      <c r="AM16" s="246"/>
      <c r="AN16" s="246"/>
      <c r="AO16" s="246"/>
      <c r="AP16" s="246"/>
      <c r="AQ16" s="246"/>
      <c r="AR16" s="247"/>
      <c r="AS16" s="21"/>
      <c r="AT16" s="21"/>
      <c r="AU16" s="21"/>
      <c r="AV16" s="34"/>
      <c r="AW16" s="181" t="e">
        <f t="shared" si="34"/>
        <v>#N/A</v>
      </c>
      <c r="AX16" s="42" t="e">
        <f t="shared" si="8"/>
        <v>#N/A</v>
      </c>
      <c r="AY16" s="43" t="e">
        <f t="shared" si="9"/>
        <v>#N/A</v>
      </c>
      <c r="AZ16" s="43" t="e">
        <f t="shared" si="10"/>
        <v>#N/A</v>
      </c>
      <c r="BA16" s="44"/>
      <c r="BB16" s="44"/>
      <c r="BC16" s="181" t="e">
        <f t="shared" si="26"/>
        <v>#N/A</v>
      </c>
      <c r="BD16" s="42" t="e">
        <f t="shared" si="53"/>
        <v>#N/A</v>
      </c>
      <c r="BE16" s="296"/>
      <c r="BF16" s="216"/>
      <c r="BG16" s="216"/>
      <c r="BH16" s="216"/>
      <c r="BI16" s="216"/>
      <c r="BJ16" s="216"/>
      <c r="BK16" s="231"/>
      <c r="BL16" s="399"/>
      <c r="BM16" s="399"/>
      <c r="BN16" s="399"/>
      <c r="BO16" s="400"/>
      <c r="BP16" s="181" t="e">
        <f t="shared" si="35"/>
        <v>#N/A</v>
      </c>
      <c r="BQ16" s="42" t="e">
        <f t="shared" si="12"/>
        <v>#N/A</v>
      </c>
      <c r="BR16" s="43" t="e">
        <f t="shared" si="13"/>
        <v>#N/A</v>
      </c>
      <c r="BS16" s="43" t="e">
        <f t="shared" si="14"/>
        <v>#N/A</v>
      </c>
      <c r="BT16" s="44"/>
      <c r="BU16" s="44"/>
      <c r="BV16" s="181" t="e">
        <f t="shared" si="27"/>
        <v>#N/A</v>
      </c>
      <c r="BW16" s="42" t="e">
        <f t="shared" si="54"/>
        <v>#N/A</v>
      </c>
      <c r="BX16" s="296"/>
      <c r="BY16" s="216"/>
      <c r="BZ16" s="216"/>
      <c r="CA16" s="216"/>
      <c r="CB16" s="216"/>
      <c r="CC16" s="216"/>
      <c r="CD16" s="231"/>
      <c r="CE16" s="21"/>
      <c r="CF16" s="21"/>
      <c r="CG16" s="21"/>
      <c r="CH16" s="34"/>
      <c r="CI16" s="181" t="e">
        <f t="shared" si="36"/>
        <v>#N/A</v>
      </c>
      <c r="CJ16" s="42" t="e">
        <f t="shared" si="16"/>
        <v>#N/A</v>
      </c>
      <c r="CK16" s="43" t="e">
        <f t="shared" si="17"/>
        <v>#N/A</v>
      </c>
      <c r="CL16" s="43" t="e">
        <f t="shared" si="18"/>
        <v>#N/A</v>
      </c>
      <c r="CM16" s="44"/>
      <c r="CN16" s="44"/>
      <c r="CO16" s="181" t="e">
        <f t="shared" si="28"/>
        <v>#N/A</v>
      </c>
      <c r="CP16" s="42" t="e">
        <f t="shared" si="19"/>
        <v>#N/A</v>
      </c>
      <c r="CQ16" s="296"/>
      <c r="CR16" s="216"/>
      <c r="CS16" s="216"/>
      <c r="CT16" s="216"/>
      <c r="CU16" s="216"/>
      <c r="CV16" s="216"/>
      <c r="CW16" s="231"/>
      <c r="CX16" s="21"/>
      <c r="CY16" s="21"/>
      <c r="CZ16" s="21"/>
      <c r="DA16" s="34"/>
      <c r="DB16" s="181" t="e">
        <f t="shared" si="37"/>
        <v>#N/A</v>
      </c>
      <c r="DC16" s="42" t="e">
        <f t="shared" si="20"/>
        <v>#N/A</v>
      </c>
      <c r="DD16" s="43" t="e">
        <f t="shared" si="21"/>
        <v>#N/A</v>
      </c>
      <c r="DE16" s="43" t="e">
        <f t="shared" si="22"/>
        <v>#N/A</v>
      </c>
      <c r="DF16" s="44"/>
      <c r="DG16" s="44"/>
      <c r="DH16" s="181" t="e">
        <f t="shared" si="29"/>
        <v>#N/A</v>
      </c>
      <c r="DI16" s="42" t="e">
        <f t="shared" si="30"/>
        <v>#N/A</v>
      </c>
      <c r="DJ16" s="296"/>
      <c r="DK16" s="216"/>
      <c r="DL16" s="216"/>
      <c r="DM16" s="216"/>
      <c r="DN16" s="216"/>
      <c r="DO16" s="216"/>
      <c r="DP16" s="216"/>
    </row>
    <row r="17" spans="1:120" ht="88.25" customHeight="1">
      <c r="A17" s="29" t="s">
        <v>155</v>
      </c>
      <c r="B17" s="24" t="s">
        <v>38</v>
      </c>
      <c r="C17" s="24" t="s">
        <v>54</v>
      </c>
      <c r="D17" s="16" t="s">
        <v>58</v>
      </c>
      <c r="E17" s="17">
        <v>14</v>
      </c>
      <c r="F17" s="38"/>
      <c r="G17" s="21"/>
      <c r="H17" s="21"/>
      <c r="I17" s="21"/>
      <c r="J17" s="34"/>
      <c r="K17" s="181" t="e">
        <f t="shared" si="31"/>
        <v>#N/A</v>
      </c>
      <c r="L17" s="42" t="e">
        <f t="shared" si="0"/>
        <v>#N/A</v>
      </c>
      <c r="M17" s="43" t="e">
        <f t="shared" si="1"/>
        <v>#N/A</v>
      </c>
      <c r="N17" s="43" t="e">
        <f t="shared" si="2"/>
        <v>#N/A</v>
      </c>
      <c r="O17" s="44"/>
      <c r="P17" s="44"/>
      <c r="Q17" s="181" t="e">
        <f t="shared" si="23"/>
        <v>#N/A</v>
      </c>
      <c r="R17" s="42" t="e">
        <f t="shared" si="3"/>
        <v>#N/A</v>
      </c>
      <c r="S17" s="296"/>
      <c r="T17" s="216"/>
      <c r="U17" s="216"/>
      <c r="V17" s="216"/>
      <c r="W17" s="216"/>
      <c r="X17" s="216"/>
      <c r="Y17" s="231"/>
      <c r="Z17" s="21"/>
      <c r="AA17" s="21"/>
      <c r="AB17" s="21"/>
      <c r="AC17" s="34"/>
      <c r="AD17" s="181" t="e">
        <f t="shared" si="32"/>
        <v>#N/A</v>
      </c>
      <c r="AE17" s="42" t="e">
        <f t="shared" si="33"/>
        <v>#N/A</v>
      </c>
      <c r="AF17" s="43" t="e">
        <f t="shared" si="5"/>
        <v>#N/A</v>
      </c>
      <c r="AG17" s="43" t="e">
        <f t="shared" si="6"/>
        <v>#N/A</v>
      </c>
      <c r="AH17" s="44"/>
      <c r="AI17" s="44"/>
      <c r="AJ17" s="181" t="e">
        <f t="shared" si="25"/>
        <v>#N/A</v>
      </c>
      <c r="AK17" s="42" t="e">
        <f t="shared" si="55"/>
        <v>#N/A</v>
      </c>
      <c r="AL17" s="296"/>
      <c r="AM17" s="246"/>
      <c r="AN17" s="246"/>
      <c r="AO17" s="246"/>
      <c r="AP17" s="246"/>
      <c r="AQ17" s="246"/>
      <c r="AR17" s="247"/>
      <c r="AS17" s="21"/>
      <c r="AT17" s="21"/>
      <c r="AU17" s="21"/>
      <c r="AV17" s="34"/>
      <c r="AW17" s="181" t="e">
        <f t="shared" si="34"/>
        <v>#N/A</v>
      </c>
      <c r="AX17" s="42" t="e">
        <f t="shared" si="8"/>
        <v>#N/A</v>
      </c>
      <c r="AY17" s="43" t="e">
        <f t="shared" si="9"/>
        <v>#N/A</v>
      </c>
      <c r="AZ17" s="43" t="e">
        <f t="shared" si="10"/>
        <v>#N/A</v>
      </c>
      <c r="BA17" s="44"/>
      <c r="BB17" s="44"/>
      <c r="BC17" s="181" t="e">
        <f t="shared" si="26"/>
        <v>#N/A</v>
      </c>
      <c r="BD17" s="42" t="e">
        <f t="shared" si="53"/>
        <v>#N/A</v>
      </c>
      <c r="BE17" s="296"/>
      <c r="BF17" s="216"/>
      <c r="BG17" s="216"/>
      <c r="BH17" s="216"/>
      <c r="BI17" s="216"/>
      <c r="BJ17" s="216"/>
      <c r="BK17" s="231"/>
      <c r="BL17" s="399"/>
      <c r="BM17" s="399"/>
      <c r="BN17" s="399"/>
      <c r="BO17" s="400"/>
      <c r="BP17" s="181" t="e">
        <f t="shared" si="35"/>
        <v>#N/A</v>
      </c>
      <c r="BQ17" s="42" t="e">
        <f t="shared" si="12"/>
        <v>#N/A</v>
      </c>
      <c r="BR17" s="43" t="e">
        <f t="shared" si="13"/>
        <v>#N/A</v>
      </c>
      <c r="BS17" s="43" t="e">
        <f t="shared" si="14"/>
        <v>#N/A</v>
      </c>
      <c r="BT17" s="44"/>
      <c r="BU17" s="44"/>
      <c r="BV17" s="181" t="e">
        <f t="shared" si="27"/>
        <v>#N/A</v>
      </c>
      <c r="BW17" s="42" t="e">
        <f t="shared" si="54"/>
        <v>#N/A</v>
      </c>
      <c r="BX17" s="296"/>
      <c r="BY17" s="216"/>
      <c r="BZ17" s="216"/>
      <c r="CA17" s="216"/>
      <c r="CB17" s="216"/>
      <c r="CC17" s="216"/>
      <c r="CD17" s="231"/>
      <c r="CE17" s="21"/>
      <c r="CF17" s="21"/>
      <c r="CG17" s="21"/>
      <c r="CH17" s="34"/>
      <c r="CI17" s="181" t="e">
        <f t="shared" si="36"/>
        <v>#N/A</v>
      </c>
      <c r="CJ17" s="42" t="e">
        <f t="shared" si="16"/>
        <v>#N/A</v>
      </c>
      <c r="CK17" s="43" t="e">
        <f t="shared" si="17"/>
        <v>#N/A</v>
      </c>
      <c r="CL17" s="43" t="e">
        <f t="shared" si="18"/>
        <v>#N/A</v>
      </c>
      <c r="CM17" s="44"/>
      <c r="CN17" s="44"/>
      <c r="CO17" s="181" t="e">
        <f t="shared" si="28"/>
        <v>#N/A</v>
      </c>
      <c r="CP17" s="42" t="e">
        <f t="shared" si="19"/>
        <v>#N/A</v>
      </c>
      <c r="CQ17" s="296"/>
      <c r="CR17" s="216"/>
      <c r="CS17" s="216"/>
      <c r="CT17" s="216"/>
      <c r="CU17" s="216"/>
      <c r="CV17" s="216"/>
      <c r="CW17" s="231"/>
      <c r="CX17" s="21"/>
      <c r="CY17" s="21"/>
      <c r="CZ17" s="21"/>
      <c r="DA17" s="34"/>
      <c r="DB17" s="181" t="e">
        <f t="shared" si="37"/>
        <v>#N/A</v>
      </c>
      <c r="DC17" s="42" t="e">
        <f t="shared" si="20"/>
        <v>#N/A</v>
      </c>
      <c r="DD17" s="43" t="e">
        <f t="shared" si="21"/>
        <v>#N/A</v>
      </c>
      <c r="DE17" s="43" t="e">
        <f t="shared" si="22"/>
        <v>#N/A</v>
      </c>
      <c r="DF17" s="44"/>
      <c r="DG17" s="44"/>
      <c r="DH17" s="181" t="e">
        <f t="shared" si="29"/>
        <v>#N/A</v>
      </c>
      <c r="DI17" s="42" t="e">
        <f t="shared" si="30"/>
        <v>#N/A</v>
      </c>
      <c r="DJ17" s="296"/>
      <c r="DK17" s="216"/>
      <c r="DL17" s="216"/>
      <c r="DM17" s="216"/>
      <c r="DN17" s="216"/>
      <c r="DO17" s="216"/>
      <c r="DP17" s="216"/>
    </row>
    <row r="18" spans="1:120" ht="387" customHeight="1">
      <c r="A18" s="29" t="s">
        <v>172</v>
      </c>
      <c r="B18" s="24" t="s">
        <v>38</v>
      </c>
      <c r="C18" s="24" t="s">
        <v>54</v>
      </c>
      <c r="D18" s="16" t="s">
        <v>59</v>
      </c>
      <c r="E18" s="17">
        <v>15</v>
      </c>
      <c r="F18" s="37" t="s">
        <v>265</v>
      </c>
      <c r="G18" s="21"/>
      <c r="H18" s="21"/>
      <c r="I18" s="21"/>
      <c r="J18" s="21"/>
      <c r="K18" s="181" t="e">
        <f t="shared" si="31"/>
        <v>#N/A</v>
      </c>
      <c r="L18" s="42" t="e">
        <f t="shared" si="0"/>
        <v>#N/A</v>
      </c>
      <c r="M18" s="43" t="e">
        <f t="shared" si="1"/>
        <v>#N/A</v>
      </c>
      <c r="N18" s="43" t="e">
        <f t="shared" si="2"/>
        <v>#N/A</v>
      </c>
      <c r="O18" s="44"/>
      <c r="P18" s="44"/>
      <c r="Q18" s="181" t="e">
        <f t="shared" si="23"/>
        <v>#N/A</v>
      </c>
      <c r="R18" s="42" t="e">
        <f t="shared" si="3"/>
        <v>#N/A</v>
      </c>
      <c r="S18" s="296"/>
      <c r="T18" s="216"/>
      <c r="U18" s="216"/>
      <c r="V18" s="216"/>
      <c r="W18" s="216"/>
      <c r="X18" s="216"/>
      <c r="Y18" s="231"/>
      <c r="Z18" s="21"/>
      <c r="AA18" s="21"/>
      <c r="AB18" s="21"/>
      <c r="AC18" s="21"/>
      <c r="AD18" s="181" t="e">
        <f t="shared" si="32"/>
        <v>#N/A</v>
      </c>
      <c r="AE18" s="42" t="e">
        <f t="shared" si="33"/>
        <v>#N/A</v>
      </c>
      <c r="AF18" s="43" t="e">
        <f t="shared" si="5"/>
        <v>#N/A</v>
      </c>
      <c r="AG18" s="43" t="e">
        <f t="shared" si="6"/>
        <v>#N/A</v>
      </c>
      <c r="AH18" s="44"/>
      <c r="AI18" s="44"/>
      <c r="AJ18" s="181" t="e">
        <f t="shared" si="25"/>
        <v>#N/A</v>
      </c>
      <c r="AK18" s="42" t="e">
        <f t="shared" si="55"/>
        <v>#N/A</v>
      </c>
      <c r="AL18" s="296"/>
      <c r="AM18" s="246"/>
      <c r="AN18" s="246"/>
      <c r="AO18" s="246"/>
      <c r="AP18" s="246"/>
      <c r="AQ18" s="246"/>
      <c r="AR18" s="247"/>
      <c r="AS18" s="21"/>
      <c r="AT18" s="21"/>
      <c r="AU18" s="21"/>
      <c r="AV18" s="21"/>
      <c r="AW18" s="181" t="e">
        <f t="shared" si="34"/>
        <v>#N/A</v>
      </c>
      <c r="AX18" s="42" t="e">
        <f t="shared" si="8"/>
        <v>#N/A</v>
      </c>
      <c r="AY18" s="43" t="e">
        <f t="shared" si="9"/>
        <v>#N/A</v>
      </c>
      <c r="AZ18" s="43" t="e">
        <f t="shared" si="10"/>
        <v>#N/A</v>
      </c>
      <c r="BA18" s="44"/>
      <c r="BB18" s="44"/>
      <c r="BC18" s="181" t="e">
        <f t="shared" si="26"/>
        <v>#N/A</v>
      </c>
      <c r="BD18" s="42" t="e">
        <f t="shared" si="53"/>
        <v>#N/A</v>
      </c>
      <c r="BE18" s="296"/>
      <c r="BF18" s="216"/>
      <c r="BG18" s="216"/>
      <c r="BH18" s="216"/>
      <c r="BI18" s="216"/>
      <c r="BJ18" s="216"/>
      <c r="BK18" s="231"/>
      <c r="BL18" s="399"/>
      <c r="BM18" s="399"/>
      <c r="BN18" s="399"/>
      <c r="BO18" s="399"/>
      <c r="BP18" s="181" t="e">
        <f t="shared" si="35"/>
        <v>#N/A</v>
      </c>
      <c r="BQ18" s="42" t="e">
        <f t="shared" si="12"/>
        <v>#N/A</v>
      </c>
      <c r="BR18" s="43" t="e">
        <f t="shared" si="13"/>
        <v>#N/A</v>
      </c>
      <c r="BS18" s="43" t="e">
        <f t="shared" si="14"/>
        <v>#N/A</v>
      </c>
      <c r="BT18" s="44"/>
      <c r="BU18" s="44"/>
      <c r="BV18" s="181" t="e">
        <f t="shared" si="27"/>
        <v>#N/A</v>
      </c>
      <c r="BW18" s="42" t="e">
        <f t="shared" si="54"/>
        <v>#N/A</v>
      </c>
      <c r="BX18" s="296"/>
      <c r="BY18" s="216"/>
      <c r="BZ18" s="216"/>
      <c r="CA18" s="216"/>
      <c r="CB18" s="216"/>
      <c r="CC18" s="216"/>
      <c r="CD18" s="231"/>
      <c r="CE18" s="21"/>
      <c r="CF18" s="21"/>
      <c r="CG18" s="21"/>
      <c r="CH18" s="21"/>
      <c r="CI18" s="181" t="e">
        <f t="shared" si="36"/>
        <v>#N/A</v>
      </c>
      <c r="CJ18" s="42" t="e">
        <f t="shared" si="16"/>
        <v>#N/A</v>
      </c>
      <c r="CK18" s="43" t="e">
        <f t="shared" si="17"/>
        <v>#N/A</v>
      </c>
      <c r="CL18" s="43" t="e">
        <f t="shared" si="18"/>
        <v>#N/A</v>
      </c>
      <c r="CM18" s="44"/>
      <c r="CN18" s="44"/>
      <c r="CO18" s="181" t="e">
        <f t="shared" si="28"/>
        <v>#N/A</v>
      </c>
      <c r="CP18" s="42" t="e">
        <f t="shared" si="19"/>
        <v>#N/A</v>
      </c>
      <c r="CQ18" s="296"/>
      <c r="CR18" s="216"/>
      <c r="CS18" s="216"/>
      <c r="CT18" s="216"/>
      <c r="CU18" s="216"/>
      <c r="CV18" s="216"/>
      <c r="CW18" s="231"/>
      <c r="CX18" s="21"/>
      <c r="CY18" s="21"/>
      <c r="CZ18" s="21"/>
      <c r="DA18" s="21"/>
      <c r="DB18" s="181" t="e">
        <f t="shared" si="37"/>
        <v>#N/A</v>
      </c>
      <c r="DC18" s="42" t="e">
        <f t="shared" si="20"/>
        <v>#N/A</v>
      </c>
      <c r="DD18" s="43" t="e">
        <f t="shared" si="21"/>
        <v>#N/A</v>
      </c>
      <c r="DE18" s="43" t="e">
        <f t="shared" si="22"/>
        <v>#N/A</v>
      </c>
      <c r="DF18" s="44"/>
      <c r="DG18" s="44"/>
      <c r="DH18" s="181" t="e">
        <f t="shared" si="29"/>
        <v>#N/A</v>
      </c>
      <c r="DI18" s="42" t="e">
        <f t="shared" si="30"/>
        <v>#N/A</v>
      </c>
      <c r="DJ18" s="296"/>
      <c r="DK18" s="216"/>
      <c r="DL18" s="216"/>
      <c r="DM18" s="216"/>
      <c r="DN18" s="216"/>
      <c r="DO18" s="216"/>
      <c r="DP18" s="216"/>
    </row>
    <row r="19" spans="1:120" ht="88.25" customHeight="1">
      <c r="A19" s="31" t="s">
        <v>271</v>
      </c>
      <c r="B19" s="24" t="s">
        <v>60</v>
      </c>
      <c r="C19" s="24" t="s">
        <v>39</v>
      </c>
      <c r="D19" s="16" t="s">
        <v>61</v>
      </c>
      <c r="E19" s="17">
        <v>16</v>
      </c>
      <c r="F19" s="38" t="s">
        <v>272</v>
      </c>
      <c r="G19" s="21">
        <v>1</v>
      </c>
      <c r="H19" s="21">
        <v>1</v>
      </c>
      <c r="I19" s="21">
        <v>1</v>
      </c>
      <c r="J19" s="21"/>
      <c r="K19" s="181" t="e">
        <f t="shared" si="31"/>
        <v>#N/A</v>
      </c>
      <c r="L19" s="42" t="e">
        <f t="shared" si="0"/>
        <v>#N/A</v>
      </c>
      <c r="M19" s="43" t="e">
        <f t="shared" si="1"/>
        <v>#N/A</v>
      </c>
      <c r="N19" s="43" t="e">
        <f t="shared" si="2"/>
        <v>#N/A</v>
      </c>
      <c r="O19" s="44">
        <v>3</v>
      </c>
      <c r="P19" s="44">
        <v>3</v>
      </c>
      <c r="Q19" s="181" t="e">
        <f t="shared" si="23"/>
        <v>#N/A</v>
      </c>
      <c r="R19" s="390" t="e">
        <f t="shared" ref="R19:R21" si="56">VLOOKUP(N19&amp;P19,futurerisk,3,FALSE)</f>
        <v>#N/A</v>
      </c>
      <c r="S19" s="296" t="s">
        <v>174</v>
      </c>
      <c r="T19" s="300" t="s">
        <v>175</v>
      </c>
      <c r="U19" s="216"/>
      <c r="V19" s="216"/>
      <c r="W19" s="216"/>
      <c r="X19" s="216"/>
      <c r="Y19" s="231"/>
      <c r="Z19" s="21">
        <v>1</v>
      </c>
      <c r="AA19" s="21">
        <v>1</v>
      </c>
      <c r="AB19" s="21">
        <v>1</v>
      </c>
      <c r="AC19" s="21"/>
      <c r="AD19" s="181" t="e">
        <f t="shared" si="32"/>
        <v>#N/A</v>
      </c>
      <c r="AE19" s="42" t="e">
        <f t="shared" si="33"/>
        <v>#N/A</v>
      </c>
      <c r="AF19" s="43" t="e">
        <f t="shared" si="5"/>
        <v>#N/A</v>
      </c>
      <c r="AG19" s="43" t="e">
        <f t="shared" si="6"/>
        <v>#N/A</v>
      </c>
      <c r="AH19" s="44">
        <v>3</v>
      </c>
      <c r="AI19" s="44">
        <v>3</v>
      </c>
      <c r="AJ19" s="181" t="e">
        <f t="shared" si="25"/>
        <v>#N/A</v>
      </c>
      <c r="AK19" s="390" t="e">
        <f t="shared" si="55"/>
        <v>#N/A</v>
      </c>
      <c r="AL19" s="296" t="s">
        <v>174</v>
      </c>
      <c r="AM19" s="300" t="s">
        <v>175</v>
      </c>
      <c r="AN19" s="246"/>
      <c r="AO19" s="246"/>
      <c r="AP19" s="246"/>
      <c r="AQ19" s="246"/>
      <c r="AR19" s="247"/>
      <c r="AS19" s="21">
        <v>1</v>
      </c>
      <c r="AT19" s="21">
        <v>1</v>
      </c>
      <c r="AU19" s="21">
        <v>1</v>
      </c>
      <c r="AV19" s="21"/>
      <c r="AW19" s="181">
        <f t="shared" si="34"/>
        <v>2</v>
      </c>
      <c r="AX19" s="393" t="s">
        <v>34</v>
      </c>
      <c r="AY19" s="394">
        <v>2</v>
      </c>
      <c r="AZ19" s="394">
        <v>2</v>
      </c>
      <c r="BA19" s="395">
        <v>3</v>
      </c>
      <c r="BB19" s="395">
        <v>3</v>
      </c>
      <c r="BC19" s="181" t="str">
        <f t="shared" si="26"/>
        <v>23</v>
      </c>
      <c r="BD19" s="396" t="s">
        <v>34</v>
      </c>
      <c r="BE19" s="397" t="s">
        <v>174</v>
      </c>
      <c r="BF19" s="300" t="s">
        <v>175</v>
      </c>
      <c r="BG19" s="216"/>
      <c r="BH19" s="216"/>
      <c r="BI19" s="216"/>
      <c r="BJ19" s="216"/>
      <c r="BK19" s="231"/>
      <c r="BL19" s="399">
        <v>1</v>
      </c>
      <c r="BM19" s="399">
        <v>1</v>
      </c>
      <c r="BN19" s="399">
        <v>1</v>
      </c>
      <c r="BO19" s="399"/>
      <c r="BP19" s="181" t="e">
        <f t="shared" si="35"/>
        <v>#N/A</v>
      </c>
      <c r="BQ19" s="42" t="e">
        <f t="shared" si="12"/>
        <v>#N/A</v>
      </c>
      <c r="BR19" s="43" t="e">
        <f t="shared" si="13"/>
        <v>#N/A</v>
      </c>
      <c r="BS19" s="43" t="e">
        <f t="shared" si="14"/>
        <v>#N/A</v>
      </c>
      <c r="BT19" s="44">
        <v>3</v>
      </c>
      <c r="BU19" s="44">
        <v>3</v>
      </c>
      <c r="BV19" s="181" t="e">
        <f t="shared" si="27"/>
        <v>#N/A</v>
      </c>
      <c r="BW19" s="390" t="e">
        <f t="shared" si="54"/>
        <v>#N/A</v>
      </c>
      <c r="BX19" s="296" t="s">
        <v>174</v>
      </c>
      <c r="BY19" s="300" t="s">
        <v>175</v>
      </c>
      <c r="BZ19" s="216"/>
      <c r="CA19" s="216"/>
      <c r="CB19" s="216"/>
      <c r="CC19" s="216"/>
      <c r="CD19" s="231"/>
      <c r="CE19" s="399">
        <v>1</v>
      </c>
      <c r="CF19" s="399">
        <v>1</v>
      </c>
      <c r="CG19" s="399">
        <v>1</v>
      </c>
      <c r="CH19" s="399"/>
      <c r="CI19" s="181" t="e">
        <f t="shared" si="36"/>
        <v>#N/A</v>
      </c>
      <c r="CJ19" s="42" t="e">
        <f t="shared" ref="CJ19:CJ21" si="57">VLOOKUP(CK19*CG19,biorisk,3,FALSE)</f>
        <v>#N/A</v>
      </c>
      <c r="CK19" s="43" t="e">
        <f t="shared" ref="CK19:CK21" si="58">VLOOKUP(CE19*CF19,likelihood,2,FALSE)</f>
        <v>#N/A</v>
      </c>
      <c r="CL19" s="43" t="e">
        <f t="shared" ref="CL19:CL21" si="59">VLOOKUP(CK19*CG19,biorisk,2,FALSE)</f>
        <v>#N/A</v>
      </c>
      <c r="CM19" s="44">
        <v>3</v>
      </c>
      <c r="CN19" s="44">
        <v>3</v>
      </c>
      <c r="CO19" s="181" t="e">
        <f t="shared" si="28"/>
        <v>#N/A</v>
      </c>
      <c r="CP19" s="390" t="e">
        <f t="shared" ref="CP19:CP21" si="60">VLOOKUP(CL19&amp;CN19,futurerisk,3,FALSE)</f>
        <v>#N/A</v>
      </c>
      <c r="CQ19" s="296" t="s">
        <v>174</v>
      </c>
      <c r="CR19" s="300" t="s">
        <v>175</v>
      </c>
      <c r="CS19" s="216"/>
      <c r="CT19" s="216"/>
      <c r="CU19" s="216"/>
      <c r="CV19" s="216"/>
      <c r="CW19" s="231"/>
      <c r="CX19" s="399">
        <v>1</v>
      </c>
      <c r="CY19" s="399">
        <v>1</v>
      </c>
      <c r="CZ19" s="399">
        <v>1</v>
      </c>
      <c r="DA19" s="399"/>
      <c r="DB19" s="181" t="e">
        <f t="shared" si="37"/>
        <v>#N/A</v>
      </c>
      <c r="DC19" s="42" t="e">
        <f t="shared" ref="DC19:DC21" si="61">VLOOKUP(DD19*CZ19,biorisk,3,FALSE)</f>
        <v>#N/A</v>
      </c>
      <c r="DD19" s="43" t="e">
        <f t="shared" ref="DD19:DD21" si="62">VLOOKUP(CX19*CY19,likelihood,2,FALSE)</f>
        <v>#N/A</v>
      </c>
      <c r="DE19" s="43" t="e">
        <f t="shared" ref="DE19:DE21" si="63">VLOOKUP(DD19*CZ19,biorisk,2,FALSE)</f>
        <v>#N/A</v>
      </c>
      <c r="DF19" s="44">
        <v>3</v>
      </c>
      <c r="DG19" s="44">
        <v>3</v>
      </c>
      <c r="DH19" s="181" t="e">
        <f t="shared" si="29"/>
        <v>#N/A</v>
      </c>
      <c r="DI19" s="390" t="e">
        <f t="shared" ref="DI19:DI21" si="64">VLOOKUP(DE19&amp;DG19,futurerisk,3,FALSE)</f>
        <v>#N/A</v>
      </c>
      <c r="DJ19" s="296" t="s">
        <v>174</v>
      </c>
      <c r="DK19" s="300" t="s">
        <v>175</v>
      </c>
      <c r="DL19" s="216"/>
      <c r="DM19" s="216"/>
      <c r="DN19" s="216"/>
      <c r="DO19" s="216"/>
      <c r="DP19" s="216"/>
    </row>
    <row r="20" spans="1:120" ht="116.25" customHeight="1">
      <c r="A20" s="31" t="s">
        <v>271</v>
      </c>
      <c r="B20" s="24" t="s">
        <v>60</v>
      </c>
      <c r="C20" s="24" t="s">
        <v>39</v>
      </c>
      <c r="D20" s="16" t="s">
        <v>62</v>
      </c>
      <c r="E20" s="17">
        <v>17</v>
      </c>
      <c r="F20" s="38" t="s">
        <v>676</v>
      </c>
      <c r="G20" s="21">
        <v>1</v>
      </c>
      <c r="H20" s="21">
        <v>1</v>
      </c>
      <c r="I20" s="21">
        <v>1</v>
      </c>
      <c r="J20" s="21"/>
      <c r="K20" s="181" t="e">
        <f t="shared" si="31"/>
        <v>#N/A</v>
      </c>
      <c r="L20" s="42" t="e">
        <f t="shared" si="0"/>
        <v>#N/A</v>
      </c>
      <c r="M20" s="43" t="e">
        <f t="shared" si="1"/>
        <v>#N/A</v>
      </c>
      <c r="N20" s="43" t="e">
        <f t="shared" si="2"/>
        <v>#N/A</v>
      </c>
      <c r="O20" s="44">
        <v>3</v>
      </c>
      <c r="P20" s="44">
        <v>3</v>
      </c>
      <c r="Q20" s="181" t="e">
        <f t="shared" si="23"/>
        <v>#N/A</v>
      </c>
      <c r="R20" s="390" t="e">
        <f t="shared" si="56"/>
        <v>#N/A</v>
      </c>
      <c r="S20" s="296" t="s">
        <v>174</v>
      </c>
      <c r="T20" s="300" t="s">
        <v>175</v>
      </c>
      <c r="Y20" s="230"/>
      <c r="Z20" s="21">
        <v>1</v>
      </c>
      <c r="AA20" s="21">
        <v>1</v>
      </c>
      <c r="AB20" s="21">
        <v>1</v>
      </c>
      <c r="AC20" s="21"/>
      <c r="AD20" s="181" t="e">
        <f t="shared" si="32"/>
        <v>#N/A</v>
      </c>
      <c r="AE20" s="42" t="e">
        <f t="shared" si="33"/>
        <v>#N/A</v>
      </c>
      <c r="AF20" s="43" t="e">
        <f t="shared" si="5"/>
        <v>#N/A</v>
      </c>
      <c r="AG20" s="43" t="e">
        <f t="shared" si="6"/>
        <v>#N/A</v>
      </c>
      <c r="AH20" s="44">
        <v>3</v>
      </c>
      <c r="AI20" s="44">
        <v>3</v>
      </c>
      <c r="AJ20" s="181" t="e">
        <f t="shared" si="25"/>
        <v>#N/A</v>
      </c>
      <c r="AK20" s="390" t="e">
        <f t="shared" si="55"/>
        <v>#N/A</v>
      </c>
      <c r="AL20" s="296" t="s">
        <v>174</v>
      </c>
      <c r="AM20" s="300" t="s">
        <v>175</v>
      </c>
      <c r="AR20" s="244"/>
      <c r="AS20" s="21">
        <v>1</v>
      </c>
      <c r="AT20" s="21">
        <v>1</v>
      </c>
      <c r="AU20" s="21">
        <v>1</v>
      </c>
      <c r="AV20" s="21"/>
      <c r="AW20" s="181">
        <f t="shared" si="34"/>
        <v>2</v>
      </c>
      <c r="AX20" s="393" t="s">
        <v>34</v>
      </c>
      <c r="AY20" s="394">
        <v>2</v>
      </c>
      <c r="AZ20" s="394">
        <v>2</v>
      </c>
      <c r="BA20" s="395">
        <v>3</v>
      </c>
      <c r="BB20" s="395">
        <v>3</v>
      </c>
      <c r="BC20" s="181" t="str">
        <f t="shared" si="26"/>
        <v>23</v>
      </c>
      <c r="BD20" s="396" t="s">
        <v>34</v>
      </c>
      <c r="BE20" s="397" t="s">
        <v>174</v>
      </c>
      <c r="BF20" s="300" t="s">
        <v>175</v>
      </c>
      <c r="BK20" s="230"/>
      <c r="BL20" s="399">
        <v>1</v>
      </c>
      <c r="BM20" s="399">
        <v>1</v>
      </c>
      <c r="BN20" s="399">
        <v>1</v>
      </c>
      <c r="BO20" s="399"/>
      <c r="BP20" s="181" t="e">
        <f t="shared" si="35"/>
        <v>#N/A</v>
      </c>
      <c r="BQ20" s="42" t="e">
        <f t="shared" si="12"/>
        <v>#N/A</v>
      </c>
      <c r="BR20" s="43" t="e">
        <f t="shared" si="13"/>
        <v>#N/A</v>
      </c>
      <c r="BS20" s="43" t="e">
        <f t="shared" si="14"/>
        <v>#N/A</v>
      </c>
      <c r="BT20" s="44">
        <v>3</v>
      </c>
      <c r="BU20" s="44">
        <v>3</v>
      </c>
      <c r="BV20" s="181" t="e">
        <f t="shared" si="27"/>
        <v>#N/A</v>
      </c>
      <c r="BW20" s="390" t="e">
        <f t="shared" si="54"/>
        <v>#N/A</v>
      </c>
      <c r="BX20" s="296" t="s">
        <v>174</v>
      </c>
      <c r="BY20" s="300" t="s">
        <v>175</v>
      </c>
      <c r="CD20" s="230"/>
      <c r="CE20" s="399">
        <v>1</v>
      </c>
      <c r="CF20" s="399">
        <v>1</v>
      </c>
      <c r="CG20" s="399">
        <v>1</v>
      </c>
      <c r="CH20" s="399"/>
      <c r="CI20" s="181" t="e">
        <f t="shared" si="36"/>
        <v>#N/A</v>
      </c>
      <c r="CJ20" s="42" t="e">
        <f t="shared" si="57"/>
        <v>#N/A</v>
      </c>
      <c r="CK20" s="43" t="e">
        <f t="shared" si="58"/>
        <v>#N/A</v>
      </c>
      <c r="CL20" s="43" t="e">
        <f t="shared" si="59"/>
        <v>#N/A</v>
      </c>
      <c r="CM20" s="44">
        <v>3</v>
      </c>
      <c r="CN20" s="44">
        <v>3</v>
      </c>
      <c r="CO20" s="181" t="e">
        <f t="shared" si="28"/>
        <v>#N/A</v>
      </c>
      <c r="CP20" s="390" t="e">
        <f t="shared" si="60"/>
        <v>#N/A</v>
      </c>
      <c r="CQ20" s="296" t="s">
        <v>174</v>
      </c>
      <c r="CR20" s="300" t="s">
        <v>175</v>
      </c>
      <c r="CW20" s="230"/>
      <c r="CX20" s="399">
        <v>1</v>
      </c>
      <c r="CY20" s="399">
        <v>1</v>
      </c>
      <c r="CZ20" s="399">
        <v>2</v>
      </c>
      <c r="DA20" s="399"/>
      <c r="DB20" s="181" t="e">
        <f t="shared" si="37"/>
        <v>#N/A</v>
      </c>
      <c r="DC20" s="42" t="e">
        <f t="shared" si="61"/>
        <v>#N/A</v>
      </c>
      <c r="DD20" s="43" t="e">
        <f t="shared" si="62"/>
        <v>#N/A</v>
      </c>
      <c r="DE20" s="43" t="e">
        <f t="shared" si="63"/>
        <v>#N/A</v>
      </c>
      <c r="DF20" s="44">
        <v>3</v>
      </c>
      <c r="DG20" s="44">
        <v>3</v>
      </c>
      <c r="DH20" s="181" t="e">
        <f t="shared" si="29"/>
        <v>#N/A</v>
      </c>
      <c r="DI20" s="390" t="e">
        <f t="shared" si="64"/>
        <v>#N/A</v>
      </c>
      <c r="DJ20" s="296" t="s">
        <v>174</v>
      </c>
      <c r="DK20" s="300" t="s">
        <v>175</v>
      </c>
    </row>
    <row r="21" spans="1:120" ht="261.75" customHeight="1">
      <c r="A21" s="31" t="s">
        <v>271</v>
      </c>
      <c r="B21" s="24" t="s">
        <v>60</v>
      </c>
      <c r="C21" s="24" t="s">
        <v>39</v>
      </c>
      <c r="D21" s="16" t="s">
        <v>284</v>
      </c>
      <c r="E21" s="17">
        <v>18</v>
      </c>
      <c r="F21" s="38" t="s">
        <v>178</v>
      </c>
      <c r="G21" s="21">
        <v>1</v>
      </c>
      <c r="H21" s="21">
        <v>1</v>
      </c>
      <c r="I21" s="21">
        <v>1</v>
      </c>
      <c r="J21" s="21"/>
      <c r="K21" s="181" t="e">
        <f t="shared" si="31"/>
        <v>#N/A</v>
      </c>
      <c r="L21" s="42" t="e">
        <f t="shared" si="0"/>
        <v>#N/A</v>
      </c>
      <c r="M21" s="43" t="e">
        <f t="shared" si="1"/>
        <v>#N/A</v>
      </c>
      <c r="N21" s="43" t="e">
        <f t="shared" si="2"/>
        <v>#N/A</v>
      </c>
      <c r="O21" s="44">
        <v>3</v>
      </c>
      <c r="P21" s="44">
        <v>3</v>
      </c>
      <c r="Q21" s="181" t="e">
        <f t="shared" si="23"/>
        <v>#N/A</v>
      </c>
      <c r="R21" s="390" t="e">
        <f t="shared" si="56"/>
        <v>#N/A</v>
      </c>
      <c r="S21" s="296" t="s">
        <v>174</v>
      </c>
      <c r="T21" s="300" t="s">
        <v>175</v>
      </c>
      <c r="Y21" s="230"/>
      <c r="Z21" s="21">
        <v>1</v>
      </c>
      <c r="AA21" s="21">
        <v>1</v>
      </c>
      <c r="AB21" s="21">
        <v>1</v>
      </c>
      <c r="AC21" s="21"/>
      <c r="AD21" s="181" t="e">
        <f t="shared" si="32"/>
        <v>#N/A</v>
      </c>
      <c r="AE21" s="42" t="e">
        <f t="shared" si="33"/>
        <v>#N/A</v>
      </c>
      <c r="AF21" s="43" t="e">
        <f t="shared" si="5"/>
        <v>#N/A</v>
      </c>
      <c r="AG21" s="43" t="e">
        <f t="shared" si="6"/>
        <v>#N/A</v>
      </c>
      <c r="AH21" s="44">
        <v>3</v>
      </c>
      <c r="AI21" s="44">
        <v>3</v>
      </c>
      <c r="AJ21" s="181" t="e">
        <f t="shared" si="25"/>
        <v>#N/A</v>
      </c>
      <c r="AK21" s="390" t="e">
        <f t="shared" si="55"/>
        <v>#N/A</v>
      </c>
      <c r="AL21" s="296" t="s">
        <v>174</v>
      </c>
      <c r="AM21" s="300" t="s">
        <v>175</v>
      </c>
      <c r="AR21" s="244"/>
      <c r="AS21" s="21">
        <v>1</v>
      </c>
      <c r="AT21" s="21">
        <v>1</v>
      </c>
      <c r="AU21" s="21">
        <v>1</v>
      </c>
      <c r="AV21" s="21"/>
      <c r="AW21" s="181">
        <f t="shared" si="34"/>
        <v>2</v>
      </c>
      <c r="AX21" s="393" t="s">
        <v>34</v>
      </c>
      <c r="AY21" s="394">
        <v>2</v>
      </c>
      <c r="AZ21" s="394">
        <v>2</v>
      </c>
      <c r="BA21" s="395">
        <v>3</v>
      </c>
      <c r="BB21" s="395">
        <v>3</v>
      </c>
      <c r="BC21" s="181" t="str">
        <f t="shared" si="26"/>
        <v>23</v>
      </c>
      <c r="BD21" s="396" t="s">
        <v>34</v>
      </c>
      <c r="BE21" s="397" t="s">
        <v>174</v>
      </c>
      <c r="BF21" s="300" t="s">
        <v>175</v>
      </c>
      <c r="BK21" s="230"/>
      <c r="BL21" s="399">
        <v>1</v>
      </c>
      <c r="BM21" s="399">
        <v>1</v>
      </c>
      <c r="BN21" s="399">
        <v>1</v>
      </c>
      <c r="BO21" s="399"/>
      <c r="BP21" s="181" t="e">
        <f t="shared" si="35"/>
        <v>#N/A</v>
      </c>
      <c r="BQ21" s="42" t="e">
        <f t="shared" si="12"/>
        <v>#N/A</v>
      </c>
      <c r="BR21" s="43" t="e">
        <f t="shared" si="13"/>
        <v>#N/A</v>
      </c>
      <c r="BS21" s="43" t="e">
        <f t="shared" si="14"/>
        <v>#N/A</v>
      </c>
      <c r="BT21" s="44">
        <v>3</v>
      </c>
      <c r="BU21" s="44">
        <v>3</v>
      </c>
      <c r="BV21" s="181" t="e">
        <f t="shared" si="27"/>
        <v>#N/A</v>
      </c>
      <c r="BW21" s="390" t="e">
        <f t="shared" si="54"/>
        <v>#N/A</v>
      </c>
      <c r="BX21" s="296" t="s">
        <v>174</v>
      </c>
      <c r="BY21" s="300" t="s">
        <v>175</v>
      </c>
      <c r="CD21" s="230"/>
      <c r="CE21" s="399">
        <v>1</v>
      </c>
      <c r="CF21" s="399">
        <v>1</v>
      </c>
      <c r="CG21" s="399">
        <v>1</v>
      </c>
      <c r="CH21" s="399"/>
      <c r="CI21" s="181" t="e">
        <f t="shared" si="36"/>
        <v>#N/A</v>
      </c>
      <c r="CJ21" s="42" t="e">
        <f t="shared" si="57"/>
        <v>#N/A</v>
      </c>
      <c r="CK21" s="43" t="e">
        <f t="shared" si="58"/>
        <v>#N/A</v>
      </c>
      <c r="CL21" s="43" t="e">
        <f t="shared" si="59"/>
        <v>#N/A</v>
      </c>
      <c r="CM21" s="44">
        <v>3</v>
      </c>
      <c r="CN21" s="44">
        <v>3</v>
      </c>
      <c r="CO21" s="181" t="e">
        <f t="shared" si="28"/>
        <v>#N/A</v>
      </c>
      <c r="CP21" s="390" t="e">
        <f t="shared" si="60"/>
        <v>#N/A</v>
      </c>
      <c r="CQ21" s="296" t="s">
        <v>174</v>
      </c>
      <c r="CR21" s="300" t="s">
        <v>175</v>
      </c>
      <c r="CW21" s="230"/>
      <c r="CX21" s="399">
        <v>1</v>
      </c>
      <c r="CY21" s="399">
        <v>1</v>
      </c>
      <c r="CZ21" s="399">
        <v>1</v>
      </c>
      <c r="DA21" s="399"/>
      <c r="DB21" s="181" t="e">
        <f t="shared" si="37"/>
        <v>#N/A</v>
      </c>
      <c r="DC21" s="42" t="e">
        <f t="shared" si="61"/>
        <v>#N/A</v>
      </c>
      <c r="DD21" s="43" t="e">
        <f t="shared" si="62"/>
        <v>#N/A</v>
      </c>
      <c r="DE21" s="43" t="e">
        <f t="shared" si="63"/>
        <v>#N/A</v>
      </c>
      <c r="DF21" s="44">
        <v>3</v>
      </c>
      <c r="DG21" s="44">
        <v>3</v>
      </c>
      <c r="DH21" s="181" t="e">
        <f t="shared" si="29"/>
        <v>#N/A</v>
      </c>
      <c r="DI21" s="390" t="e">
        <f t="shared" si="64"/>
        <v>#N/A</v>
      </c>
      <c r="DJ21" s="296" t="s">
        <v>174</v>
      </c>
      <c r="DK21" s="300" t="s">
        <v>175</v>
      </c>
    </row>
    <row r="22" spans="1:120" ht="175.5" customHeight="1">
      <c r="A22" s="31" t="s">
        <v>271</v>
      </c>
      <c r="B22" s="24" t="s">
        <v>60</v>
      </c>
      <c r="C22" s="24" t="s">
        <v>39</v>
      </c>
      <c r="D22" s="16" t="s">
        <v>64</v>
      </c>
      <c r="E22" s="17">
        <v>19</v>
      </c>
      <c r="F22" s="38" t="s">
        <v>285</v>
      </c>
      <c r="G22" s="21">
        <v>-1</v>
      </c>
      <c r="H22" s="21">
        <v>-1</v>
      </c>
      <c r="I22" s="21">
        <v>-1</v>
      </c>
      <c r="J22" s="21"/>
      <c r="K22" s="181" t="e">
        <f t="shared" si="31"/>
        <v>#N/A</v>
      </c>
      <c r="L22" s="42" t="e">
        <f t="shared" si="0"/>
        <v>#N/A</v>
      </c>
      <c r="M22" s="43" t="e">
        <f t="shared" si="1"/>
        <v>#N/A</v>
      </c>
      <c r="N22" s="43" t="e">
        <f t="shared" si="2"/>
        <v>#N/A</v>
      </c>
      <c r="O22" s="44">
        <v>-1</v>
      </c>
      <c r="P22" s="44">
        <v>-1</v>
      </c>
      <c r="Q22" s="181" t="e">
        <f t="shared" si="23"/>
        <v>#N/A</v>
      </c>
      <c r="R22" s="42" t="e">
        <f t="shared" si="3"/>
        <v>#N/A</v>
      </c>
      <c r="S22" s="296"/>
      <c r="T22" s="188" t="s">
        <v>819</v>
      </c>
      <c r="U22" s="188" t="s">
        <v>510</v>
      </c>
      <c r="Y22" s="230" t="s">
        <v>820</v>
      </c>
      <c r="Z22" s="21">
        <v>-1</v>
      </c>
      <c r="AA22" s="21">
        <v>-1</v>
      </c>
      <c r="AB22" s="21">
        <v>-1</v>
      </c>
      <c r="AC22" s="21"/>
      <c r="AD22" s="181" t="e">
        <f t="shared" si="32"/>
        <v>#N/A</v>
      </c>
      <c r="AE22" s="42" t="e">
        <f t="shared" si="33"/>
        <v>#N/A</v>
      </c>
      <c r="AF22" s="43" t="e">
        <f t="shared" si="5"/>
        <v>#N/A</v>
      </c>
      <c r="AG22" s="43" t="e">
        <f t="shared" si="6"/>
        <v>#N/A</v>
      </c>
      <c r="AH22" s="44">
        <v>-1</v>
      </c>
      <c r="AI22" s="44">
        <v>-1</v>
      </c>
      <c r="AJ22" s="181" t="e">
        <f t="shared" si="25"/>
        <v>#N/A</v>
      </c>
      <c r="AK22" s="42" t="e">
        <f t="shared" si="55"/>
        <v>#N/A</v>
      </c>
      <c r="AL22" s="296"/>
      <c r="AM22" s="188" t="s">
        <v>821</v>
      </c>
      <c r="AN22" s="188" t="s">
        <v>510</v>
      </c>
      <c r="AO22" s="188"/>
      <c r="AP22" s="188"/>
      <c r="AQ22" s="188"/>
      <c r="AR22" s="230" t="s">
        <v>820</v>
      </c>
      <c r="AS22" s="21">
        <v>-1</v>
      </c>
      <c r="AT22" s="21">
        <v>-1</v>
      </c>
      <c r="AU22" s="21">
        <v>-1</v>
      </c>
      <c r="AV22" s="21"/>
      <c r="AW22" s="181" t="e">
        <f t="shared" si="34"/>
        <v>#N/A</v>
      </c>
      <c r="AX22" s="42" t="e">
        <f t="shared" si="8"/>
        <v>#N/A</v>
      </c>
      <c r="AY22" s="43" t="e">
        <f t="shared" si="9"/>
        <v>#N/A</v>
      </c>
      <c r="AZ22" s="43" t="e">
        <f t="shared" si="10"/>
        <v>#N/A</v>
      </c>
      <c r="BA22" s="44">
        <v>-1</v>
      </c>
      <c r="BB22" s="44">
        <v>-1</v>
      </c>
      <c r="BC22" s="181" t="e">
        <f t="shared" si="26"/>
        <v>#N/A</v>
      </c>
      <c r="BD22" s="42" t="e">
        <f t="shared" si="53"/>
        <v>#N/A</v>
      </c>
      <c r="BE22" s="296"/>
      <c r="BF22" s="188" t="s">
        <v>821</v>
      </c>
      <c r="BG22" s="188" t="s">
        <v>510</v>
      </c>
      <c r="BK22" s="230" t="s">
        <v>820</v>
      </c>
      <c r="BL22" s="399">
        <v>-1</v>
      </c>
      <c r="BM22" s="399">
        <v>-1</v>
      </c>
      <c r="BN22" s="399">
        <v>-1</v>
      </c>
      <c r="BO22" s="399"/>
      <c r="BP22" s="181" t="e">
        <f t="shared" si="35"/>
        <v>#N/A</v>
      </c>
      <c r="BQ22" s="42" t="e">
        <f t="shared" si="12"/>
        <v>#N/A</v>
      </c>
      <c r="BR22" s="43" t="e">
        <f t="shared" si="13"/>
        <v>#N/A</v>
      </c>
      <c r="BS22" s="43" t="e">
        <f t="shared" si="14"/>
        <v>#N/A</v>
      </c>
      <c r="BT22" s="21">
        <v>-1</v>
      </c>
      <c r="BU22" s="21">
        <v>-1</v>
      </c>
      <c r="BV22" s="181" t="e">
        <f t="shared" si="27"/>
        <v>#N/A</v>
      </c>
      <c r="BW22" s="42" t="e">
        <f t="shared" si="54"/>
        <v>#N/A</v>
      </c>
      <c r="BX22" s="296"/>
      <c r="BY22" s="188" t="s">
        <v>821</v>
      </c>
      <c r="BZ22" s="188" t="s">
        <v>510</v>
      </c>
      <c r="CD22" s="230" t="s">
        <v>820</v>
      </c>
      <c r="CE22" s="21">
        <v>-1</v>
      </c>
      <c r="CF22" s="21">
        <v>-1</v>
      </c>
      <c r="CG22" s="21">
        <v>-1</v>
      </c>
      <c r="CH22" s="21"/>
      <c r="CI22" s="181" t="e">
        <f t="shared" si="36"/>
        <v>#N/A</v>
      </c>
      <c r="CJ22" s="42" t="e">
        <f t="shared" si="16"/>
        <v>#N/A</v>
      </c>
      <c r="CK22" s="43" t="e">
        <f t="shared" si="17"/>
        <v>#N/A</v>
      </c>
      <c r="CL22" s="43" t="e">
        <f t="shared" si="18"/>
        <v>#N/A</v>
      </c>
      <c r="CM22" s="21">
        <v>-1</v>
      </c>
      <c r="CN22" s="21">
        <v>-1</v>
      </c>
      <c r="CO22" s="181" t="e">
        <f t="shared" si="28"/>
        <v>#N/A</v>
      </c>
      <c r="CP22" s="42" t="e">
        <f t="shared" si="19"/>
        <v>#N/A</v>
      </c>
      <c r="CQ22" s="296"/>
      <c r="CR22" s="188" t="s">
        <v>821</v>
      </c>
      <c r="CS22" s="188" t="s">
        <v>510</v>
      </c>
      <c r="CW22" s="230" t="s">
        <v>820</v>
      </c>
      <c r="CX22" s="21">
        <v>-1</v>
      </c>
      <c r="CY22" s="21">
        <v>-1</v>
      </c>
      <c r="CZ22" s="21">
        <v>-1</v>
      </c>
      <c r="DA22" s="21"/>
      <c r="DB22" s="181" t="e">
        <f t="shared" si="37"/>
        <v>#N/A</v>
      </c>
      <c r="DC22" s="42" t="e">
        <f t="shared" si="20"/>
        <v>#N/A</v>
      </c>
      <c r="DD22" s="43" t="e">
        <f t="shared" si="21"/>
        <v>#N/A</v>
      </c>
      <c r="DE22" s="43" t="e">
        <f t="shared" si="22"/>
        <v>#N/A</v>
      </c>
      <c r="DF22" s="21">
        <v>-1</v>
      </c>
      <c r="DG22" s="21">
        <v>-1</v>
      </c>
      <c r="DH22" s="181" t="e">
        <f t="shared" si="29"/>
        <v>#N/A</v>
      </c>
      <c r="DI22" s="42" t="e">
        <f t="shared" si="30"/>
        <v>#N/A</v>
      </c>
      <c r="DJ22" s="296"/>
      <c r="DK22" s="217" t="s">
        <v>821</v>
      </c>
      <c r="DL22" s="217" t="s">
        <v>510</v>
      </c>
      <c r="DM22" s="217"/>
      <c r="DN22" s="217"/>
      <c r="DO22" s="217"/>
      <c r="DP22" s="232" t="s">
        <v>822</v>
      </c>
    </row>
    <row r="23" spans="1:120" s="4" customFormat="1" ht="88.25" customHeight="1">
      <c r="A23" s="31" t="s">
        <v>271</v>
      </c>
      <c r="B23" s="24" t="s">
        <v>60</v>
      </c>
      <c r="C23" s="24" t="s">
        <v>39</v>
      </c>
      <c r="D23" s="16" t="s">
        <v>65</v>
      </c>
      <c r="E23" s="17">
        <v>20</v>
      </c>
      <c r="F23" s="38" t="s">
        <v>297</v>
      </c>
      <c r="G23" s="21">
        <v>1</v>
      </c>
      <c r="H23" s="21">
        <v>1</v>
      </c>
      <c r="I23" s="21">
        <v>1</v>
      </c>
      <c r="J23" s="21"/>
      <c r="K23" s="181" t="e">
        <f t="shared" si="31"/>
        <v>#N/A</v>
      </c>
      <c r="L23" s="42" t="e">
        <f t="shared" si="0"/>
        <v>#N/A</v>
      </c>
      <c r="M23" s="43" t="e">
        <f t="shared" si="1"/>
        <v>#N/A</v>
      </c>
      <c r="N23" s="43" t="e">
        <f t="shared" si="2"/>
        <v>#N/A</v>
      </c>
      <c r="O23" s="44">
        <v>3</v>
      </c>
      <c r="P23" s="44">
        <v>3</v>
      </c>
      <c r="Q23" s="181" t="e">
        <f t="shared" si="23"/>
        <v>#N/A</v>
      </c>
      <c r="R23" s="390" t="e">
        <f t="shared" ref="R23" si="65">VLOOKUP(N23&amp;P23,futurerisk,3,FALSE)</f>
        <v>#N/A</v>
      </c>
      <c r="S23" s="296" t="s">
        <v>174</v>
      </c>
      <c r="T23" s="300" t="s">
        <v>175</v>
      </c>
      <c r="U23" s="188"/>
      <c r="V23" s="188"/>
      <c r="W23" s="188"/>
      <c r="X23" s="188"/>
      <c r="Y23" s="230"/>
      <c r="Z23" s="21">
        <v>1</v>
      </c>
      <c r="AA23" s="21">
        <v>1</v>
      </c>
      <c r="AB23" s="21">
        <v>1</v>
      </c>
      <c r="AC23" s="21"/>
      <c r="AD23" s="181" t="e">
        <f t="shared" si="32"/>
        <v>#N/A</v>
      </c>
      <c r="AE23" s="42" t="e">
        <f t="shared" si="33"/>
        <v>#N/A</v>
      </c>
      <c r="AF23" s="43" t="e">
        <f t="shared" si="5"/>
        <v>#N/A</v>
      </c>
      <c r="AG23" s="43" t="e">
        <f t="shared" si="6"/>
        <v>#N/A</v>
      </c>
      <c r="AH23" s="44">
        <v>3</v>
      </c>
      <c r="AI23" s="44">
        <v>3</v>
      </c>
      <c r="AJ23" s="181" t="e">
        <f t="shared" si="25"/>
        <v>#N/A</v>
      </c>
      <c r="AK23" s="390" t="e">
        <f t="shared" si="55"/>
        <v>#N/A</v>
      </c>
      <c r="AL23" s="296" t="s">
        <v>174</v>
      </c>
      <c r="AM23" s="300" t="s">
        <v>175</v>
      </c>
      <c r="AN23" s="243"/>
      <c r="AO23" s="243"/>
      <c r="AP23" s="243"/>
      <c r="AQ23" s="243"/>
      <c r="AR23" s="244"/>
      <c r="AS23" s="21">
        <v>1</v>
      </c>
      <c r="AT23" s="21">
        <v>1</v>
      </c>
      <c r="AU23" s="21">
        <v>1</v>
      </c>
      <c r="AV23" s="21"/>
      <c r="AW23" s="181">
        <f t="shared" si="34"/>
        <v>2</v>
      </c>
      <c r="AX23" s="393" t="s">
        <v>34</v>
      </c>
      <c r="AY23" s="394">
        <v>2</v>
      </c>
      <c r="AZ23" s="394">
        <v>2</v>
      </c>
      <c r="BA23" s="395">
        <v>3</v>
      </c>
      <c r="BB23" s="395">
        <v>3</v>
      </c>
      <c r="BC23" s="181" t="str">
        <f t="shared" si="26"/>
        <v>23</v>
      </c>
      <c r="BD23" s="396" t="s">
        <v>34</v>
      </c>
      <c r="BE23" s="397" t="s">
        <v>174</v>
      </c>
      <c r="BF23" s="300" t="s">
        <v>175</v>
      </c>
      <c r="BG23" s="188"/>
      <c r="BH23" s="188"/>
      <c r="BI23" s="188"/>
      <c r="BJ23" s="188"/>
      <c r="BK23" s="230"/>
      <c r="BL23" s="399">
        <v>1</v>
      </c>
      <c r="BM23" s="399">
        <v>1</v>
      </c>
      <c r="BN23" s="399">
        <v>1</v>
      </c>
      <c r="BO23" s="399"/>
      <c r="BP23" s="181" t="e">
        <f t="shared" si="35"/>
        <v>#N/A</v>
      </c>
      <c r="BQ23" s="42" t="e">
        <f t="shared" si="12"/>
        <v>#N/A</v>
      </c>
      <c r="BR23" s="43" t="e">
        <f t="shared" si="13"/>
        <v>#N/A</v>
      </c>
      <c r="BS23" s="43" t="e">
        <f t="shared" si="14"/>
        <v>#N/A</v>
      </c>
      <c r="BT23" s="44">
        <v>3</v>
      </c>
      <c r="BU23" s="44">
        <v>3</v>
      </c>
      <c r="BV23" s="181" t="e">
        <f t="shared" si="27"/>
        <v>#N/A</v>
      </c>
      <c r="BW23" s="390" t="e">
        <f t="shared" si="54"/>
        <v>#N/A</v>
      </c>
      <c r="BX23" s="296" t="s">
        <v>174</v>
      </c>
      <c r="BY23" s="300" t="s">
        <v>175</v>
      </c>
      <c r="BZ23" s="188"/>
      <c r="CA23" s="188"/>
      <c r="CB23" s="188"/>
      <c r="CC23" s="188"/>
      <c r="CD23" s="230"/>
      <c r="CE23" s="399">
        <v>1</v>
      </c>
      <c r="CF23" s="399">
        <v>1</v>
      </c>
      <c r="CG23" s="399">
        <v>1</v>
      </c>
      <c r="CH23" s="399"/>
      <c r="CI23" s="181" t="e">
        <f t="shared" si="36"/>
        <v>#N/A</v>
      </c>
      <c r="CJ23" s="42" t="e">
        <f>VLOOKUP(CK23*CG23,biorisk,3,FALSE)</f>
        <v>#N/A</v>
      </c>
      <c r="CK23" s="43" t="e">
        <f>VLOOKUP(CE23*CF23,likelihood,2,FALSE)</f>
        <v>#N/A</v>
      </c>
      <c r="CL23" s="43" t="e">
        <f>VLOOKUP(CK23*CG23,biorisk,2,FALSE)</f>
        <v>#N/A</v>
      </c>
      <c r="CM23" s="44">
        <v>3</v>
      </c>
      <c r="CN23" s="44">
        <v>3</v>
      </c>
      <c r="CO23" s="181" t="e">
        <f t="shared" si="28"/>
        <v>#N/A</v>
      </c>
      <c r="CP23" s="390" t="e">
        <f t="shared" ref="CP23" si="66">VLOOKUP(CL23&amp;CN23,futurerisk,3,FALSE)</f>
        <v>#N/A</v>
      </c>
      <c r="CQ23" s="296" t="s">
        <v>174</v>
      </c>
      <c r="CR23" s="300" t="s">
        <v>175</v>
      </c>
      <c r="CS23" s="188"/>
      <c r="CT23" s="188"/>
      <c r="CU23" s="188"/>
      <c r="CV23" s="188"/>
      <c r="CW23" s="230"/>
      <c r="CX23" s="399">
        <v>1</v>
      </c>
      <c r="CY23" s="399">
        <v>1</v>
      </c>
      <c r="CZ23" s="399">
        <v>1</v>
      </c>
      <c r="DA23" s="399"/>
      <c r="DB23" s="181" t="e">
        <f t="shared" si="37"/>
        <v>#N/A</v>
      </c>
      <c r="DC23" s="42" t="e">
        <f t="shared" ref="DC23" si="67">VLOOKUP(DD23*CZ23,biorisk,3,FALSE)</f>
        <v>#N/A</v>
      </c>
      <c r="DD23" s="43" t="e">
        <f t="shared" ref="DD23" si="68">VLOOKUP(CX23*CY23,likelihood,2,FALSE)</f>
        <v>#N/A</v>
      </c>
      <c r="DE23" s="43" t="e">
        <f t="shared" ref="DE23" si="69">VLOOKUP(DD23*CZ23,biorisk,2,FALSE)</f>
        <v>#N/A</v>
      </c>
      <c r="DF23" s="44">
        <v>3</v>
      </c>
      <c r="DG23" s="44">
        <v>3</v>
      </c>
      <c r="DH23" s="181" t="e">
        <f t="shared" si="29"/>
        <v>#N/A</v>
      </c>
      <c r="DI23" s="390" t="e">
        <f t="shared" ref="DI23" si="70">VLOOKUP(DE23&amp;DG23,futurerisk,3,FALSE)</f>
        <v>#N/A</v>
      </c>
      <c r="DJ23" s="296" t="s">
        <v>174</v>
      </c>
      <c r="DK23" s="300" t="s">
        <v>175</v>
      </c>
      <c r="DL23" s="188"/>
      <c r="DM23" s="188"/>
      <c r="DN23" s="188"/>
      <c r="DO23" s="188"/>
      <c r="DP23" s="188"/>
    </row>
    <row r="24" spans="1:120" s="4" customFormat="1" ht="157.5" customHeight="1">
      <c r="A24" s="31" t="s">
        <v>307</v>
      </c>
      <c r="B24" s="24" t="s">
        <v>60</v>
      </c>
      <c r="C24" s="24" t="s">
        <v>54</v>
      </c>
      <c r="D24" s="16" t="s">
        <v>66</v>
      </c>
      <c r="E24" s="17">
        <v>21</v>
      </c>
      <c r="F24" s="38" t="s">
        <v>308</v>
      </c>
      <c r="G24" s="21">
        <v>-1</v>
      </c>
      <c r="H24" s="21">
        <v>-1</v>
      </c>
      <c r="I24" s="21">
        <v>-1</v>
      </c>
      <c r="J24" s="21"/>
      <c r="K24" s="181" t="e">
        <f t="shared" si="31"/>
        <v>#N/A</v>
      </c>
      <c r="L24" s="42" t="e">
        <f t="shared" si="0"/>
        <v>#N/A</v>
      </c>
      <c r="M24" s="43" t="e">
        <f t="shared" si="1"/>
        <v>#N/A</v>
      </c>
      <c r="N24" s="43" t="e">
        <f t="shared" si="2"/>
        <v>#N/A</v>
      </c>
      <c r="O24" s="44">
        <v>-1</v>
      </c>
      <c r="P24" s="44">
        <v>-1</v>
      </c>
      <c r="Q24" s="181" t="e">
        <f t="shared" si="23"/>
        <v>#N/A</v>
      </c>
      <c r="R24" s="42" t="e">
        <f t="shared" si="3"/>
        <v>#N/A</v>
      </c>
      <c r="S24" s="296"/>
      <c r="T24" s="188" t="s">
        <v>823</v>
      </c>
      <c r="U24" s="188"/>
      <c r="V24" s="188"/>
      <c r="W24" s="188"/>
      <c r="X24" s="188"/>
      <c r="Y24" s="230" t="s">
        <v>824</v>
      </c>
      <c r="Z24" s="21">
        <v>-1</v>
      </c>
      <c r="AA24" s="21">
        <v>-1</v>
      </c>
      <c r="AB24" s="21">
        <v>-1</v>
      </c>
      <c r="AC24" s="21"/>
      <c r="AD24" s="181" t="e">
        <f t="shared" si="32"/>
        <v>#N/A</v>
      </c>
      <c r="AE24" s="42" t="e">
        <f t="shared" ref="AE24:AE25" si="71">VLOOKUP(AF24*AB24,biorisk,3,FALSE)</f>
        <v>#N/A</v>
      </c>
      <c r="AF24" s="43" t="e">
        <f t="shared" ref="AF24:AF25" si="72">VLOOKUP(Z24*AA24,likelihood,2,FALSE)</f>
        <v>#N/A</v>
      </c>
      <c r="AG24" s="43" t="e">
        <f t="shared" ref="AG24:AG25" si="73">VLOOKUP(AF24*AB24,biorisk,2,FALSE)</f>
        <v>#N/A</v>
      </c>
      <c r="AH24" s="44">
        <v>-1</v>
      </c>
      <c r="AI24" s="44">
        <v>-1</v>
      </c>
      <c r="AJ24" s="181" t="e">
        <f t="shared" si="25"/>
        <v>#N/A</v>
      </c>
      <c r="AK24" s="42" t="e">
        <f t="shared" si="55"/>
        <v>#N/A</v>
      </c>
      <c r="AL24" s="296"/>
      <c r="AM24" s="243" t="s">
        <v>825</v>
      </c>
      <c r="AN24" s="243"/>
      <c r="AO24" s="243"/>
      <c r="AP24" s="243"/>
      <c r="AQ24" s="243"/>
      <c r="AR24" s="244" t="s">
        <v>826</v>
      </c>
      <c r="AS24" s="21">
        <v>-1</v>
      </c>
      <c r="AT24" s="21">
        <v>-1</v>
      </c>
      <c r="AU24" s="21">
        <v>-1</v>
      </c>
      <c r="AV24" s="21"/>
      <c r="AW24" s="181" t="e">
        <f t="shared" si="34"/>
        <v>#N/A</v>
      </c>
      <c r="AX24" s="42" t="e">
        <f t="shared" si="8"/>
        <v>#N/A</v>
      </c>
      <c r="AY24" s="43" t="e">
        <f t="shared" si="9"/>
        <v>#N/A</v>
      </c>
      <c r="AZ24" s="43" t="e">
        <f t="shared" si="10"/>
        <v>#N/A</v>
      </c>
      <c r="BA24" s="44">
        <v>-1</v>
      </c>
      <c r="BB24" s="44">
        <v>-1</v>
      </c>
      <c r="BC24" s="181" t="e">
        <f t="shared" si="26"/>
        <v>#N/A</v>
      </c>
      <c r="BD24" s="42" t="e">
        <f t="shared" si="53"/>
        <v>#N/A</v>
      </c>
      <c r="BE24" s="296"/>
      <c r="BF24" s="188" t="s">
        <v>823</v>
      </c>
      <c r="BG24" s="217"/>
      <c r="BH24" s="217"/>
      <c r="BI24" s="217"/>
      <c r="BJ24" s="217"/>
      <c r="BK24" s="232" t="s">
        <v>824</v>
      </c>
      <c r="BL24" s="399">
        <v>-1</v>
      </c>
      <c r="BM24" s="399">
        <v>-1</v>
      </c>
      <c r="BN24" s="399">
        <v>-1</v>
      </c>
      <c r="BO24" s="399"/>
      <c r="BP24" s="181" t="e">
        <f t="shared" si="35"/>
        <v>#N/A</v>
      </c>
      <c r="BQ24" s="42" t="e">
        <f t="shared" si="12"/>
        <v>#N/A</v>
      </c>
      <c r="BR24" s="43" t="e">
        <f t="shared" si="13"/>
        <v>#N/A</v>
      </c>
      <c r="BS24" s="43" t="e">
        <f t="shared" si="14"/>
        <v>#N/A</v>
      </c>
      <c r="BT24" s="21">
        <v>-1</v>
      </c>
      <c r="BU24" s="21">
        <v>-1</v>
      </c>
      <c r="BV24" s="181" t="e">
        <f t="shared" si="27"/>
        <v>#N/A</v>
      </c>
      <c r="BW24" s="42" t="e">
        <f t="shared" si="54"/>
        <v>#N/A</v>
      </c>
      <c r="BX24" s="296"/>
      <c r="BY24" s="188" t="s">
        <v>823</v>
      </c>
      <c r="BZ24" s="217"/>
      <c r="CA24" s="217"/>
      <c r="CB24" s="217"/>
      <c r="CC24" s="217"/>
      <c r="CD24" s="232" t="s">
        <v>824</v>
      </c>
      <c r="CE24" s="21">
        <v>-1</v>
      </c>
      <c r="CF24" s="21">
        <v>-1</v>
      </c>
      <c r="CG24" s="21">
        <v>-1</v>
      </c>
      <c r="CH24" s="21"/>
      <c r="CI24" s="181" t="e">
        <f t="shared" si="36"/>
        <v>#N/A</v>
      </c>
      <c r="CJ24" s="42" t="e">
        <f>VLOOKUP(CK24*CG24,biorisk,3,FALSE)</f>
        <v>#N/A</v>
      </c>
      <c r="CK24" s="43" t="e">
        <f>VLOOKUP(CE24*CF24,likelihood,2,FALSE)</f>
        <v>#N/A</v>
      </c>
      <c r="CL24" s="43" t="e">
        <f>VLOOKUP(CK24*CG24,biorisk,2,FALSE)</f>
        <v>#N/A</v>
      </c>
      <c r="CM24" s="21">
        <v>-1</v>
      </c>
      <c r="CN24" s="21">
        <v>-1</v>
      </c>
      <c r="CO24" s="181" t="e">
        <f t="shared" si="28"/>
        <v>#N/A</v>
      </c>
      <c r="CP24" s="42" t="e">
        <f t="shared" si="19"/>
        <v>#N/A</v>
      </c>
      <c r="CQ24" s="296"/>
      <c r="CR24" s="188" t="s">
        <v>823</v>
      </c>
      <c r="CS24" s="217"/>
      <c r="CT24" s="217"/>
      <c r="CU24" s="217"/>
      <c r="CV24" s="217"/>
      <c r="CW24" s="232" t="s">
        <v>824</v>
      </c>
      <c r="CX24" s="21">
        <v>-1</v>
      </c>
      <c r="CY24" s="21">
        <v>-1</v>
      </c>
      <c r="CZ24" s="21">
        <v>-1</v>
      </c>
      <c r="DA24" s="21"/>
      <c r="DB24" s="181" t="e">
        <f t="shared" si="37"/>
        <v>#N/A</v>
      </c>
      <c r="DC24" s="42" t="e">
        <f>VLOOKUP(DD24*CZ24,biorisk,3,FALSE)</f>
        <v>#N/A</v>
      </c>
      <c r="DD24" s="43" t="e">
        <f>VLOOKUP(CX24*CY24,likelihood,2,FALSE)</f>
        <v>#N/A</v>
      </c>
      <c r="DE24" s="43" t="e">
        <f>VLOOKUP(DD24*CZ24,biorisk,2,FALSE)</f>
        <v>#N/A</v>
      </c>
      <c r="DF24" s="21">
        <v>-1</v>
      </c>
      <c r="DG24" s="21">
        <v>-1</v>
      </c>
      <c r="DH24" s="181" t="e">
        <f t="shared" si="29"/>
        <v>#N/A</v>
      </c>
      <c r="DI24" s="42" t="e">
        <f t="shared" si="30"/>
        <v>#N/A</v>
      </c>
      <c r="DJ24" s="296"/>
      <c r="DK24" s="243" t="s">
        <v>827</v>
      </c>
      <c r="DL24" s="243"/>
      <c r="DM24" s="243"/>
      <c r="DN24" s="243"/>
      <c r="DO24" s="188" t="s">
        <v>823</v>
      </c>
      <c r="DP24" s="244" t="s">
        <v>826</v>
      </c>
    </row>
    <row r="25" spans="1:120" s="4" customFormat="1" ht="88.25" customHeight="1">
      <c r="A25" s="31" t="s">
        <v>307</v>
      </c>
      <c r="B25" s="24" t="s">
        <v>60</v>
      </c>
      <c r="C25" s="24" t="s">
        <v>54</v>
      </c>
      <c r="D25" s="16" t="s">
        <v>67</v>
      </c>
      <c r="E25" s="17">
        <v>22</v>
      </c>
      <c r="F25" s="38" t="s">
        <v>308</v>
      </c>
      <c r="G25" s="21">
        <v>-1</v>
      </c>
      <c r="H25" s="21">
        <v>-1</v>
      </c>
      <c r="I25" s="21">
        <v>-1</v>
      </c>
      <c r="J25" s="21"/>
      <c r="K25" s="181" t="e">
        <f t="shared" si="31"/>
        <v>#N/A</v>
      </c>
      <c r="L25" s="42" t="e">
        <f t="shared" si="0"/>
        <v>#N/A</v>
      </c>
      <c r="M25" s="43" t="e">
        <f t="shared" si="1"/>
        <v>#N/A</v>
      </c>
      <c r="N25" s="43" t="e">
        <f t="shared" si="2"/>
        <v>#N/A</v>
      </c>
      <c r="O25" s="44">
        <v>-1</v>
      </c>
      <c r="P25" s="44">
        <v>-1</v>
      </c>
      <c r="Q25" s="181" t="e">
        <f t="shared" si="23"/>
        <v>#N/A</v>
      </c>
      <c r="R25" s="42" t="e">
        <f t="shared" si="3"/>
        <v>#N/A</v>
      </c>
      <c r="S25" s="296"/>
      <c r="T25" s="188" t="s">
        <v>823</v>
      </c>
      <c r="U25" s="188"/>
      <c r="V25" s="188"/>
      <c r="W25" s="188"/>
      <c r="X25" s="188"/>
      <c r="Y25" s="230" t="s">
        <v>824</v>
      </c>
      <c r="Z25" s="21">
        <v>-1</v>
      </c>
      <c r="AA25" s="21">
        <v>-1</v>
      </c>
      <c r="AB25" s="21">
        <v>-1</v>
      </c>
      <c r="AC25" s="21"/>
      <c r="AD25" s="181" t="e">
        <f t="shared" si="32"/>
        <v>#N/A</v>
      </c>
      <c r="AE25" s="42" t="e">
        <f t="shared" si="71"/>
        <v>#N/A</v>
      </c>
      <c r="AF25" s="43" t="e">
        <f t="shared" si="72"/>
        <v>#N/A</v>
      </c>
      <c r="AG25" s="43" t="e">
        <f t="shared" si="73"/>
        <v>#N/A</v>
      </c>
      <c r="AH25" s="44">
        <v>-1</v>
      </c>
      <c r="AI25" s="44">
        <v>-1</v>
      </c>
      <c r="AJ25" s="181" t="e">
        <f t="shared" si="25"/>
        <v>#N/A</v>
      </c>
      <c r="AK25" s="42" t="e">
        <f t="shared" si="55"/>
        <v>#N/A</v>
      </c>
      <c r="AL25" s="296"/>
      <c r="AM25" s="188" t="s">
        <v>823</v>
      </c>
      <c r="AN25" s="217"/>
      <c r="AO25" s="217"/>
      <c r="AP25" s="217"/>
      <c r="AQ25" s="217"/>
      <c r="AR25" s="232" t="s">
        <v>824</v>
      </c>
      <c r="AS25" s="21">
        <v>-1</v>
      </c>
      <c r="AT25" s="21">
        <v>-1</v>
      </c>
      <c r="AU25" s="21">
        <v>-1</v>
      </c>
      <c r="AV25" s="21"/>
      <c r="AW25" s="181" t="e">
        <f t="shared" si="34"/>
        <v>#N/A</v>
      </c>
      <c r="AX25" s="42" t="e">
        <f t="shared" ref="AX25" si="74">VLOOKUP(AY25*AU25,biorisk,3,FALSE)</f>
        <v>#N/A</v>
      </c>
      <c r="AY25" s="43" t="e">
        <f t="shared" ref="AY25" si="75">VLOOKUP(AS25*AT25,likelihood,2,FALSE)</f>
        <v>#N/A</v>
      </c>
      <c r="AZ25" s="43" t="e">
        <f t="shared" ref="AZ25" si="76">VLOOKUP(AY25*AU25,biorisk,2,FALSE)</f>
        <v>#N/A</v>
      </c>
      <c r="BA25" s="44">
        <v>-1</v>
      </c>
      <c r="BB25" s="44">
        <v>-1</v>
      </c>
      <c r="BC25" s="181" t="e">
        <f t="shared" si="26"/>
        <v>#N/A</v>
      </c>
      <c r="BD25" s="42" t="e">
        <f t="shared" si="53"/>
        <v>#N/A</v>
      </c>
      <c r="BE25" s="296"/>
      <c r="BF25" s="188" t="s">
        <v>823</v>
      </c>
      <c r="BG25" s="217"/>
      <c r="BH25" s="217"/>
      <c r="BI25" s="217"/>
      <c r="BJ25" s="217"/>
      <c r="BK25" s="232" t="s">
        <v>824</v>
      </c>
      <c r="BL25" s="399">
        <v>-1</v>
      </c>
      <c r="BM25" s="399">
        <v>-1</v>
      </c>
      <c r="BN25" s="399">
        <v>-1</v>
      </c>
      <c r="BO25" s="399"/>
      <c r="BP25" s="181" t="e">
        <f t="shared" si="35"/>
        <v>#N/A</v>
      </c>
      <c r="BQ25" s="42" t="e">
        <f t="shared" si="12"/>
        <v>#N/A</v>
      </c>
      <c r="BR25" s="43" t="e">
        <f t="shared" si="13"/>
        <v>#N/A</v>
      </c>
      <c r="BS25" s="43" t="e">
        <f t="shared" si="14"/>
        <v>#N/A</v>
      </c>
      <c r="BT25" s="21">
        <v>-1</v>
      </c>
      <c r="BU25" s="21">
        <v>-1</v>
      </c>
      <c r="BV25" s="181" t="e">
        <f t="shared" si="27"/>
        <v>#N/A</v>
      </c>
      <c r="BW25" s="42" t="e">
        <f t="shared" si="54"/>
        <v>#N/A</v>
      </c>
      <c r="BX25" s="296"/>
      <c r="BY25" s="188" t="s">
        <v>823</v>
      </c>
      <c r="BZ25" s="217"/>
      <c r="CA25" s="217"/>
      <c r="CB25" s="217"/>
      <c r="CC25" s="217"/>
      <c r="CD25" s="232" t="s">
        <v>824</v>
      </c>
      <c r="CE25" s="21">
        <v>-1</v>
      </c>
      <c r="CF25" s="21">
        <v>-1</v>
      </c>
      <c r="CG25" s="21">
        <v>-1</v>
      </c>
      <c r="CH25" s="21"/>
      <c r="CI25" s="181" t="e">
        <f t="shared" si="36"/>
        <v>#N/A</v>
      </c>
      <c r="CJ25" s="42" t="e">
        <f>VLOOKUP(CK25*CG25,biorisk,3,FALSE)</f>
        <v>#N/A</v>
      </c>
      <c r="CK25" s="43" t="e">
        <f>VLOOKUP(CE25*CF25,likelihood,2,FALSE)</f>
        <v>#N/A</v>
      </c>
      <c r="CL25" s="43" t="e">
        <f>VLOOKUP(CK25*CG25,biorisk,2,FALSE)</f>
        <v>#N/A</v>
      </c>
      <c r="CM25" s="21">
        <v>-1</v>
      </c>
      <c r="CN25" s="21">
        <v>-1</v>
      </c>
      <c r="CO25" s="181" t="e">
        <f t="shared" si="28"/>
        <v>#N/A</v>
      </c>
      <c r="CP25" s="42" t="e">
        <f t="shared" si="19"/>
        <v>#N/A</v>
      </c>
      <c r="CQ25" s="296"/>
      <c r="CR25" s="188" t="s">
        <v>823</v>
      </c>
      <c r="CS25" s="217"/>
      <c r="CT25" s="217"/>
      <c r="CU25" s="217"/>
      <c r="CV25" s="217"/>
      <c r="CW25" s="232" t="s">
        <v>824</v>
      </c>
      <c r="CX25" s="21">
        <v>-1</v>
      </c>
      <c r="CY25" s="21">
        <v>-1</v>
      </c>
      <c r="CZ25" s="21">
        <v>-1</v>
      </c>
      <c r="DA25" s="21"/>
      <c r="DB25" s="181" t="e">
        <f t="shared" si="37"/>
        <v>#N/A</v>
      </c>
      <c r="DC25" s="42" t="e">
        <f>VLOOKUP(DD25*CZ25,biorisk,3,FALSE)</f>
        <v>#N/A</v>
      </c>
      <c r="DD25" s="43" t="e">
        <f>VLOOKUP(CX25*CY25,likelihood,2,FALSE)</f>
        <v>#N/A</v>
      </c>
      <c r="DE25" s="43" t="e">
        <f>VLOOKUP(DD25*CZ25,biorisk,2,FALSE)</f>
        <v>#N/A</v>
      </c>
      <c r="DF25" s="21">
        <v>-1</v>
      </c>
      <c r="DG25" s="21">
        <v>-1</v>
      </c>
      <c r="DH25" s="181" t="e">
        <f t="shared" si="29"/>
        <v>#N/A</v>
      </c>
      <c r="DI25" s="42" t="e">
        <f t="shared" si="30"/>
        <v>#N/A</v>
      </c>
      <c r="DJ25" s="296"/>
      <c r="DK25" s="243" t="s">
        <v>827</v>
      </c>
      <c r="DL25" s="243"/>
      <c r="DM25" s="243"/>
      <c r="DN25" s="243"/>
      <c r="DO25" s="188" t="s">
        <v>823</v>
      </c>
      <c r="DP25" s="244" t="s">
        <v>826</v>
      </c>
    </row>
    <row r="26" spans="1:120" s="4" customFormat="1" ht="88.25" customHeight="1">
      <c r="A26" s="31" t="s">
        <v>319</v>
      </c>
      <c r="B26" s="24" t="s">
        <v>60</v>
      </c>
      <c r="C26" s="24" t="s">
        <v>54</v>
      </c>
      <c r="D26" s="16" t="s">
        <v>69</v>
      </c>
      <c r="E26" s="17">
        <v>23</v>
      </c>
      <c r="F26" s="38"/>
      <c r="G26" s="21"/>
      <c r="H26" s="21"/>
      <c r="I26" s="21"/>
      <c r="J26" s="21"/>
      <c r="K26" s="181" t="e">
        <f t="shared" si="31"/>
        <v>#N/A</v>
      </c>
      <c r="L26" s="42" t="e">
        <f t="shared" si="0"/>
        <v>#N/A</v>
      </c>
      <c r="M26" s="43" t="e">
        <f t="shared" si="1"/>
        <v>#N/A</v>
      </c>
      <c r="N26" s="43" t="e">
        <f t="shared" si="2"/>
        <v>#N/A</v>
      </c>
      <c r="O26" s="44"/>
      <c r="P26" s="44"/>
      <c r="Q26" s="181" t="e">
        <f t="shared" si="23"/>
        <v>#N/A</v>
      </c>
      <c r="R26" s="42" t="e">
        <f t="shared" si="3"/>
        <v>#N/A</v>
      </c>
      <c r="S26" s="296"/>
      <c r="T26" s="188"/>
      <c r="U26" s="188"/>
      <c r="V26" s="188"/>
      <c r="W26" s="188"/>
      <c r="X26" s="188"/>
      <c r="Y26" s="230"/>
      <c r="Z26" s="21"/>
      <c r="AA26" s="21"/>
      <c r="AB26" s="21"/>
      <c r="AC26" s="21"/>
      <c r="AD26" s="181" t="e">
        <f t="shared" si="32"/>
        <v>#N/A</v>
      </c>
      <c r="AE26" s="42" t="e">
        <f t="shared" si="33"/>
        <v>#N/A</v>
      </c>
      <c r="AF26" s="43" t="e">
        <f t="shared" si="5"/>
        <v>#N/A</v>
      </c>
      <c r="AG26" s="43" t="e">
        <f t="shared" si="6"/>
        <v>#N/A</v>
      </c>
      <c r="AH26" s="44"/>
      <c r="AI26" s="44"/>
      <c r="AJ26" s="181" t="e">
        <f t="shared" si="25"/>
        <v>#N/A</v>
      </c>
      <c r="AK26" s="42" t="e">
        <f t="shared" si="55"/>
        <v>#N/A</v>
      </c>
      <c r="AL26" s="296"/>
      <c r="AM26" s="243"/>
      <c r="AN26" s="243"/>
      <c r="AO26" s="243"/>
      <c r="AP26" s="243"/>
      <c r="AQ26" s="243"/>
      <c r="AR26" s="244"/>
      <c r="AS26" s="21"/>
      <c r="AT26" s="21"/>
      <c r="AU26" s="21"/>
      <c r="AV26" s="21"/>
      <c r="AW26" s="181" t="e">
        <f t="shared" si="34"/>
        <v>#N/A</v>
      </c>
      <c r="AX26" s="42" t="e">
        <f t="shared" si="8"/>
        <v>#N/A</v>
      </c>
      <c r="AY26" s="43" t="e">
        <f t="shared" si="9"/>
        <v>#N/A</v>
      </c>
      <c r="AZ26" s="43" t="e">
        <f t="shared" si="10"/>
        <v>#N/A</v>
      </c>
      <c r="BA26" s="44"/>
      <c r="BB26" s="44"/>
      <c r="BC26" s="181" t="e">
        <f t="shared" si="26"/>
        <v>#N/A</v>
      </c>
      <c r="BD26" s="42" t="e">
        <f t="shared" si="53"/>
        <v>#N/A</v>
      </c>
      <c r="BE26" s="296"/>
      <c r="BF26" s="188"/>
      <c r="BG26" s="188"/>
      <c r="BH26" s="188"/>
      <c r="BI26" s="188"/>
      <c r="BJ26" s="188"/>
      <c r="BK26" s="230"/>
      <c r="BL26" s="399"/>
      <c r="BM26" s="399"/>
      <c r="BN26" s="399"/>
      <c r="BO26" s="399"/>
      <c r="BP26" s="181" t="e">
        <f t="shared" si="35"/>
        <v>#N/A</v>
      </c>
      <c r="BQ26" s="42" t="e">
        <f t="shared" si="12"/>
        <v>#N/A</v>
      </c>
      <c r="BR26" s="43" t="e">
        <f t="shared" si="13"/>
        <v>#N/A</v>
      </c>
      <c r="BS26" s="43" t="e">
        <f t="shared" si="14"/>
        <v>#N/A</v>
      </c>
      <c r="BT26" s="44"/>
      <c r="BU26" s="44"/>
      <c r="BV26" s="181" t="e">
        <f t="shared" si="27"/>
        <v>#N/A</v>
      </c>
      <c r="BW26" s="42" t="e">
        <f t="shared" si="54"/>
        <v>#N/A</v>
      </c>
      <c r="BX26" s="296"/>
      <c r="BY26" s="188"/>
      <c r="BZ26" s="188"/>
      <c r="CA26" s="188"/>
      <c r="CB26" s="188"/>
      <c r="CC26" s="188"/>
      <c r="CD26" s="230"/>
      <c r="CE26" s="21"/>
      <c r="CF26" s="21"/>
      <c r="CG26" s="21"/>
      <c r="CH26" s="21"/>
      <c r="CI26" s="181" t="e">
        <f t="shared" si="36"/>
        <v>#N/A</v>
      </c>
      <c r="CJ26" s="42" t="e">
        <f t="shared" si="16"/>
        <v>#N/A</v>
      </c>
      <c r="CK26" s="43" t="e">
        <f t="shared" si="17"/>
        <v>#N/A</v>
      </c>
      <c r="CL26" s="43" t="e">
        <f t="shared" si="18"/>
        <v>#N/A</v>
      </c>
      <c r="CM26" s="44"/>
      <c r="CN26" s="44"/>
      <c r="CO26" s="181" t="e">
        <f t="shared" si="28"/>
        <v>#N/A</v>
      </c>
      <c r="CP26" s="42" t="e">
        <f t="shared" si="19"/>
        <v>#N/A</v>
      </c>
      <c r="CQ26" s="296"/>
      <c r="CR26" s="188"/>
      <c r="CS26" s="188"/>
      <c r="CT26" s="188"/>
      <c r="CU26" s="188"/>
      <c r="CV26" s="188"/>
      <c r="CW26" s="230"/>
      <c r="CX26" s="21"/>
      <c r="CY26" s="21"/>
      <c r="CZ26" s="21"/>
      <c r="DA26" s="21"/>
      <c r="DB26" s="181" t="e">
        <f t="shared" si="37"/>
        <v>#N/A</v>
      </c>
      <c r="DC26" s="42" t="e">
        <f t="shared" si="20"/>
        <v>#N/A</v>
      </c>
      <c r="DD26" s="43" t="e">
        <f t="shared" si="21"/>
        <v>#N/A</v>
      </c>
      <c r="DE26" s="43" t="e">
        <f t="shared" si="22"/>
        <v>#N/A</v>
      </c>
      <c r="DF26" s="44"/>
      <c r="DG26" s="44"/>
      <c r="DH26" s="181" t="e">
        <f t="shared" si="29"/>
        <v>#N/A</v>
      </c>
      <c r="DI26" s="42" t="e">
        <f t="shared" si="30"/>
        <v>#N/A</v>
      </c>
      <c r="DJ26" s="296"/>
      <c r="DK26" s="188"/>
      <c r="DL26" s="188"/>
      <c r="DM26" s="188"/>
      <c r="DN26" s="188"/>
      <c r="DO26" s="188"/>
      <c r="DP26" s="188"/>
    </row>
    <row r="27" spans="1:120" ht="88.25" customHeight="1">
      <c r="A27" s="31" t="s">
        <v>319</v>
      </c>
      <c r="B27" s="24" t="s">
        <v>60</v>
      </c>
      <c r="C27" s="24" t="s">
        <v>54</v>
      </c>
      <c r="D27" s="16" t="s">
        <v>71</v>
      </c>
      <c r="E27" s="17">
        <v>24</v>
      </c>
      <c r="F27" s="38"/>
      <c r="G27" s="21"/>
      <c r="H27" s="21"/>
      <c r="I27" s="21"/>
      <c r="J27" s="21"/>
      <c r="K27" s="181" t="e">
        <f t="shared" si="31"/>
        <v>#N/A</v>
      </c>
      <c r="L27" s="42" t="e">
        <f t="shared" si="0"/>
        <v>#N/A</v>
      </c>
      <c r="M27" s="43" t="e">
        <f t="shared" si="1"/>
        <v>#N/A</v>
      </c>
      <c r="N27" s="43" t="e">
        <f t="shared" si="2"/>
        <v>#N/A</v>
      </c>
      <c r="O27" s="44"/>
      <c r="P27" s="44"/>
      <c r="Q27" s="181" t="e">
        <f t="shared" si="23"/>
        <v>#N/A</v>
      </c>
      <c r="R27" s="42" t="e">
        <f t="shared" si="3"/>
        <v>#N/A</v>
      </c>
      <c r="S27" s="296"/>
      <c r="Y27" s="230"/>
      <c r="Z27" s="21"/>
      <c r="AA27" s="21"/>
      <c r="AB27" s="21"/>
      <c r="AC27" s="21"/>
      <c r="AD27" s="181" t="e">
        <f t="shared" si="32"/>
        <v>#N/A</v>
      </c>
      <c r="AE27" s="42" t="e">
        <f t="shared" si="33"/>
        <v>#N/A</v>
      </c>
      <c r="AF27" s="43" t="e">
        <f t="shared" si="5"/>
        <v>#N/A</v>
      </c>
      <c r="AG27" s="43" t="e">
        <f t="shared" si="6"/>
        <v>#N/A</v>
      </c>
      <c r="AH27" s="44"/>
      <c r="AI27" s="44"/>
      <c r="AJ27" s="181" t="e">
        <f t="shared" si="25"/>
        <v>#N/A</v>
      </c>
      <c r="AK27" s="42" t="e">
        <f t="shared" si="55"/>
        <v>#N/A</v>
      </c>
      <c r="AL27" s="296"/>
      <c r="AR27" s="244"/>
      <c r="AS27" s="21"/>
      <c r="AT27" s="21"/>
      <c r="AU27" s="21"/>
      <c r="AV27" s="21"/>
      <c r="AW27" s="181" t="e">
        <f t="shared" si="34"/>
        <v>#N/A</v>
      </c>
      <c r="AX27" s="42" t="e">
        <f t="shared" si="8"/>
        <v>#N/A</v>
      </c>
      <c r="AY27" s="43" t="e">
        <f t="shared" si="9"/>
        <v>#N/A</v>
      </c>
      <c r="AZ27" s="43" t="e">
        <f t="shared" si="10"/>
        <v>#N/A</v>
      </c>
      <c r="BA27" s="44"/>
      <c r="BB27" s="44"/>
      <c r="BC27" s="181" t="e">
        <f t="shared" si="26"/>
        <v>#N/A</v>
      </c>
      <c r="BD27" s="42" t="e">
        <f t="shared" si="53"/>
        <v>#N/A</v>
      </c>
      <c r="BE27" s="296"/>
      <c r="BK27" s="230"/>
      <c r="BL27" s="399"/>
      <c r="BM27" s="399"/>
      <c r="BN27" s="399"/>
      <c r="BO27" s="399"/>
      <c r="BP27" s="181" t="e">
        <f t="shared" si="35"/>
        <v>#N/A</v>
      </c>
      <c r="BQ27" s="42" t="e">
        <f t="shared" si="12"/>
        <v>#N/A</v>
      </c>
      <c r="BR27" s="43" t="e">
        <f t="shared" si="13"/>
        <v>#N/A</v>
      </c>
      <c r="BS27" s="43" t="e">
        <f t="shared" si="14"/>
        <v>#N/A</v>
      </c>
      <c r="BT27" s="44"/>
      <c r="BU27" s="44"/>
      <c r="BV27" s="181" t="e">
        <f t="shared" si="27"/>
        <v>#N/A</v>
      </c>
      <c r="BW27" s="42" t="e">
        <f t="shared" si="54"/>
        <v>#N/A</v>
      </c>
      <c r="BX27" s="296"/>
      <c r="CD27" s="230"/>
      <c r="CE27" s="21"/>
      <c r="CF27" s="21"/>
      <c r="CG27" s="21"/>
      <c r="CH27" s="21"/>
      <c r="CI27" s="181" t="e">
        <f t="shared" si="36"/>
        <v>#N/A</v>
      </c>
      <c r="CJ27" s="42" t="e">
        <f t="shared" si="16"/>
        <v>#N/A</v>
      </c>
      <c r="CK27" s="43" t="e">
        <f t="shared" si="17"/>
        <v>#N/A</v>
      </c>
      <c r="CL27" s="43" t="e">
        <f t="shared" si="18"/>
        <v>#N/A</v>
      </c>
      <c r="CM27" s="44"/>
      <c r="CN27" s="44"/>
      <c r="CO27" s="181" t="e">
        <f t="shared" si="28"/>
        <v>#N/A</v>
      </c>
      <c r="CP27" s="42" t="e">
        <f t="shared" si="19"/>
        <v>#N/A</v>
      </c>
      <c r="CQ27" s="296"/>
      <c r="CW27" s="230"/>
      <c r="CX27" s="21"/>
      <c r="CY27" s="21"/>
      <c r="CZ27" s="21"/>
      <c r="DA27" s="21"/>
      <c r="DB27" s="181" t="e">
        <f t="shared" si="37"/>
        <v>#N/A</v>
      </c>
      <c r="DC27" s="42" t="e">
        <f t="shared" si="20"/>
        <v>#N/A</v>
      </c>
      <c r="DD27" s="43" t="e">
        <f t="shared" si="21"/>
        <v>#N/A</v>
      </c>
      <c r="DE27" s="43" t="e">
        <f t="shared" si="22"/>
        <v>#N/A</v>
      </c>
      <c r="DF27" s="44"/>
      <c r="DG27" s="44"/>
      <c r="DH27" s="181" t="e">
        <f t="shared" si="29"/>
        <v>#N/A</v>
      </c>
      <c r="DI27" s="42" t="e">
        <f t="shared" si="30"/>
        <v>#N/A</v>
      </c>
      <c r="DJ27" s="296"/>
    </row>
    <row r="28" spans="1:120" ht="221.25" customHeight="1">
      <c r="A28" s="31" t="s">
        <v>271</v>
      </c>
      <c r="B28" s="24" t="s">
        <v>60</v>
      </c>
      <c r="C28" s="24" t="s">
        <v>47</v>
      </c>
      <c r="D28" s="16" t="s">
        <v>72</v>
      </c>
      <c r="E28" s="17">
        <v>25</v>
      </c>
      <c r="F28" s="38" t="s">
        <v>322</v>
      </c>
      <c r="G28" s="21">
        <v>-1</v>
      </c>
      <c r="H28" s="21">
        <v>-1</v>
      </c>
      <c r="I28" s="21">
        <v>-1</v>
      </c>
      <c r="J28" s="21"/>
      <c r="K28" s="181" t="e">
        <f t="shared" si="31"/>
        <v>#N/A</v>
      </c>
      <c r="L28" s="42" t="e">
        <f t="shared" si="0"/>
        <v>#N/A</v>
      </c>
      <c r="M28" s="43" t="e">
        <f t="shared" si="1"/>
        <v>#N/A</v>
      </c>
      <c r="N28" s="43" t="e">
        <f t="shared" si="2"/>
        <v>#N/A</v>
      </c>
      <c r="O28" s="44">
        <v>-1</v>
      </c>
      <c r="P28" s="44">
        <v>-1</v>
      </c>
      <c r="Q28" s="181" t="e">
        <f t="shared" si="23"/>
        <v>#N/A</v>
      </c>
      <c r="R28" s="42" t="e">
        <f t="shared" si="3"/>
        <v>#N/A</v>
      </c>
      <c r="S28" s="296" t="s">
        <v>174</v>
      </c>
      <c r="T28" s="217" t="s">
        <v>828</v>
      </c>
      <c r="U28" s="217"/>
      <c r="V28" s="217"/>
      <c r="W28" s="217"/>
      <c r="X28" s="217"/>
      <c r="Y28" s="232" t="s">
        <v>824</v>
      </c>
      <c r="Z28" s="21">
        <v>-1</v>
      </c>
      <c r="AA28" s="21">
        <v>-1</v>
      </c>
      <c r="AB28" s="21">
        <v>-1</v>
      </c>
      <c r="AC28" s="21"/>
      <c r="AD28" s="181" t="e">
        <f t="shared" si="32"/>
        <v>#N/A</v>
      </c>
      <c r="AE28" s="42" t="e">
        <f t="shared" si="33"/>
        <v>#N/A</v>
      </c>
      <c r="AF28" s="43" t="e">
        <f t="shared" si="5"/>
        <v>#N/A</v>
      </c>
      <c r="AG28" s="43" t="e">
        <f t="shared" si="6"/>
        <v>#N/A</v>
      </c>
      <c r="AH28" s="44">
        <v>-1</v>
      </c>
      <c r="AI28" s="44">
        <v>-1</v>
      </c>
      <c r="AJ28" s="181" t="e">
        <f t="shared" si="25"/>
        <v>#N/A</v>
      </c>
      <c r="AK28" s="42" t="e">
        <f t="shared" si="55"/>
        <v>#N/A</v>
      </c>
      <c r="AL28" s="296"/>
      <c r="AM28" s="217" t="s">
        <v>829</v>
      </c>
      <c r="AN28" s="217"/>
      <c r="AO28" s="217"/>
      <c r="AP28" s="217"/>
      <c r="AQ28" s="217"/>
      <c r="AR28" s="232" t="s">
        <v>824</v>
      </c>
      <c r="AS28" s="21">
        <v>-1</v>
      </c>
      <c r="AT28" s="21">
        <v>-1</v>
      </c>
      <c r="AU28" s="21">
        <v>-1</v>
      </c>
      <c r="AV28" s="21"/>
      <c r="AW28" s="181" t="e">
        <f t="shared" si="34"/>
        <v>#N/A</v>
      </c>
      <c r="AX28" s="42" t="e">
        <f t="shared" si="8"/>
        <v>#N/A</v>
      </c>
      <c r="AY28" s="43" t="e">
        <f t="shared" si="9"/>
        <v>#N/A</v>
      </c>
      <c r="AZ28" s="43" t="e">
        <f t="shared" si="10"/>
        <v>#N/A</v>
      </c>
      <c r="BA28" s="44">
        <v>-1</v>
      </c>
      <c r="BB28" s="44">
        <v>-1</v>
      </c>
      <c r="BC28" s="181" t="e">
        <f t="shared" si="26"/>
        <v>#N/A</v>
      </c>
      <c r="BD28" s="42" t="e">
        <f t="shared" si="53"/>
        <v>#N/A</v>
      </c>
      <c r="BE28" s="296"/>
      <c r="BF28" s="217" t="s">
        <v>829</v>
      </c>
      <c r="BG28" s="217"/>
      <c r="BH28" s="217"/>
      <c r="BI28" s="217"/>
      <c r="BJ28" s="217"/>
      <c r="BK28" s="232" t="s">
        <v>824</v>
      </c>
      <c r="BL28" s="399">
        <v>-1</v>
      </c>
      <c r="BM28" s="399">
        <v>-1</v>
      </c>
      <c r="BN28" s="399">
        <v>-1</v>
      </c>
      <c r="BO28" s="399"/>
      <c r="BP28" s="181" t="e">
        <f t="shared" si="35"/>
        <v>#N/A</v>
      </c>
      <c r="BQ28" s="42" t="e">
        <f t="shared" si="12"/>
        <v>#N/A</v>
      </c>
      <c r="BR28" s="43" t="e">
        <f t="shared" si="13"/>
        <v>#N/A</v>
      </c>
      <c r="BS28" s="43" t="e">
        <f t="shared" si="14"/>
        <v>#N/A</v>
      </c>
      <c r="BT28" s="21">
        <v>-1</v>
      </c>
      <c r="BU28" s="21">
        <v>-1</v>
      </c>
      <c r="BV28" s="181" t="e">
        <f t="shared" si="27"/>
        <v>#N/A</v>
      </c>
      <c r="BW28" s="42" t="e">
        <f t="shared" si="54"/>
        <v>#N/A</v>
      </c>
      <c r="BX28" s="296"/>
      <c r="BY28" s="217" t="s">
        <v>829</v>
      </c>
      <c r="BZ28" s="217"/>
      <c r="CA28" s="217"/>
      <c r="CB28" s="217"/>
      <c r="CC28" s="217"/>
      <c r="CD28" s="232" t="s">
        <v>824</v>
      </c>
      <c r="CE28" s="21">
        <v>-1</v>
      </c>
      <c r="CF28" s="21">
        <v>-1</v>
      </c>
      <c r="CG28" s="21">
        <v>-1</v>
      </c>
      <c r="CH28" s="21"/>
      <c r="CI28" s="181" t="e">
        <f t="shared" si="36"/>
        <v>#N/A</v>
      </c>
      <c r="CJ28" s="42" t="e">
        <f>VLOOKUP(CK28*CG28,biorisk,3,FALSE)</f>
        <v>#N/A</v>
      </c>
      <c r="CK28" s="43" t="e">
        <f>VLOOKUP(CE28*CF28,likelihood,2,FALSE)</f>
        <v>#N/A</v>
      </c>
      <c r="CL28" s="43" t="e">
        <f>VLOOKUP(CK28*CG28,biorisk,2,FALSE)</f>
        <v>#N/A</v>
      </c>
      <c r="CM28" s="21">
        <v>-1</v>
      </c>
      <c r="CN28" s="424">
        <v>-1</v>
      </c>
      <c r="CO28" s="181" t="e">
        <f t="shared" si="28"/>
        <v>#N/A</v>
      </c>
      <c r="CP28" s="42" t="e">
        <f t="shared" si="19"/>
        <v>#N/A</v>
      </c>
      <c r="CQ28" s="296"/>
      <c r="CR28" s="217" t="s">
        <v>829</v>
      </c>
      <c r="CS28" s="217"/>
      <c r="CT28" s="217"/>
      <c r="CU28" s="217"/>
      <c r="CV28" s="217"/>
      <c r="CW28" s="232" t="s">
        <v>830</v>
      </c>
      <c r="CX28" s="21"/>
      <c r="CY28" s="21"/>
      <c r="CZ28" s="21"/>
      <c r="DA28" s="21"/>
      <c r="DB28" s="181" t="e">
        <f t="shared" si="37"/>
        <v>#N/A</v>
      </c>
      <c r="DC28" s="42" t="e">
        <f t="shared" si="20"/>
        <v>#N/A</v>
      </c>
      <c r="DD28" s="43" t="e">
        <f t="shared" si="21"/>
        <v>#N/A</v>
      </c>
      <c r="DE28" s="43" t="e">
        <f t="shared" si="22"/>
        <v>#N/A</v>
      </c>
      <c r="DF28" s="44"/>
      <c r="DG28" s="44"/>
      <c r="DH28" s="181" t="e">
        <f t="shared" si="29"/>
        <v>#N/A</v>
      </c>
      <c r="DI28" s="42" t="e">
        <f t="shared" si="30"/>
        <v>#N/A</v>
      </c>
      <c r="DJ28" s="296"/>
      <c r="DP28" s="188" t="s">
        <v>831</v>
      </c>
    </row>
    <row r="29" spans="1:120" ht="240" customHeight="1">
      <c r="A29" s="31" t="s">
        <v>271</v>
      </c>
      <c r="B29" s="24" t="s">
        <v>60</v>
      </c>
      <c r="C29" s="24" t="s">
        <v>54</v>
      </c>
      <c r="D29" s="16" t="s">
        <v>73</v>
      </c>
      <c r="E29" s="17">
        <v>26</v>
      </c>
      <c r="F29" s="38" t="s">
        <v>330</v>
      </c>
      <c r="G29" s="21"/>
      <c r="H29" s="21"/>
      <c r="I29" s="21"/>
      <c r="J29" s="34"/>
      <c r="K29" s="181" t="e">
        <f t="shared" si="31"/>
        <v>#N/A</v>
      </c>
      <c r="L29" s="42" t="e">
        <f t="shared" si="0"/>
        <v>#N/A</v>
      </c>
      <c r="M29" s="43" t="e">
        <f t="shared" si="1"/>
        <v>#N/A</v>
      </c>
      <c r="N29" s="43" t="e">
        <f t="shared" si="2"/>
        <v>#N/A</v>
      </c>
      <c r="O29" s="44"/>
      <c r="P29" s="44"/>
      <c r="Q29" s="181" t="e">
        <f t="shared" si="23"/>
        <v>#N/A</v>
      </c>
      <c r="R29" s="42" t="e">
        <f t="shared" si="3"/>
        <v>#N/A</v>
      </c>
      <c r="S29" s="296"/>
      <c r="Y29" s="230"/>
      <c r="Z29" s="21"/>
      <c r="AA29" s="21"/>
      <c r="AB29" s="21"/>
      <c r="AC29" s="34"/>
      <c r="AD29" s="181" t="e">
        <f t="shared" si="32"/>
        <v>#N/A</v>
      </c>
      <c r="AE29" s="42" t="e">
        <f t="shared" si="33"/>
        <v>#N/A</v>
      </c>
      <c r="AF29" s="43" t="e">
        <f t="shared" si="5"/>
        <v>#N/A</v>
      </c>
      <c r="AG29" s="43" t="e">
        <f t="shared" si="6"/>
        <v>#N/A</v>
      </c>
      <c r="AH29" s="44"/>
      <c r="AI29" s="44"/>
      <c r="AJ29" s="181" t="e">
        <f t="shared" si="25"/>
        <v>#N/A</v>
      </c>
      <c r="AK29" s="42" t="e">
        <f t="shared" si="55"/>
        <v>#N/A</v>
      </c>
      <c r="AL29" s="296"/>
      <c r="AR29" s="244"/>
      <c r="AS29" s="21"/>
      <c r="AT29" s="21"/>
      <c r="AU29" s="21"/>
      <c r="AV29" s="34"/>
      <c r="AW29" s="181" t="e">
        <f t="shared" si="34"/>
        <v>#N/A</v>
      </c>
      <c r="AX29" s="42" t="e">
        <f t="shared" si="8"/>
        <v>#N/A</v>
      </c>
      <c r="AY29" s="43" t="e">
        <f t="shared" si="9"/>
        <v>#N/A</v>
      </c>
      <c r="AZ29" s="43" t="e">
        <f t="shared" si="10"/>
        <v>#N/A</v>
      </c>
      <c r="BA29" s="44"/>
      <c r="BB29" s="44"/>
      <c r="BC29" s="181" t="e">
        <f t="shared" si="26"/>
        <v>#N/A</v>
      </c>
      <c r="BD29" s="42" t="e">
        <f t="shared" si="53"/>
        <v>#N/A</v>
      </c>
      <c r="BE29" s="296"/>
      <c r="BK29" s="230"/>
      <c r="BL29" s="399"/>
      <c r="BM29" s="399"/>
      <c r="BN29" s="399"/>
      <c r="BO29" s="400"/>
      <c r="BP29" s="181" t="e">
        <f t="shared" si="35"/>
        <v>#N/A</v>
      </c>
      <c r="BQ29" s="42" t="e">
        <f t="shared" si="12"/>
        <v>#N/A</v>
      </c>
      <c r="BR29" s="43" t="e">
        <f t="shared" si="13"/>
        <v>#N/A</v>
      </c>
      <c r="BS29" s="43" t="e">
        <f t="shared" si="14"/>
        <v>#N/A</v>
      </c>
      <c r="BT29" s="44"/>
      <c r="BU29" s="44"/>
      <c r="BV29" s="181" t="e">
        <f t="shared" si="27"/>
        <v>#N/A</v>
      </c>
      <c r="BW29" s="42" t="e">
        <f t="shared" si="54"/>
        <v>#N/A</v>
      </c>
      <c r="BX29" s="296"/>
      <c r="CD29" s="230"/>
      <c r="CE29" s="21"/>
      <c r="CF29" s="21"/>
      <c r="CG29" s="21"/>
      <c r="CH29" s="34"/>
      <c r="CI29" s="181" t="e">
        <f t="shared" si="36"/>
        <v>#N/A</v>
      </c>
      <c r="CJ29" s="42" t="e">
        <f t="shared" si="16"/>
        <v>#N/A</v>
      </c>
      <c r="CK29" s="43" t="e">
        <f t="shared" si="17"/>
        <v>#N/A</v>
      </c>
      <c r="CL29" s="43" t="e">
        <f t="shared" si="18"/>
        <v>#N/A</v>
      </c>
      <c r="CM29" s="44"/>
      <c r="CN29" s="44"/>
      <c r="CO29" s="181" t="e">
        <f t="shared" si="28"/>
        <v>#N/A</v>
      </c>
      <c r="CP29" s="42" t="e">
        <f t="shared" si="19"/>
        <v>#N/A</v>
      </c>
      <c r="CQ29" s="296"/>
      <c r="CW29" s="230"/>
      <c r="CX29" s="21"/>
      <c r="CY29" s="21"/>
      <c r="CZ29" s="21"/>
      <c r="DA29" s="34"/>
      <c r="DB29" s="181" t="e">
        <f t="shared" si="37"/>
        <v>#N/A</v>
      </c>
      <c r="DC29" s="42" t="e">
        <f t="shared" si="20"/>
        <v>#N/A</v>
      </c>
      <c r="DD29" s="43" t="e">
        <f t="shared" si="21"/>
        <v>#N/A</v>
      </c>
      <c r="DE29" s="43" t="e">
        <f t="shared" si="22"/>
        <v>#N/A</v>
      </c>
      <c r="DF29" s="44"/>
      <c r="DG29" s="44"/>
      <c r="DH29" s="181" t="e">
        <f t="shared" si="29"/>
        <v>#N/A</v>
      </c>
      <c r="DI29" s="42" t="e">
        <f t="shared" si="30"/>
        <v>#N/A</v>
      </c>
      <c r="DJ29" s="296"/>
    </row>
    <row r="30" spans="1:120" ht="120" customHeight="1">
      <c r="A30" s="31" t="s">
        <v>271</v>
      </c>
      <c r="B30" s="24" t="s">
        <v>60</v>
      </c>
      <c r="C30" s="24" t="s">
        <v>54</v>
      </c>
      <c r="D30" s="16" t="s">
        <v>74</v>
      </c>
      <c r="E30" s="17">
        <v>27</v>
      </c>
      <c r="F30" s="38" t="s">
        <v>258</v>
      </c>
      <c r="G30" s="21"/>
      <c r="H30" s="21"/>
      <c r="I30" s="21"/>
      <c r="J30" s="21"/>
      <c r="K30" s="181" t="e">
        <f t="shared" si="31"/>
        <v>#N/A</v>
      </c>
      <c r="L30" s="42" t="e">
        <f t="shared" si="0"/>
        <v>#N/A</v>
      </c>
      <c r="M30" s="43" t="e">
        <f t="shared" si="1"/>
        <v>#N/A</v>
      </c>
      <c r="N30" s="43" t="e">
        <f t="shared" si="2"/>
        <v>#N/A</v>
      </c>
      <c r="O30" s="44"/>
      <c r="P30" s="44"/>
      <c r="Q30" s="181" t="e">
        <f t="shared" si="23"/>
        <v>#N/A</v>
      </c>
      <c r="R30" s="42" t="e">
        <f t="shared" si="3"/>
        <v>#N/A</v>
      </c>
      <c r="S30" s="296"/>
      <c r="Y30" s="230"/>
      <c r="Z30" s="21"/>
      <c r="AA30" s="21"/>
      <c r="AB30" s="21"/>
      <c r="AC30" s="21"/>
      <c r="AD30" s="181" t="e">
        <f t="shared" si="32"/>
        <v>#N/A</v>
      </c>
      <c r="AE30" s="42" t="e">
        <f t="shared" si="33"/>
        <v>#N/A</v>
      </c>
      <c r="AF30" s="43" t="e">
        <f t="shared" si="5"/>
        <v>#N/A</v>
      </c>
      <c r="AG30" s="43" t="e">
        <f t="shared" si="6"/>
        <v>#N/A</v>
      </c>
      <c r="AH30" s="44"/>
      <c r="AI30" s="44"/>
      <c r="AJ30" s="181" t="e">
        <f t="shared" si="25"/>
        <v>#N/A</v>
      </c>
      <c r="AK30" s="42" t="e">
        <f t="shared" si="55"/>
        <v>#N/A</v>
      </c>
      <c r="AL30" s="296"/>
      <c r="AR30" s="244"/>
      <c r="AS30" s="21"/>
      <c r="AT30" s="21"/>
      <c r="AU30" s="21"/>
      <c r="AV30" s="21"/>
      <c r="AW30" s="181" t="e">
        <f t="shared" si="34"/>
        <v>#N/A</v>
      </c>
      <c r="AX30" s="42" t="e">
        <f t="shared" si="8"/>
        <v>#N/A</v>
      </c>
      <c r="AY30" s="43" t="e">
        <f t="shared" si="9"/>
        <v>#N/A</v>
      </c>
      <c r="AZ30" s="43" t="e">
        <f t="shared" si="10"/>
        <v>#N/A</v>
      </c>
      <c r="BA30" s="44"/>
      <c r="BB30" s="44"/>
      <c r="BC30" s="181" t="e">
        <f t="shared" si="26"/>
        <v>#N/A</v>
      </c>
      <c r="BD30" s="42" t="e">
        <f t="shared" si="53"/>
        <v>#N/A</v>
      </c>
      <c r="BE30" s="296"/>
      <c r="BK30" s="230"/>
      <c r="BL30" s="399"/>
      <c r="BM30" s="399"/>
      <c r="BN30" s="399"/>
      <c r="BO30" s="399"/>
      <c r="BP30" s="181" t="e">
        <f t="shared" si="35"/>
        <v>#N/A</v>
      </c>
      <c r="BQ30" s="42" t="e">
        <f t="shared" si="12"/>
        <v>#N/A</v>
      </c>
      <c r="BR30" s="43" t="e">
        <f t="shared" si="13"/>
        <v>#N/A</v>
      </c>
      <c r="BS30" s="43" t="e">
        <f t="shared" si="14"/>
        <v>#N/A</v>
      </c>
      <c r="BT30" s="44"/>
      <c r="BU30" s="44"/>
      <c r="BV30" s="181" t="e">
        <f t="shared" si="27"/>
        <v>#N/A</v>
      </c>
      <c r="BW30" s="42" t="e">
        <f t="shared" si="54"/>
        <v>#N/A</v>
      </c>
      <c r="BX30" s="296"/>
      <c r="CD30" s="230"/>
      <c r="CE30" s="21"/>
      <c r="CF30" s="21"/>
      <c r="CG30" s="21"/>
      <c r="CH30" s="21"/>
      <c r="CI30" s="181" t="e">
        <f t="shared" si="36"/>
        <v>#N/A</v>
      </c>
      <c r="CJ30" s="42" t="e">
        <f t="shared" si="16"/>
        <v>#N/A</v>
      </c>
      <c r="CK30" s="43" t="e">
        <f t="shared" si="17"/>
        <v>#N/A</v>
      </c>
      <c r="CL30" s="43" t="e">
        <f t="shared" si="18"/>
        <v>#N/A</v>
      </c>
      <c r="CM30" s="44"/>
      <c r="CN30" s="44"/>
      <c r="CO30" s="181" t="e">
        <f t="shared" si="28"/>
        <v>#N/A</v>
      </c>
      <c r="CP30" s="42" t="e">
        <f t="shared" si="19"/>
        <v>#N/A</v>
      </c>
      <c r="CQ30" s="296"/>
      <c r="CW30" s="230"/>
      <c r="CX30" s="21"/>
      <c r="CY30" s="21"/>
      <c r="CZ30" s="21"/>
      <c r="DA30" s="21"/>
      <c r="DB30" s="181" t="e">
        <f t="shared" si="37"/>
        <v>#N/A</v>
      </c>
      <c r="DC30" s="42" t="e">
        <f t="shared" si="20"/>
        <v>#N/A</v>
      </c>
      <c r="DD30" s="43" t="e">
        <f t="shared" si="21"/>
        <v>#N/A</v>
      </c>
      <c r="DE30" s="43" t="e">
        <f t="shared" si="22"/>
        <v>#N/A</v>
      </c>
      <c r="DF30" s="44"/>
      <c r="DG30" s="44"/>
      <c r="DH30" s="181" t="e">
        <f t="shared" si="29"/>
        <v>#N/A</v>
      </c>
      <c r="DI30" s="42" t="e">
        <f t="shared" si="30"/>
        <v>#N/A</v>
      </c>
      <c r="DJ30" s="296"/>
    </row>
    <row r="31" spans="1:120" ht="105" customHeight="1">
      <c r="A31" s="31" t="s">
        <v>271</v>
      </c>
      <c r="B31" s="24" t="s">
        <v>60</v>
      </c>
      <c r="C31" s="24" t="s">
        <v>54</v>
      </c>
      <c r="D31" s="16" t="s">
        <v>75</v>
      </c>
      <c r="E31" s="17">
        <v>28</v>
      </c>
      <c r="F31" s="38" t="s">
        <v>332</v>
      </c>
      <c r="G31" s="21"/>
      <c r="H31" s="21"/>
      <c r="I31" s="21"/>
      <c r="J31" s="21"/>
      <c r="K31" s="181" t="e">
        <f t="shared" si="31"/>
        <v>#N/A</v>
      </c>
      <c r="L31" s="42" t="e">
        <f t="shared" si="0"/>
        <v>#N/A</v>
      </c>
      <c r="M31" s="43" t="e">
        <f t="shared" si="1"/>
        <v>#N/A</v>
      </c>
      <c r="N31" s="43" t="e">
        <f t="shared" si="2"/>
        <v>#N/A</v>
      </c>
      <c r="O31" s="44"/>
      <c r="P31" s="44"/>
      <c r="Q31" s="181" t="e">
        <f t="shared" si="23"/>
        <v>#N/A</v>
      </c>
      <c r="R31" s="42" t="e">
        <f t="shared" si="3"/>
        <v>#N/A</v>
      </c>
      <c r="S31" s="296"/>
      <c r="Y31" s="230"/>
      <c r="Z31" s="21"/>
      <c r="AA31" s="21"/>
      <c r="AB31" s="21"/>
      <c r="AC31" s="21"/>
      <c r="AD31" s="181" t="e">
        <f t="shared" si="32"/>
        <v>#N/A</v>
      </c>
      <c r="AE31" s="42" t="e">
        <f t="shared" si="33"/>
        <v>#N/A</v>
      </c>
      <c r="AF31" s="43" t="e">
        <f t="shared" si="5"/>
        <v>#N/A</v>
      </c>
      <c r="AG31" s="43" t="e">
        <f t="shared" si="6"/>
        <v>#N/A</v>
      </c>
      <c r="AH31" s="44"/>
      <c r="AI31" s="44"/>
      <c r="AJ31" s="181" t="e">
        <f t="shared" si="25"/>
        <v>#N/A</v>
      </c>
      <c r="AK31" s="42" t="e">
        <f t="shared" si="55"/>
        <v>#N/A</v>
      </c>
      <c r="AL31" s="296"/>
      <c r="AR31" s="244"/>
      <c r="AS31" s="21"/>
      <c r="AT31" s="21"/>
      <c r="AU31" s="21"/>
      <c r="AV31" s="21"/>
      <c r="AW31" s="181" t="e">
        <f t="shared" si="34"/>
        <v>#N/A</v>
      </c>
      <c r="AX31" s="42" t="e">
        <f t="shared" si="8"/>
        <v>#N/A</v>
      </c>
      <c r="AY31" s="43" t="e">
        <f t="shared" si="9"/>
        <v>#N/A</v>
      </c>
      <c r="AZ31" s="43" t="e">
        <f t="shared" si="10"/>
        <v>#N/A</v>
      </c>
      <c r="BA31" s="44"/>
      <c r="BB31" s="44"/>
      <c r="BC31" s="181" t="e">
        <f t="shared" si="26"/>
        <v>#N/A</v>
      </c>
      <c r="BD31" s="42" t="e">
        <f t="shared" si="53"/>
        <v>#N/A</v>
      </c>
      <c r="BE31" s="296"/>
      <c r="BK31" s="230"/>
      <c r="BL31" s="399"/>
      <c r="BM31" s="399"/>
      <c r="BN31" s="399"/>
      <c r="BO31" s="399"/>
      <c r="BP31" s="181" t="e">
        <f t="shared" si="35"/>
        <v>#N/A</v>
      </c>
      <c r="BQ31" s="42" t="e">
        <f t="shared" si="12"/>
        <v>#N/A</v>
      </c>
      <c r="BR31" s="43" t="e">
        <f t="shared" si="13"/>
        <v>#N/A</v>
      </c>
      <c r="BS31" s="43" t="e">
        <f t="shared" si="14"/>
        <v>#N/A</v>
      </c>
      <c r="BT31" s="44"/>
      <c r="BU31" s="44"/>
      <c r="BV31" s="181" t="e">
        <f t="shared" si="27"/>
        <v>#N/A</v>
      </c>
      <c r="BW31" s="42" t="e">
        <f t="shared" si="54"/>
        <v>#N/A</v>
      </c>
      <c r="BX31" s="296"/>
      <c r="CD31" s="230"/>
      <c r="CE31" s="21"/>
      <c r="CF31" s="21"/>
      <c r="CG31" s="21"/>
      <c r="CH31" s="21"/>
      <c r="CI31" s="181" t="e">
        <f t="shared" si="36"/>
        <v>#N/A</v>
      </c>
      <c r="CJ31" s="42" t="e">
        <f t="shared" si="16"/>
        <v>#N/A</v>
      </c>
      <c r="CK31" s="43" t="e">
        <f t="shared" si="17"/>
        <v>#N/A</v>
      </c>
      <c r="CL31" s="43" t="e">
        <f t="shared" si="18"/>
        <v>#N/A</v>
      </c>
      <c r="CM31" s="44"/>
      <c r="CN31" s="44"/>
      <c r="CO31" s="181" t="e">
        <f t="shared" si="28"/>
        <v>#N/A</v>
      </c>
      <c r="CP31" s="42" t="e">
        <f t="shared" si="19"/>
        <v>#N/A</v>
      </c>
      <c r="CQ31" s="296"/>
      <c r="CW31" s="230"/>
      <c r="CX31" s="21"/>
      <c r="CY31" s="21"/>
      <c r="CZ31" s="21"/>
      <c r="DA31" s="21"/>
      <c r="DB31" s="181" t="e">
        <f t="shared" si="37"/>
        <v>#N/A</v>
      </c>
      <c r="DC31" s="42" t="e">
        <f t="shared" si="20"/>
        <v>#N/A</v>
      </c>
      <c r="DD31" s="43" t="e">
        <f t="shared" si="21"/>
        <v>#N/A</v>
      </c>
      <c r="DE31" s="43" t="e">
        <f t="shared" si="22"/>
        <v>#N/A</v>
      </c>
      <c r="DF31" s="44"/>
      <c r="DG31" s="44"/>
      <c r="DH31" s="181" t="e">
        <f t="shared" si="29"/>
        <v>#N/A</v>
      </c>
      <c r="DI31" s="42" t="e">
        <f t="shared" si="30"/>
        <v>#N/A</v>
      </c>
      <c r="DJ31" s="296"/>
    </row>
    <row r="32" spans="1:120" ht="372.75" customHeight="1">
      <c r="A32" s="31" t="s">
        <v>271</v>
      </c>
      <c r="B32" s="24" t="s">
        <v>60</v>
      </c>
      <c r="C32" s="24" t="s">
        <v>54</v>
      </c>
      <c r="D32" s="16" t="s">
        <v>76</v>
      </c>
      <c r="E32" s="17">
        <v>29</v>
      </c>
      <c r="F32" s="38" t="s">
        <v>333</v>
      </c>
      <c r="G32" s="21"/>
      <c r="H32" s="21"/>
      <c r="I32" s="21"/>
      <c r="J32" s="21"/>
      <c r="K32" s="181" t="e">
        <f t="shared" si="31"/>
        <v>#N/A</v>
      </c>
      <c r="L32" s="42" t="e">
        <f t="shared" si="0"/>
        <v>#N/A</v>
      </c>
      <c r="M32" s="43" t="e">
        <f t="shared" si="1"/>
        <v>#N/A</v>
      </c>
      <c r="N32" s="43" t="e">
        <f t="shared" si="2"/>
        <v>#N/A</v>
      </c>
      <c r="O32" s="44"/>
      <c r="P32" s="44"/>
      <c r="Q32" s="181" t="e">
        <f t="shared" si="23"/>
        <v>#N/A</v>
      </c>
      <c r="R32" s="42" t="e">
        <f t="shared" si="3"/>
        <v>#N/A</v>
      </c>
      <c r="S32" s="296"/>
      <c r="Y32" s="230"/>
      <c r="Z32" s="21"/>
      <c r="AA32" s="21"/>
      <c r="AB32" s="21"/>
      <c r="AC32" s="21"/>
      <c r="AD32" s="181" t="e">
        <f t="shared" si="32"/>
        <v>#N/A</v>
      </c>
      <c r="AE32" s="42" t="e">
        <f t="shared" si="33"/>
        <v>#N/A</v>
      </c>
      <c r="AF32" s="43" t="e">
        <f t="shared" si="5"/>
        <v>#N/A</v>
      </c>
      <c r="AG32" s="43" t="e">
        <f t="shared" si="6"/>
        <v>#N/A</v>
      </c>
      <c r="AH32" s="44"/>
      <c r="AI32" s="44"/>
      <c r="AJ32" s="181" t="e">
        <f t="shared" si="25"/>
        <v>#N/A</v>
      </c>
      <c r="AK32" s="42" t="e">
        <f t="shared" si="55"/>
        <v>#N/A</v>
      </c>
      <c r="AL32" s="296"/>
      <c r="AR32" s="244"/>
      <c r="AS32" s="21"/>
      <c r="AT32" s="21"/>
      <c r="AU32" s="21"/>
      <c r="AV32" s="21"/>
      <c r="AW32" s="181" t="e">
        <f t="shared" si="34"/>
        <v>#N/A</v>
      </c>
      <c r="AX32" s="42" t="e">
        <f t="shared" si="8"/>
        <v>#N/A</v>
      </c>
      <c r="AY32" s="43" t="e">
        <f t="shared" si="9"/>
        <v>#N/A</v>
      </c>
      <c r="AZ32" s="43" t="e">
        <f t="shared" si="10"/>
        <v>#N/A</v>
      </c>
      <c r="BA32" s="44"/>
      <c r="BB32" s="44"/>
      <c r="BC32" s="181" t="e">
        <f t="shared" si="26"/>
        <v>#N/A</v>
      </c>
      <c r="BD32" s="42" t="e">
        <f t="shared" si="53"/>
        <v>#N/A</v>
      </c>
      <c r="BE32" s="296"/>
      <c r="BK32" s="230"/>
      <c r="BL32" s="399"/>
      <c r="BM32" s="399"/>
      <c r="BN32" s="399"/>
      <c r="BO32" s="399"/>
      <c r="BP32" s="181" t="e">
        <f t="shared" si="35"/>
        <v>#N/A</v>
      </c>
      <c r="BQ32" s="42" t="e">
        <f t="shared" si="12"/>
        <v>#N/A</v>
      </c>
      <c r="BR32" s="43" t="e">
        <f t="shared" si="13"/>
        <v>#N/A</v>
      </c>
      <c r="BS32" s="43" t="e">
        <f t="shared" si="14"/>
        <v>#N/A</v>
      </c>
      <c r="BT32" s="44"/>
      <c r="BU32" s="44"/>
      <c r="BV32" s="181" t="e">
        <f t="shared" si="27"/>
        <v>#N/A</v>
      </c>
      <c r="BW32" s="42" t="e">
        <f t="shared" si="54"/>
        <v>#N/A</v>
      </c>
      <c r="BX32" s="296"/>
      <c r="CD32" s="230"/>
      <c r="CE32" s="21"/>
      <c r="CF32" s="21"/>
      <c r="CG32" s="21"/>
      <c r="CH32" s="21"/>
      <c r="CI32" s="181" t="e">
        <f t="shared" si="36"/>
        <v>#N/A</v>
      </c>
      <c r="CJ32" s="42" t="e">
        <f t="shared" si="16"/>
        <v>#N/A</v>
      </c>
      <c r="CK32" s="43" t="e">
        <f t="shared" si="17"/>
        <v>#N/A</v>
      </c>
      <c r="CL32" s="43" t="e">
        <f t="shared" si="18"/>
        <v>#N/A</v>
      </c>
      <c r="CM32" s="44"/>
      <c r="CN32" s="44"/>
      <c r="CO32" s="181" t="e">
        <f t="shared" si="28"/>
        <v>#N/A</v>
      </c>
      <c r="CP32" s="42" t="e">
        <f t="shared" si="19"/>
        <v>#N/A</v>
      </c>
      <c r="CQ32" s="296"/>
      <c r="CW32" s="230"/>
      <c r="CX32" s="21"/>
      <c r="CY32" s="21"/>
      <c r="CZ32" s="21"/>
      <c r="DA32" s="21"/>
      <c r="DB32" s="181" t="e">
        <f t="shared" si="37"/>
        <v>#N/A</v>
      </c>
      <c r="DC32" s="42" t="e">
        <f t="shared" si="20"/>
        <v>#N/A</v>
      </c>
      <c r="DD32" s="43" t="e">
        <f t="shared" si="21"/>
        <v>#N/A</v>
      </c>
      <c r="DE32" s="43" t="e">
        <f t="shared" si="22"/>
        <v>#N/A</v>
      </c>
      <c r="DF32" s="44"/>
      <c r="DG32" s="44"/>
      <c r="DH32" s="181" t="e">
        <f t="shared" si="29"/>
        <v>#N/A</v>
      </c>
      <c r="DI32" s="42" t="e">
        <f t="shared" si="30"/>
        <v>#N/A</v>
      </c>
      <c r="DJ32" s="296"/>
    </row>
    <row r="33" spans="1:120" ht="120.75" customHeight="1">
      <c r="A33" s="29" t="s">
        <v>205</v>
      </c>
      <c r="B33" s="24" t="s">
        <v>77</v>
      </c>
      <c r="C33" s="24" t="s">
        <v>39</v>
      </c>
      <c r="D33" s="16" t="s">
        <v>78</v>
      </c>
      <c r="E33" s="17">
        <v>30</v>
      </c>
      <c r="F33" s="38" t="s">
        <v>336</v>
      </c>
      <c r="G33" s="21"/>
      <c r="H33" s="21"/>
      <c r="I33" s="21"/>
      <c r="J33" s="34"/>
      <c r="K33" s="181" t="e">
        <f t="shared" si="31"/>
        <v>#N/A</v>
      </c>
      <c r="L33" s="42" t="e">
        <f t="shared" si="0"/>
        <v>#N/A</v>
      </c>
      <c r="M33" s="43" t="e">
        <f t="shared" si="1"/>
        <v>#N/A</v>
      </c>
      <c r="N33" s="43" t="e">
        <f t="shared" si="2"/>
        <v>#N/A</v>
      </c>
      <c r="O33" s="44"/>
      <c r="P33" s="44"/>
      <c r="Q33" s="181" t="e">
        <f t="shared" si="23"/>
        <v>#N/A</v>
      </c>
      <c r="R33" s="42" t="e">
        <f t="shared" si="3"/>
        <v>#N/A</v>
      </c>
      <c r="S33" s="296"/>
      <c r="Y33" s="230"/>
      <c r="Z33" s="21"/>
      <c r="AA33" s="21"/>
      <c r="AB33" s="21"/>
      <c r="AC33" s="34"/>
      <c r="AD33" s="181" t="e">
        <f t="shared" si="32"/>
        <v>#N/A</v>
      </c>
      <c r="AE33" s="42" t="e">
        <f t="shared" si="33"/>
        <v>#N/A</v>
      </c>
      <c r="AF33" s="43" t="e">
        <f t="shared" si="5"/>
        <v>#N/A</v>
      </c>
      <c r="AG33" s="43" t="e">
        <f t="shared" si="6"/>
        <v>#N/A</v>
      </c>
      <c r="AH33" s="44"/>
      <c r="AI33" s="44"/>
      <c r="AJ33" s="181" t="e">
        <f t="shared" si="25"/>
        <v>#N/A</v>
      </c>
      <c r="AK33" s="42" t="e">
        <f t="shared" si="55"/>
        <v>#N/A</v>
      </c>
      <c r="AL33" s="296"/>
      <c r="AR33" s="244"/>
      <c r="AS33" s="21"/>
      <c r="AT33" s="21"/>
      <c r="AU33" s="21"/>
      <c r="AV33" s="34"/>
      <c r="AW33" s="181" t="e">
        <f t="shared" si="34"/>
        <v>#N/A</v>
      </c>
      <c r="AX33" s="42" t="e">
        <f t="shared" si="8"/>
        <v>#N/A</v>
      </c>
      <c r="AY33" s="43" t="e">
        <f t="shared" si="9"/>
        <v>#N/A</v>
      </c>
      <c r="AZ33" s="43" t="e">
        <f t="shared" si="10"/>
        <v>#N/A</v>
      </c>
      <c r="BA33" s="44"/>
      <c r="BB33" s="44"/>
      <c r="BC33" s="181" t="e">
        <f t="shared" si="26"/>
        <v>#N/A</v>
      </c>
      <c r="BD33" s="42" t="e">
        <f t="shared" si="53"/>
        <v>#N/A</v>
      </c>
      <c r="BE33" s="296"/>
      <c r="BK33" s="230"/>
      <c r="BL33" s="399"/>
      <c r="BM33" s="399"/>
      <c r="BN33" s="399"/>
      <c r="BO33" s="400"/>
      <c r="BP33" s="181" t="e">
        <f t="shared" si="35"/>
        <v>#N/A</v>
      </c>
      <c r="BQ33" s="42" t="e">
        <f t="shared" si="12"/>
        <v>#N/A</v>
      </c>
      <c r="BR33" s="43" t="e">
        <f t="shared" si="13"/>
        <v>#N/A</v>
      </c>
      <c r="BS33" s="43" t="e">
        <f t="shared" si="14"/>
        <v>#N/A</v>
      </c>
      <c r="BT33" s="44"/>
      <c r="BU33" s="44"/>
      <c r="BV33" s="181" t="e">
        <f t="shared" si="27"/>
        <v>#N/A</v>
      </c>
      <c r="BW33" s="42" t="e">
        <f t="shared" si="54"/>
        <v>#N/A</v>
      </c>
      <c r="BX33" s="296"/>
      <c r="CD33" s="230"/>
      <c r="CE33" s="21"/>
      <c r="CF33" s="21"/>
      <c r="CG33" s="21"/>
      <c r="CH33" s="34"/>
      <c r="CI33" s="181" t="e">
        <f t="shared" si="36"/>
        <v>#N/A</v>
      </c>
      <c r="CJ33" s="42" t="e">
        <f t="shared" si="16"/>
        <v>#N/A</v>
      </c>
      <c r="CK33" s="43" t="e">
        <f t="shared" si="17"/>
        <v>#N/A</v>
      </c>
      <c r="CL33" s="43" t="e">
        <f t="shared" si="18"/>
        <v>#N/A</v>
      </c>
      <c r="CM33" s="44"/>
      <c r="CN33" s="44"/>
      <c r="CO33" s="181" t="e">
        <f t="shared" si="28"/>
        <v>#N/A</v>
      </c>
      <c r="CP33" s="42" t="e">
        <f t="shared" si="19"/>
        <v>#N/A</v>
      </c>
      <c r="CQ33" s="296"/>
      <c r="CW33" s="230"/>
      <c r="CX33" s="21"/>
      <c r="CY33" s="21"/>
      <c r="CZ33" s="21"/>
      <c r="DA33" s="34"/>
      <c r="DB33" s="181" t="e">
        <f t="shared" si="37"/>
        <v>#N/A</v>
      </c>
      <c r="DC33" s="42" t="e">
        <f t="shared" si="20"/>
        <v>#N/A</v>
      </c>
      <c r="DD33" s="43" t="e">
        <f t="shared" si="21"/>
        <v>#N/A</v>
      </c>
      <c r="DE33" s="43" t="e">
        <f t="shared" si="22"/>
        <v>#N/A</v>
      </c>
      <c r="DF33" s="44"/>
      <c r="DG33" s="44"/>
      <c r="DH33" s="181" t="e">
        <f t="shared" si="29"/>
        <v>#N/A</v>
      </c>
      <c r="DI33" s="42" t="e">
        <f t="shared" si="30"/>
        <v>#N/A</v>
      </c>
      <c r="DJ33" s="296"/>
    </row>
    <row r="34" spans="1:120" ht="88.25" customHeight="1">
      <c r="A34" s="29" t="s">
        <v>319</v>
      </c>
      <c r="B34" s="24" t="s">
        <v>77</v>
      </c>
      <c r="C34" s="24" t="s">
        <v>39</v>
      </c>
      <c r="D34" s="18" t="s">
        <v>79</v>
      </c>
      <c r="E34" s="17">
        <v>31</v>
      </c>
      <c r="F34" s="38"/>
      <c r="G34" s="21"/>
      <c r="H34" s="21"/>
      <c r="I34" s="21"/>
      <c r="J34" s="34"/>
      <c r="K34" s="181" t="e">
        <f t="shared" si="31"/>
        <v>#N/A</v>
      </c>
      <c r="L34" s="42" t="e">
        <f t="shared" si="0"/>
        <v>#N/A</v>
      </c>
      <c r="M34" s="43" t="e">
        <f t="shared" si="1"/>
        <v>#N/A</v>
      </c>
      <c r="N34" s="43" t="e">
        <f t="shared" si="2"/>
        <v>#N/A</v>
      </c>
      <c r="O34" s="44"/>
      <c r="P34" s="44"/>
      <c r="Q34" s="181" t="e">
        <f t="shared" si="23"/>
        <v>#N/A</v>
      </c>
      <c r="R34" s="42" t="e">
        <f t="shared" si="3"/>
        <v>#N/A</v>
      </c>
      <c r="S34" s="296"/>
      <c r="Y34" s="230"/>
      <c r="Z34" s="21"/>
      <c r="AA34" s="21"/>
      <c r="AB34" s="21"/>
      <c r="AC34" s="34"/>
      <c r="AD34" s="181" t="e">
        <f t="shared" si="32"/>
        <v>#N/A</v>
      </c>
      <c r="AE34" s="42" t="e">
        <f t="shared" si="33"/>
        <v>#N/A</v>
      </c>
      <c r="AF34" s="43" t="e">
        <f t="shared" si="5"/>
        <v>#N/A</v>
      </c>
      <c r="AG34" s="43" t="e">
        <f t="shared" si="6"/>
        <v>#N/A</v>
      </c>
      <c r="AH34" s="44"/>
      <c r="AI34" s="44"/>
      <c r="AJ34" s="181" t="e">
        <f t="shared" si="25"/>
        <v>#N/A</v>
      </c>
      <c r="AK34" s="42" t="e">
        <f t="shared" si="55"/>
        <v>#N/A</v>
      </c>
      <c r="AL34" s="296"/>
      <c r="AR34" s="244"/>
      <c r="AS34" s="21"/>
      <c r="AT34" s="21"/>
      <c r="AU34" s="21"/>
      <c r="AV34" s="34"/>
      <c r="AW34" s="181" t="e">
        <f t="shared" si="34"/>
        <v>#N/A</v>
      </c>
      <c r="AX34" s="42" t="e">
        <f t="shared" si="8"/>
        <v>#N/A</v>
      </c>
      <c r="AY34" s="43" t="e">
        <f t="shared" si="9"/>
        <v>#N/A</v>
      </c>
      <c r="AZ34" s="43" t="e">
        <f t="shared" si="10"/>
        <v>#N/A</v>
      </c>
      <c r="BA34" s="44"/>
      <c r="BB34" s="44"/>
      <c r="BC34" s="181" t="e">
        <f t="shared" si="26"/>
        <v>#N/A</v>
      </c>
      <c r="BD34" s="42" t="e">
        <f t="shared" si="53"/>
        <v>#N/A</v>
      </c>
      <c r="BE34" s="296"/>
      <c r="BK34" s="230"/>
      <c r="BL34" s="399"/>
      <c r="BM34" s="399"/>
      <c r="BN34" s="399"/>
      <c r="BO34" s="400"/>
      <c r="BP34" s="181" t="e">
        <f t="shared" si="35"/>
        <v>#N/A</v>
      </c>
      <c r="BQ34" s="42" t="e">
        <f t="shared" si="12"/>
        <v>#N/A</v>
      </c>
      <c r="BR34" s="43" t="e">
        <f t="shared" si="13"/>
        <v>#N/A</v>
      </c>
      <c r="BS34" s="43" t="e">
        <f t="shared" si="14"/>
        <v>#N/A</v>
      </c>
      <c r="BT34" s="44"/>
      <c r="BU34" s="44"/>
      <c r="BV34" s="181" t="e">
        <f t="shared" si="27"/>
        <v>#N/A</v>
      </c>
      <c r="BW34" s="42" t="e">
        <f t="shared" si="54"/>
        <v>#N/A</v>
      </c>
      <c r="BX34" s="296"/>
      <c r="CD34" s="230"/>
      <c r="CE34" s="21"/>
      <c r="CF34" s="21"/>
      <c r="CG34" s="21"/>
      <c r="CH34" s="34"/>
      <c r="CI34" s="181" t="e">
        <f t="shared" si="36"/>
        <v>#N/A</v>
      </c>
      <c r="CJ34" s="42" t="e">
        <f t="shared" si="16"/>
        <v>#N/A</v>
      </c>
      <c r="CK34" s="43" t="e">
        <f t="shared" si="17"/>
        <v>#N/A</v>
      </c>
      <c r="CL34" s="43" t="e">
        <f t="shared" si="18"/>
        <v>#N/A</v>
      </c>
      <c r="CM34" s="44"/>
      <c r="CN34" s="44"/>
      <c r="CO34" s="181" t="e">
        <f t="shared" si="28"/>
        <v>#N/A</v>
      </c>
      <c r="CP34" s="42" t="e">
        <f t="shared" si="19"/>
        <v>#N/A</v>
      </c>
      <c r="CQ34" s="296"/>
      <c r="CW34" s="230"/>
      <c r="CX34" s="21"/>
      <c r="CY34" s="21"/>
      <c r="CZ34" s="21"/>
      <c r="DA34" s="34"/>
      <c r="DB34" s="181" t="e">
        <f t="shared" si="37"/>
        <v>#N/A</v>
      </c>
      <c r="DC34" s="42" t="e">
        <f t="shared" si="20"/>
        <v>#N/A</v>
      </c>
      <c r="DD34" s="43" t="e">
        <f t="shared" si="21"/>
        <v>#N/A</v>
      </c>
      <c r="DE34" s="43" t="e">
        <f t="shared" si="22"/>
        <v>#N/A</v>
      </c>
      <c r="DF34" s="44"/>
      <c r="DG34" s="44"/>
      <c r="DH34" s="181" t="e">
        <f t="shared" si="29"/>
        <v>#N/A</v>
      </c>
      <c r="DI34" s="42" t="e">
        <f t="shared" si="30"/>
        <v>#N/A</v>
      </c>
      <c r="DJ34" s="296"/>
    </row>
    <row r="35" spans="1:120" ht="258" customHeight="1">
      <c r="A35" s="29" t="s">
        <v>205</v>
      </c>
      <c r="B35" s="24" t="s">
        <v>77</v>
      </c>
      <c r="C35" s="24" t="s">
        <v>39</v>
      </c>
      <c r="D35" s="18" t="s">
        <v>80</v>
      </c>
      <c r="E35" s="17">
        <v>32</v>
      </c>
      <c r="F35" s="38" t="s">
        <v>342</v>
      </c>
      <c r="G35" s="21">
        <v>1</v>
      </c>
      <c r="H35" s="21">
        <v>1</v>
      </c>
      <c r="I35" s="21">
        <v>1</v>
      </c>
      <c r="J35" s="21"/>
      <c r="K35" s="181" t="e">
        <f t="shared" si="31"/>
        <v>#N/A</v>
      </c>
      <c r="L35" s="42" t="e">
        <f t="shared" si="0"/>
        <v>#N/A</v>
      </c>
      <c r="M35" s="43" t="e">
        <f t="shared" si="1"/>
        <v>#N/A</v>
      </c>
      <c r="N35" s="43" t="e">
        <f t="shared" si="2"/>
        <v>#N/A</v>
      </c>
      <c r="O35" s="44">
        <v>3</v>
      </c>
      <c r="P35" s="44">
        <v>3</v>
      </c>
      <c r="Q35" s="181" t="e">
        <f t="shared" si="23"/>
        <v>#N/A</v>
      </c>
      <c r="R35" s="390" t="e">
        <f t="shared" ref="R35" si="77">VLOOKUP(N35&amp;P35,futurerisk,3,FALSE)</f>
        <v>#N/A</v>
      </c>
      <c r="S35" s="296" t="s">
        <v>174</v>
      </c>
      <c r="T35" s="300" t="s">
        <v>175</v>
      </c>
      <c r="Y35" s="230"/>
      <c r="Z35" s="21">
        <v>1</v>
      </c>
      <c r="AA35" s="21">
        <v>1</v>
      </c>
      <c r="AB35" s="21">
        <v>1</v>
      </c>
      <c r="AC35" s="21"/>
      <c r="AD35" s="181" t="e">
        <f t="shared" si="32"/>
        <v>#N/A</v>
      </c>
      <c r="AE35" s="42" t="e">
        <f t="shared" si="33"/>
        <v>#N/A</v>
      </c>
      <c r="AF35" s="43" t="e">
        <f t="shared" si="5"/>
        <v>#N/A</v>
      </c>
      <c r="AG35" s="43" t="e">
        <f t="shared" si="6"/>
        <v>#N/A</v>
      </c>
      <c r="AH35" s="44">
        <v>3</v>
      </c>
      <c r="AI35" s="44">
        <v>3</v>
      </c>
      <c r="AJ35" s="181" t="e">
        <f t="shared" si="25"/>
        <v>#N/A</v>
      </c>
      <c r="AK35" s="390" t="e">
        <f t="shared" si="55"/>
        <v>#N/A</v>
      </c>
      <c r="AL35" s="296" t="s">
        <v>174</v>
      </c>
      <c r="AM35" s="300" t="s">
        <v>175</v>
      </c>
      <c r="AR35" s="244"/>
      <c r="AS35" s="21">
        <v>1</v>
      </c>
      <c r="AT35" s="21">
        <v>1</v>
      </c>
      <c r="AU35" s="21">
        <v>1</v>
      </c>
      <c r="AV35" s="21"/>
      <c r="AW35" s="181">
        <f t="shared" si="34"/>
        <v>2</v>
      </c>
      <c r="AX35" s="393" t="s">
        <v>34</v>
      </c>
      <c r="AY35" s="394">
        <v>2</v>
      </c>
      <c r="AZ35" s="394">
        <v>2</v>
      </c>
      <c r="BA35" s="395">
        <v>3</v>
      </c>
      <c r="BB35" s="395">
        <v>3</v>
      </c>
      <c r="BC35" s="181" t="str">
        <f t="shared" si="26"/>
        <v>23</v>
      </c>
      <c r="BD35" s="396" t="s">
        <v>34</v>
      </c>
      <c r="BE35" s="397" t="s">
        <v>174</v>
      </c>
      <c r="BF35" s="300" t="s">
        <v>175</v>
      </c>
      <c r="BK35" s="230"/>
      <c r="BL35" s="399">
        <v>1</v>
      </c>
      <c r="BM35" s="399">
        <v>1</v>
      </c>
      <c r="BN35" s="399">
        <v>1</v>
      </c>
      <c r="BO35" s="399"/>
      <c r="BP35" s="181" t="e">
        <f t="shared" si="35"/>
        <v>#N/A</v>
      </c>
      <c r="BQ35" s="42" t="e">
        <f t="shared" si="12"/>
        <v>#N/A</v>
      </c>
      <c r="BR35" s="43" t="e">
        <f t="shared" si="13"/>
        <v>#N/A</v>
      </c>
      <c r="BS35" s="43" t="e">
        <f t="shared" si="14"/>
        <v>#N/A</v>
      </c>
      <c r="BT35" s="44">
        <v>3</v>
      </c>
      <c r="BU35" s="44">
        <v>3</v>
      </c>
      <c r="BV35" s="181" t="e">
        <f t="shared" si="27"/>
        <v>#N/A</v>
      </c>
      <c r="BW35" s="390" t="e">
        <f t="shared" si="54"/>
        <v>#N/A</v>
      </c>
      <c r="BX35" s="296" t="s">
        <v>174</v>
      </c>
      <c r="BY35" s="300" t="s">
        <v>175</v>
      </c>
      <c r="CD35" s="230"/>
      <c r="CE35" s="399">
        <v>1</v>
      </c>
      <c r="CF35" s="399">
        <v>1</v>
      </c>
      <c r="CG35" s="399">
        <v>1</v>
      </c>
      <c r="CH35" s="399"/>
      <c r="CI35" s="181" t="e">
        <f t="shared" si="36"/>
        <v>#N/A</v>
      </c>
      <c r="CJ35" s="42" t="e">
        <f t="shared" si="16"/>
        <v>#N/A</v>
      </c>
      <c r="CK35" s="43" t="e">
        <f t="shared" si="17"/>
        <v>#N/A</v>
      </c>
      <c r="CL35" s="43" t="e">
        <f t="shared" si="18"/>
        <v>#N/A</v>
      </c>
      <c r="CM35" s="44">
        <v>3</v>
      </c>
      <c r="CN35" s="44">
        <v>2</v>
      </c>
      <c r="CO35" s="181" t="e">
        <f t="shared" si="28"/>
        <v>#N/A</v>
      </c>
      <c r="CP35" s="390" t="e">
        <f t="shared" si="19"/>
        <v>#N/A</v>
      </c>
      <c r="CQ35" s="296" t="s">
        <v>174</v>
      </c>
      <c r="CR35" s="300" t="s">
        <v>175</v>
      </c>
      <c r="CW35" s="230"/>
      <c r="CX35" s="399">
        <v>1</v>
      </c>
      <c r="CY35" s="399">
        <v>1</v>
      </c>
      <c r="CZ35" s="399">
        <v>1</v>
      </c>
      <c r="DA35" s="399"/>
      <c r="DB35" s="181" t="e">
        <f t="shared" si="37"/>
        <v>#N/A</v>
      </c>
      <c r="DC35" s="42" t="e">
        <f t="shared" si="20"/>
        <v>#N/A</v>
      </c>
      <c r="DD35" s="43" t="e">
        <f t="shared" si="21"/>
        <v>#N/A</v>
      </c>
      <c r="DE35" s="43" t="e">
        <f t="shared" si="22"/>
        <v>#N/A</v>
      </c>
      <c r="DF35" s="44">
        <v>3</v>
      </c>
      <c r="DG35" s="44">
        <v>3</v>
      </c>
      <c r="DH35" s="181" t="e">
        <f t="shared" si="29"/>
        <v>#N/A</v>
      </c>
      <c r="DI35" s="390" t="e">
        <f t="shared" si="30"/>
        <v>#N/A</v>
      </c>
      <c r="DJ35" s="296" t="s">
        <v>174</v>
      </c>
      <c r="DK35" s="300" t="s">
        <v>175</v>
      </c>
    </row>
    <row r="36" spans="1:120" ht="210" customHeight="1">
      <c r="A36" s="29" t="s">
        <v>205</v>
      </c>
      <c r="B36" s="24" t="s">
        <v>77</v>
      </c>
      <c r="C36" s="24" t="s">
        <v>39</v>
      </c>
      <c r="D36" s="18" t="s">
        <v>81</v>
      </c>
      <c r="E36" s="17">
        <v>33</v>
      </c>
      <c r="F36" s="38" t="s">
        <v>351</v>
      </c>
      <c r="G36" s="21"/>
      <c r="H36" s="21"/>
      <c r="I36" s="21"/>
      <c r="J36" s="34"/>
      <c r="K36" s="181" t="e">
        <f t="shared" si="31"/>
        <v>#N/A</v>
      </c>
      <c r="L36" s="42" t="e">
        <f t="shared" ref="L36:L67" si="78">VLOOKUP(M36*I36,biorisk,3,FALSE)</f>
        <v>#N/A</v>
      </c>
      <c r="M36" s="43" t="e">
        <f t="shared" ref="M36:M67" si="79">VLOOKUP(G36*H36,likelihood,2,FALSE)</f>
        <v>#N/A</v>
      </c>
      <c r="N36" s="43" t="e">
        <f t="shared" ref="N36:N67" si="80">VLOOKUP(M36*I36,biorisk,2,FALSE)</f>
        <v>#N/A</v>
      </c>
      <c r="O36" s="44"/>
      <c r="P36" s="44"/>
      <c r="Q36" s="181" t="e">
        <f t="shared" si="23"/>
        <v>#N/A</v>
      </c>
      <c r="R36" s="42" t="e">
        <f t="shared" ref="R36:R67" si="81">VLOOKUP(N36&amp;P36,futurerisk,3,FALSE)</f>
        <v>#N/A</v>
      </c>
      <c r="S36" s="296"/>
      <c r="T36" s="188" t="s">
        <v>832</v>
      </c>
      <c r="Y36" s="230" t="s">
        <v>833</v>
      </c>
      <c r="Z36" s="21"/>
      <c r="AA36" s="21"/>
      <c r="AB36" s="21"/>
      <c r="AC36" s="34"/>
      <c r="AD36" s="181" t="e">
        <f t="shared" si="32"/>
        <v>#N/A</v>
      </c>
      <c r="AE36" s="42" t="e">
        <f t="shared" ref="AE36:AE67" si="82">VLOOKUP(AF36*AB36,biorisk,3,FALSE)</f>
        <v>#N/A</v>
      </c>
      <c r="AF36" s="43" t="e">
        <f t="shared" ref="AF36:AF67" si="83">VLOOKUP(Z36*AA36,likelihood,2,FALSE)</f>
        <v>#N/A</v>
      </c>
      <c r="AG36" s="43" t="e">
        <f t="shared" ref="AG36:AG67" si="84">VLOOKUP(AF36*AB36,biorisk,2,FALSE)</f>
        <v>#N/A</v>
      </c>
      <c r="AH36" s="44"/>
      <c r="AI36" s="44"/>
      <c r="AJ36" s="181" t="e">
        <f t="shared" si="25"/>
        <v>#N/A</v>
      </c>
      <c r="AK36" s="42" t="e">
        <f t="shared" si="55"/>
        <v>#N/A</v>
      </c>
      <c r="AL36" s="296"/>
      <c r="AM36" s="188" t="s">
        <v>832</v>
      </c>
      <c r="AN36" s="188"/>
      <c r="AO36" s="188"/>
      <c r="AP36" s="188"/>
      <c r="AQ36" s="188"/>
      <c r="AR36" s="230" t="s">
        <v>833</v>
      </c>
      <c r="AS36" s="21"/>
      <c r="AT36" s="21"/>
      <c r="AU36" s="21"/>
      <c r="AV36" s="34"/>
      <c r="AW36" s="181" t="e">
        <f t="shared" si="34"/>
        <v>#N/A</v>
      </c>
      <c r="AX36" s="42" t="e">
        <f t="shared" ref="AX36:AX67" si="85">VLOOKUP(AY36*AU36,biorisk,3,FALSE)</f>
        <v>#N/A</v>
      </c>
      <c r="AY36" s="43" t="e">
        <f t="shared" ref="AY36:AY67" si="86">VLOOKUP(AS36*AT36,likelihood,2,FALSE)</f>
        <v>#N/A</v>
      </c>
      <c r="AZ36" s="43" t="e">
        <f t="shared" ref="AZ36:AZ67" si="87">VLOOKUP(AY36*AU36,biorisk,2,FALSE)</f>
        <v>#N/A</v>
      </c>
      <c r="BA36" s="44"/>
      <c r="BB36" s="44"/>
      <c r="BC36" s="181" t="e">
        <f t="shared" si="26"/>
        <v>#N/A</v>
      </c>
      <c r="BD36" s="42" t="e">
        <f t="shared" si="53"/>
        <v>#N/A</v>
      </c>
      <c r="BE36" s="296"/>
      <c r="BF36" s="188" t="s">
        <v>832</v>
      </c>
      <c r="BK36" s="230" t="s">
        <v>833</v>
      </c>
      <c r="BL36" s="399"/>
      <c r="BM36" s="399"/>
      <c r="BN36" s="399"/>
      <c r="BO36" s="399"/>
      <c r="BP36" s="181" t="e">
        <f t="shared" si="35"/>
        <v>#N/A</v>
      </c>
      <c r="BQ36" s="42" t="e">
        <f t="shared" ref="BQ36:BQ67" si="88">VLOOKUP(BR36*BN36,biorisk,3,FALSE)</f>
        <v>#N/A</v>
      </c>
      <c r="BR36" s="43" t="e">
        <f t="shared" ref="BR36:BR67" si="89">VLOOKUP(BL36*BM36,likelihood,2,FALSE)</f>
        <v>#N/A</v>
      </c>
      <c r="BS36" s="43" t="e">
        <f t="shared" ref="BS36:BS67" si="90">VLOOKUP(BR36*BN36,biorisk,2,FALSE)</f>
        <v>#N/A</v>
      </c>
      <c r="BT36" s="21"/>
      <c r="BU36" s="21"/>
      <c r="BV36" s="181" t="e">
        <f t="shared" si="27"/>
        <v>#N/A</v>
      </c>
      <c r="BW36" s="42" t="e">
        <f t="shared" si="54"/>
        <v>#N/A</v>
      </c>
      <c r="BX36" s="296"/>
      <c r="BY36" s="188" t="s">
        <v>832</v>
      </c>
      <c r="CD36" s="230" t="s">
        <v>833</v>
      </c>
      <c r="CE36" s="21"/>
      <c r="CF36" s="21"/>
      <c r="CG36" s="21"/>
      <c r="CH36" s="21"/>
      <c r="CI36" s="181" t="e">
        <f t="shared" si="36"/>
        <v>#N/A</v>
      </c>
      <c r="CJ36" s="42" t="e">
        <f>VLOOKUP(CK36*CG36,biorisk,3,FALSE)</f>
        <v>#N/A</v>
      </c>
      <c r="CK36" s="43" t="e">
        <f>VLOOKUP(CE36*CF36,likelihood,2,FALSE)</f>
        <v>#N/A</v>
      </c>
      <c r="CL36" s="43" t="e">
        <f>VLOOKUP(CK36*CG36,biorisk,2,FALSE)</f>
        <v>#N/A</v>
      </c>
      <c r="CM36" s="21"/>
      <c r="CN36" s="424"/>
      <c r="CO36" s="181" t="e">
        <f t="shared" si="28"/>
        <v>#N/A</v>
      </c>
      <c r="CP36" s="42" t="e">
        <f t="shared" ref="CP36:CP67" si="91">VLOOKUP(CL36&amp;CN36,futurerisk,3,FALSE)</f>
        <v>#N/A</v>
      </c>
      <c r="CQ36" s="296"/>
      <c r="CR36" s="188" t="s">
        <v>832</v>
      </c>
      <c r="CW36" s="230" t="s">
        <v>833</v>
      </c>
      <c r="CX36" s="21"/>
      <c r="CY36" s="21"/>
      <c r="CZ36" s="21"/>
      <c r="DA36" s="34"/>
      <c r="DB36" s="181" t="e">
        <f t="shared" si="37"/>
        <v>#N/A</v>
      </c>
      <c r="DC36" s="42" t="e">
        <f t="shared" ref="DC36:DC67" si="92">VLOOKUP(DD36*CZ36,biorisk,3,FALSE)</f>
        <v>#N/A</v>
      </c>
      <c r="DD36" s="43" t="e">
        <f t="shared" ref="DD36:DD67" si="93">VLOOKUP(CX36*CY36,likelihood,2,FALSE)</f>
        <v>#N/A</v>
      </c>
      <c r="DE36" s="43" t="e">
        <f t="shared" ref="DE36:DE67" si="94">VLOOKUP(DD36*CZ36,biorisk,2,FALSE)</f>
        <v>#N/A</v>
      </c>
      <c r="DF36" s="44"/>
      <c r="DG36" s="44"/>
      <c r="DH36" s="181" t="e">
        <f t="shared" si="29"/>
        <v>#N/A</v>
      </c>
      <c r="DI36" s="42" t="e">
        <f t="shared" ref="DI36:DI67" si="95">VLOOKUP(DE36&amp;DG36,futurerisk,3,FALSE)</f>
        <v>#N/A</v>
      </c>
      <c r="DJ36" s="296"/>
      <c r="DK36" s="188" t="s">
        <v>832</v>
      </c>
      <c r="DP36" s="230" t="s">
        <v>833</v>
      </c>
    </row>
    <row r="37" spans="1:120" ht="118.5" customHeight="1">
      <c r="A37" s="29" t="s">
        <v>205</v>
      </c>
      <c r="B37" s="24" t="s">
        <v>77</v>
      </c>
      <c r="C37" s="24" t="s">
        <v>39</v>
      </c>
      <c r="D37" s="18" t="s">
        <v>82</v>
      </c>
      <c r="E37" s="17">
        <v>34</v>
      </c>
      <c r="F37" s="38" t="s">
        <v>363</v>
      </c>
      <c r="G37" s="21">
        <v>1</v>
      </c>
      <c r="H37" s="21">
        <v>1</v>
      </c>
      <c r="I37" s="21">
        <v>1</v>
      </c>
      <c r="J37" s="21"/>
      <c r="K37" s="181" t="e">
        <f t="shared" si="31"/>
        <v>#N/A</v>
      </c>
      <c r="L37" s="42" t="e">
        <f t="shared" si="78"/>
        <v>#N/A</v>
      </c>
      <c r="M37" s="43" t="e">
        <f t="shared" si="79"/>
        <v>#N/A</v>
      </c>
      <c r="N37" s="43" t="e">
        <f t="shared" si="80"/>
        <v>#N/A</v>
      </c>
      <c r="O37" s="44">
        <v>3</v>
      </c>
      <c r="P37" s="44">
        <v>3</v>
      </c>
      <c r="Q37" s="181" t="e">
        <f t="shared" si="23"/>
        <v>#N/A</v>
      </c>
      <c r="R37" s="390" t="e">
        <f t="shared" si="81"/>
        <v>#N/A</v>
      </c>
      <c r="S37" s="296" t="s">
        <v>174</v>
      </c>
      <c r="T37" s="300" t="s">
        <v>175</v>
      </c>
      <c r="Y37" s="230"/>
      <c r="Z37" s="21">
        <v>1</v>
      </c>
      <c r="AA37" s="21">
        <v>1</v>
      </c>
      <c r="AB37" s="21">
        <v>1</v>
      </c>
      <c r="AC37" s="21"/>
      <c r="AD37" s="181" t="e">
        <f t="shared" si="32"/>
        <v>#N/A</v>
      </c>
      <c r="AE37" s="42" t="e">
        <f t="shared" si="82"/>
        <v>#N/A</v>
      </c>
      <c r="AF37" s="43" t="e">
        <f t="shared" si="83"/>
        <v>#N/A</v>
      </c>
      <c r="AG37" s="43" t="e">
        <f t="shared" si="84"/>
        <v>#N/A</v>
      </c>
      <c r="AH37" s="44">
        <v>3</v>
      </c>
      <c r="AI37" s="44">
        <v>3</v>
      </c>
      <c r="AJ37" s="181" t="e">
        <f t="shared" si="25"/>
        <v>#N/A</v>
      </c>
      <c r="AK37" s="390" t="e">
        <f t="shared" si="55"/>
        <v>#N/A</v>
      </c>
      <c r="AL37" s="296" t="s">
        <v>174</v>
      </c>
      <c r="AM37" s="300" t="s">
        <v>175</v>
      </c>
      <c r="AR37" s="244"/>
      <c r="AS37" s="21">
        <v>1</v>
      </c>
      <c r="AT37" s="21">
        <v>1</v>
      </c>
      <c r="AU37" s="21">
        <v>1</v>
      </c>
      <c r="AV37" s="21"/>
      <c r="AW37" s="181">
        <f t="shared" si="34"/>
        <v>2</v>
      </c>
      <c r="AX37" s="393" t="s">
        <v>34</v>
      </c>
      <c r="AY37" s="394">
        <v>2</v>
      </c>
      <c r="AZ37" s="394">
        <v>2</v>
      </c>
      <c r="BA37" s="395">
        <v>3</v>
      </c>
      <c r="BB37" s="395">
        <v>3</v>
      </c>
      <c r="BC37" s="181" t="str">
        <f t="shared" si="26"/>
        <v>23</v>
      </c>
      <c r="BD37" s="396" t="s">
        <v>34</v>
      </c>
      <c r="BE37" s="296" t="s">
        <v>174</v>
      </c>
      <c r="BF37" s="300" t="s">
        <v>175</v>
      </c>
      <c r="BK37" s="230"/>
      <c r="BL37" s="399">
        <v>1</v>
      </c>
      <c r="BM37" s="399">
        <v>1</v>
      </c>
      <c r="BN37" s="399">
        <v>1</v>
      </c>
      <c r="BO37" s="399"/>
      <c r="BP37" s="181" t="e">
        <f t="shared" si="35"/>
        <v>#N/A</v>
      </c>
      <c r="BQ37" s="42" t="e">
        <f t="shared" si="88"/>
        <v>#N/A</v>
      </c>
      <c r="BR37" s="43" t="e">
        <f t="shared" si="89"/>
        <v>#N/A</v>
      </c>
      <c r="BS37" s="43" t="e">
        <f t="shared" si="90"/>
        <v>#N/A</v>
      </c>
      <c r="BT37" s="44">
        <v>3</v>
      </c>
      <c r="BU37" s="44">
        <v>3</v>
      </c>
      <c r="BV37" s="181" t="e">
        <f t="shared" si="27"/>
        <v>#N/A</v>
      </c>
      <c r="BW37" s="390" t="e">
        <f t="shared" si="54"/>
        <v>#N/A</v>
      </c>
      <c r="BX37" s="296" t="s">
        <v>174</v>
      </c>
      <c r="BY37" s="300" t="s">
        <v>175</v>
      </c>
      <c r="CD37" s="230"/>
      <c r="CE37" s="399">
        <v>1</v>
      </c>
      <c r="CF37" s="399">
        <v>1</v>
      </c>
      <c r="CG37" s="399">
        <v>1</v>
      </c>
      <c r="CH37" s="399"/>
      <c r="CI37" s="181" t="e">
        <f t="shared" si="36"/>
        <v>#N/A</v>
      </c>
      <c r="CJ37" s="42" t="e">
        <f t="shared" ref="CJ37:CJ67" si="96">VLOOKUP(CK37*CG37,biorisk,3,FALSE)</f>
        <v>#N/A</v>
      </c>
      <c r="CK37" s="43" t="e">
        <f t="shared" ref="CK37:CK67" si="97">VLOOKUP(CE37*CF37,likelihood,2,FALSE)</f>
        <v>#N/A</v>
      </c>
      <c r="CL37" s="43" t="e">
        <f t="shared" ref="CL37:CL67" si="98">VLOOKUP(CK37*CG37,biorisk,2,FALSE)</f>
        <v>#N/A</v>
      </c>
      <c r="CM37" s="44">
        <v>3</v>
      </c>
      <c r="CN37" s="44">
        <v>3</v>
      </c>
      <c r="CO37" s="181" t="e">
        <f t="shared" si="28"/>
        <v>#N/A</v>
      </c>
      <c r="CP37" s="390" t="e">
        <f t="shared" si="91"/>
        <v>#N/A</v>
      </c>
      <c r="CQ37" s="296" t="s">
        <v>174</v>
      </c>
      <c r="CR37" s="300" t="s">
        <v>175</v>
      </c>
      <c r="CW37" s="230"/>
      <c r="CX37" s="399">
        <v>1</v>
      </c>
      <c r="CY37" s="399">
        <v>1</v>
      </c>
      <c r="CZ37" s="399">
        <v>1</v>
      </c>
      <c r="DA37" s="399"/>
      <c r="DB37" s="181" t="e">
        <f t="shared" si="37"/>
        <v>#N/A</v>
      </c>
      <c r="DC37" s="42" t="e">
        <f t="shared" si="92"/>
        <v>#N/A</v>
      </c>
      <c r="DD37" s="43" t="e">
        <f t="shared" si="93"/>
        <v>#N/A</v>
      </c>
      <c r="DE37" s="43" t="e">
        <f t="shared" si="94"/>
        <v>#N/A</v>
      </c>
      <c r="DF37" s="44">
        <v>3</v>
      </c>
      <c r="DG37" s="44">
        <v>3</v>
      </c>
      <c r="DH37" s="181" t="e">
        <f t="shared" si="29"/>
        <v>#N/A</v>
      </c>
      <c r="DI37" s="390" t="e">
        <f t="shared" si="95"/>
        <v>#N/A</v>
      </c>
      <c r="DJ37" s="296" t="s">
        <v>174</v>
      </c>
      <c r="DK37" s="300" t="s">
        <v>175</v>
      </c>
    </row>
    <row r="38" spans="1:120" ht="126.75" customHeight="1">
      <c r="A38" s="29" t="s">
        <v>205</v>
      </c>
      <c r="B38" s="24" t="s">
        <v>77</v>
      </c>
      <c r="C38" s="24" t="s">
        <v>39</v>
      </c>
      <c r="D38" s="18" t="s">
        <v>83</v>
      </c>
      <c r="E38" s="17">
        <v>35</v>
      </c>
      <c r="F38" s="38" t="s">
        <v>373</v>
      </c>
      <c r="G38" s="21">
        <v>-1</v>
      </c>
      <c r="H38" s="21">
        <v>-1</v>
      </c>
      <c r="I38" s="21">
        <v>-1</v>
      </c>
      <c r="J38" s="21"/>
      <c r="K38" s="181" t="e">
        <f t="shared" si="31"/>
        <v>#N/A</v>
      </c>
      <c r="L38" s="42" t="e">
        <f t="shared" si="78"/>
        <v>#N/A</v>
      </c>
      <c r="M38" s="43" t="e">
        <f t="shared" si="79"/>
        <v>#N/A</v>
      </c>
      <c r="N38" s="43" t="e">
        <f t="shared" si="80"/>
        <v>#N/A</v>
      </c>
      <c r="O38" s="44">
        <v>-1</v>
      </c>
      <c r="P38" s="44">
        <v>-1</v>
      </c>
      <c r="Q38" s="181" t="e">
        <f t="shared" si="23"/>
        <v>#N/A</v>
      </c>
      <c r="R38" s="42" t="e">
        <f t="shared" si="81"/>
        <v>#N/A</v>
      </c>
      <c r="S38" s="296"/>
      <c r="T38" s="188" t="s">
        <v>834</v>
      </c>
      <c r="Y38" s="230"/>
      <c r="Z38" s="21">
        <v>-1</v>
      </c>
      <c r="AA38" s="21">
        <v>-1</v>
      </c>
      <c r="AB38" s="21">
        <v>-1</v>
      </c>
      <c r="AC38" s="21"/>
      <c r="AD38" s="181" t="e">
        <f t="shared" si="32"/>
        <v>#N/A</v>
      </c>
      <c r="AE38" s="42" t="e">
        <f t="shared" si="82"/>
        <v>#N/A</v>
      </c>
      <c r="AF38" s="43" t="e">
        <f t="shared" si="83"/>
        <v>#N/A</v>
      </c>
      <c r="AG38" s="43" t="e">
        <f t="shared" si="84"/>
        <v>#N/A</v>
      </c>
      <c r="AH38" s="44">
        <v>-1</v>
      </c>
      <c r="AI38" s="44">
        <v>-1</v>
      </c>
      <c r="AJ38" s="181" t="e">
        <f t="shared" si="25"/>
        <v>#N/A</v>
      </c>
      <c r="AK38" s="42" t="e">
        <f t="shared" si="55"/>
        <v>#N/A</v>
      </c>
      <c r="AL38" s="296"/>
      <c r="AM38" s="188" t="s">
        <v>834</v>
      </c>
      <c r="AR38" s="244"/>
      <c r="AS38" s="21">
        <v>-1</v>
      </c>
      <c r="AT38" s="21">
        <v>-1</v>
      </c>
      <c r="AU38" s="21">
        <v>-1</v>
      </c>
      <c r="AV38" s="21"/>
      <c r="AW38" s="181" t="e">
        <f t="shared" si="34"/>
        <v>#N/A</v>
      </c>
      <c r="AX38" s="42" t="e">
        <f t="shared" si="85"/>
        <v>#N/A</v>
      </c>
      <c r="AY38" s="43" t="e">
        <f t="shared" si="86"/>
        <v>#N/A</v>
      </c>
      <c r="AZ38" s="43" t="e">
        <f t="shared" si="87"/>
        <v>#N/A</v>
      </c>
      <c r="BA38" s="44">
        <v>-1</v>
      </c>
      <c r="BB38" s="44">
        <v>-1</v>
      </c>
      <c r="BC38" s="181" t="e">
        <f t="shared" si="26"/>
        <v>#N/A</v>
      </c>
      <c r="BD38" s="42" t="e">
        <f t="shared" si="53"/>
        <v>#N/A</v>
      </c>
      <c r="BE38" s="296"/>
      <c r="BF38" s="188" t="s">
        <v>834</v>
      </c>
      <c r="BK38" s="230"/>
      <c r="BL38" s="399">
        <v>-1</v>
      </c>
      <c r="BM38" s="399">
        <v>-1</v>
      </c>
      <c r="BN38" s="399">
        <v>-1</v>
      </c>
      <c r="BO38" s="399"/>
      <c r="BP38" s="181" t="e">
        <f t="shared" si="35"/>
        <v>#N/A</v>
      </c>
      <c r="BQ38" s="42" t="e">
        <f t="shared" si="88"/>
        <v>#N/A</v>
      </c>
      <c r="BR38" s="43" t="e">
        <f t="shared" si="89"/>
        <v>#N/A</v>
      </c>
      <c r="BS38" s="43" t="e">
        <f t="shared" si="90"/>
        <v>#N/A</v>
      </c>
      <c r="BT38" s="21">
        <v>-1</v>
      </c>
      <c r="BU38" s="21">
        <v>-1</v>
      </c>
      <c r="BV38" s="181" t="e">
        <f t="shared" si="27"/>
        <v>#N/A</v>
      </c>
      <c r="BW38" s="42" t="e">
        <f t="shared" si="54"/>
        <v>#N/A</v>
      </c>
      <c r="BX38" s="296"/>
      <c r="BY38" s="188" t="s">
        <v>834</v>
      </c>
      <c r="CD38" s="230"/>
      <c r="CE38" s="21">
        <v>-1</v>
      </c>
      <c r="CF38" s="21">
        <v>-1</v>
      </c>
      <c r="CG38" s="21">
        <v>-1</v>
      </c>
      <c r="CH38" s="21"/>
      <c r="CI38" s="181" t="e">
        <f t="shared" si="36"/>
        <v>#N/A</v>
      </c>
      <c r="CJ38" s="42" t="e">
        <f>VLOOKUP(CK38*CG38,biorisk,3,FALSE)</f>
        <v>#N/A</v>
      </c>
      <c r="CK38" s="43" t="e">
        <f>VLOOKUP(CE38*CF38,likelihood,2,FALSE)</f>
        <v>#N/A</v>
      </c>
      <c r="CL38" s="43" t="e">
        <f>VLOOKUP(CK38*CG38,biorisk,2,FALSE)</f>
        <v>#N/A</v>
      </c>
      <c r="CM38" s="21">
        <v>-1</v>
      </c>
      <c r="CN38" s="424">
        <v>-1</v>
      </c>
      <c r="CO38" s="181" t="e">
        <f t="shared" si="28"/>
        <v>#N/A</v>
      </c>
      <c r="CP38" s="42" t="e">
        <f t="shared" si="91"/>
        <v>#N/A</v>
      </c>
      <c r="CQ38" s="296"/>
      <c r="CR38" s="188" t="s">
        <v>834</v>
      </c>
      <c r="CW38" s="230"/>
      <c r="CX38" s="21">
        <v>-1</v>
      </c>
      <c r="CY38" s="21">
        <v>-1</v>
      </c>
      <c r="CZ38" s="21">
        <v>-1</v>
      </c>
      <c r="DA38" s="21"/>
      <c r="DB38" s="181" t="e">
        <f t="shared" si="37"/>
        <v>#N/A</v>
      </c>
      <c r="DC38" s="42" t="e">
        <f t="shared" si="92"/>
        <v>#N/A</v>
      </c>
      <c r="DD38" s="43" t="e">
        <f t="shared" si="93"/>
        <v>#N/A</v>
      </c>
      <c r="DE38" s="43" t="e">
        <f t="shared" si="94"/>
        <v>#N/A</v>
      </c>
      <c r="DF38" s="44">
        <v>-1</v>
      </c>
      <c r="DG38" s="44">
        <v>-1</v>
      </c>
      <c r="DH38" s="181" t="e">
        <f t="shared" si="29"/>
        <v>#N/A</v>
      </c>
      <c r="DI38" s="42" t="e">
        <f t="shared" si="95"/>
        <v>#N/A</v>
      </c>
      <c r="DJ38" s="296"/>
      <c r="DK38" s="188" t="s">
        <v>835</v>
      </c>
      <c r="DP38" s="188" t="s">
        <v>836</v>
      </c>
    </row>
    <row r="39" spans="1:120" ht="279" customHeight="1">
      <c r="A39" s="29" t="s">
        <v>205</v>
      </c>
      <c r="B39" s="24" t="s">
        <v>77</v>
      </c>
      <c r="C39" s="24" t="s">
        <v>47</v>
      </c>
      <c r="D39" s="18" t="s">
        <v>84</v>
      </c>
      <c r="E39" s="17">
        <v>36</v>
      </c>
      <c r="F39" s="38" t="s">
        <v>384</v>
      </c>
      <c r="G39" s="21">
        <v>4</v>
      </c>
      <c r="H39" s="21">
        <v>5</v>
      </c>
      <c r="I39" s="21">
        <v>4</v>
      </c>
      <c r="J39" s="34" t="s">
        <v>179</v>
      </c>
      <c r="K39" s="181" t="e">
        <f t="shared" si="31"/>
        <v>#N/A</v>
      </c>
      <c r="L39" s="42" t="e">
        <f t="shared" si="78"/>
        <v>#N/A</v>
      </c>
      <c r="M39" s="43" t="e">
        <f t="shared" si="79"/>
        <v>#N/A</v>
      </c>
      <c r="N39" s="43" t="e">
        <f t="shared" si="80"/>
        <v>#N/A</v>
      </c>
      <c r="O39" s="44">
        <v>3</v>
      </c>
      <c r="P39" s="44">
        <v>4</v>
      </c>
      <c r="Q39" s="181" t="e">
        <f t="shared" si="23"/>
        <v>#N/A</v>
      </c>
      <c r="R39" s="42" t="e">
        <f t="shared" si="81"/>
        <v>#N/A</v>
      </c>
      <c r="S39" s="296" t="s">
        <v>174</v>
      </c>
      <c r="T39" s="188" t="s">
        <v>837</v>
      </c>
      <c r="Y39" s="230" t="s">
        <v>838</v>
      </c>
      <c r="Z39" s="21">
        <v>2</v>
      </c>
      <c r="AA39" s="21">
        <v>5</v>
      </c>
      <c r="AB39" s="21">
        <v>2</v>
      </c>
      <c r="AC39" s="34" t="s">
        <v>179</v>
      </c>
      <c r="AD39" s="181">
        <f t="shared" si="32"/>
        <v>0</v>
      </c>
      <c r="AE39" s="42" t="e">
        <f t="shared" si="82"/>
        <v>#N/A</v>
      </c>
      <c r="AF39" s="43">
        <f t="shared" si="83"/>
        <v>0</v>
      </c>
      <c r="AG39" s="43" t="e">
        <f t="shared" si="84"/>
        <v>#N/A</v>
      </c>
      <c r="AH39" s="44">
        <v>3</v>
      </c>
      <c r="AI39" s="44">
        <v>4</v>
      </c>
      <c r="AJ39" s="181" t="e">
        <f t="shared" si="25"/>
        <v>#N/A</v>
      </c>
      <c r="AK39" s="42" t="e">
        <f t="shared" si="55"/>
        <v>#N/A</v>
      </c>
      <c r="AL39" s="296"/>
      <c r="AM39" s="188" t="s">
        <v>839</v>
      </c>
      <c r="AN39" s="188"/>
      <c r="AO39" s="188"/>
      <c r="AP39" s="188"/>
      <c r="AQ39" s="188"/>
      <c r="AR39" s="230" t="s">
        <v>838</v>
      </c>
      <c r="AS39" s="21">
        <v>-1</v>
      </c>
      <c r="AT39" s="21">
        <v>-1</v>
      </c>
      <c r="AU39" s="21">
        <v>-1</v>
      </c>
      <c r="AV39" s="21"/>
      <c r="AW39" s="181" t="e">
        <f t="shared" si="34"/>
        <v>#N/A</v>
      </c>
      <c r="AX39" s="42" t="e">
        <f t="shared" ref="AX39" si="99">VLOOKUP(AY39*AU39,biorisk,3,FALSE)</f>
        <v>#N/A</v>
      </c>
      <c r="AY39" s="43" t="e">
        <f t="shared" ref="AY39" si="100">VLOOKUP(AS39*AT39,likelihood,2,FALSE)</f>
        <v>#N/A</v>
      </c>
      <c r="AZ39" s="43" t="e">
        <f t="shared" ref="AZ39" si="101">VLOOKUP(AY39*AU39,biorisk,2,FALSE)</f>
        <v>#N/A</v>
      </c>
      <c r="BA39" s="44">
        <v>-1</v>
      </c>
      <c r="BB39" s="44">
        <v>-1</v>
      </c>
      <c r="BC39" s="181" t="e">
        <f t="shared" si="26"/>
        <v>#N/A</v>
      </c>
      <c r="BD39" s="42" t="e">
        <f t="shared" si="53"/>
        <v>#N/A</v>
      </c>
      <c r="BE39" s="296"/>
      <c r="BF39" s="188" t="s">
        <v>840</v>
      </c>
      <c r="BK39" s="230" t="s">
        <v>838</v>
      </c>
      <c r="BL39" s="399">
        <v>4</v>
      </c>
      <c r="BM39" s="399">
        <v>5</v>
      </c>
      <c r="BN39" s="399">
        <v>4</v>
      </c>
      <c r="BO39" s="400" t="s">
        <v>165</v>
      </c>
      <c r="BP39" s="181" t="e">
        <f t="shared" si="35"/>
        <v>#N/A</v>
      </c>
      <c r="BQ39" s="42" t="e">
        <f t="shared" si="88"/>
        <v>#N/A</v>
      </c>
      <c r="BR39" s="43" t="e">
        <f t="shared" si="89"/>
        <v>#N/A</v>
      </c>
      <c r="BS39" s="43" t="e">
        <f t="shared" si="90"/>
        <v>#N/A</v>
      </c>
      <c r="BT39" s="44">
        <v>4</v>
      </c>
      <c r="BU39" s="44">
        <v>5</v>
      </c>
      <c r="BV39" s="181" t="e">
        <f t="shared" si="27"/>
        <v>#N/A</v>
      </c>
      <c r="BW39" s="42" t="e">
        <f t="shared" si="54"/>
        <v>#N/A</v>
      </c>
      <c r="BX39" s="296"/>
      <c r="BY39" s="188" t="s">
        <v>841</v>
      </c>
      <c r="CD39" s="230" t="s">
        <v>838</v>
      </c>
      <c r="CE39" s="21">
        <v>4</v>
      </c>
      <c r="CF39" s="21">
        <v>5</v>
      </c>
      <c r="CG39" s="21">
        <v>4</v>
      </c>
      <c r="CH39" s="34" t="s">
        <v>179</v>
      </c>
      <c r="CI39" s="181" t="e">
        <f t="shared" si="36"/>
        <v>#N/A</v>
      </c>
      <c r="CJ39" s="42" t="e">
        <f t="shared" si="96"/>
        <v>#N/A</v>
      </c>
      <c r="CK39" s="43" t="e">
        <f t="shared" si="97"/>
        <v>#N/A</v>
      </c>
      <c r="CL39" s="43" t="e">
        <f t="shared" si="98"/>
        <v>#N/A</v>
      </c>
      <c r="CM39" s="44">
        <v>4</v>
      </c>
      <c r="CN39" s="44">
        <v>5</v>
      </c>
      <c r="CO39" s="181" t="e">
        <f t="shared" si="28"/>
        <v>#N/A</v>
      </c>
      <c r="CP39" s="42" t="e">
        <f t="shared" si="91"/>
        <v>#N/A</v>
      </c>
      <c r="CQ39" s="296"/>
      <c r="CR39" s="188" t="s">
        <v>842</v>
      </c>
      <c r="CW39" s="230" t="s">
        <v>838</v>
      </c>
      <c r="CX39" s="21">
        <v>4</v>
      </c>
      <c r="CY39" s="21">
        <v>5</v>
      </c>
      <c r="CZ39" s="21">
        <v>4</v>
      </c>
      <c r="DA39" s="34" t="s">
        <v>179</v>
      </c>
      <c r="DB39" s="181" t="e">
        <f t="shared" si="37"/>
        <v>#N/A</v>
      </c>
      <c r="DC39" s="42" t="e">
        <f t="shared" si="92"/>
        <v>#N/A</v>
      </c>
      <c r="DD39" s="43" t="e">
        <f t="shared" si="93"/>
        <v>#N/A</v>
      </c>
      <c r="DE39" s="43" t="e">
        <f t="shared" si="94"/>
        <v>#N/A</v>
      </c>
      <c r="DF39" s="44">
        <v>4</v>
      </c>
      <c r="DG39" s="44">
        <v>5</v>
      </c>
      <c r="DH39" s="181" t="e">
        <f t="shared" si="29"/>
        <v>#N/A</v>
      </c>
      <c r="DI39" s="42" t="e">
        <f t="shared" si="95"/>
        <v>#N/A</v>
      </c>
      <c r="DJ39" s="296"/>
      <c r="DK39" s="188" t="s">
        <v>843</v>
      </c>
      <c r="DP39" s="230" t="s">
        <v>838</v>
      </c>
    </row>
    <row r="40" spans="1:120" ht="88.25" customHeight="1">
      <c r="A40" s="29" t="s">
        <v>205</v>
      </c>
      <c r="B40" s="24" t="s">
        <v>77</v>
      </c>
      <c r="C40" s="24" t="s">
        <v>47</v>
      </c>
      <c r="D40" s="18" t="s">
        <v>85</v>
      </c>
      <c r="E40" s="17">
        <v>37</v>
      </c>
      <c r="F40" s="37" t="s">
        <v>395</v>
      </c>
      <c r="G40" s="21">
        <v>4</v>
      </c>
      <c r="H40" s="21">
        <v>5</v>
      </c>
      <c r="I40" s="21">
        <v>4</v>
      </c>
      <c r="J40" s="34" t="s">
        <v>179</v>
      </c>
      <c r="K40" s="181" t="e">
        <f t="shared" si="31"/>
        <v>#N/A</v>
      </c>
      <c r="L40" s="42" t="e">
        <f t="shared" si="78"/>
        <v>#N/A</v>
      </c>
      <c r="M40" s="43" t="e">
        <f t="shared" si="79"/>
        <v>#N/A</v>
      </c>
      <c r="N40" s="43" t="e">
        <f t="shared" si="80"/>
        <v>#N/A</v>
      </c>
      <c r="O40" s="44">
        <v>3</v>
      </c>
      <c r="P40" s="44">
        <v>4</v>
      </c>
      <c r="Q40" s="181" t="e">
        <f t="shared" si="23"/>
        <v>#N/A</v>
      </c>
      <c r="R40" s="42" t="e">
        <f t="shared" si="81"/>
        <v>#N/A</v>
      </c>
      <c r="S40" s="296"/>
      <c r="Y40" s="230"/>
      <c r="Z40" s="21">
        <v>2</v>
      </c>
      <c r="AA40" s="21">
        <v>5</v>
      </c>
      <c r="AB40" s="21">
        <v>2</v>
      </c>
      <c r="AC40" s="34" t="s">
        <v>179</v>
      </c>
      <c r="AD40" s="181">
        <f t="shared" si="32"/>
        <v>0</v>
      </c>
      <c r="AE40" s="42" t="e">
        <f t="shared" si="82"/>
        <v>#N/A</v>
      </c>
      <c r="AF40" s="43">
        <f t="shared" si="83"/>
        <v>0</v>
      </c>
      <c r="AG40" s="43" t="e">
        <f t="shared" si="84"/>
        <v>#N/A</v>
      </c>
      <c r="AH40" s="44">
        <v>3</v>
      </c>
      <c r="AI40" s="44">
        <v>4</v>
      </c>
      <c r="AJ40" s="181" t="e">
        <f t="shared" si="25"/>
        <v>#N/A</v>
      </c>
      <c r="AK40" s="42" t="e">
        <f t="shared" si="55"/>
        <v>#N/A</v>
      </c>
      <c r="AL40" s="296"/>
      <c r="AR40" s="244"/>
      <c r="AS40" s="21"/>
      <c r="AT40" s="21"/>
      <c r="AU40" s="21"/>
      <c r="AV40" s="34"/>
      <c r="AW40" s="181" t="e">
        <f t="shared" si="34"/>
        <v>#N/A</v>
      </c>
      <c r="AX40" s="42" t="e">
        <f t="shared" si="85"/>
        <v>#N/A</v>
      </c>
      <c r="AY40" s="43" t="e">
        <f t="shared" si="86"/>
        <v>#N/A</v>
      </c>
      <c r="AZ40" s="43" t="e">
        <f t="shared" si="87"/>
        <v>#N/A</v>
      </c>
      <c r="BA40" s="44"/>
      <c r="BB40" s="44"/>
      <c r="BC40" s="181" t="e">
        <f t="shared" si="26"/>
        <v>#N/A</v>
      </c>
      <c r="BD40" s="42" t="e">
        <f t="shared" si="53"/>
        <v>#N/A</v>
      </c>
      <c r="BE40" s="296"/>
      <c r="BK40" s="230"/>
      <c r="BL40" s="399">
        <v>4</v>
      </c>
      <c r="BM40" s="399">
        <v>5</v>
      </c>
      <c r="BN40" s="399">
        <v>4</v>
      </c>
      <c r="BO40" s="400" t="s">
        <v>165</v>
      </c>
      <c r="BP40" s="181" t="e">
        <f t="shared" si="35"/>
        <v>#N/A</v>
      </c>
      <c r="BQ40" s="42" t="e">
        <f t="shared" si="88"/>
        <v>#N/A</v>
      </c>
      <c r="BR40" s="43" t="e">
        <f t="shared" si="89"/>
        <v>#N/A</v>
      </c>
      <c r="BS40" s="43" t="e">
        <f t="shared" si="90"/>
        <v>#N/A</v>
      </c>
      <c r="BT40" s="44">
        <v>4</v>
      </c>
      <c r="BU40" s="44">
        <v>5</v>
      </c>
      <c r="BV40" s="181" t="e">
        <f t="shared" si="27"/>
        <v>#N/A</v>
      </c>
      <c r="BW40" s="42" t="e">
        <f t="shared" si="54"/>
        <v>#N/A</v>
      </c>
      <c r="BX40" s="296"/>
      <c r="CD40" s="230"/>
      <c r="CE40" s="21">
        <v>4</v>
      </c>
      <c r="CF40" s="21">
        <v>5</v>
      </c>
      <c r="CG40" s="21">
        <v>4</v>
      </c>
      <c r="CH40" s="34" t="s">
        <v>179</v>
      </c>
      <c r="CI40" s="181" t="e">
        <f t="shared" si="36"/>
        <v>#N/A</v>
      </c>
      <c r="CJ40" s="42" t="e">
        <f t="shared" si="96"/>
        <v>#N/A</v>
      </c>
      <c r="CK40" s="43" t="e">
        <f t="shared" si="97"/>
        <v>#N/A</v>
      </c>
      <c r="CL40" s="43" t="e">
        <f t="shared" si="98"/>
        <v>#N/A</v>
      </c>
      <c r="CM40" s="44">
        <v>4</v>
      </c>
      <c r="CN40" s="44">
        <v>5</v>
      </c>
      <c r="CO40" s="181" t="e">
        <f t="shared" si="28"/>
        <v>#N/A</v>
      </c>
      <c r="CP40" s="42" t="e">
        <f t="shared" si="91"/>
        <v>#N/A</v>
      </c>
      <c r="CQ40" s="296"/>
      <c r="CW40" s="230"/>
      <c r="CX40" s="21">
        <v>4</v>
      </c>
      <c r="CY40" s="21">
        <v>5</v>
      </c>
      <c r="CZ40" s="21">
        <v>4</v>
      </c>
      <c r="DA40" s="34" t="s">
        <v>179</v>
      </c>
      <c r="DB40" s="181" t="e">
        <f t="shared" si="37"/>
        <v>#N/A</v>
      </c>
      <c r="DC40" s="42" t="e">
        <f t="shared" si="92"/>
        <v>#N/A</v>
      </c>
      <c r="DD40" s="43" t="e">
        <f t="shared" si="93"/>
        <v>#N/A</v>
      </c>
      <c r="DE40" s="43" t="e">
        <f t="shared" si="94"/>
        <v>#N/A</v>
      </c>
      <c r="DF40" s="44">
        <v>4</v>
      </c>
      <c r="DG40" s="44">
        <v>5</v>
      </c>
      <c r="DH40" s="181" t="e">
        <f t="shared" si="29"/>
        <v>#N/A</v>
      </c>
      <c r="DI40" s="42" t="e">
        <f t="shared" si="95"/>
        <v>#N/A</v>
      </c>
      <c r="DJ40" s="296"/>
    </row>
    <row r="41" spans="1:120" ht="233.5" customHeight="1">
      <c r="A41" s="29" t="s">
        <v>404</v>
      </c>
      <c r="B41" s="24" t="s">
        <v>77</v>
      </c>
      <c r="C41" s="24" t="s">
        <v>47</v>
      </c>
      <c r="D41" s="18" t="s">
        <v>86</v>
      </c>
      <c r="E41" s="17">
        <v>38</v>
      </c>
      <c r="F41" s="38" t="s">
        <v>405</v>
      </c>
      <c r="G41" s="21">
        <v>4</v>
      </c>
      <c r="H41" s="21">
        <v>5</v>
      </c>
      <c r="I41" s="21">
        <v>3</v>
      </c>
      <c r="J41" s="34" t="s">
        <v>165</v>
      </c>
      <c r="K41" s="181" t="e">
        <f t="shared" si="31"/>
        <v>#N/A</v>
      </c>
      <c r="L41" s="42" t="e">
        <f t="shared" si="78"/>
        <v>#N/A</v>
      </c>
      <c r="M41" s="43" t="e">
        <f t="shared" si="79"/>
        <v>#N/A</v>
      </c>
      <c r="N41" s="43" t="e">
        <f t="shared" si="80"/>
        <v>#N/A</v>
      </c>
      <c r="O41" s="44">
        <v>3</v>
      </c>
      <c r="P41" s="44">
        <v>4</v>
      </c>
      <c r="Q41" s="181" t="e">
        <f t="shared" si="23"/>
        <v>#N/A</v>
      </c>
      <c r="R41" s="42" t="e">
        <f t="shared" si="81"/>
        <v>#N/A</v>
      </c>
      <c r="S41" s="296" t="s">
        <v>174</v>
      </c>
      <c r="T41" s="188" t="s">
        <v>844</v>
      </c>
      <c r="Y41" s="230" t="s">
        <v>845</v>
      </c>
      <c r="Z41" s="21">
        <v>2</v>
      </c>
      <c r="AA41" s="21">
        <v>5</v>
      </c>
      <c r="AB41" s="21">
        <v>2</v>
      </c>
      <c r="AC41" s="34" t="s">
        <v>165</v>
      </c>
      <c r="AD41" s="181">
        <f t="shared" si="32"/>
        <v>0</v>
      </c>
      <c r="AE41" s="42" t="e">
        <f t="shared" si="82"/>
        <v>#N/A</v>
      </c>
      <c r="AF41" s="43">
        <f t="shared" si="83"/>
        <v>0</v>
      </c>
      <c r="AG41" s="43" t="e">
        <f t="shared" si="84"/>
        <v>#N/A</v>
      </c>
      <c r="AH41" s="44">
        <v>3</v>
      </c>
      <c r="AI41" s="44">
        <v>4</v>
      </c>
      <c r="AJ41" s="181" t="e">
        <f t="shared" si="25"/>
        <v>#N/A</v>
      </c>
      <c r="AK41" s="42" t="e">
        <f t="shared" si="55"/>
        <v>#N/A</v>
      </c>
      <c r="AL41" s="296"/>
      <c r="AM41" s="188" t="s">
        <v>844</v>
      </c>
      <c r="AN41" s="188"/>
      <c r="AO41" s="188"/>
      <c r="AP41" s="188"/>
      <c r="AQ41" s="188"/>
      <c r="AR41" s="230" t="s">
        <v>845</v>
      </c>
      <c r="AS41" s="21">
        <v>-1</v>
      </c>
      <c r="AT41" s="21">
        <v>-1</v>
      </c>
      <c r="AU41" s="21">
        <v>-1</v>
      </c>
      <c r="AV41" s="21"/>
      <c r="AW41" s="181" t="e">
        <f t="shared" si="34"/>
        <v>#N/A</v>
      </c>
      <c r="AX41" s="42" t="e">
        <f>VLOOKUP(AY41*AU41,biorisk,3,FALSE)</f>
        <v>#N/A</v>
      </c>
      <c r="AY41" s="43" t="e">
        <f>VLOOKUP(AS41*AT41,likelihood,2,FALSE)</f>
        <v>#N/A</v>
      </c>
      <c r="AZ41" s="43" t="e">
        <f>VLOOKUP(AY41*AU41,biorisk,2,FALSE)</f>
        <v>#N/A</v>
      </c>
      <c r="BA41" s="44">
        <v>-1</v>
      </c>
      <c r="BB41" s="44">
        <v>-1</v>
      </c>
      <c r="BC41" s="181" t="e">
        <f t="shared" si="26"/>
        <v>#N/A</v>
      </c>
      <c r="BD41" s="42" t="e">
        <f t="shared" si="53"/>
        <v>#N/A</v>
      </c>
      <c r="BE41" s="296"/>
      <c r="BF41" s="188" t="s">
        <v>844</v>
      </c>
      <c r="BK41" s="230" t="s">
        <v>845</v>
      </c>
      <c r="BL41" s="399">
        <v>-1</v>
      </c>
      <c r="BM41" s="399">
        <v>-1</v>
      </c>
      <c r="BN41" s="399">
        <v>-1</v>
      </c>
      <c r="BO41" s="399"/>
      <c r="BP41" s="181" t="e">
        <f t="shared" si="35"/>
        <v>#N/A</v>
      </c>
      <c r="BQ41" s="42" t="e">
        <f t="shared" si="88"/>
        <v>#N/A</v>
      </c>
      <c r="BR41" s="43" t="e">
        <f t="shared" si="89"/>
        <v>#N/A</v>
      </c>
      <c r="BS41" s="43" t="e">
        <f t="shared" si="90"/>
        <v>#N/A</v>
      </c>
      <c r="BT41" s="21">
        <v>-1</v>
      </c>
      <c r="BU41" s="21">
        <v>-1</v>
      </c>
      <c r="BV41" s="181" t="e">
        <f t="shared" si="27"/>
        <v>#N/A</v>
      </c>
      <c r="BW41" s="42" t="e">
        <f t="shared" si="54"/>
        <v>#N/A</v>
      </c>
      <c r="BX41" s="296"/>
      <c r="BY41" s="188" t="s">
        <v>844</v>
      </c>
      <c r="CD41" s="230" t="s">
        <v>845</v>
      </c>
      <c r="CE41" s="21">
        <v>-1</v>
      </c>
      <c r="CF41" s="21">
        <v>-1</v>
      </c>
      <c r="CG41" s="21">
        <v>-1</v>
      </c>
      <c r="CH41" s="21"/>
      <c r="CI41" s="181" t="e">
        <f t="shared" si="36"/>
        <v>#N/A</v>
      </c>
      <c r="CJ41" s="42" t="e">
        <f>VLOOKUP(CK41*CG41,biorisk,3,FALSE)</f>
        <v>#N/A</v>
      </c>
      <c r="CK41" s="43" t="e">
        <f>VLOOKUP(CE41*CF41,likelihood,2,FALSE)</f>
        <v>#N/A</v>
      </c>
      <c r="CL41" s="43" t="e">
        <f>VLOOKUP(CK41*CG41,biorisk,2,FALSE)</f>
        <v>#N/A</v>
      </c>
      <c r="CM41" s="21">
        <v>-1</v>
      </c>
      <c r="CN41" s="424">
        <v>-1</v>
      </c>
      <c r="CO41" s="181" t="e">
        <f t="shared" si="28"/>
        <v>#N/A</v>
      </c>
      <c r="CP41" s="42" t="e">
        <f t="shared" si="91"/>
        <v>#N/A</v>
      </c>
      <c r="CQ41" s="296"/>
      <c r="CR41" s="188" t="s">
        <v>846</v>
      </c>
      <c r="CW41" s="230" t="s">
        <v>845</v>
      </c>
      <c r="CX41" s="21">
        <v>-1</v>
      </c>
      <c r="CY41" s="21">
        <v>-1</v>
      </c>
      <c r="CZ41" s="21">
        <v>-1</v>
      </c>
      <c r="DA41" s="34"/>
      <c r="DB41" s="181" t="e">
        <f t="shared" si="37"/>
        <v>#N/A</v>
      </c>
      <c r="DC41" s="42" t="e">
        <f t="shared" si="92"/>
        <v>#N/A</v>
      </c>
      <c r="DD41" s="43" t="e">
        <f t="shared" si="93"/>
        <v>#N/A</v>
      </c>
      <c r="DE41" s="43" t="e">
        <f t="shared" si="94"/>
        <v>#N/A</v>
      </c>
      <c r="DF41" s="44">
        <v>-1</v>
      </c>
      <c r="DG41" s="44">
        <v>-1</v>
      </c>
      <c r="DH41" s="181" t="e">
        <f t="shared" si="29"/>
        <v>#N/A</v>
      </c>
      <c r="DI41" s="42" t="e">
        <f t="shared" si="95"/>
        <v>#N/A</v>
      </c>
      <c r="DJ41" s="296"/>
      <c r="DK41" s="188" t="s">
        <v>847</v>
      </c>
      <c r="DP41" s="230" t="s">
        <v>845</v>
      </c>
    </row>
    <row r="42" spans="1:120" ht="150" customHeight="1">
      <c r="A42" s="29" t="s">
        <v>205</v>
      </c>
      <c r="B42" s="24" t="s">
        <v>77</v>
      </c>
      <c r="C42" s="24" t="s">
        <v>47</v>
      </c>
      <c r="D42" s="18" t="s">
        <v>87</v>
      </c>
      <c r="E42" s="17">
        <v>39</v>
      </c>
      <c r="F42" s="38" t="s">
        <v>413</v>
      </c>
      <c r="G42" s="21">
        <v>-1</v>
      </c>
      <c r="H42" s="21">
        <v>-1</v>
      </c>
      <c r="I42" s="21">
        <v>-1</v>
      </c>
      <c r="J42" s="21"/>
      <c r="K42" s="181" t="e">
        <f t="shared" si="31"/>
        <v>#N/A</v>
      </c>
      <c r="L42" s="42" t="e">
        <f t="shared" si="78"/>
        <v>#N/A</v>
      </c>
      <c r="M42" s="43" t="e">
        <f t="shared" si="79"/>
        <v>#N/A</v>
      </c>
      <c r="N42" s="43" t="e">
        <f t="shared" si="80"/>
        <v>#N/A</v>
      </c>
      <c r="O42" s="44">
        <v>-1</v>
      </c>
      <c r="P42" s="44">
        <v>-1</v>
      </c>
      <c r="Q42" s="181" t="e">
        <f t="shared" si="23"/>
        <v>#N/A</v>
      </c>
      <c r="R42" s="42" t="e">
        <f t="shared" si="81"/>
        <v>#N/A</v>
      </c>
      <c r="S42" s="296"/>
      <c r="T42" s="188" t="s">
        <v>848</v>
      </c>
      <c r="Y42" s="230" t="s">
        <v>849</v>
      </c>
      <c r="Z42" s="21">
        <v>-1</v>
      </c>
      <c r="AA42" s="21">
        <v>-1</v>
      </c>
      <c r="AB42" s="21">
        <v>-1</v>
      </c>
      <c r="AC42" s="34"/>
      <c r="AD42" s="181" t="e">
        <f t="shared" si="32"/>
        <v>#N/A</v>
      </c>
      <c r="AE42" s="42" t="e">
        <f t="shared" si="82"/>
        <v>#N/A</v>
      </c>
      <c r="AF42" s="43" t="e">
        <f t="shared" si="83"/>
        <v>#N/A</v>
      </c>
      <c r="AG42" s="43" t="e">
        <f t="shared" si="84"/>
        <v>#N/A</v>
      </c>
      <c r="AH42" s="44">
        <v>-1</v>
      </c>
      <c r="AI42" s="44">
        <v>-1</v>
      </c>
      <c r="AJ42" s="181" t="e">
        <f t="shared" si="25"/>
        <v>#N/A</v>
      </c>
      <c r="AK42" s="42" t="e">
        <f t="shared" si="55"/>
        <v>#N/A</v>
      </c>
      <c r="AL42" s="296"/>
      <c r="AM42" s="188" t="s">
        <v>848</v>
      </c>
      <c r="AN42" s="188"/>
      <c r="AO42" s="188"/>
      <c r="AP42" s="188"/>
      <c r="AQ42" s="188"/>
      <c r="AR42" s="230" t="s">
        <v>849</v>
      </c>
      <c r="AS42" s="21">
        <v>-1</v>
      </c>
      <c r="AT42" s="21">
        <v>-1</v>
      </c>
      <c r="AU42" s="21">
        <v>-1</v>
      </c>
      <c r="AV42" s="21"/>
      <c r="AW42" s="181" t="e">
        <f t="shared" si="34"/>
        <v>#N/A</v>
      </c>
      <c r="AX42" s="42" t="e">
        <f>VLOOKUP(AY42*AU42,biorisk,3,FALSE)</f>
        <v>#N/A</v>
      </c>
      <c r="AY42" s="43" t="e">
        <f>VLOOKUP(AS42*AT42,likelihood,2,FALSE)</f>
        <v>#N/A</v>
      </c>
      <c r="AZ42" s="43" t="e">
        <f>VLOOKUP(AY42*AU42,biorisk,2,FALSE)</f>
        <v>#N/A</v>
      </c>
      <c r="BA42" s="44">
        <v>-1</v>
      </c>
      <c r="BB42" s="44">
        <v>-1</v>
      </c>
      <c r="BC42" s="181" t="e">
        <f t="shared" si="26"/>
        <v>#N/A</v>
      </c>
      <c r="BD42" s="42" t="e">
        <f t="shared" si="53"/>
        <v>#N/A</v>
      </c>
      <c r="BE42" s="296"/>
      <c r="BF42" s="188" t="s">
        <v>848</v>
      </c>
      <c r="BK42" s="230" t="s">
        <v>849</v>
      </c>
      <c r="BL42" s="399">
        <v>-1</v>
      </c>
      <c r="BM42" s="399">
        <v>-1</v>
      </c>
      <c r="BN42" s="399">
        <v>-1</v>
      </c>
      <c r="BO42" s="399"/>
      <c r="BP42" s="181" t="e">
        <f t="shared" si="35"/>
        <v>#N/A</v>
      </c>
      <c r="BQ42" s="42" t="e">
        <f t="shared" si="88"/>
        <v>#N/A</v>
      </c>
      <c r="BR42" s="43" t="e">
        <f t="shared" si="89"/>
        <v>#N/A</v>
      </c>
      <c r="BS42" s="43" t="e">
        <f t="shared" si="90"/>
        <v>#N/A</v>
      </c>
      <c r="BT42" s="21">
        <v>-1</v>
      </c>
      <c r="BU42" s="21">
        <v>-1</v>
      </c>
      <c r="BV42" s="181" t="e">
        <f t="shared" si="27"/>
        <v>#N/A</v>
      </c>
      <c r="BW42" s="42" t="e">
        <f t="shared" si="54"/>
        <v>#N/A</v>
      </c>
      <c r="BX42" s="296"/>
      <c r="BY42" s="188" t="s">
        <v>848</v>
      </c>
      <c r="CD42" s="230" t="s">
        <v>849</v>
      </c>
      <c r="CE42" s="21">
        <v>-1</v>
      </c>
      <c r="CF42" s="21">
        <v>-1</v>
      </c>
      <c r="CG42" s="21">
        <v>-1</v>
      </c>
      <c r="CH42" s="21"/>
      <c r="CI42" s="181" t="e">
        <f t="shared" si="36"/>
        <v>#N/A</v>
      </c>
      <c r="CJ42" s="42" t="e">
        <f>VLOOKUP(CK42*CG42,biorisk,3,FALSE)</f>
        <v>#N/A</v>
      </c>
      <c r="CK42" s="43" t="e">
        <f>VLOOKUP(CE42*CF42,likelihood,2,FALSE)</f>
        <v>#N/A</v>
      </c>
      <c r="CL42" s="43" t="e">
        <f>VLOOKUP(CK42*CG42,biorisk,2,FALSE)</f>
        <v>#N/A</v>
      </c>
      <c r="CM42" s="21">
        <v>-1</v>
      </c>
      <c r="CN42" s="424">
        <v>-1</v>
      </c>
      <c r="CO42" s="181" t="e">
        <f t="shared" si="28"/>
        <v>#N/A</v>
      </c>
      <c r="CP42" s="42" t="e">
        <f t="shared" si="91"/>
        <v>#N/A</v>
      </c>
      <c r="CQ42" s="296"/>
      <c r="CR42" s="188" t="s">
        <v>848</v>
      </c>
      <c r="CW42" s="230" t="s">
        <v>849</v>
      </c>
      <c r="CX42" s="21">
        <v>-1</v>
      </c>
      <c r="CY42" s="21">
        <v>-1</v>
      </c>
      <c r="CZ42" s="21">
        <v>-1</v>
      </c>
      <c r="DA42" s="34"/>
      <c r="DB42" s="181" t="e">
        <f t="shared" si="37"/>
        <v>#N/A</v>
      </c>
      <c r="DC42" s="42" t="e">
        <f>VLOOKUP(DD42*CZ42,biorisk,3,FALSE)</f>
        <v>#N/A</v>
      </c>
      <c r="DD42" s="43" t="e">
        <f>VLOOKUP(CX42*CY42,likelihood,2,FALSE)</f>
        <v>#N/A</v>
      </c>
      <c r="DE42" s="43" t="e">
        <f>VLOOKUP(DD42*CZ42,biorisk,2,FALSE)</f>
        <v>#N/A</v>
      </c>
      <c r="DF42" s="44">
        <v>-1</v>
      </c>
      <c r="DG42" s="44">
        <v>-1</v>
      </c>
      <c r="DH42" s="181" t="e">
        <f t="shared" si="29"/>
        <v>#N/A</v>
      </c>
      <c r="DI42" s="42" t="e">
        <f t="shared" si="95"/>
        <v>#N/A</v>
      </c>
      <c r="DJ42" s="296"/>
      <c r="DK42" s="188" t="s">
        <v>848</v>
      </c>
      <c r="DP42" s="230" t="s">
        <v>849</v>
      </c>
    </row>
    <row r="43" spans="1:120" ht="96" customHeight="1">
      <c r="A43" s="29" t="s">
        <v>423</v>
      </c>
      <c r="B43" s="24" t="s">
        <v>77</v>
      </c>
      <c r="C43" s="24" t="s">
        <v>54</v>
      </c>
      <c r="D43" s="18" t="s">
        <v>88</v>
      </c>
      <c r="E43" s="17">
        <v>40</v>
      </c>
      <c r="F43" s="38" t="s">
        <v>424</v>
      </c>
      <c r="G43" s="21"/>
      <c r="H43" s="21"/>
      <c r="I43" s="21"/>
      <c r="J43" s="21"/>
      <c r="K43" s="181" t="e">
        <f t="shared" si="31"/>
        <v>#N/A</v>
      </c>
      <c r="L43" s="42" t="e">
        <f t="shared" si="78"/>
        <v>#N/A</v>
      </c>
      <c r="M43" s="43" t="e">
        <f t="shared" si="79"/>
        <v>#N/A</v>
      </c>
      <c r="N43" s="43" t="e">
        <f t="shared" si="80"/>
        <v>#N/A</v>
      </c>
      <c r="O43" s="44"/>
      <c r="P43" s="44"/>
      <c r="Q43" s="181" t="e">
        <f t="shared" si="23"/>
        <v>#N/A</v>
      </c>
      <c r="R43" s="42" t="e">
        <f t="shared" si="81"/>
        <v>#N/A</v>
      </c>
      <c r="S43" s="296"/>
      <c r="T43" s="188" t="s">
        <v>850</v>
      </c>
      <c r="Y43" s="230"/>
      <c r="Z43" s="21">
        <v>-1</v>
      </c>
      <c r="AA43" s="21">
        <v>-1</v>
      </c>
      <c r="AB43" s="21">
        <v>-1</v>
      </c>
      <c r="AC43" s="21"/>
      <c r="AD43" s="181" t="e">
        <f t="shared" si="32"/>
        <v>#N/A</v>
      </c>
      <c r="AE43" s="42" t="e">
        <f t="shared" si="82"/>
        <v>#N/A</v>
      </c>
      <c r="AF43" s="43" t="e">
        <f t="shared" si="83"/>
        <v>#N/A</v>
      </c>
      <c r="AG43" s="43" t="e">
        <f t="shared" si="84"/>
        <v>#N/A</v>
      </c>
      <c r="AH43" s="44">
        <v>-1</v>
      </c>
      <c r="AI43" s="44">
        <v>-1</v>
      </c>
      <c r="AJ43" s="181" t="e">
        <f t="shared" si="25"/>
        <v>#N/A</v>
      </c>
      <c r="AK43" s="42" t="e">
        <f t="shared" si="55"/>
        <v>#N/A</v>
      </c>
      <c r="AL43" s="296"/>
      <c r="AM43" s="188" t="s">
        <v>851</v>
      </c>
      <c r="AR43" s="244"/>
      <c r="AS43" s="21"/>
      <c r="AT43" s="21"/>
      <c r="AU43" s="21"/>
      <c r="AV43" s="21"/>
      <c r="AW43" s="181" t="e">
        <f t="shared" si="34"/>
        <v>#N/A</v>
      </c>
      <c r="AX43" s="42" t="e">
        <f t="shared" si="85"/>
        <v>#N/A</v>
      </c>
      <c r="AY43" s="43" t="e">
        <f t="shared" si="86"/>
        <v>#N/A</v>
      </c>
      <c r="AZ43" s="43" t="e">
        <f t="shared" si="87"/>
        <v>#N/A</v>
      </c>
      <c r="BA43" s="44"/>
      <c r="BB43" s="44"/>
      <c r="BC43" s="181" t="e">
        <f t="shared" si="26"/>
        <v>#N/A</v>
      </c>
      <c r="BD43" s="42" t="e">
        <f t="shared" si="53"/>
        <v>#N/A</v>
      </c>
      <c r="BE43" s="296"/>
      <c r="BF43" s="188" t="s">
        <v>851</v>
      </c>
      <c r="BK43" s="230"/>
      <c r="BL43" s="399">
        <v>-1</v>
      </c>
      <c r="BM43" s="399">
        <v>-1</v>
      </c>
      <c r="BN43" s="399">
        <v>-1</v>
      </c>
      <c r="BO43" s="399"/>
      <c r="BP43" s="181" t="e">
        <f t="shared" si="35"/>
        <v>#N/A</v>
      </c>
      <c r="BQ43" s="42" t="e">
        <f t="shared" si="88"/>
        <v>#N/A</v>
      </c>
      <c r="BR43" s="43" t="e">
        <f t="shared" si="89"/>
        <v>#N/A</v>
      </c>
      <c r="BS43" s="43" t="e">
        <f t="shared" si="90"/>
        <v>#N/A</v>
      </c>
      <c r="BT43" s="21">
        <v>-1</v>
      </c>
      <c r="BU43" s="21">
        <v>-1</v>
      </c>
      <c r="BV43" s="181" t="e">
        <f t="shared" si="27"/>
        <v>#N/A</v>
      </c>
      <c r="BW43" s="42" t="e">
        <f t="shared" si="54"/>
        <v>#N/A</v>
      </c>
      <c r="BX43" s="296"/>
      <c r="BY43" s="188" t="s">
        <v>851</v>
      </c>
      <c r="CD43" s="230"/>
      <c r="CE43" s="21">
        <v>-1</v>
      </c>
      <c r="CF43" s="21">
        <v>-1</v>
      </c>
      <c r="CG43" s="21">
        <v>-1</v>
      </c>
      <c r="CH43" s="21"/>
      <c r="CI43" s="181" t="e">
        <f t="shared" si="36"/>
        <v>#N/A</v>
      </c>
      <c r="CJ43" s="42" t="e">
        <f>VLOOKUP(CK43*CG43,biorisk,3,FALSE)</f>
        <v>#N/A</v>
      </c>
      <c r="CK43" s="43" t="e">
        <f>VLOOKUP(CE43*CF43,likelihood,2,FALSE)</f>
        <v>#N/A</v>
      </c>
      <c r="CL43" s="43" t="e">
        <f>VLOOKUP(CK43*CG43,biorisk,2,FALSE)</f>
        <v>#N/A</v>
      </c>
      <c r="CM43" s="21">
        <v>-1</v>
      </c>
      <c r="CN43" s="424">
        <v>-1</v>
      </c>
      <c r="CO43" s="181" t="e">
        <f t="shared" si="28"/>
        <v>#N/A</v>
      </c>
      <c r="CP43" s="42" t="e">
        <f t="shared" si="91"/>
        <v>#N/A</v>
      </c>
      <c r="CQ43" s="296"/>
      <c r="CR43" s="188" t="s">
        <v>851</v>
      </c>
      <c r="CW43" s="230"/>
      <c r="CX43" s="21"/>
      <c r="CY43" s="21"/>
      <c r="CZ43" s="21"/>
      <c r="DA43" s="21"/>
      <c r="DB43" s="181" t="e">
        <f t="shared" si="37"/>
        <v>#N/A</v>
      </c>
      <c r="DC43" s="42" t="e">
        <f t="shared" si="92"/>
        <v>#N/A</v>
      </c>
      <c r="DD43" s="43" t="e">
        <f t="shared" si="93"/>
        <v>#N/A</v>
      </c>
      <c r="DE43" s="43" t="e">
        <f t="shared" si="94"/>
        <v>#N/A</v>
      </c>
      <c r="DF43" s="44"/>
      <c r="DG43" s="44"/>
      <c r="DH43" s="181" t="e">
        <f t="shared" si="29"/>
        <v>#N/A</v>
      </c>
      <c r="DI43" s="42" t="e">
        <f t="shared" si="95"/>
        <v>#N/A</v>
      </c>
      <c r="DJ43" s="296"/>
      <c r="DK43" s="188" t="s">
        <v>851</v>
      </c>
    </row>
    <row r="44" spans="1:120" ht="88.25" customHeight="1">
      <c r="A44" s="29" t="s">
        <v>423</v>
      </c>
      <c r="B44" s="24" t="s">
        <v>77</v>
      </c>
      <c r="C44" s="24" t="s">
        <v>51</v>
      </c>
      <c r="D44" s="18" t="s">
        <v>89</v>
      </c>
      <c r="E44" s="17">
        <v>41</v>
      </c>
      <c r="F44" s="38" t="s">
        <v>436</v>
      </c>
      <c r="G44" s="21">
        <v>1</v>
      </c>
      <c r="H44" s="21">
        <v>1</v>
      </c>
      <c r="I44" s="21">
        <v>1</v>
      </c>
      <c r="J44" s="21" t="s">
        <v>157</v>
      </c>
      <c r="K44" s="181" t="e">
        <f t="shared" si="31"/>
        <v>#N/A</v>
      </c>
      <c r="L44" s="42" t="e">
        <f t="shared" si="78"/>
        <v>#N/A</v>
      </c>
      <c r="M44" s="43" t="e">
        <f t="shared" si="79"/>
        <v>#N/A</v>
      </c>
      <c r="N44" s="43" t="e">
        <f t="shared" si="80"/>
        <v>#N/A</v>
      </c>
      <c r="O44" s="44">
        <v>3</v>
      </c>
      <c r="P44" s="44">
        <v>3</v>
      </c>
      <c r="Q44" s="181" t="e">
        <f t="shared" si="23"/>
        <v>#N/A</v>
      </c>
      <c r="R44" s="42" t="e">
        <f t="shared" si="81"/>
        <v>#N/A</v>
      </c>
      <c r="S44" s="296"/>
      <c r="T44" s="188" t="s">
        <v>852</v>
      </c>
      <c r="Y44" s="230"/>
      <c r="Z44" s="21">
        <v>1</v>
      </c>
      <c r="AA44" s="21">
        <v>1</v>
      </c>
      <c r="AB44" s="21">
        <v>1</v>
      </c>
      <c r="AC44" s="21" t="s">
        <v>157</v>
      </c>
      <c r="AD44" s="181" t="e">
        <f t="shared" si="32"/>
        <v>#N/A</v>
      </c>
      <c r="AE44" s="42" t="e">
        <f t="shared" si="82"/>
        <v>#N/A</v>
      </c>
      <c r="AF44" s="43" t="e">
        <f t="shared" si="83"/>
        <v>#N/A</v>
      </c>
      <c r="AG44" s="43" t="e">
        <f t="shared" si="84"/>
        <v>#N/A</v>
      </c>
      <c r="AH44" s="44">
        <v>3</v>
      </c>
      <c r="AI44" s="44">
        <v>3</v>
      </c>
      <c r="AJ44" s="181" t="e">
        <f t="shared" si="25"/>
        <v>#N/A</v>
      </c>
      <c r="AK44" s="42" t="e">
        <f t="shared" si="55"/>
        <v>#N/A</v>
      </c>
      <c r="AL44" s="296"/>
      <c r="AM44" s="188" t="s">
        <v>852</v>
      </c>
      <c r="AR44" s="244"/>
      <c r="AS44" s="21">
        <v>1</v>
      </c>
      <c r="AT44" s="21">
        <v>1</v>
      </c>
      <c r="AU44" s="21">
        <v>1</v>
      </c>
      <c r="AV44" s="21" t="s">
        <v>157</v>
      </c>
      <c r="AW44" s="181" t="e">
        <f t="shared" si="34"/>
        <v>#N/A</v>
      </c>
      <c r="AX44" s="42" t="e">
        <f t="shared" si="85"/>
        <v>#N/A</v>
      </c>
      <c r="AY44" s="43" t="e">
        <f t="shared" si="86"/>
        <v>#N/A</v>
      </c>
      <c r="AZ44" s="43" t="e">
        <f t="shared" si="87"/>
        <v>#N/A</v>
      </c>
      <c r="BA44" s="44">
        <v>3</v>
      </c>
      <c r="BB44" s="44">
        <v>3</v>
      </c>
      <c r="BC44" s="181" t="e">
        <f t="shared" si="26"/>
        <v>#N/A</v>
      </c>
      <c r="BD44" s="42" t="e">
        <f t="shared" si="53"/>
        <v>#N/A</v>
      </c>
      <c r="BE44" s="296"/>
      <c r="BF44" s="188" t="s">
        <v>853</v>
      </c>
      <c r="BK44" s="230"/>
      <c r="BL44" s="399">
        <v>1</v>
      </c>
      <c r="BM44" s="399">
        <v>1</v>
      </c>
      <c r="BN44" s="399">
        <v>1</v>
      </c>
      <c r="BO44" s="399" t="s">
        <v>157</v>
      </c>
      <c r="BP44" s="181" t="e">
        <f t="shared" si="35"/>
        <v>#N/A</v>
      </c>
      <c r="BQ44" s="42" t="e">
        <f t="shared" si="88"/>
        <v>#N/A</v>
      </c>
      <c r="BR44" s="43" t="e">
        <f t="shared" si="89"/>
        <v>#N/A</v>
      </c>
      <c r="BS44" s="43" t="e">
        <f t="shared" si="90"/>
        <v>#N/A</v>
      </c>
      <c r="BT44" s="44">
        <v>3</v>
      </c>
      <c r="BU44" s="44">
        <v>3</v>
      </c>
      <c r="BV44" s="181" t="e">
        <f t="shared" si="27"/>
        <v>#N/A</v>
      </c>
      <c r="BW44" s="42" t="e">
        <f t="shared" si="54"/>
        <v>#N/A</v>
      </c>
      <c r="BX44" s="296"/>
      <c r="BY44" s="188" t="s">
        <v>854</v>
      </c>
      <c r="CD44" s="230"/>
      <c r="CE44" s="21">
        <v>1</v>
      </c>
      <c r="CF44" s="21">
        <v>1</v>
      </c>
      <c r="CG44" s="21">
        <v>1</v>
      </c>
      <c r="CH44" s="21" t="s">
        <v>157</v>
      </c>
      <c r="CI44" s="181" t="e">
        <f t="shared" si="36"/>
        <v>#N/A</v>
      </c>
      <c r="CJ44" s="42" t="e">
        <f>VLOOKUP(CK44*CG44,biorisk,3,FALSE)</f>
        <v>#N/A</v>
      </c>
      <c r="CK44" s="43" t="e">
        <f t="shared" si="97"/>
        <v>#N/A</v>
      </c>
      <c r="CL44" s="43" t="e">
        <f t="shared" si="98"/>
        <v>#N/A</v>
      </c>
      <c r="CM44" s="44"/>
      <c r="CN44" s="44">
        <v>1</v>
      </c>
      <c r="CO44" s="181" t="e">
        <f t="shared" si="28"/>
        <v>#N/A</v>
      </c>
      <c r="CP44" s="42" t="e">
        <f t="shared" si="91"/>
        <v>#N/A</v>
      </c>
      <c r="CQ44" s="296"/>
      <c r="CR44" s="217" t="s">
        <v>852</v>
      </c>
      <c r="CW44" s="230"/>
      <c r="CX44" s="21">
        <v>2</v>
      </c>
      <c r="CY44" s="21">
        <v>5</v>
      </c>
      <c r="CZ44" s="21">
        <v>2</v>
      </c>
      <c r="DA44" s="21" t="s">
        <v>179</v>
      </c>
      <c r="DB44" s="181">
        <f t="shared" si="37"/>
        <v>0</v>
      </c>
      <c r="DC44" s="42" t="e">
        <f t="shared" si="92"/>
        <v>#N/A</v>
      </c>
      <c r="DD44" s="43">
        <f t="shared" si="93"/>
        <v>0</v>
      </c>
      <c r="DE44" s="43" t="e">
        <f t="shared" si="94"/>
        <v>#N/A</v>
      </c>
      <c r="DF44" s="44">
        <v>3</v>
      </c>
      <c r="DG44" s="44">
        <v>3</v>
      </c>
      <c r="DH44" s="181" t="e">
        <f t="shared" si="29"/>
        <v>#N/A</v>
      </c>
      <c r="DI44" s="42" t="e">
        <f t="shared" si="95"/>
        <v>#N/A</v>
      </c>
      <c r="DJ44" s="296"/>
      <c r="DK44" s="188" t="s">
        <v>855</v>
      </c>
    </row>
    <row r="45" spans="1:120" ht="163.5" customHeight="1">
      <c r="A45" s="29" t="s">
        <v>423</v>
      </c>
      <c r="B45" s="24" t="s">
        <v>77</v>
      </c>
      <c r="C45" s="24" t="s">
        <v>54</v>
      </c>
      <c r="D45" s="18" t="s">
        <v>90</v>
      </c>
      <c r="E45" s="17">
        <v>42</v>
      </c>
      <c r="F45" s="38" t="s">
        <v>548</v>
      </c>
      <c r="G45" s="21">
        <v>1</v>
      </c>
      <c r="H45" s="21">
        <v>1</v>
      </c>
      <c r="I45" s="21">
        <v>1</v>
      </c>
      <c r="J45" s="21"/>
      <c r="K45" s="181" t="e">
        <f t="shared" si="31"/>
        <v>#N/A</v>
      </c>
      <c r="L45" s="42" t="e">
        <f t="shared" si="78"/>
        <v>#N/A</v>
      </c>
      <c r="M45" s="43" t="e">
        <f t="shared" si="79"/>
        <v>#N/A</v>
      </c>
      <c r="N45" s="43" t="e">
        <f t="shared" si="80"/>
        <v>#N/A</v>
      </c>
      <c r="O45" s="44">
        <v>3</v>
      </c>
      <c r="P45" s="44">
        <v>3</v>
      </c>
      <c r="Q45" s="181" t="e">
        <f t="shared" si="23"/>
        <v>#N/A</v>
      </c>
      <c r="R45" s="390" t="e">
        <f t="shared" si="81"/>
        <v>#N/A</v>
      </c>
      <c r="S45" s="296" t="s">
        <v>174</v>
      </c>
      <c r="T45" s="300" t="s">
        <v>175</v>
      </c>
      <c r="Y45" s="230"/>
      <c r="Z45" s="21">
        <v>1</v>
      </c>
      <c r="AA45" s="21">
        <v>1</v>
      </c>
      <c r="AB45" s="21">
        <v>1</v>
      </c>
      <c r="AC45" s="21"/>
      <c r="AD45" s="181" t="e">
        <f t="shared" si="32"/>
        <v>#N/A</v>
      </c>
      <c r="AE45" s="42" t="e">
        <f t="shared" si="82"/>
        <v>#N/A</v>
      </c>
      <c r="AF45" s="43" t="e">
        <f t="shared" si="83"/>
        <v>#N/A</v>
      </c>
      <c r="AG45" s="43" t="e">
        <f t="shared" si="84"/>
        <v>#N/A</v>
      </c>
      <c r="AH45" s="44">
        <v>3</v>
      </c>
      <c r="AI45" s="44">
        <v>3</v>
      </c>
      <c r="AJ45" s="181" t="e">
        <f t="shared" si="25"/>
        <v>#N/A</v>
      </c>
      <c r="AK45" s="390" t="e">
        <f t="shared" si="55"/>
        <v>#N/A</v>
      </c>
      <c r="AL45" s="296" t="s">
        <v>174</v>
      </c>
      <c r="AM45" s="300" t="s">
        <v>175</v>
      </c>
      <c r="AR45" s="244"/>
      <c r="AS45" s="21">
        <v>1</v>
      </c>
      <c r="AT45" s="21">
        <v>1</v>
      </c>
      <c r="AU45" s="21">
        <v>1</v>
      </c>
      <c r="AV45" s="21"/>
      <c r="AW45" s="181">
        <f t="shared" si="34"/>
        <v>2</v>
      </c>
      <c r="AX45" s="393" t="s">
        <v>34</v>
      </c>
      <c r="AY45" s="394">
        <v>2</v>
      </c>
      <c r="AZ45" s="394">
        <v>2</v>
      </c>
      <c r="BA45" s="395">
        <v>3</v>
      </c>
      <c r="BB45" s="395">
        <v>3</v>
      </c>
      <c r="BC45" s="181" t="str">
        <f t="shared" si="26"/>
        <v>23</v>
      </c>
      <c r="BD45" s="396" t="s">
        <v>34</v>
      </c>
      <c r="BE45" s="296" t="s">
        <v>174</v>
      </c>
      <c r="BF45" s="300" t="s">
        <v>175</v>
      </c>
      <c r="BK45" s="230"/>
      <c r="BL45" s="399">
        <v>1</v>
      </c>
      <c r="BM45" s="399">
        <v>1</v>
      </c>
      <c r="BN45" s="399">
        <v>1</v>
      </c>
      <c r="BO45" s="399"/>
      <c r="BP45" s="181" t="e">
        <f t="shared" si="35"/>
        <v>#N/A</v>
      </c>
      <c r="BQ45" s="42" t="e">
        <f t="shared" si="88"/>
        <v>#N/A</v>
      </c>
      <c r="BR45" s="43" t="e">
        <f t="shared" si="89"/>
        <v>#N/A</v>
      </c>
      <c r="BS45" s="43" t="e">
        <f t="shared" si="90"/>
        <v>#N/A</v>
      </c>
      <c r="BT45" s="44">
        <v>3</v>
      </c>
      <c r="BU45" s="44">
        <v>3</v>
      </c>
      <c r="BV45" s="181" t="e">
        <f t="shared" si="27"/>
        <v>#N/A</v>
      </c>
      <c r="BW45" s="390" t="e">
        <f t="shared" si="54"/>
        <v>#N/A</v>
      </c>
      <c r="BX45" s="296" t="s">
        <v>174</v>
      </c>
      <c r="BY45" s="300" t="s">
        <v>175</v>
      </c>
      <c r="CD45" s="230"/>
      <c r="CE45" s="399">
        <v>1</v>
      </c>
      <c r="CF45" s="399">
        <v>1</v>
      </c>
      <c r="CG45" s="399">
        <v>1</v>
      </c>
      <c r="CH45" s="399"/>
      <c r="CI45" s="181" t="e">
        <f t="shared" si="36"/>
        <v>#N/A</v>
      </c>
      <c r="CJ45" s="42" t="e">
        <f t="shared" si="96"/>
        <v>#N/A</v>
      </c>
      <c r="CK45" s="43" t="e">
        <f t="shared" si="97"/>
        <v>#N/A</v>
      </c>
      <c r="CL45" s="43" t="e">
        <f t="shared" si="98"/>
        <v>#N/A</v>
      </c>
      <c r="CM45" s="44">
        <v>3</v>
      </c>
      <c r="CN45" s="44">
        <v>3</v>
      </c>
      <c r="CO45" s="181" t="e">
        <f t="shared" si="28"/>
        <v>#N/A</v>
      </c>
      <c r="CP45" s="390" t="e">
        <f t="shared" si="91"/>
        <v>#N/A</v>
      </c>
      <c r="CQ45" s="296" t="s">
        <v>174</v>
      </c>
      <c r="CR45" s="300" t="s">
        <v>175</v>
      </c>
      <c r="CW45" s="230"/>
      <c r="CX45" s="399">
        <v>1</v>
      </c>
      <c r="CY45" s="399">
        <v>1</v>
      </c>
      <c r="CZ45" s="399">
        <v>1</v>
      </c>
      <c r="DA45" s="399"/>
      <c r="DB45" s="181" t="e">
        <f t="shared" si="37"/>
        <v>#N/A</v>
      </c>
      <c r="DC45" s="42" t="e">
        <f t="shared" si="92"/>
        <v>#N/A</v>
      </c>
      <c r="DD45" s="43" t="e">
        <f t="shared" si="93"/>
        <v>#N/A</v>
      </c>
      <c r="DE45" s="43" t="e">
        <f t="shared" si="94"/>
        <v>#N/A</v>
      </c>
      <c r="DF45" s="44">
        <v>3</v>
      </c>
      <c r="DG45" s="44">
        <v>3</v>
      </c>
      <c r="DH45" s="181" t="e">
        <f t="shared" si="29"/>
        <v>#N/A</v>
      </c>
      <c r="DI45" s="390" t="e">
        <f t="shared" si="95"/>
        <v>#N/A</v>
      </c>
      <c r="DJ45" s="296" t="s">
        <v>174</v>
      </c>
      <c r="DK45" s="300" t="s">
        <v>175</v>
      </c>
    </row>
    <row r="46" spans="1:120" ht="115.5" customHeight="1">
      <c r="A46" s="29" t="s">
        <v>423</v>
      </c>
      <c r="B46" s="24" t="s">
        <v>77</v>
      </c>
      <c r="C46" s="24" t="s">
        <v>54</v>
      </c>
      <c r="D46" s="19" t="s">
        <v>92</v>
      </c>
      <c r="E46" s="17">
        <v>43</v>
      </c>
      <c r="F46" s="37" t="s">
        <v>448</v>
      </c>
      <c r="G46" s="21"/>
      <c r="H46" s="21"/>
      <c r="I46" s="21"/>
      <c r="J46" s="34"/>
      <c r="K46" s="181" t="e">
        <f t="shared" si="31"/>
        <v>#N/A</v>
      </c>
      <c r="L46" s="42" t="e">
        <f t="shared" si="78"/>
        <v>#N/A</v>
      </c>
      <c r="M46" s="43" t="e">
        <f t="shared" si="79"/>
        <v>#N/A</v>
      </c>
      <c r="N46" s="43" t="e">
        <f t="shared" si="80"/>
        <v>#N/A</v>
      </c>
      <c r="O46" s="44"/>
      <c r="P46" s="44"/>
      <c r="Q46" s="181" t="e">
        <f t="shared" si="23"/>
        <v>#N/A</v>
      </c>
      <c r="R46" s="42" t="e">
        <f t="shared" si="81"/>
        <v>#N/A</v>
      </c>
      <c r="S46" s="296"/>
      <c r="Y46" s="230"/>
      <c r="Z46" s="21"/>
      <c r="AA46" s="21"/>
      <c r="AB46" s="21"/>
      <c r="AC46" s="34"/>
      <c r="AD46" s="181" t="e">
        <f t="shared" si="32"/>
        <v>#N/A</v>
      </c>
      <c r="AE46" s="42" t="e">
        <f t="shared" si="82"/>
        <v>#N/A</v>
      </c>
      <c r="AF46" s="43" t="e">
        <f t="shared" si="83"/>
        <v>#N/A</v>
      </c>
      <c r="AG46" s="43" t="e">
        <f t="shared" si="84"/>
        <v>#N/A</v>
      </c>
      <c r="AH46" s="44"/>
      <c r="AI46" s="44"/>
      <c r="AJ46" s="181" t="e">
        <f t="shared" si="25"/>
        <v>#N/A</v>
      </c>
      <c r="AK46" s="42" t="e">
        <f t="shared" si="55"/>
        <v>#N/A</v>
      </c>
      <c r="AL46" s="296"/>
      <c r="AR46" s="244"/>
      <c r="AS46" s="21"/>
      <c r="AT46" s="21"/>
      <c r="AU46" s="21"/>
      <c r="AV46" s="34"/>
      <c r="AW46" s="181" t="e">
        <f t="shared" si="34"/>
        <v>#N/A</v>
      </c>
      <c r="AX46" s="42" t="e">
        <f t="shared" si="85"/>
        <v>#N/A</v>
      </c>
      <c r="AY46" s="43" t="e">
        <f t="shared" si="86"/>
        <v>#N/A</v>
      </c>
      <c r="AZ46" s="43" t="e">
        <f t="shared" si="87"/>
        <v>#N/A</v>
      </c>
      <c r="BA46" s="44"/>
      <c r="BB46" s="44"/>
      <c r="BC46" s="181" t="e">
        <f t="shared" si="26"/>
        <v>#N/A</v>
      </c>
      <c r="BD46" s="42" t="e">
        <f t="shared" ref="BD46:BD73" si="102">VLOOKUP(AZ46&amp;BB46,futurerisk,3,FALSE)</f>
        <v>#N/A</v>
      </c>
      <c r="BE46" s="296"/>
      <c r="BK46" s="230"/>
      <c r="BL46" s="399"/>
      <c r="BM46" s="399"/>
      <c r="BN46" s="399"/>
      <c r="BO46" s="400"/>
      <c r="BP46" s="181" t="e">
        <f t="shared" si="35"/>
        <v>#N/A</v>
      </c>
      <c r="BQ46" s="42" t="e">
        <f t="shared" si="88"/>
        <v>#N/A</v>
      </c>
      <c r="BR46" s="43" t="e">
        <f t="shared" si="89"/>
        <v>#N/A</v>
      </c>
      <c r="BS46" s="43" t="e">
        <f t="shared" si="90"/>
        <v>#N/A</v>
      </c>
      <c r="BT46" s="44"/>
      <c r="BU46" s="44"/>
      <c r="BV46" s="181" t="e">
        <f t="shared" si="27"/>
        <v>#N/A</v>
      </c>
      <c r="BW46" s="42" t="e">
        <f t="shared" ref="BW46:BW73" si="103">VLOOKUP(BS46&amp;BU46,futurerisk,3,FALSE)</f>
        <v>#N/A</v>
      </c>
      <c r="BX46" s="296"/>
      <c r="CD46" s="230"/>
      <c r="CE46" s="21"/>
      <c r="CF46" s="21"/>
      <c r="CG46" s="21"/>
      <c r="CH46" s="34"/>
      <c r="CI46" s="181" t="e">
        <f t="shared" si="36"/>
        <v>#N/A</v>
      </c>
      <c r="CJ46" s="42" t="e">
        <f t="shared" si="96"/>
        <v>#N/A</v>
      </c>
      <c r="CK46" s="43" t="e">
        <f t="shared" si="97"/>
        <v>#N/A</v>
      </c>
      <c r="CL46" s="43" t="e">
        <f t="shared" si="98"/>
        <v>#N/A</v>
      </c>
      <c r="CM46" s="44"/>
      <c r="CN46" s="44"/>
      <c r="CO46" s="181" t="e">
        <f t="shared" si="28"/>
        <v>#N/A</v>
      </c>
      <c r="CP46" s="42" t="e">
        <f t="shared" si="91"/>
        <v>#N/A</v>
      </c>
      <c r="CQ46" s="296"/>
      <c r="CW46" s="230"/>
      <c r="CX46" s="21"/>
      <c r="CY46" s="21"/>
      <c r="CZ46" s="21"/>
      <c r="DA46" s="34"/>
      <c r="DB46" s="181" t="e">
        <f t="shared" si="37"/>
        <v>#N/A</v>
      </c>
      <c r="DC46" s="42" t="e">
        <f t="shared" si="92"/>
        <v>#N/A</v>
      </c>
      <c r="DD46" s="43" t="e">
        <f t="shared" si="93"/>
        <v>#N/A</v>
      </c>
      <c r="DE46" s="43" t="e">
        <f t="shared" si="94"/>
        <v>#N/A</v>
      </c>
      <c r="DF46" s="44"/>
      <c r="DG46" s="44"/>
      <c r="DH46" s="181" t="e">
        <f t="shared" si="29"/>
        <v>#N/A</v>
      </c>
      <c r="DI46" s="42" t="e">
        <f t="shared" si="95"/>
        <v>#N/A</v>
      </c>
      <c r="DJ46" s="296"/>
    </row>
    <row r="47" spans="1:120" ht="97.5" customHeight="1">
      <c r="A47" s="29" t="s">
        <v>423</v>
      </c>
      <c r="B47" s="24" t="s">
        <v>77</v>
      </c>
      <c r="C47" s="24" t="s">
        <v>54</v>
      </c>
      <c r="D47" s="19" t="s">
        <v>93</v>
      </c>
      <c r="E47" s="17">
        <v>44</v>
      </c>
      <c r="F47" s="37" t="s">
        <v>332</v>
      </c>
      <c r="G47" s="21"/>
      <c r="H47" s="21"/>
      <c r="I47" s="21"/>
      <c r="J47" s="34"/>
      <c r="K47" s="181" t="e">
        <f t="shared" si="31"/>
        <v>#N/A</v>
      </c>
      <c r="L47" s="42" t="e">
        <f t="shared" si="78"/>
        <v>#N/A</v>
      </c>
      <c r="M47" s="43" t="e">
        <f t="shared" si="79"/>
        <v>#N/A</v>
      </c>
      <c r="N47" s="43" t="e">
        <f t="shared" si="80"/>
        <v>#N/A</v>
      </c>
      <c r="O47" s="44"/>
      <c r="P47" s="44"/>
      <c r="Q47" s="181" t="e">
        <f t="shared" si="23"/>
        <v>#N/A</v>
      </c>
      <c r="R47" s="42" t="e">
        <f t="shared" si="81"/>
        <v>#N/A</v>
      </c>
      <c r="S47" s="296"/>
      <c r="Y47" s="230"/>
      <c r="Z47" s="21"/>
      <c r="AA47" s="21"/>
      <c r="AB47" s="21"/>
      <c r="AC47" s="34"/>
      <c r="AD47" s="181" t="e">
        <f t="shared" si="32"/>
        <v>#N/A</v>
      </c>
      <c r="AE47" s="42" t="e">
        <f t="shared" si="82"/>
        <v>#N/A</v>
      </c>
      <c r="AF47" s="43" t="e">
        <f t="shared" si="83"/>
        <v>#N/A</v>
      </c>
      <c r="AG47" s="43" t="e">
        <f t="shared" si="84"/>
        <v>#N/A</v>
      </c>
      <c r="AH47" s="44"/>
      <c r="AI47" s="44"/>
      <c r="AJ47" s="181" t="e">
        <f t="shared" si="25"/>
        <v>#N/A</v>
      </c>
      <c r="AK47" s="42" t="e">
        <f t="shared" ref="AK47:AK73" si="104">VLOOKUP(AG47&amp;AI47,futurerisk,3,FALSE)</f>
        <v>#N/A</v>
      </c>
      <c r="AL47" s="296"/>
      <c r="AR47" s="244"/>
      <c r="AS47" s="21"/>
      <c r="AT47" s="21"/>
      <c r="AU47" s="21"/>
      <c r="AV47" s="34"/>
      <c r="AW47" s="181" t="e">
        <f t="shared" si="34"/>
        <v>#N/A</v>
      </c>
      <c r="AX47" s="42" t="e">
        <f t="shared" si="85"/>
        <v>#N/A</v>
      </c>
      <c r="AY47" s="43" t="e">
        <f t="shared" si="86"/>
        <v>#N/A</v>
      </c>
      <c r="AZ47" s="43" t="e">
        <f t="shared" si="87"/>
        <v>#N/A</v>
      </c>
      <c r="BA47" s="44"/>
      <c r="BB47" s="44"/>
      <c r="BC47" s="181" t="e">
        <f t="shared" si="26"/>
        <v>#N/A</v>
      </c>
      <c r="BD47" s="42" t="e">
        <f t="shared" si="102"/>
        <v>#N/A</v>
      </c>
      <c r="BE47" s="296"/>
      <c r="BK47" s="230"/>
      <c r="BL47" s="399"/>
      <c r="BM47" s="399"/>
      <c r="BN47" s="399"/>
      <c r="BO47" s="400"/>
      <c r="BP47" s="181" t="e">
        <f t="shared" si="35"/>
        <v>#N/A</v>
      </c>
      <c r="BQ47" s="42" t="e">
        <f t="shared" si="88"/>
        <v>#N/A</v>
      </c>
      <c r="BR47" s="43" t="e">
        <f t="shared" si="89"/>
        <v>#N/A</v>
      </c>
      <c r="BS47" s="43" t="e">
        <f t="shared" si="90"/>
        <v>#N/A</v>
      </c>
      <c r="BT47" s="44"/>
      <c r="BU47" s="44"/>
      <c r="BV47" s="181" t="e">
        <f t="shared" si="27"/>
        <v>#N/A</v>
      </c>
      <c r="BW47" s="42" t="e">
        <f t="shared" si="103"/>
        <v>#N/A</v>
      </c>
      <c r="BX47" s="296"/>
      <c r="CD47" s="230"/>
      <c r="CE47" s="21"/>
      <c r="CF47" s="21"/>
      <c r="CG47" s="21"/>
      <c r="CH47" s="34"/>
      <c r="CI47" s="181" t="e">
        <f t="shared" si="36"/>
        <v>#N/A</v>
      </c>
      <c r="CJ47" s="42" t="e">
        <f t="shared" si="96"/>
        <v>#N/A</v>
      </c>
      <c r="CK47" s="43" t="e">
        <f t="shared" si="97"/>
        <v>#N/A</v>
      </c>
      <c r="CL47" s="43" t="e">
        <f t="shared" si="98"/>
        <v>#N/A</v>
      </c>
      <c r="CM47" s="44"/>
      <c r="CN47" s="44"/>
      <c r="CO47" s="181" t="e">
        <f t="shared" si="28"/>
        <v>#N/A</v>
      </c>
      <c r="CP47" s="42" t="e">
        <f t="shared" si="91"/>
        <v>#N/A</v>
      </c>
      <c r="CQ47" s="296"/>
      <c r="CW47" s="230"/>
      <c r="CX47" s="21"/>
      <c r="CY47" s="21"/>
      <c r="CZ47" s="21"/>
      <c r="DA47" s="34"/>
      <c r="DB47" s="181" t="e">
        <f t="shared" si="37"/>
        <v>#N/A</v>
      </c>
      <c r="DC47" s="42" t="e">
        <f t="shared" si="92"/>
        <v>#N/A</v>
      </c>
      <c r="DD47" s="43" t="e">
        <f t="shared" si="93"/>
        <v>#N/A</v>
      </c>
      <c r="DE47" s="43" t="e">
        <f t="shared" si="94"/>
        <v>#N/A</v>
      </c>
      <c r="DF47" s="44"/>
      <c r="DG47" s="44"/>
      <c r="DH47" s="181" t="e">
        <f t="shared" si="29"/>
        <v>#N/A</v>
      </c>
      <c r="DI47" s="42" t="e">
        <f t="shared" si="95"/>
        <v>#N/A</v>
      </c>
      <c r="DJ47" s="296"/>
    </row>
    <row r="48" spans="1:120" ht="367.5" customHeight="1">
      <c r="A48" s="29" t="s">
        <v>423</v>
      </c>
      <c r="B48" s="24" t="s">
        <v>77</v>
      </c>
      <c r="C48" s="24" t="s">
        <v>54</v>
      </c>
      <c r="D48" s="19" t="s">
        <v>94</v>
      </c>
      <c r="E48" s="17">
        <v>45</v>
      </c>
      <c r="F48" s="37" t="s">
        <v>333</v>
      </c>
      <c r="G48" s="21"/>
      <c r="H48" s="21"/>
      <c r="I48" s="21"/>
      <c r="J48" s="34"/>
      <c r="K48" s="181" t="e">
        <f t="shared" si="31"/>
        <v>#N/A</v>
      </c>
      <c r="L48" s="42" t="e">
        <f t="shared" si="78"/>
        <v>#N/A</v>
      </c>
      <c r="M48" s="43" t="e">
        <f t="shared" si="79"/>
        <v>#N/A</v>
      </c>
      <c r="N48" s="43" t="e">
        <f t="shared" si="80"/>
        <v>#N/A</v>
      </c>
      <c r="O48" s="44"/>
      <c r="P48" s="44"/>
      <c r="Q48" s="181" t="e">
        <f t="shared" si="23"/>
        <v>#N/A</v>
      </c>
      <c r="R48" s="42" t="e">
        <f t="shared" si="81"/>
        <v>#N/A</v>
      </c>
      <c r="S48" s="296"/>
      <c r="Y48" s="230"/>
      <c r="Z48" s="21"/>
      <c r="AA48" s="21"/>
      <c r="AB48" s="21"/>
      <c r="AC48" s="34"/>
      <c r="AD48" s="181" t="e">
        <f t="shared" si="32"/>
        <v>#N/A</v>
      </c>
      <c r="AE48" s="42" t="e">
        <f t="shared" si="82"/>
        <v>#N/A</v>
      </c>
      <c r="AF48" s="43" t="e">
        <f t="shared" si="83"/>
        <v>#N/A</v>
      </c>
      <c r="AG48" s="43" t="e">
        <f t="shared" si="84"/>
        <v>#N/A</v>
      </c>
      <c r="AH48" s="44"/>
      <c r="AI48" s="44"/>
      <c r="AJ48" s="181" t="e">
        <f t="shared" si="25"/>
        <v>#N/A</v>
      </c>
      <c r="AK48" s="42" t="e">
        <f t="shared" si="104"/>
        <v>#N/A</v>
      </c>
      <c r="AL48" s="296"/>
      <c r="AR48" s="244"/>
      <c r="AS48" s="21"/>
      <c r="AT48" s="21"/>
      <c r="AU48" s="21"/>
      <c r="AV48" s="34"/>
      <c r="AW48" s="181" t="e">
        <f t="shared" si="34"/>
        <v>#N/A</v>
      </c>
      <c r="AX48" s="42" t="e">
        <f t="shared" si="85"/>
        <v>#N/A</v>
      </c>
      <c r="AY48" s="43" t="e">
        <f t="shared" si="86"/>
        <v>#N/A</v>
      </c>
      <c r="AZ48" s="43" t="e">
        <f t="shared" si="87"/>
        <v>#N/A</v>
      </c>
      <c r="BA48" s="44"/>
      <c r="BB48" s="44"/>
      <c r="BC48" s="181" t="e">
        <f t="shared" si="26"/>
        <v>#N/A</v>
      </c>
      <c r="BD48" s="42" t="e">
        <f t="shared" si="102"/>
        <v>#N/A</v>
      </c>
      <c r="BE48" s="296"/>
      <c r="BK48" s="230"/>
      <c r="BL48" s="399"/>
      <c r="BM48" s="399"/>
      <c r="BN48" s="399"/>
      <c r="BO48" s="400"/>
      <c r="BP48" s="181" t="e">
        <f t="shared" si="35"/>
        <v>#N/A</v>
      </c>
      <c r="BQ48" s="42" t="e">
        <f t="shared" si="88"/>
        <v>#N/A</v>
      </c>
      <c r="BR48" s="43" t="e">
        <f t="shared" si="89"/>
        <v>#N/A</v>
      </c>
      <c r="BS48" s="43" t="e">
        <f t="shared" si="90"/>
        <v>#N/A</v>
      </c>
      <c r="BT48" s="44"/>
      <c r="BU48" s="44"/>
      <c r="BV48" s="181" t="e">
        <f t="shared" si="27"/>
        <v>#N/A</v>
      </c>
      <c r="BW48" s="42" t="e">
        <f t="shared" si="103"/>
        <v>#N/A</v>
      </c>
      <c r="BX48" s="296"/>
      <c r="CD48" s="230"/>
      <c r="CE48" s="21"/>
      <c r="CF48" s="21"/>
      <c r="CG48" s="21"/>
      <c r="CH48" s="34"/>
      <c r="CI48" s="181" t="e">
        <f t="shared" si="36"/>
        <v>#N/A</v>
      </c>
      <c r="CJ48" s="42" t="e">
        <f t="shared" si="96"/>
        <v>#N/A</v>
      </c>
      <c r="CK48" s="43" t="e">
        <f t="shared" si="97"/>
        <v>#N/A</v>
      </c>
      <c r="CL48" s="43" t="e">
        <f t="shared" si="98"/>
        <v>#N/A</v>
      </c>
      <c r="CM48" s="44"/>
      <c r="CN48" s="44"/>
      <c r="CO48" s="181" t="e">
        <f t="shared" si="28"/>
        <v>#N/A</v>
      </c>
      <c r="CP48" s="42" t="e">
        <f t="shared" si="91"/>
        <v>#N/A</v>
      </c>
      <c r="CQ48" s="296"/>
      <c r="CW48" s="230"/>
      <c r="CX48" s="21"/>
      <c r="CY48" s="21"/>
      <c r="CZ48" s="21"/>
      <c r="DA48" s="34"/>
      <c r="DB48" s="181" t="e">
        <f t="shared" si="37"/>
        <v>#N/A</v>
      </c>
      <c r="DC48" s="42" t="e">
        <f t="shared" si="92"/>
        <v>#N/A</v>
      </c>
      <c r="DD48" s="43" t="e">
        <f t="shared" si="93"/>
        <v>#N/A</v>
      </c>
      <c r="DE48" s="43" t="e">
        <f t="shared" si="94"/>
        <v>#N/A</v>
      </c>
      <c r="DF48" s="44"/>
      <c r="DG48" s="44"/>
      <c r="DH48" s="181" t="e">
        <f t="shared" si="29"/>
        <v>#N/A</v>
      </c>
      <c r="DI48" s="42" t="e">
        <f t="shared" si="95"/>
        <v>#N/A</v>
      </c>
      <c r="DJ48" s="296"/>
    </row>
    <row r="49" spans="1:120" ht="88.25" customHeight="1">
      <c r="A49" s="31" t="s">
        <v>319</v>
      </c>
      <c r="B49" s="24" t="s">
        <v>77</v>
      </c>
      <c r="C49" s="24" t="s">
        <v>54</v>
      </c>
      <c r="D49" s="19" t="s">
        <v>95</v>
      </c>
      <c r="E49" s="17">
        <v>46</v>
      </c>
      <c r="F49" s="37"/>
      <c r="G49" s="21"/>
      <c r="H49" s="21"/>
      <c r="I49" s="21"/>
      <c r="J49" s="21"/>
      <c r="K49" s="181" t="e">
        <f t="shared" si="31"/>
        <v>#N/A</v>
      </c>
      <c r="L49" s="42" t="e">
        <f t="shared" si="78"/>
        <v>#N/A</v>
      </c>
      <c r="M49" s="43" t="e">
        <f t="shared" si="79"/>
        <v>#N/A</v>
      </c>
      <c r="N49" s="43" t="e">
        <f t="shared" si="80"/>
        <v>#N/A</v>
      </c>
      <c r="O49" s="44"/>
      <c r="P49" s="44"/>
      <c r="Q49" s="181" t="e">
        <f t="shared" si="23"/>
        <v>#N/A</v>
      </c>
      <c r="R49" s="42" t="e">
        <f t="shared" si="81"/>
        <v>#N/A</v>
      </c>
      <c r="S49" s="296"/>
      <c r="Y49" s="230"/>
      <c r="Z49" s="21"/>
      <c r="AA49" s="21"/>
      <c r="AB49" s="21"/>
      <c r="AC49" s="21"/>
      <c r="AD49" s="181" t="e">
        <f t="shared" si="32"/>
        <v>#N/A</v>
      </c>
      <c r="AE49" s="42" t="e">
        <f t="shared" si="82"/>
        <v>#N/A</v>
      </c>
      <c r="AF49" s="43" t="e">
        <f t="shared" si="83"/>
        <v>#N/A</v>
      </c>
      <c r="AG49" s="43" t="e">
        <f t="shared" si="84"/>
        <v>#N/A</v>
      </c>
      <c r="AH49" s="44"/>
      <c r="AI49" s="44"/>
      <c r="AJ49" s="181" t="e">
        <f t="shared" si="25"/>
        <v>#N/A</v>
      </c>
      <c r="AK49" s="42" t="e">
        <f t="shared" si="104"/>
        <v>#N/A</v>
      </c>
      <c r="AL49" s="296"/>
      <c r="AR49" s="244"/>
      <c r="AS49" s="21"/>
      <c r="AT49" s="21"/>
      <c r="AU49" s="21"/>
      <c r="AV49" s="21"/>
      <c r="AW49" s="181" t="e">
        <f t="shared" si="34"/>
        <v>#N/A</v>
      </c>
      <c r="AX49" s="42" t="e">
        <f t="shared" si="85"/>
        <v>#N/A</v>
      </c>
      <c r="AY49" s="43" t="e">
        <f t="shared" si="86"/>
        <v>#N/A</v>
      </c>
      <c r="AZ49" s="43" t="e">
        <f t="shared" si="87"/>
        <v>#N/A</v>
      </c>
      <c r="BA49" s="44"/>
      <c r="BB49" s="44"/>
      <c r="BC49" s="181" t="e">
        <f t="shared" si="26"/>
        <v>#N/A</v>
      </c>
      <c r="BD49" s="42" t="e">
        <f t="shared" si="102"/>
        <v>#N/A</v>
      </c>
      <c r="BE49" s="296"/>
      <c r="BK49" s="230"/>
      <c r="BL49" s="399"/>
      <c r="BM49" s="399"/>
      <c r="BN49" s="399"/>
      <c r="BO49" s="399"/>
      <c r="BP49" s="181" t="e">
        <f t="shared" si="35"/>
        <v>#N/A</v>
      </c>
      <c r="BQ49" s="42" t="e">
        <f t="shared" si="88"/>
        <v>#N/A</v>
      </c>
      <c r="BR49" s="43" t="e">
        <f t="shared" si="89"/>
        <v>#N/A</v>
      </c>
      <c r="BS49" s="43" t="e">
        <f t="shared" si="90"/>
        <v>#N/A</v>
      </c>
      <c r="BT49" s="44"/>
      <c r="BU49" s="44"/>
      <c r="BV49" s="181" t="e">
        <f t="shared" si="27"/>
        <v>#N/A</v>
      </c>
      <c r="BW49" s="42" t="e">
        <f t="shared" si="103"/>
        <v>#N/A</v>
      </c>
      <c r="BX49" s="296"/>
      <c r="CD49" s="230"/>
      <c r="CE49" s="21"/>
      <c r="CF49" s="21"/>
      <c r="CG49" s="21"/>
      <c r="CH49" s="21"/>
      <c r="CI49" s="181" t="e">
        <f t="shared" si="36"/>
        <v>#N/A</v>
      </c>
      <c r="CJ49" s="42" t="e">
        <f t="shared" si="96"/>
        <v>#N/A</v>
      </c>
      <c r="CK49" s="43" t="e">
        <f t="shared" si="97"/>
        <v>#N/A</v>
      </c>
      <c r="CL49" s="43" t="e">
        <f t="shared" si="98"/>
        <v>#N/A</v>
      </c>
      <c r="CM49" s="44"/>
      <c r="CN49" s="44"/>
      <c r="CO49" s="181" t="e">
        <f t="shared" si="28"/>
        <v>#N/A</v>
      </c>
      <c r="CP49" s="42" t="e">
        <f t="shared" si="91"/>
        <v>#N/A</v>
      </c>
      <c r="CQ49" s="296"/>
      <c r="CW49" s="230"/>
      <c r="CX49" s="21"/>
      <c r="CY49" s="21"/>
      <c r="CZ49" s="21"/>
      <c r="DA49" s="21"/>
      <c r="DB49" s="181" t="e">
        <f t="shared" si="37"/>
        <v>#N/A</v>
      </c>
      <c r="DC49" s="42" t="e">
        <f t="shared" si="92"/>
        <v>#N/A</v>
      </c>
      <c r="DD49" s="43" t="e">
        <f t="shared" si="93"/>
        <v>#N/A</v>
      </c>
      <c r="DE49" s="43" t="e">
        <f t="shared" si="94"/>
        <v>#N/A</v>
      </c>
      <c r="DF49" s="44"/>
      <c r="DG49" s="44"/>
      <c r="DH49" s="181" t="e">
        <f t="shared" si="29"/>
        <v>#N/A</v>
      </c>
      <c r="DI49" s="42" t="e">
        <f t="shared" si="95"/>
        <v>#N/A</v>
      </c>
      <c r="DJ49" s="296"/>
    </row>
    <row r="50" spans="1:120" ht="175.5" customHeight="1">
      <c r="A50" s="29" t="s">
        <v>155</v>
      </c>
      <c r="B50" s="24" t="s">
        <v>96</v>
      </c>
      <c r="C50" s="24" t="s">
        <v>39</v>
      </c>
      <c r="D50" s="19" t="s">
        <v>97</v>
      </c>
      <c r="E50" s="17">
        <v>47</v>
      </c>
      <c r="F50" s="37" t="s">
        <v>452</v>
      </c>
      <c r="G50" s="21">
        <v>1</v>
      </c>
      <c r="H50" s="21">
        <v>1</v>
      </c>
      <c r="I50" s="21">
        <v>1</v>
      </c>
      <c r="J50" s="21"/>
      <c r="K50" s="181" t="e">
        <f t="shared" si="31"/>
        <v>#N/A</v>
      </c>
      <c r="L50" s="42" t="e">
        <f t="shared" si="78"/>
        <v>#N/A</v>
      </c>
      <c r="M50" s="43" t="e">
        <f t="shared" si="79"/>
        <v>#N/A</v>
      </c>
      <c r="N50" s="43" t="e">
        <f t="shared" si="80"/>
        <v>#N/A</v>
      </c>
      <c r="O50" s="44">
        <v>3</v>
      </c>
      <c r="P50" s="44">
        <v>3</v>
      </c>
      <c r="Q50" s="181" t="e">
        <f t="shared" si="23"/>
        <v>#N/A</v>
      </c>
      <c r="R50" s="390" t="e">
        <f t="shared" si="81"/>
        <v>#N/A</v>
      </c>
      <c r="S50" s="296" t="s">
        <v>174</v>
      </c>
      <c r="T50" s="300" t="s">
        <v>175</v>
      </c>
      <c r="Y50" s="230"/>
      <c r="Z50" s="21">
        <v>1</v>
      </c>
      <c r="AA50" s="21">
        <v>1</v>
      </c>
      <c r="AB50" s="21">
        <v>1</v>
      </c>
      <c r="AC50" s="21"/>
      <c r="AD50" s="181" t="e">
        <f t="shared" si="32"/>
        <v>#N/A</v>
      </c>
      <c r="AE50" s="42" t="e">
        <f t="shared" si="82"/>
        <v>#N/A</v>
      </c>
      <c r="AF50" s="43" t="e">
        <f t="shared" si="83"/>
        <v>#N/A</v>
      </c>
      <c r="AG50" s="43" t="e">
        <f t="shared" si="84"/>
        <v>#N/A</v>
      </c>
      <c r="AH50" s="44">
        <v>3</v>
      </c>
      <c r="AI50" s="44">
        <v>3</v>
      </c>
      <c r="AJ50" s="181" t="e">
        <f t="shared" si="25"/>
        <v>#N/A</v>
      </c>
      <c r="AK50" s="390" t="e">
        <f t="shared" si="104"/>
        <v>#N/A</v>
      </c>
      <c r="AL50" s="296" t="s">
        <v>174</v>
      </c>
      <c r="AM50" s="300" t="s">
        <v>175</v>
      </c>
      <c r="AR50" s="244"/>
      <c r="AS50" s="21">
        <v>1</v>
      </c>
      <c r="AT50" s="21">
        <v>1</v>
      </c>
      <c r="AU50" s="21">
        <v>1</v>
      </c>
      <c r="AV50" s="21"/>
      <c r="AW50" s="181">
        <f t="shared" si="34"/>
        <v>2</v>
      </c>
      <c r="AX50" s="393" t="s">
        <v>34</v>
      </c>
      <c r="AY50" s="394">
        <v>2</v>
      </c>
      <c r="AZ50" s="394">
        <v>2</v>
      </c>
      <c r="BA50" s="395">
        <v>3</v>
      </c>
      <c r="BB50" s="395">
        <v>3</v>
      </c>
      <c r="BC50" s="181" t="str">
        <f t="shared" si="26"/>
        <v>23</v>
      </c>
      <c r="BD50" s="396" t="s">
        <v>34</v>
      </c>
      <c r="BE50" s="296" t="s">
        <v>174</v>
      </c>
      <c r="BF50" s="300" t="s">
        <v>175</v>
      </c>
      <c r="BK50" s="230"/>
      <c r="BL50" s="399">
        <v>1</v>
      </c>
      <c r="BM50" s="399">
        <v>1</v>
      </c>
      <c r="BN50" s="399">
        <v>1</v>
      </c>
      <c r="BO50" s="399"/>
      <c r="BP50" s="181" t="e">
        <f t="shared" si="35"/>
        <v>#N/A</v>
      </c>
      <c r="BQ50" s="42" t="e">
        <f t="shared" si="88"/>
        <v>#N/A</v>
      </c>
      <c r="BR50" s="43" t="e">
        <f t="shared" si="89"/>
        <v>#N/A</v>
      </c>
      <c r="BS50" s="43" t="e">
        <f t="shared" si="90"/>
        <v>#N/A</v>
      </c>
      <c r="BT50" s="44">
        <v>3</v>
      </c>
      <c r="BU50" s="44">
        <v>3</v>
      </c>
      <c r="BV50" s="181" t="e">
        <f t="shared" si="27"/>
        <v>#N/A</v>
      </c>
      <c r="BW50" s="390" t="e">
        <f t="shared" si="103"/>
        <v>#N/A</v>
      </c>
      <c r="BX50" s="296" t="s">
        <v>174</v>
      </c>
      <c r="BY50" s="300" t="s">
        <v>175</v>
      </c>
      <c r="CD50" s="230"/>
      <c r="CE50" s="399">
        <v>1</v>
      </c>
      <c r="CF50" s="399">
        <v>1</v>
      </c>
      <c r="CG50" s="399">
        <v>1</v>
      </c>
      <c r="CH50" s="399"/>
      <c r="CI50" s="181" t="e">
        <f t="shared" si="36"/>
        <v>#N/A</v>
      </c>
      <c r="CJ50" s="42" t="e">
        <f t="shared" ref="CJ50:CJ51" si="105">VLOOKUP(CK50*CG50,biorisk,3,FALSE)</f>
        <v>#N/A</v>
      </c>
      <c r="CK50" s="43" t="e">
        <f t="shared" ref="CK50:CK51" si="106">VLOOKUP(CE50*CF50,likelihood,2,FALSE)</f>
        <v>#N/A</v>
      </c>
      <c r="CL50" s="43" t="e">
        <f t="shared" ref="CL50:CL51" si="107">VLOOKUP(CK50*CG50,biorisk,2,FALSE)</f>
        <v>#N/A</v>
      </c>
      <c r="CM50" s="44">
        <v>3</v>
      </c>
      <c r="CN50" s="44">
        <v>3</v>
      </c>
      <c r="CO50" s="181" t="e">
        <f t="shared" si="28"/>
        <v>#N/A</v>
      </c>
      <c r="CP50" s="390" t="e">
        <f t="shared" ref="CP50:CP51" si="108">VLOOKUP(CL50&amp;CN50,futurerisk,3,FALSE)</f>
        <v>#N/A</v>
      </c>
      <c r="CQ50" s="296" t="s">
        <v>174</v>
      </c>
      <c r="CR50" s="300" t="s">
        <v>175</v>
      </c>
      <c r="CW50" s="230"/>
      <c r="CX50" s="399">
        <v>1</v>
      </c>
      <c r="CY50" s="399">
        <v>1</v>
      </c>
      <c r="CZ50" s="399">
        <v>1</v>
      </c>
      <c r="DA50" s="399"/>
      <c r="DB50" s="181" t="e">
        <f t="shared" si="37"/>
        <v>#N/A</v>
      </c>
      <c r="DC50" s="42" t="e">
        <f t="shared" ref="DC50:DC51" si="109">VLOOKUP(DD50*CZ50,biorisk,3,FALSE)</f>
        <v>#N/A</v>
      </c>
      <c r="DD50" s="43" t="e">
        <f t="shared" ref="DD50:DD51" si="110">VLOOKUP(CX50*CY50,likelihood,2,FALSE)</f>
        <v>#N/A</v>
      </c>
      <c r="DE50" s="43" t="e">
        <f t="shared" ref="DE50:DE51" si="111">VLOOKUP(DD50*CZ50,biorisk,2,FALSE)</f>
        <v>#N/A</v>
      </c>
      <c r="DF50" s="44">
        <v>3</v>
      </c>
      <c r="DG50" s="44">
        <v>3</v>
      </c>
      <c r="DH50" s="181" t="e">
        <f t="shared" si="29"/>
        <v>#N/A</v>
      </c>
      <c r="DI50" s="390" t="e">
        <f t="shared" ref="DI50:DI51" si="112">VLOOKUP(DE50&amp;DG50,futurerisk,3,FALSE)</f>
        <v>#N/A</v>
      </c>
      <c r="DJ50" s="296" t="s">
        <v>174</v>
      </c>
      <c r="DK50" s="300" t="s">
        <v>175</v>
      </c>
    </row>
    <row r="51" spans="1:120" ht="88.25" customHeight="1">
      <c r="A51" s="29" t="s">
        <v>155</v>
      </c>
      <c r="B51" s="24" t="s">
        <v>96</v>
      </c>
      <c r="C51" s="24" t="s">
        <v>39</v>
      </c>
      <c r="D51" s="19" t="s">
        <v>98</v>
      </c>
      <c r="E51" s="17">
        <v>48</v>
      </c>
      <c r="F51" s="37" t="s">
        <v>463</v>
      </c>
      <c r="G51" s="21">
        <v>1</v>
      </c>
      <c r="H51" s="21">
        <v>1</v>
      </c>
      <c r="I51" s="21">
        <v>1</v>
      </c>
      <c r="J51" s="21"/>
      <c r="K51" s="181" t="e">
        <f t="shared" si="31"/>
        <v>#N/A</v>
      </c>
      <c r="L51" s="42" t="e">
        <f t="shared" si="78"/>
        <v>#N/A</v>
      </c>
      <c r="M51" s="43" t="e">
        <f t="shared" si="79"/>
        <v>#N/A</v>
      </c>
      <c r="N51" s="43" t="e">
        <f t="shared" si="80"/>
        <v>#N/A</v>
      </c>
      <c r="O51" s="44">
        <v>3</v>
      </c>
      <c r="P51" s="44">
        <v>3</v>
      </c>
      <c r="Q51" s="181" t="e">
        <f t="shared" si="23"/>
        <v>#N/A</v>
      </c>
      <c r="R51" s="390" t="e">
        <f t="shared" si="81"/>
        <v>#N/A</v>
      </c>
      <c r="S51" s="296" t="s">
        <v>174</v>
      </c>
      <c r="T51" s="300" t="s">
        <v>175</v>
      </c>
      <c r="Y51" s="230"/>
      <c r="Z51" s="21">
        <v>1</v>
      </c>
      <c r="AA51" s="21">
        <v>1</v>
      </c>
      <c r="AB51" s="21">
        <v>1</v>
      </c>
      <c r="AC51" s="21"/>
      <c r="AD51" s="181" t="e">
        <f t="shared" si="32"/>
        <v>#N/A</v>
      </c>
      <c r="AE51" s="42" t="e">
        <f t="shared" si="82"/>
        <v>#N/A</v>
      </c>
      <c r="AF51" s="43" t="e">
        <f t="shared" si="83"/>
        <v>#N/A</v>
      </c>
      <c r="AG51" s="43" t="e">
        <f t="shared" si="84"/>
        <v>#N/A</v>
      </c>
      <c r="AH51" s="44">
        <v>3</v>
      </c>
      <c r="AI51" s="44">
        <v>3</v>
      </c>
      <c r="AJ51" s="181" t="e">
        <f t="shared" si="25"/>
        <v>#N/A</v>
      </c>
      <c r="AK51" s="390" t="e">
        <f t="shared" si="104"/>
        <v>#N/A</v>
      </c>
      <c r="AL51" s="296" t="s">
        <v>174</v>
      </c>
      <c r="AM51" s="300" t="s">
        <v>175</v>
      </c>
      <c r="AR51" s="244"/>
      <c r="AS51" s="21">
        <v>1</v>
      </c>
      <c r="AT51" s="21">
        <v>1</v>
      </c>
      <c r="AU51" s="21">
        <v>1</v>
      </c>
      <c r="AV51" s="21"/>
      <c r="AW51" s="181">
        <f t="shared" si="34"/>
        <v>2</v>
      </c>
      <c r="AX51" s="393" t="s">
        <v>34</v>
      </c>
      <c r="AY51" s="394">
        <v>2</v>
      </c>
      <c r="AZ51" s="394">
        <v>2</v>
      </c>
      <c r="BA51" s="395">
        <v>3</v>
      </c>
      <c r="BB51" s="395">
        <v>3</v>
      </c>
      <c r="BC51" s="181" t="str">
        <f t="shared" si="26"/>
        <v>23</v>
      </c>
      <c r="BD51" s="396" t="s">
        <v>34</v>
      </c>
      <c r="BE51" s="296" t="s">
        <v>174</v>
      </c>
      <c r="BF51" s="300" t="s">
        <v>175</v>
      </c>
      <c r="BK51" s="230"/>
      <c r="BL51" s="399">
        <v>1</v>
      </c>
      <c r="BM51" s="399">
        <v>1</v>
      </c>
      <c r="BN51" s="399">
        <v>1</v>
      </c>
      <c r="BO51" s="399"/>
      <c r="BP51" s="181" t="e">
        <f t="shared" si="35"/>
        <v>#N/A</v>
      </c>
      <c r="BQ51" s="42" t="e">
        <f t="shared" si="88"/>
        <v>#N/A</v>
      </c>
      <c r="BR51" s="43" t="e">
        <f t="shared" si="89"/>
        <v>#N/A</v>
      </c>
      <c r="BS51" s="43" t="e">
        <f t="shared" si="90"/>
        <v>#N/A</v>
      </c>
      <c r="BT51" s="44">
        <v>3</v>
      </c>
      <c r="BU51" s="44">
        <v>3</v>
      </c>
      <c r="BV51" s="181" t="e">
        <f t="shared" si="27"/>
        <v>#N/A</v>
      </c>
      <c r="BW51" s="390" t="e">
        <f t="shared" si="103"/>
        <v>#N/A</v>
      </c>
      <c r="BX51" s="296" t="s">
        <v>174</v>
      </c>
      <c r="BY51" s="300" t="s">
        <v>175</v>
      </c>
      <c r="CD51" s="230"/>
      <c r="CE51" s="399">
        <v>1</v>
      </c>
      <c r="CF51" s="399">
        <v>1</v>
      </c>
      <c r="CG51" s="399">
        <v>1</v>
      </c>
      <c r="CH51" s="399"/>
      <c r="CI51" s="181" t="e">
        <f t="shared" si="36"/>
        <v>#N/A</v>
      </c>
      <c r="CJ51" s="42" t="e">
        <f t="shared" si="105"/>
        <v>#N/A</v>
      </c>
      <c r="CK51" s="43" t="e">
        <f t="shared" si="106"/>
        <v>#N/A</v>
      </c>
      <c r="CL51" s="43" t="e">
        <f t="shared" si="107"/>
        <v>#N/A</v>
      </c>
      <c r="CM51" s="44">
        <v>3</v>
      </c>
      <c r="CN51" s="44">
        <v>3</v>
      </c>
      <c r="CO51" s="181" t="e">
        <f t="shared" si="28"/>
        <v>#N/A</v>
      </c>
      <c r="CP51" s="390" t="e">
        <f t="shared" si="108"/>
        <v>#N/A</v>
      </c>
      <c r="CQ51" s="296" t="s">
        <v>174</v>
      </c>
      <c r="CR51" s="300" t="s">
        <v>175</v>
      </c>
      <c r="CW51" s="230"/>
      <c r="CX51" s="399">
        <v>1</v>
      </c>
      <c r="CY51" s="399">
        <v>1</v>
      </c>
      <c r="CZ51" s="399">
        <v>1</v>
      </c>
      <c r="DA51" s="399"/>
      <c r="DB51" s="181" t="e">
        <f t="shared" si="37"/>
        <v>#N/A</v>
      </c>
      <c r="DC51" s="42" t="e">
        <f t="shared" si="109"/>
        <v>#N/A</v>
      </c>
      <c r="DD51" s="43" t="e">
        <f t="shared" si="110"/>
        <v>#N/A</v>
      </c>
      <c r="DE51" s="43" t="e">
        <f t="shared" si="111"/>
        <v>#N/A</v>
      </c>
      <c r="DF51" s="44">
        <v>3</v>
      </c>
      <c r="DG51" s="44">
        <v>3</v>
      </c>
      <c r="DH51" s="181" t="e">
        <f t="shared" si="29"/>
        <v>#N/A</v>
      </c>
      <c r="DI51" s="390" t="e">
        <f t="shared" si="112"/>
        <v>#N/A</v>
      </c>
      <c r="DJ51" s="296" t="s">
        <v>174</v>
      </c>
      <c r="DK51" s="300" t="s">
        <v>175</v>
      </c>
    </row>
    <row r="52" spans="1:120" ht="88.25" customHeight="1">
      <c r="A52" s="29" t="s">
        <v>155</v>
      </c>
      <c r="B52" s="24" t="s">
        <v>96</v>
      </c>
      <c r="C52" s="24" t="s">
        <v>39</v>
      </c>
      <c r="D52" s="19" t="s">
        <v>99</v>
      </c>
      <c r="E52" s="17">
        <v>49</v>
      </c>
      <c r="F52" s="37" t="s">
        <v>469</v>
      </c>
      <c r="G52" s="21"/>
      <c r="H52" s="21"/>
      <c r="I52" s="21"/>
      <c r="J52" s="34"/>
      <c r="K52" s="181" t="e">
        <f t="shared" si="31"/>
        <v>#N/A</v>
      </c>
      <c r="L52" s="42" t="e">
        <f t="shared" si="78"/>
        <v>#N/A</v>
      </c>
      <c r="M52" s="43" t="e">
        <f t="shared" si="79"/>
        <v>#N/A</v>
      </c>
      <c r="N52" s="43" t="e">
        <f t="shared" si="80"/>
        <v>#N/A</v>
      </c>
      <c r="O52" s="45"/>
      <c r="P52" s="44"/>
      <c r="Q52" s="181" t="e">
        <f t="shared" si="23"/>
        <v>#N/A</v>
      </c>
      <c r="R52" s="42" t="e">
        <f t="shared" si="81"/>
        <v>#N/A</v>
      </c>
      <c r="S52" s="296"/>
      <c r="Y52" s="230"/>
      <c r="Z52" s="21"/>
      <c r="AA52" s="21"/>
      <c r="AB52" s="21"/>
      <c r="AC52" s="34"/>
      <c r="AD52" s="181" t="e">
        <f t="shared" si="32"/>
        <v>#N/A</v>
      </c>
      <c r="AE52" s="42" t="e">
        <f t="shared" si="82"/>
        <v>#N/A</v>
      </c>
      <c r="AF52" s="43" t="e">
        <f t="shared" si="83"/>
        <v>#N/A</v>
      </c>
      <c r="AG52" s="43" t="e">
        <f t="shared" si="84"/>
        <v>#N/A</v>
      </c>
      <c r="AH52" s="45"/>
      <c r="AI52" s="44"/>
      <c r="AJ52" s="181" t="e">
        <f t="shared" si="25"/>
        <v>#N/A</v>
      </c>
      <c r="AK52" s="42" t="e">
        <f t="shared" si="104"/>
        <v>#N/A</v>
      </c>
      <c r="AL52" s="296"/>
      <c r="AR52" s="244"/>
      <c r="AS52" s="21"/>
      <c r="AT52" s="21"/>
      <c r="AU52" s="21"/>
      <c r="AV52" s="34"/>
      <c r="AW52" s="181" t="e">
        <f t="shared" si="34"/>
        <v>#N/A</v>
      </c>
      <c r="AX52" s="42" t="e">
        <f t="shared" si="85"/>
        <v>#N/A</v>
      </c>
      <c r="AY52" s="43" t="e">
        <f t="shared" si="86"/>
        <v>#N/A</v>
      </c>
      <c r="AZ52" s="43" t="e">
        <f t="shared" si="87"/>
        <v>#N/A</v>
      </c>
      <c r="BA52" s="45"/>
      <c r="BB52" s="44"/>
      <c r="BC52" s="181" t="e">
        <f t="shared" si="26"/>
        <v>#N/A</v>
      </c>
      <c r="BD52" s="42" t="e">
        <f t="shared" si="102"/>
        <v>#N/A</v>
      </c>
      <c r="BE52" s="296"/>
      <c r="BK52" s="230"/>
      <c r="BL52" s="399"/>
      <c r="BM52" s="399"/>
      <c r="BN52" s="399"/>
      <c r="BO52" s="400"/>
      <c r="BP52" s="181" t="e">
        <f t="shared" si="35"/>
        <v>#N/A</v>
      </c>
      <c r="BQ52" s="42" t="e">
        <f t="shared" si="88"/>
        <v>#N/A</v>
      </c>
      <c r="BR52" s="43" t="e">
        <f t="shared" si="89"/>
        <v>#N/A</v>
      </c>
      <c r="BS52" s="43" t="e">
        <f t="shared" si="90"/>
        <v>#N/A</v>
      </c>
      <c r="BT52" s="45"/>
      <c r="BU52" s="44"/>
      <c r="BV52" s="181" t="e">
        <f t="shared" si="27"/>
        <v>#N/A</v>
      </c>
      <c r="BW52" s="42" t="e">
        <f t="shared" si="103"/>
        <v>#N/A</v>
      </c>
      <c r="BX52" s="296"/>
      <c r="CD52" s="230"/>
      <c r="CE52" s="21"/>
      <c r="CF52" s="21"/>
      <c r="CG52" s="21"/>
      <c r="CH52" s="34"/>
      <c r="CI52" s="181" t="e">
        <f t="shared" si="36"/>
        <v>#N/A</v>
      </c>
      <c r="CJ52" s="42" t="e">
        <f t="shared" si="96"/>
        <v>#N/A</v>
      </c>
      <c r="CK52" s="43" t="e">
        <f t="shared" si="97"/>
        <v>#N/A</v>
      </c>
      <c r="CL52" s="43" t="e">
        <f t="shared" si="98"/>
        <v>#N/A</v>
      </c>
      <c r="CM52" s="45"/>
      <c r="CN52" s="44"/>
      <c r="CO52" s="181" t="e">
        <f t="shared" si="28"/>
        <v>#N/A</v>
      </c>
      <c r="CP52" s="42" t="e">
        <f t="shared" si="91"/>
        <v>#N/A</v>
      </c>
      <c r="CQ52" s="296"/>
      <c r="CW52" s="230"/>
      <c r="CX52" s="21"/>
      <c r="CY52" s="21"/>
      <c r="CZ52" s="21"/>
      <c r="DA52" s="34"/>
      <c r="DB52" s="181" t="e">
        <f t="shared" si="37"/>
        <v>#N/A</v>
      </c>
      <c r="DC52" s="42" t="e">
        <f t="shared" si="92"/>
        <v>#N/A</v>
      </c>
      <c r="DD52" s="43" t="e">
        <f t="shared" si="93"/>
        <v>#N/A</v>
      </c>
      <c r="DE52" s="43" t="e">
        <f t="shared" si="94"/>
        <v>#N/A</v>
      </c>
      <c r="DF52" s="45"/>
      <c r="DG52" s="44"/>
      <c r="DH52" s="181" t="e">
        <f t="shared" si="29"/>
        <v>#N/A</v>
      </c>
      <c r="DI52" s="42" t="e">
        <f t="shared" si="95"/>
        <v>#N/A</v>
      </c>
      <c r="DJ52" s="296"/>
    </row>
    <row r="53" spans="1:120" ht="261.75" customHeight="1">
      <c r="A53" s="29" t="s">
        <v>155</v>
      </c>
      <c r="B53" s="24" t="s">
        <v>96</v>
      </c>
      <c r="C53" s="24" t="s">
        <v>39</v>
      </c>
      <c r="D53" s="15" t="s">
        <v>100</v>
      </c>
      <c r="E53" s="96">
        <v>50</v>
      </c>
      <c r="F53" s="37" t="s">
        <v>342</v>
      </c>
      <c r="G53" s="21">
        <v>4</v>
      </c>
      <c r="H53" s="21">
        <v>5</v>
      </c>
      <c r="I53" s="21">
        <v>3</v>
      </c>
      <c r="J53" s="34" t="s">
        <v>157</v>
      </c>
      <c r="K53" s="181" t="e">
        <f t="shared" si="31"/>
        <v>#N/A</v>
      </c>
      <c r="L53" s="42" t="e">
        <f t="shared" si="78"/>
        <v>#N/A</v>
      </c>
      <c r="M53" s="43" t="e">
        <f t="shared" si="79"/>
        <v>#N/A</v>
      </c>
      <c r="N53" s="43" t="e">
        <f t="shared" si="80"/>
        <v>#N/A</v>
      </c>
      <c r="O53" s="45">
        <v>3</v>
      </c>
      <c r="P53" s="44">
        <v>4</v>
      </c>
      <c r="Q53" s="181" t="e">
        <f t="shared" si="23"/>
        <v>#N/A</v>
      </c>
      <c r="R53" s="42" t="e">
        <f t="shared" si="81"/>
        <v>#N/A</v>
      </c>
      <c r="S53" s="296"/>
      <c r="T53" s="188" t="s">
        <v>856</v>
      </c>
      <c r="Y53" s="230"/>
      <c r="Z53" s="21">
        <v>3</v>
      </c>
      <c r="AA53" s="21">
        <v>5</v>
      </c>
      <c r="AB53" s="21">
        <v>2</v>
      </c>
      <c r="AC53" s="34" t="s">
        <v>157</v>
      </c>
      <c r="AD53" s="181" t="e">
        <f t="shared" si="32"/>
        <v>#N/A</v>
      </c>
      <c r="AE53" s="42" t="e">
        <f t="shared" si="82"/>
        <v>#N/A</v>
      </c>
      <c r="AF53" s="43" t="e">
        <f t="shared" si="83"/>
        <v>#N/A</v>
      </c>
      <c r="AG53" s="43" t="e">
        <f t="shared" si="84"/>
        <v>#N/A</v>
      </c>
      <c r="AH53" s="45">
        <v>3</v>
      </c>
      <c r="AI53" s="44">
        <v>4</v>
      </c>
      <c r="AJ53" s="181" t="e">
        <f t="shared" si="25"/>
        <v>#N/A</v>
      </c>
      <c r="AK53" s="42" t="e">
        <f t="shared" si="104"/>
        <v>#N/A</v>
      </c>
      <c r="AL53" s="296"/>
      <c r="AM53" s="243" t="s">
        <v>857</v>
      </c>
      <c r="AR53" s="244"/>
      <c r="AS53" s="21">
        <v>2</v>
      </c>
      <c r="AT53" s="21">
        <v>5</v>
      </c>
      <c r="AU53" s="21">
        <v>1</v>
      </c>
      <c r="AV53" s="34" t="s">
        <v>157</v>
      </c>
      <c r="AW53" s="181">
        <f t="shared" si="34"/>
        <v>0</v>
      </c>
      <c r="AX53" s="42" t="e">
        <f t="shared" si="85"/>
        <v>#N/A</v>
      </c>
      <c r="AY53" s="43">
        <f t="shared" si="86"/>
        <v>0</v>
      </c>
      <c r="AZ53" s="43" t="e">
        <f t="shared" si="87"/>
        <v>#N/A</v>
      </c>
      <c r="BA53" s="45">
        <v>3</v>
      </c>
      <c r="BB53" s="44">
        <v>4</v>
      </c>
      <c r="BC53" s="181" t="e">
        <f t="shared" si="26"/>
        <v>#N/A</v>
      </c>
      <c r="BD53" s="42" t="e">
        <f t="shared" si="102"/>
        <v>#N/A</v>
      </c>
      <c r="BE53" s="296"/>
      <c r="BF53" s="188" t="s">
        <v>858</v>
      </c>
      <c r="BK53" s="230"/>
      <c r="BL53" s="399">
        <v>3</v>
      </c>
      <c r="BM53" s="399">
        <v>5</v>
      </c>
      <c r="BN53" s="399">
        <v>2</v>
      </c>
      <c r="BO53" s="400" t="s">
        <v>157</v>
      </c>
      <c r="BP53" s="181" t="e">
        <f t="shared" si="35"/>
        <v>#N/A</v>
      </c>
      <c r="BQ53" s="42" t="e">
        <f t="shared" si="88"/>
        <v>#N/A</v>
      </c>
      <c r="BR53" s="43" t="e">
        <f t="shared" si="89"/>
        <v>#N/A</v>
      </c>
      <c r="BS53" s="43" t="e">
        <f t="shared" si="90"/>
        <v>#N/A</v>
      </c>
      <c r="BT53" s="45">
        <v>3</v>
      </c>
      <c r="BU53" s="44">
        <v>4</v>
      </c>
      <c r="BV53" s="181" t="e">
        <f t="shared" si="27"/>
        <v>#N/A</v>
      </c>
      <c r="BW53" s="42" t="e">
        <f t="shared" si="103"/>
        <v>#N/A</v>
      </c>
      <c r="BX53" s="296"/>
      <c r="BY53" s="188" t="s">
        <v>859</v>
      </c>
      <c r="CD53" s="230"/>
      <c r="CE53" s="21">
        <v>2</v>
      </c>
      <c r="CF53" s="21">
        <v>5</v>
      </c>
      <c r="CG53" s="21">
        <v>1</v>
      </c>
      <c r="CH53" s="34" t="s">
        <v>157</v>
      </c>
      <c r="CI53" s="181">
        <f t="shared" si="36"/>
        <v>0</v>
      </c>
      <c r="CJ53" s="42" t="e">
        <f t="shared" si="96"/>
        <v>#N/A</v>
      </c>
      <c r="CK53" s="43">
        <f t="shared" si="97"/>
        <v>0</v>
      </c>
      <c r="CL53" s="43" t="e">
        <f t="shared" si="98"/>
        <v>#N/A</v>
      </c>
      <c r="CM53" s="45">
        <v>3</v>
      </c>
      <c r="CN53" s="44">
        <v>4</v>
      </c>
      <c r="CO53" s="181" t="e">
        <f t="shared" si="28"/>
        <v>#N/A</v>
      </c>
      <c r="CP53" s="42" t="e">
        <f t="shared" si="91"/>
        <v>#N/A</v>
      </c>
      <c r="CQ53" s="296"/>
      <c r="CR53" s="188" t="s">
        <v>860</v>
      </c>
      <c r="CW53" s="230"/>
      <c r="CX53" s="21">
        <v>2</v>
      </c>
      <c r="CY53" s="21">
        <v>5</v>
      </c>
      <c r="CZ53" s="21">
        <v>1</v>
      </c>
      <c r="DA53" s="34" t="s">
        <v>157</v>
      </c>
      <c r="DB53" s="181">
        <f t="shared" si="37"/>
        <v>0</v>
      </c>
      <c r="DC53" s="42" t="e">
        <f t="shared" si="92"/>
        <v>#N/A</v>
      </c>
      <c r="DD53" s="43">
        <f t="shared" si="93"/>
        <v>0</v>
      </c>
      <c r="DE53" s="43" t="e">
        <f t="shared" si="94"/>
        <v>#N/A</v>
      </c>
      <c r="DF53" s="45">
        <v>3</v>
      </c>
      <c r="DG53" s="44">
        <v>4</v>
      </c>
      <c r="DH53" s="181" t="e">
        <f t="shared" si="29"/>
        <v>#N/A</v>
      </c>
      <c r="DI53" s="42" t="e">
        <f t="shared" si="95"/>
        <v>#N/A</v>
      </c>
      <c r="DJ53" s="296"/>
      <c r="DK53" s="188" t="s">
        <v>861</v>
      </c>
    </row>
    <row r="54" spans="1:120" ht="216.75" customHeight="1">
      <c r="A54" s="29" t="s">
        <v>155</v>
      </c>
      <c r="B54" s="25" t="s">
        <v>96</v>
      </c>
      <c r="C54" s="25" t="s">
        <v>39</v>
      </c>
      <c r="D54" s="39" t="s">
        <v>101</v>
      </c>
      <c r="E54" s="17">
        <v>51</v>
      </c>
      <c r="F54" s="37" t="s">
        <v>723</v>
      </c>
      <c r="G54" s="21">
        <v>-1</v>
      </c>
      <c r="H54" s="21">
        <v>-1</v>
      </c>
      <c r="I54" s="21">
        <v>-1</v>
      </c>
      <c r="J54" s="21"/>
      <c r="K54" s="181" t="e">
        <f t="shared" si="31"/>
        <v>#N/A</v>
      </c>
      <c r="L54" s="42" t="e">
        <f t="shared" si="78"/>
        <v>#N/A</v>
      </c>
      <c r="M54" s="43" t="e">
        <f t="shared" si="79"/>
        <v>#N/A</v>
      </c>
      <c r="N54" s="43" t="e">
        <f t="shared" si="80"/>
        <v>#N/A</v>
      </c>
      <c r="O54" s="44">
        <v>-1</v>
      </c>
      <c r="P54" s="44">
        <v>-1</v>
      </c>
      <c r="Q54" s="181" t="e">
        <f t="shared" si="23"/>
        <v>#N/A</v>
      </c>
      <c r="R54" s="42" t="e">
        <f t="shared" si="81"/>
        <v>#N/A</v>
      </c>
      <c r="S54" s="296" t="s">
        <v>174</v>
      </c>
      <c r="T54" s="188" t="s">
        <v>862</v>
      </c>
      <c r="Y54" s="230" t="s">
        <v>863</v>
      </c>
      <c r="Z54" s="21">
        <v>-1</v>
      </c>
      <c r="AA54" s="21">
        <v>-1</v>
      </c>
      <c r="AB54" s="21">
        <v>-1</v>
      </c>
      <c r="AC54" s="34"/>
      <c r="AD54" s="181" t="e">
        <f t="shared" si="32"/>
        <v>#N/A</v>
      </c>
      <c r="AE54" s="42" t="e">
        <f t="shared" si="82"/>
        <v>#N/A</v>
      </c>
      <c r="AF54" s="43" t="e">
        <f t="shared" si="83"/>
        <v>#N/A</v>
      </c>
      <c r="AG54" s="43" t="e">
        <f t="shared" si="84"/>
        <v>#N/A</v>
      </c>
      <c r="AH54" s="44">
        <v>-1</v>
      </c>
      <c r="AI54" s="44">
        <v>-1</v>
      </c>
      <c r="AJ54" s="181" t="e">
        <f t="shared" si="25"/>
        <v>#N/A</v>
      </c>
      <c r="AK54" s="42" t="e">
        <f t="shared" si="104"/>
        <v>#N/A</v>
      </c>
      <c r="AL54" s="296"/>
      <c r="AM54" s="188" t="s">
        <v>862</v>
      </c>
      <c r="AN54" s="188"/>
      <c r="AO54" s="188"/>
      <c r="AP54" s="188"/>
      <c r="AQ54" s="188"/>
      <c r="AR54" s="230" t="s">
        <v>863</v>
      </c>
      <c r="AS54" s="21">
        <v>-1</v>
      </c>
      <c r="AT54" s="21">
        <v>-1</v>
      </c>
      <c r="AU54" s="21">
        <v>-1</v>
      </c>
      <c r="AV54" s="34"/>
      <c r="AW54" s="181" t="e">
        <f t="shared" si="34"/>
        <v>#N/A</v>
      </c>
      <c r="AX54" s="42" t="e">
        <f t="shared" si="85"/>
        <v>#N/A</v>
      </c>
      <c r="AY54" s="43" t="e">
        <f t="shared" si="86"/>
        <v>#N/A</v>
      </c>
      <c r="AZ54" s="43" t="e">
        <f t="shared" si="87"/>
        <v>#N/A</v>
      </c>
      <c r="BA54" s="44">
        <v>-1</v>
      </c>
      <c r="BB54" s="44">
        <v>-1</v>
      </c>
      <c r="BC54" s="181" t="e">
        <f t="shared" si="26"/>
        <v>#N/A</v>
      </c>
      <c r="BD54" s="42" t="e">
        <f t="shared" si="102"/>
        <v>#N/A</v>
      </c>
      <c r="BE54" s="296"/>
      <c r="BF54" s="188" t="s">
        <v>862</v>
      </c>
      <c r="BK54" s="230" t="s">
        <v>863</v>
      </c>
      <c r="BL54" s="399">
        <v>-1</v>
      </c>
      <c r="BM54" s="399">
        <v>-1</v>
      </c>
      <c r="BN54" s="399">
        <v>-1</v>
      </c>
      <c r="BO54" s="400"/>
      <c r="BP54" s="181" t="e">
        <f t="shared" si="35"/>
        <v>#N/A</v>
      </c>
      <c r="BQ54" s="42" t="e">
        <f t="shared" si="88"/>
        <v>#N/A</v>
      </c>
      <c r="BR54" s="43" t="e">
        <f t="shared" si="89"/>
        <v>#N/A</v>
      </c>
      <c r="BS54" s="43" t="e">
        <f t="shared" si="90"/>
        <v>#N/A</v>
      </c>
      <c r="BT54" s="44">
        <v>-1</v>
      </c>
      <c r="BU54" s="44">
        <v>-1</v>
      </c>
      <c r="BV54" s="181" t="e">
        <f t="shared" si="27"/>
        <v>#N/A</v>
      </c>
      <c r="BW54" s="42" t="e">
        <f t="shared" si="103"/>
        <v>#N/A</v>
      </c>
      <c r="BX54" s="296"/>
      <c r="BY54" s="188" t="s">
        <v>862</v>
      </c>
      <c r="CD54" s="230" t="s">
        <v>863</v>
      </c>
      <c r="CE54" s="21">
        <v>-1</v>
      </c>
      <c r="CF54" s="21">
        <v>-1</v>
      </c>
      <c r="CG54" s="21">
        <v>-1</v>
      </c>
      <c r="CH54" s="34"/>
      <c r="CI54" s="181" t="e">
        <f t="shared" si="36"/>
        <v>#N/A</v>
      </c>
      <c r="CJ54" s="42" t="e">
        <f t="shared" si="96"/>
        <v>#N/A</v>
      </c>
      <c r="CK54" s="43" t="e">
        <f t="shared" si="97"/>
        <v>#N/A</v>
      </c>
      <c r="CL54" s="43" t="e">
        <f t="shared" si="98"/>
        <v>#N/A</v>
      </c>
      <c r="CM54" s="44">
        <v>-1</v>
      </c>
      <c r="CN54" s="44">
        <v>-1</v>
      </c>
      <c r="CO54" s="181" t="e">
        <f t="shared" si="28"/>
        <v>#N/A</v>
      </c>
      <c r="CP54" s="42" t="e">
        <f t="shared" si="91"/>
        <v>#N/A</v>
      </c>
      <c r="CQ54" s="296"/>
      <c r="CR54" s="188" t="s">
        <v>862</v>
      </c>
      <c r="CW54" s="230" t="s">
        <v>863</v>
      </c>
      <c r="CX54" s="21">
        <v>-1</v>
      </c>
      <c r="CY54" s="21">
        <v>-1</v>
      </c>
      <c r="CZ54" s="21">
        <v>-1</v>
      </c>
      <c r="DA54" s="34"/>
      <c r="DB54" s="181" t="e">
        <f t="shared" si="37"/>
        <v>#N/A</v>
      </c>
      <c r="DC54" s="42" t="e">
        <f t="shared" si="92"/>
        <v>#N/A</v>
      </c>
      <c r="DD54" s="43" t="e">
        <f t="shared" si="93"/>
        <v>#N/A</v>
      </c>
      <c r="DE54" s="43" t="e">
        <f t="shared" si="94"/>
        <v>#N/A</v>
      </c>
      <c r="DF54" s="44">
        <v>-1</v>
      </c>
      <c r="DG54" s="44">
        <v>-1</v>
      </c>
      <c r="DH54" s="181" t="e">
        <f t="shared" si="29"/>
        <v>#N/A</v>
      </c>
      <c r="DI54" s="42" t="e">
        <f t="shared" si="95"/>
        <v>#N/A</v>
      </c>
      <c r="DJ54" s="296"/>
      <c r="DK54" s="188" t="s">
        <v>862</v>
      </c>
      <c r="DP54" s="230" t="s">
        <v>863</v>
      </c>
    </row>
    <row r="55" spans="1:120" ht="124.5" customHeight="1">
      <c r="A55" s="29" t="s">
        <v>155</v>
      </c>
      <c r="B55" s="25" t="s">
        <v>96</v>
      </c>
      <c r="C55" s="25" t="s">
        <v>39</v>
      </c>
      <c r="D55" s="39" t="s">
        <v>102</v>
      </c>
      <c r="E55" s="17">
        <v>52</v>
      </c>
      <c r="F55" s="37" t="s">
        <v>373</v>
      </c>
      <c r="G55" s="21"/>
      <c r="H55" s="21"/>
      <c r="I55" s="21"/>
      <c r="J55" s="21"/>
      <c r="K55" s="181" t="e">
        <f t="shared" si="31"/>
        <v>#N/A</v>
      </c>
      <c r="L55" s="42" t="e">
        <f t="shared" si="78"/>
        <v>#N/A</v>
      </c>
      <c r="M55" s="43" t="e">
        <f t="shared" si="79"/>
        <v>#N/A</v>
      </c>
      <c r="N55" s="43" t="e">
        <f t="shared" si="80"/>
        <v>#N/A</v>
      </c>
      <c r="O55" s="44"/>
      <c r="P55" s="44"/>
      <c r="Q55" s="181" t="e">
        <f t="shared" si="23"/>
        <v>#N/A</v>
      </c>
      <c r="R55" s="42" t="e">
        <f t="shared" si="81"/>
        <v>#N/A</v>
      </c>
      <c r="S55" s="296"/>
      <c r="Y55" s="230"/>
      <c r="Z55" s="21"/>
      <c r="AA55" s="21"/>
      <c r="AB55" s="21"/>
      <c r="AC55" s="21"/>
      <c r="AD55" s="181" t="e">
        <f t="shared" si="32"/>
        <v>#N/A</v>
      </c>
      <c r="AE55" s="42" t="e">
        <f t="shared" si="82"/>
        <v>#N/A</v>
      </c>
      <c r="AF55" s="43" t="e">
        <f t="shared" si="83"/>
        <v>#N/A</v>
      </c>
      <c r="AG55" s="43" t="e">
        <f t="shared" si="84"/>
        <v>#N/A</v>
      </c>
      <c r="AH55" s="44"/>
      <c r="AI55" s="44"/>
      <c r="AJ55" s="181" t="e">
        <f t="shared" si="25"/>
        <v>#N/A</v>
      </c>
      <c r="AK55" s="42" t="e">
        <f t="shared" si="104"/>
        <v>#N/A</v>
      </c>
      <c r="AL55" s="296"/>
      <c r="AR55" s="244"/>
      <c r="AS55" s="21"/>
      <c r="AT55" s="21"/>
      <c r="AU55" s="21"/>
      <c r="AV55" s="21"/>
      <c r="AW55" s="181" t="e">
        <f t="shared" si="34"/>
        <v>#N/A</v>
      </c>
      <c r="AX55" s="42" t="e">
        <f t="shared" si="85"/>
        <v>#N/A</v>
      </c>
      <c r="AY55" s="43" t="e">
        <f t="shared" si="86"/>
        <v>#N/A</v>
      </c>
      <c r="AZ55" s="43" t="e">
        <f t="shared" si="87"/>
        <v>#N/A</v>
      </c>
      <c r="BA55" s="44"/>
      <c r="BB55" s="44"/>
      <c r="BC55" s="181" t="e">
        <f t="shared" si="26"/>
        <v>#N/A</v>
      </c>
      <c r="BD55" s="42" t="e">
        <f t="shared" si="102"/>
        <v>#N/A</v>
      </c>
      <c r="BE55" s="296"/>
      <c r="BK55" s="230"/>
      <c r="BL55" s="399"/>
      <c r="BM55" s="399"/>
      <c r="BN55" s="399"/>
      <c r="BO55" s="399"/>
      <c r="BP55" s="181" t="e">
        <f t="shared" si="35"/>
        <v>#N/A</v>
      </c>
      <c r="BQ55" s="42" t="e">
        <f t="shared" si="88"/>
        <v>#N/A</v>
      </c>
      <c r="BR55" s="43" t="e">
        <f t="shared" si="89"/>
        <v>#N/A</v>
      </c>
      <c r="BS55" s="43" t="e">
        <f t="shared" si="90"/>
        <v>#N/A</v>
      </c>
      <c r="BT55" s="44"/>
      <c r="BU55" s="44"/>
      <c r="BV55" s="181" t="e">
        <f t="shared" si="27"/>
        <v>#N/A</v>
      </c>
      <c r="BW55" s="42" t="e">
        <f t="shared" si="103"/>
        <v>#N/A</v>
      </c>
      <c r="BX55" s="296"/>
      <c r="CD55" s="230"/>
      <c r="CE55" s="21"/>
      <c r="CF55" s="21"/>
      <c r="CG55" s="21"/>
      <c r="CH55" s="21"/>
      <c r="CI55" s="181" t="e">
        <f t="shared" si="36"/>
        <v>#N/A</v>
      </c>
      <c r="CJ55" s="42" t="e">
        <f t="shared" si="96"/>
        <v>#N/A</v>
      </c>
      <c r="CK55" s="43" t="e">
        <f t="shared" si="97"/>
        <v>#N/A</v>
      </c>
      <c r="CL55" s="43" t="e">
        <f t="shared" si="98"/>
        <v>#N/A</v>
      </c>
      <c r="CM55" s="44"/>
      <c r="CN55" s="44"/>
      <c r="CO55" s="181" t="e">
        <f t="shared" si="28"/>
        <v>#N/A</v>
      </c>
      <c r="CP55" s="42" t="e">
        <f t="shared" si="91"/>
        <v>#N/A</v>
      </c>
      <c r="CQ55" s="296"/>
      <c r="CW55" s="230"/>
      <c r="CX55" s="21"/>
      <c r="CY55" s="21"/>
      <c r="CZ55" s="21"/>
      <c r="DA55" s="21"/>
      <c r="DB55" s="181" t="e">
        <f t="shared" si="37"/>
        <v>#N/A</v>
      </c>
      <c r="DC55" s="42" t="e">
        <f t="shared" si="92"/>
        <v>#N/A</v>
      </c>
      <c r="DD55" s="43" t="e">
        <f t="shared" si="93"/>
        <v>#N/A</v>
      </c>
      <c r="DE55" s="43" t="e">
        <f t="shared" si="94"/>
        <v>#N/A</v>
      </c>
      <c r="DF55" s="44"/>
      <c r="DG55" s="44"/>
      <c r="DH55" s="181" t="e">
        <f t="shared" si="29"/>
        <v>#N/A</v>
      </c>
      <c r="DI55" s="42" t="e">
        <f t="shared" si="95"/>
        <v>#N/A</v>
      </c>
      <c r="DJ55" s="296"/>
    </row>
    <row r="56" spans="1:120" ht="83" customHeight="1">
      <c r="A56" s="29" t="s">
        <v>155</v>
      </c>
      <c r="B56" s="25" t="s">
        <v>96</v>
      </c>
      <c r="C56" s="25" t="s">
        <v>39</v>
      </c>
      <c r="D56" s="39" t="s">
        <v>103</v>
      </c>
      <c r="E56" s="17">
        <v>53</v>
      </c>
      <c r="F56" s="37" t="s">
        <v>502</v>
      </c>
      <c r="G56" s="21">
        <v>1</v>
      </c>
      <c r="H56" s="21">
        <v>1</v>
      </c>
      <c r="I56" s="21">
        <v>1</v>
      </c>
      <c r="J56" s="21"/>
      <c r="K56" s="181" t="e">
        <f t="shared" si="31"/>
        <v>#N/A</v>
      </c>
      <c r="L56" s="42" t="e">
        <f t="shared" si="78"/>
        <v>#N/A</v>
      </c>
      <c r="M56" s="43" t="e">
        <f t="shared" si="79"/>
        <v>#N/A</v>
      </c>
      <c r="N56" s="43" t="e">
        <f t="shared" si="80"/>
        <v>#N/A</v>
      </c>
      <c r="O56" s="44">
        <v>3</v>
      </c>
      <c r="P56" s="44">
        <v>3</v>
      </c>
      <c r="Q56" s="181" t="e">
        <f t="shared" si="23"/>
        <v>#N/A</v>
      </c>
      <c r="R56" s="390" t="e">
        <f t="shared" si="81"/>
        <v>#N/A</v>
      </c>
      <c r="S56" s="296" t="s">
        <v>174</v>
      </c>
      <c r="T56" s="300" t="s">
        <v>175</v>
      </c>
      <c r="Y56" s="230"/>
      <c r="Z56" s="21">
        <v>1</v>
      </c>
      <c r="AA56" s="21">
        <v>1</v>
      </c>
      <c r="AB56" s="21">
        <v>1</v>
      </c>
      <c r="AC56" s="21"/>
      <c r="AD56" s="181" t="e">
        <f t="shared" si="32"/>
        <v>#N/A</v>
      </c>
      <c r="AE56" s="42" t="e">
        <f t="shared" si="82"/>
        <v>#N/A</v>
      </c>
      <c r="AF56" s="43" t="e">
        <f t="shared" si="83"/>
        <v>#N/A</v>
      </c>
      <c r="AG56" s="43" t="e">
        <f t="shared" si="84"/>
        <v>#N/A</v>
      </c>
      <c r="AH56" s="44">
        <v>3</v>
      </c>
      <c r="AI56" s="44">
        <v>3</v>
      </c>
      <c r="AJ56" s="181" t="e">
        <f t="shared" si="25"/>
        <v>#N/A</v>
      </c>
      <c r="AK56" s="390" t="e">
        <f t="shared" si="104"/>
        <v>#N/A</v>
      </c>
      <c r="AL56" s="296" t="s">
        <v>174</v>
      </c>
      <c r="AM56" s="300" t="s">
        <v>175</v>
      </c>
      <c r="AR56" s="244"/>
      <c r="AS56" s="21">
        <v>2</v>
      </c>
      <c r="AT56" s="21">
        <v>5</v>
      </c>
      <c r="AU56" s="21">
        <v>1</v>
      </c>
      <c r="AV56" s="34" t="s">
        <v>157</v>
      </c>
      <c r="AW56" s="181">
        <f t="shared" si="34"/>
        <v>0</v>
      </c>
      <c r="AX56" s="42" t="e">
        <f t="shared" ref="AX56" si="113">VLOOKUP(AY56*AU56,biorisk,3,FALSE)</f>
        <v>#N/A</v>
      </c>
      <c r="AY56" s="43">
        <f t="shared" ref="AY56" si="114">VLOOKUP(AS56*AT56,likelihood,2,FALSE)</f>
        <v>0</v>
      </c>
      <c r="AZ56" s="43" t="e">
        <f t="shared" ref="AZ56" si="115">VLOOKUP(AY56*AU56,biorisk,2,FALSE)</f>
        <v>#N/A</v>
      </c>
      <c r="BA56" s="45">
        <v>3</v>
      </c>
      <c r="BB56" s="44">
        <v>4</v>
      </c>
      <c r="BC56" s="181" t="e">
        <f t="shared" si="26"/>
        <v>#N/A</v>
      </c>
      <c r="BD56" s="42" t="e">
        <f t="shared" ref="BD56" si="116">VLOOKUP(AZ56&amp;BB56,futurerisk,3,FALSE)</f>
        <v>#N/A</v>
      </c>
      <c r="BE56" s="296"/>
      <c r="BF56" s="300"/>
      <c r="BK56" s="230"/>
      <c r="BL56" s="399">
        <v>1</v>
      </c>
      <c r="BM56" s="399">
        <v>1</v>
      </c>
      <c r="BN56" s="399">
        <v>1</v>
      </c>
      <c r="BO56" s="399"/>
      <c r="BP56" s="181" t="e">
        <f t="shared" si="35"/>
        <v>#N/A</v>
      </c>
      <c r="BQ56" s="42" t="e">
        <f t="shared" si="88"/>
        <v>#N/A</v>
      </c>
      <c r="BR56" s="43" t="e">
        <f t="shared" si="89"/>
        <v>#N/A</v>
      </c>
      <c r="BS56" s="43" t="e">
        <f t="shared" si="90"/>
        <v>#N/A</v>
      </c>
      <c r="BT56" s="44">
        <v>3</v>
      </c>
      <c r="BU56" s="44">
        <v>3</v>
      </c>
      <c r="BV56" s="181" t="e">
        <f t="shared" si="27"/>
        <v>#N/A</v>
      </c>
      <c r="BW56" s="390" t="e">
        <f t="shared" si="103"/>
        <v>#N/A</v>
      </c>
      <c r="BX56" s="296" t="s">
        <v>174</v>
      </c>
      <c r="BY56" s="300" t="s">
        <v>175</v>
      </c>
      <c r="CD56" s="230"/>
      <c r="CE56" s="399">
        <v>1</v>
      </c>
      <c r="CF56" s="399">
        <v>1</v>
      </c>
      <c r="CG56" s="399">
        <v>1</v>
      </c>
      <c r="CH56" s="399"/>
      <c r="CI56" s="181" t="e">
        <f t="shared" si="36"/>
        <v>#N/A</v>
      </c>
      <c r="CJ56" s="42" t="e">
        <f t="shared" ref="CJ56" si="117">VLOOKUP(CK56*CG56,biorisk,3,FALSE)</f>
        <v>#N/A</v>
      </c>
      <c r="CK56" s="43" t="e">
        <f t="shared" ref="CK56" si="118">VLOOKUP(CE56*CF56,likelihood,2,FALSE)</f>
        <v>#N/A</v>
      </c>
      <c r="CL56" s="43" t="e">
        <f t="shared" ref="CL56" si="119">VLOOKUP(CK56*CG56,biorisk,2,FALSE)</f>
        <v>#N/A</v>
      </c>
      <c r="CM56" s="44">
        <v>3</v>
      </c>
      <c r="CN56" s="44">
        <v>3</v>
      </c>
      <c r="CO56" s="181" t="e">
        <f t="shared" si="28"/>
        <v>#N/A</v>
      </c>
      <c r="CP56" s="390" t="e">
        <f t="shared" ref="CP56" si="120">VLOOKUP(CL56&amp;CN56,futurerisk,3,FALSE)</f>
        <v>#N/A</v>
      </c>
      <c r="CQ56" s="296" t="s">
        <v>174</v>
      </c>
      <c r="CR56" s="300" t="s">
        <v>175</v>
      </c>
      <c r="CW56" s="230"/>
      <c r="CX56" s="399">
        <v>1</v>
      </c>
      <c r="CY56" s="399">
        <v>1</v>
      </c>
      <c r="CZ56" s="399">
        <v>1</v>
      </c>
      <c r="DA56" s="399"/>
      <c r="DB56" s="181" t="e">
        <f t="shared" si="37"/>
        <v>#N/A</v>
      </c>
      <c r="DC56" s="42" t="e">
        <f t="shared" ref="DC56" si="121">VLOOKUP(DD56*CZ56,biorisk,3,FALSE)</f>
        <v>#N/A</v>
      </c>
      <c r="DD56" s="43" t="e">
        <f t="shared" ref="DD56" si="122">VLOOKUP(CX56*CY56,likelihood,2,FALSE)</f>
        <v>#N/A</v>
      </c>
      <c r="DE56" s="43" t="e">
        <f t="shared" ref="DE56" si="123">VLOOKUP(DD56*CZ56,biorisk,2,FALSE)</f>
        <v>#N/A</v>
      </c>
      <c r="DF56" s="44">
        <v>3</v>
      </c>
      <c r="DG56" s="44">
        <v>3</v>
      </c>
      <c r="DH56" s="181" t="e">
        <f t="shared" si="29"/>
        <v>#N/A</v>
      </c>
      <c r="DI56" s="390" t="e">
        <f t="shared" ref="DI56" si="124">VLOOKUP(DE56&amp;DG56,futurerisk,3,FALSE)</f>
        <v>#N/A</v>
      </c>
      <c r="DJ56" s="296" t="s">
        <v>174</v>
      </c>
      <c r="DK56" s="300" t="s">
        <v>175</v>
      </c>
    </row>
    <row r="57" spans="1:120" ht="221.25" customHeight="1">
      <c r="A57" s="29" t="s">
        <v>155</v>
      </c>
      <c r="B57" s="25" t="s">
        <v>96</v>
      </c>
      <c r="C57" s="25" t="s">
        <v>47</v>
      </c>
      <c r="D57" s="37" t="s">
        <v>104</v>
      </c>
      <c r="E57" s="17">
        <v>54</v>
      </c>
      <c r="F57" s="37" t="s">
        <v>514</v>
      </c>
      <c r="G57" s="21">
        <v>5</v>
      </c>
      <c r="H57" s="21">
        <v>5</v>
      </c>
      <c r="I57" s="21">
        <v>3</v>
      </c>
      <c r="J57" s="34" t="s">
        <v>864</v>
      </c>
      <c r="K57" s="181" t="e">
        <f t="shared" si="31"/>
        <v>#N/A</v>
      </c>
      <c r="L57" s="42" t="e">
        <f t="shared" si="78"/>
        <v>#N/A</v>
      </c>
      <c r="M57" s="43" t="e">
        <f t="shared" si="79"/>
        <v>#N/A</v>
      </c>
      <c r="N57" s="43" t="e">
        <f t="shared" si="80"/>
        <v>#N/A</v>
      </c>
      <c r="O57" s="44">
        <v>3</v>
      </c>
      <c r="P57" s="44">
        <v>3</v>
      </c>
      <c r="Q57" s="181" t="e">
        <f t="shared" si="23"/>
        <v>#N/A</v>
      </c>
      <c r="R57" s="42" t="e">
        <f t="shared" si="81"/>
        <v>#N/A</v>
      </c>
      <c r="S57" s="296"/>
      <c r="T57" s="188" t="s">
        <v>784</v>
      </c>
      <c r="Y57" s="230"/>
      <c r="Z57" s="21">
        <v>2</v>
      </c>
      <c r="AA57" s="21">
        <v>5</v>
      </c>
      <c r="AB57" s="21">
        <v>2</v>
      </c>
      <c r="AC57" s="34" t="s">
        <v>179</v>
      </c>
      <c r="AD57" s="181">
        <f t="shared" si="32"/>
        <v>0</v>
      </c>
      <c r="AE57" s="42" t="e">
        <f t="shared" si="82"/>
        <v>#N/A</v>
      </c>
      <c r="AF57" s="43">
        <f t="shared" si="83"/>
        <v>0</v>
      </c>
      <c r="AG57" s="43" t="e">
        <f t="shared" si="84"/>
        <v>#N/A</v>
      </c>
      <c r="AH57" s="44">
        <v>3</v>
      </c>
      <c r="AI57" s="44">
        <v>4</v>
      </c>
      <c r="AJ57" s="181" t="e">
        <f t="shared" si="25"/>
        <v>#N/A</v>
      </c>
      <c r="AK57" s="42" t="e">
        <f t="shared" si="104"/>
        <v>#N/A</v>
      </c>
      <c r="AL57" s="296"/>
      <c r="AR57" s="244"/>
      <c r="AS57" s="21"/>
      <c r="AT57" s="21"/>
      <c r="AU57" s="21"/>
      <c r="AV57" s="34"/>
      <c r="AW57" s="181" t="e">
        <f t="shared" si="34"/>
        <v>#N/A</v>
      </c>
      <c r="AX57" s="42" t="e">
        <f t="shared" si="85"/>
        <v>#N/A</v>
      </c>
      <c r="AY57" s="43" t="e">
        <f t="shared" si="86"/>
        <v>#N/A</v>
      </c>
      <c r="AZ57" s="43" t="e">
        <f t="shared" si="87"/>
        <v>#N/A</v>
      </c>
      <c r="BA57" s="44"/>
      <c r="BB57" s="44"/>
      <c r="BC57" s="181" t="e">
        <f t="shared" si="26"/>
        <v>#N/A</v>
      </c>
      <c r="BD57" s="42" t="e">
        <f t="shared" si="102"/>
        <v>#N/A</v>
      </c>
      <c r="BE57" s="296"/>
      <c r="BK57" s="230"/>
      <c r="BL57" s="399">
        <v>-1</v>
      </c>
      <c r="BM57" s="399">
        <v>-1</v>
      </c>
      <c r="BN57" s="399">
        <v>-1</v>
      </c>
      <c r="BO57" s="400"/>
      <c r="BP57" s="181" t="e">
        <f t="shared" si="35"/>
        <v>#N/A</v>
      </c>
      <c r="BQ57" s="42" t="e">
        <f t="shared" si="88"/>
        <v>#N/A</v>
      </c>
      <c r="BR57" s="43" t="e">
        <f t="shared" si="89"/>
        <v>#N/A</v>
      </c>
      <c r="BS57" s="43" t="e">
        <f t="shared" si="90"/>
        <v>#N/A</v>
      </c>
      <c r="BT57" s="44">
        <v>-1</v>
      </c>
      <c r="BU57" s="44">
        <v>-1</v>
      </c>
      <c r="BV57" s="181" t="e">
        <f t="shared" si="27"/>
        <v>#N/A</v>
      </c>
      <c r="BW57" s="42" t="e">
        <f t="shared" si="103"/>
        <v>#N/A</v>
      </c>
      <c r="BX57" s="296"/>
      <c r="BY57" s="188" t="s">
        <v>865</v>
      </c>
      <c r="CD57" s="230"/>
      <c r="CE57" s="21">
        <v>-1</v>
      </c>
      <c r="CF57" s="21">
        <v>-1</v>
      </c>
      <c r="CG57" s="21">
        <v>-1</v>
      </c>
      <c r="CH57" s="34"/>
      <c r="CI57" s="181" t="e">
        <f t="shared" si="36"/>
        <v>#N/A</v>
      </c>
      <c r="CJ57" s="42" t="e">
        <f>VLOOKUP(CK57*CG57,biorisk,3,FALSE)</f>
        <v>#N/A</v>
      </c>
      <c r="CK57" s="43" t="e">
        <f>VLOOKUP(CE57*CF57,likelihood,2,FALSE)</f>
        <v>#N/A</v>
      </c>
      <c r="CL57" s="43" t="e">
        <f>VLOOKUP(CK57*CG57,biorisk,2,FALSE)</f>
        <v>#N/A</v>
      </c>
      <c r="CM57" s="44">
        <v>-1</v>
      </c>
      <c r="CN57" s="44">
        <v>-1</v>
      </c>
      <c r="CO57" s="181" t="e">
        <f t="shared" si="28"/>
        <v>#N/A</v>
      </c>
      <c r="CP57" s="42" t="e">
        <f t="shared" si="91"/>
        <v>#N/A</v>
      </c>
      <c r="CQ57" s="296"/>
      <c r="CR57" s="188" t="s">
        <v>865</v>
      </c>
      <c r="CW57" s="230"/>
      <c r="CX57" s="21">
        <v>-1</v>
      </c>
      <c r="CY57" s="21">
        <v>-1</v>
      </c>
      <c r="CZ57" s="21">
        <v>-1</v>
      </c>
      <c r="DA57" s="34"/>
      <c r="DB57" s="181" t="e">
        <f t="shared" si="37"/>
        <v>#N/A</v>
      </c>
      <c r="DC57" s="42" t="e">
        <f t="shared" ref="DC57:DC62" si="125">VLOOKUP(DD57*CZ57,biorisk,3,FALSE)</f>
        <v>#N/A</v>
      </c>
      <c r="DD57" s="43" t="e">
        <f t="shared" ref="DD57:DD62" si="126">VLOOKUP(CX57*CY57,likelihood,2,FALSE)</f>
        <v>#N/A</v>
      </c>
      <c r="DE57" s="43" t="e">
        <f t="shared" ref="DE57:DE62" si="127">VLOOKUP(DD57*CZ57,biorisk,2,FALSE)</f>
        <v>#N/A</v>
      </c>
      <c r="DF57" s="44">
        <v>-1</v>
      </c>
      <c r="DG57" s="44">
        <v>-1</v>
      </c>
      <c r="DH57" s="181" t="e">
        <f t="shared" si="29"/>
        <v>#N/A</v>
      </c>
      <c r="DI57" s="42" t="e">
        <f t="shared" si="95"/>
        <v>#N/A</v>
      </c>
      <c r="DJ57" s="296"/>
      <c r="DK57" s="188" t="s">
        <v>866</v>
      </c>
    </row>
    <row r="58" spans="1:120" ht="220.5" customHeight="1">
      <c r="A58" s="29" t="s">
        <v>155</v>
      </c>
      <c r="B58" s="25" t="s">
        <v>96</v>
      </c>
      <c r="C58" s="25" t="s">
        <v>47</v>
      </c>
      <c r="D58" s="37" t="s">
        <v>105</v>
      </c>
      <c r="E58" s="17">
        <v>55</v>
      </c>
      <c r="F58" s="37" t="s">
        <v>514</v>
      </c>
      <c r="G58" s="21">
        <v>5</v>
      </c>
      <c r="H58" s="21">
        <v>5</v>
      </c>
      <c r="I58" s="21">
        <v>3</v>
      </c>
      <c r="J58" s="34" t="s">
        <v>157</v>
      </c>
      <c r="K58" s="181" t="e">
        <f t="shared" si="31"/>
        <v>#N/A</v>
      </c>
      <c r="L58" s="42" t="e">
        <f t="shared" si="78"/>
        <v>#N/A</v>
      </c>
      <c r="M58" s="43" t="e">
        <f t="shared" si="79"/>
        <v>#N/A</v>
      </c>
      <c r="N58" s="43" t="e">
        <f t="shared" si="80"/>
        <v>#N/A</v>
      </c>
      <c r="O58" s="44">
        <v>3</v>
      </c>
      <c r="P58" s="44">
        <v>3</v>
      </c>
      <c r="Q58" s="181" t="e">
        <f t="shared" si="23"/>
        <v>#N/A</v>
      </c>
      <c r="R58" s="42" t="e">
        <f t="shared" si="81"/>
        <v>#N/A</v>
      </c>
      <c r="S58" s="296"/>
      <c r="Y58" s="230"/>
      <c r="Z58" s="21">
        <v>2</v>
      </c>
      <c r="AA58" s="21">
        <v>5</v>
      </c>
      <c r="AB58" s="21">
        <v>2</v>
      </c>
      <c r="AC58" s="34" t="s">
        <v>179</v>
      </c>
      <c r="AD58" s="181">
        <f t="shared" si="32"/>
        <v>0</v>
      </c>
      <c r="AE58" s="42" t="e">
        <f t="shared" si="82"/>
        <v>#N/A</v>
      </c>
      <c r="AF58" s="43">
        <f t="shared" si="83"/>
        <v>0</v>
      </c>
      <c r="AG58" s="43" t="e">
        <f t="shared" si="84"/>
        <v>#N/A</v>
      </c>
      <c r="AH58" s="44">
        <v>3</v>
      </c>
      <c r="AI58" s="44">
        <v>4</v>
      </c>
      <c r="AJ58" s="181" t="e">
        <f t="shared" si="25"/>
        <v>#N/A</v>
      </c>
      <c r="AK58" s="42" t="e">
        <f t="shared" si="104"/>
        <v>#N/A</v>
      </c>
      <c r="AL58" s="296"/>
      <c r="AR58" s="244"/>
      <c r="AS58" s="21"/>
      <c r="AT58" s="21"/>
      <c r="AU58" s="21"/>
      <c r="AV58" s="34"/>
      <c r="AW58" s="181" t="e">
        <f t="shared" si="34"/>
        <v>#N/A</v>
      </c>
      <c r="AX58" s="42" t="e">
        <f t="shared" si="85"/>
        <v>#N/A</v>
      </c>
      <c r="AY58" s="43" t="e">
        <f t="shared" si="86"/>
        <v>#N/A</v>
      </c>
      <c r="AZ58" s="43" t="e">
        <f t="shared" si="87"/>
        <v>#N/A</v>
      </c>
      <c r="BA58" s="44"/>
      <c r="BB58" s="44"/>
      <c r="BC58" s="181" t="e">
        <f t="shared" si="26"/>
        <v>#N/A</v>
      </c>
      <c r="BD58" s="42" t="e">
        <f t="shared" si="102"/>
        <v>#N/A</v>
      </c>
      <c r="BE58" s="296"/>
      <c r="BK58" s="230"/>
      <c r="BL58" s="399">
        <v>-1</v>
      </c>
      <c r="BM58" s="399">
        <v>-1</v>
      </c>
      <c r="BN58" s="399">
        <v>-1</v>
      </c>
      <c r="BO58" s="400"/>
      <c r="BP58" s="181" t="e">
        <f t="shared" si="35"/>
        <v>#N/A</v>
      </c>
      <c r="BQ58" s="42" t="e">
        <f t="shared" si="88"/>
        <v>#N/A</v>
      </c>
      <c r="BR58" s="43" t="e">
        <f t="shared" si="89"/>
        <v>#N/A</v>
      </c>
      <c r="BS58" s="43" t="e">
        <f t="shared" si="90"/>
        <v>#N/A</v>
      </c>
      <c r="BT58" s="44">
        <v>-1</v>
      </c>
      <c r="BU58" s="44">
        <v>-1</v>
      </c>
      <c r="BV58" s="181" t="e">
        <f t="shared" si="27"/>
        <v>#N/A</v>
      </c>
      <c r="BW58" s="42" t="e">
        <f t="shared" si="103"/>
        <v>#N/A</v>
      </c>
      <c r="BX58" s="296"/>
      <c r="BY58" s="188" t="s">
        <v>865</v>
      </c>
      <c r="CD58" s="230"/>
      <c r="CE58" s="21">
        <v>-1</v>
      </c>
      <c r="CF58" s="21">
        <v>-1</v>
      </c>
      <c r="CG58" s="21">
        <v>-1</v>
      </c>
      <c r="CH58" s="34"/>
      <c r="CI58" s="181" t="e">
        <f t="shared" si="36"/>
        <v>#N/A</v>
      </c>
      <c r="CJ58" s="42" t="e">
        <f>VLOOKUP(CK58*CG58,biorisk,3,FALSE)</f>
        <v>#N/A</v>
      </c>
      <c r="CK58" s="43" t="e">
        <f>VLOOKUP(CE58*CF58,likelihood,2,FALSE)</f>
        <v>#N/A</v>
      </c>
      <c r="CL58" s="43" t="e">
        <f>VLOOKUP(CK58*CG58,biorisk,2,FALSE)</f>
        <v>#N/A</v>
      </c>
      <c r="CM58" s="44">
        <v>-1</v>
      </c>
      <c r="CN58" s="44">
        <v>-1</v>
      </c>
      <c r="CO58" s="181" t="e">
        <f t="shared" si="28"/>
        <v>#N/A</v>
      </c>
      <c r="CP58" s="42" t="e">
        <f t="shared" si="91"/>
        <v>#N/A</v>
      </c>
      <c r="CQ58" s="296"/>
      <c r="CR58" s="188" t="s">
        <v>865</v>
      </c>
      <c r="CW58" s="230"/>
      <c r="CX58" s="21">
        <v>-1</v>
      </c>
      <c r="CY58" s="21">
        <v>-1</v>
      </c>
      <c r="CZ58" s="21">
        <v>-1</v>
      </c>
      <c r="DA58" s="34"/>
      <c r="DB58" s="181" t="e">
        <f t="shared" si="37"/>
        <v>#N/A</v>
      </c>
      <c r="DC58" s="42" t="e">
        <f t="shared" si="125"/>
        <v>#N/A</v>
      </c>
      <c r="DD58" s="43" t="e">
        <f t="shared" si="126"/>
        <v>#N/A</v>
      </c>
      <c r="DE58" s="43" t="e">
        <f t="shared" si="127"/>
        <v>#N/A</v>
      </c>
      <c r="DF58" s="44">
        <v>-1</v>
      </c>
      <c r="DG58" s="44">
        <v>-1</v>
      </c>
      <c r="DH58" s="181" t="e">
        <f t="shared" si="29"/>
        <v>#N/A</v>
      </c>
      <c r="DI58" s="42" t="e">
        <f t="shared" si="95"/>
        <v>#N/A</v>
      </c>
      <c r="DJ58" s="296"/>
      <c r="DK58" s="188" t="s">
        <v>866</v>
      </c>
    </row>
    <row r="59" spans="1:120" ht="160.5" customHeight="1">
      <c r="A59" s="29" t="s">
        <v>155</v>
      </c>
      <c r="B59" s="25" t="s">
        <v>96</v>
      </c>
      <c r="C59" s="25" t="s">
        <v>47</v>
      </c>
      <c r="D59" s="37" t="s">
        <v>106</v>
      </c>
      <c r="E59" s="17">
        <v>56</v>
      </c>
      <c r="F59" s="37" t="s">
        <v>522</v>
      </c>
      <c r="G59" s="21">
        <v>5</v>
      </c>
      <c r="H59" s="21">
        <v>5</v>
      </c>
      <c r="I59" s="21">
        <v>3</v>
      </c>
      <c r="J59" s="34" t="s">
        <v>157</v>
      </c>
      <c r="K59" s="181" t="e">
        <f t="shared" si="31"/>
        <v>#N/A</v>
      </c>
      <c r="L59" s="42" t="e">
        <f t="shared" si="78"/>
        <v>#N/A</v>
      </c>
      <c r="M59" s="43" t="e">
        <f t="shared" si="79"/>
        <v>#N/A</v>
      </c>
      <c r="N59" s="43" t="e">
        <f t="shared" si="80"/>
        <v>#N/A</v>
      </c>
      <c r="O59" s="44">
        <v>3</v>
      </c>
      <c r="P59" s="44">
        <v>3</v>
      </c>
      <c r="Q59" s="181" t="e">
        <f t="shared" si="23"/>
        <v>#N/A</v>
      </c>
      <c r="R59" s="42" t="e">
        <f t="shared" si="81"/>
        <v>#N/A</v>
      </c>
      <c r="S59" s="296"/>
      <c r="Y59" s="230"/>
      <c r="Z59" s="21">
        <v>2</v>
      </c>
      <c r="AA59" s="21">
        <v>5</v>
      </c>
      <c r="AB59" s="21">
        <v>2</v>
      </c>
      <c r="AC59" s="34" t="s">
        <v>179</v>
      </c>
      <c r="AD59" s="181">
        <f t="shared" si="32"/>
        <v>0</v>
      </c>
      <c r="AE59" s="42" t="e">
        <f t="shared" si="82"/>
        <v>#N/A</v>
      </c>
      <c r="AF59" s="43">
        <f t="shared" si="83"/>
        <v>0</v>
      </c>
      <c r="AG59" s="43" t="e">
        <f t="shared" si="84"/>
        <v>#N/A</v>
      </c>
      <c r="AH59" s="44">
        <v>3</v>
      </c>
      <c r="AI59" s="44">
        <v>4</v>
      </c>
      <c r="AJ59" s="181" t="e">
        <f t="shared" si="25"/>
        <v>#N/A</v>
      </c>
      <c r="AK59" s="42" t="e">
        <f t="shared" si="104"/>
        <v>#N/A</v>
      </c>
      <c r="AL59" s="296"/>
      <c r="AR59" s="244"/>
      <c r="AS59" s="21"/>
      <c r="AT59" s="21"/>
      <c r="AU59" s="21"/>
      <c r="AV59" s="34"/>
      <c r="AW59" s="181" t="e">
        <f t="shared" si="34"/>
        <v>#N/A</v>
      </c>
      <c r="AX59" s="42" t="e">
        <f t="shared" si="85"/>
        <v>#N/A</v>
      </c>
      <c r="AY59" s="43" t="e">
        <f t="shared" si="86"/>
        <v>#N/A</v>
      </c>
      <c r="AZ59" s="43" t="e">
        <f t="shared" si="87"/>
        <v>#N/A</v>
      </c>
      <c r="BA59" s="44"/>
      <c r="BB59" s="44"/>
      <c r="BC59" s="181" t="e">
        <f t="shared" si="26"/>
        <v>#N/A</v>
      </c>
      <c r="BD59" s="42" t="e">
        <f t="shared" si="102"/>
        <v>#N/A</v>
      </c>
      <c r="BE59" s="296"/>
      <c r="BK59" s="230"/>
      <c r="BL59" s="399">
        <v>-1</v>
      </c>
      <c r="BM59" s="399">
        <v>-1</v>
      </c>
      <c r="BN59" s="399">
        <v>-1</v>
      </c>
      <c r="BO59" s="400"/>
      <c r="BP59" s="181" t="e">
        <f t="shared" si="35"/>
        <v>#N/A</v>
      </c>
      <c r="BQ59" s="42" t="e">
        <f t="shared" si="88"/>
        <v>#N/A</v>
      </c>
      <c r="BR59" s="43" t="e">
        <f t="shared" si="89"/>
        <v>#N/A</v>
      </c>
      <c r="BS59" s="43" t="e">
        <f t="shared" si="90"/>
        <v>#N/A</v>
      </c>
      <c r="BT59" s="44">
        <v>-1</v>
      </c>
      <c r="BU59" s="44">
        <v>-1</v>
      </c>
      <c r="BV59" s="181" t="e">
        <f t="shared" si="27"/>
        <v>#N/A</v>
      </c>
      <c r="BW59" s="42" t="e">
        <f t="shared" si="103"/>
        <v>#N/A</v>
      </c>
      <c r="BX59" s="296"/>
      <c r="BY59" s="188" t="s">
        <v>865</v>
      </c>
      <c r="CD59" s="230"/>
      <c r="CE59" s="21">
        <v>-1</v>
      </c>
      <c r="CF59" s="21">
        <v>-1</v>
      </c>
      <c r="CG59" s="21">
        <v>-1</v>
      </c>
      <c r="CH59" s="34"/>
      <c r="CI59" s="181" t="e">
        <f t="shared" si="36"/>
        <v>#N/A</v>
      </c>
      <c r="CJ59" s="42" t="e">
        <f>VLOOKUP(CK59*CG59,biorisk,3,FALSE)</f>
        <v>#N/A</v>
      </c>
      <c r="CK59" s="43" t="e">
        <f>VLOOKUP(CE59*CF59,likelihood,2,FALSE)</f>
        <v>#N/A</v>
      </c>
      <c r="CL59" s="43" t="e">
        <f>VLOOKUP(CK59*CG59,biorisk,2,FALSE)</f>
        <v>#N/A</v>
      </c>
      <c r="CM59" s="44">
        <v>-1</v>
      </c>
      <c r="CN59" s="44">
        <v>-1</v>
      </c>
      <c r="CO59" s="181" t="e">
        <f t="shared" si="28"/>
        <v>#N/A</v>
      </c>
      <c r="CP59" s="42" t="e">
        <f t="shared" si="91"/>
        <v>#N/A</v>
      </c>
      <c r="CQ59" s="296"/>
      <c r="CR59" s="188" t="s">
        <v>865</v>
      </c>
      <c r="CW59" s="230"/>
      <c r="CX59" s="21">
        <v>-1</v>
      </c>
      <c r="CY59" s="21">
        <v>-1</v>
      </c>
      <c r="CZ59" s="21">
        <v>-1</v>
      </c>
      <c r="DA59" s="34"/>
      <c r="DB59" s="181" t="e">
        <f t="shared" si="37"/>
        <v>#N/A</v>
      </c>
      <c r="DC59" s="42" t="e">
        <f t="shared" si="125"/>
        <v>#N/A</v>
      </c>
      <c r="DD59" s="43" t="e">
        <f t="shared" si="126"/>
        <v>#N/A</v>
      </c>
      <c r="DE59" s="43" t="e">
        <f t="shared" si="127"/>
        <v>#N/A</v>
      </c>
      <c r="DF59" s="44">
        <v>-1</v>
      </c>
      <c r="DG59" s="44">
        <v>-1</v>
      </c>
      <c r="DH59" s="181" t="e">
        <f t="shared" si="29"/>
        <v>#N/A</v>
      </c>
      <c r="DI59" s="42" t="e">
        <f t="shared" si="95"/>
        <v>#N/A</v>
      </c>
      <c r="DJ59" s="296"/>
      <c r="DK59" s="188" t="s">
        <v>866</v>
      </c>
    </row>
    <row r="60" spans="1:120" ht="157.5" customHeight="1">
      <c r="A60" s="29" t="s">
        <v>155</v>
      </c>
      <c r="B60" s="25" t="s">
        <v>96</v>
      </c>
      <c r="C60" s="25" t="s">
        <v>47</v>
      </c>
      <c r="D60" s="37" t="s">
        <v>107</v>
      </c>
      <c r="E60" s="17">
        <v>57</v>
      </c>
      <c r="F60" s="37" t="s">
        <v>522</v>
      </c>
      <c r="G60" s="21">
        <v>5</v>
      </c>
      <c r="H60" s="21">
        <v>5</v>
      </c>
      <c r="I60" s="21">
        <v>3</v>
      </c>
      <c r="J60" s="34" t="s">
        <v>157</v>
      </c>
      <c r="K60" s="181" t="e">
        <f t="shared" si="31"/>
        <v>#N/A</v>
      </c>
      <c r="L60" s="42" t="e">
        <f t="shared" si="78"/>
        <v>#N/A</v>
      </c>
      <c r="M60" s="43" t="e">
        <f t="shared" si="79"/>
        <v>#N/A</v>
      </c>
      <c r="N60" s="43" t="e">
        <f t="shared" si="80"/>
        <v>#N/A</v>
      </c>
      <c r="O60" s="44">
        <v>3</v>
      </c>
      <c r="P60" s="44">
        <v>3</v>
      </c>
      <c r="Q60" s="181" t="e">
        <f t="shared" si="23"/>
        <v>#N/A</v>
      </c>
      <c r="R60" s="42" t="e">
        <f t="shared" si="81"/>
        <v>#N/A</v>
      </c>
      <c r="S60" s="296"/>
      <c r="Y60" s="230"/>
      <c r="Z60" s="21">
        <v>2</v>
      </c>
      <c r="AA60" s="21">
        <v>5</v>
      </c>
      <c r="AB60" s="21">
        <v>2</v>
      </c>
      <c r="AC60" s="34" t="s">
        <v>179</v>
      </c>
      <c r="AD60" s="181">
        <f t="shared" si="32"/>
        <v>0</v>
      </c>
      <c r="AE60" s="42" t="e">
        <f t="shared" si="82"/>
        <v>#N/A</v>
      </c>
      <c r="AF60" s="43">
        <f t="shared" si="83"/>
        <v>0</v>
      </c>
      <c r="AG60" s="43" t="e">
        <f t="shared" si="84"/>
        <v>#N/A</v>
      </c>
      <c r="AH60" s="44">
        <v>3</v>
      </c>
      <c r="AI60" s="44">
        <v>4</v>
      </c>
      <c r="AJ60" s="181" t="e">
        <f t="shared" si="25"/>
        <v>#N/A</v>
      </c>
      <c r="AK60" s="42" t="e">
        <f t="shared" si="104"/>
        <v>#N/A</v>
      </c>
      <c r="AL60" s="296"/>
      <c r="AR60" s="244"/>
      <c r="AS60" s="21"/>
      <c r="AT60" s="21"/>
      <c r="AU60" s="21"/>
      <c r="AV60" s="34"/>
      <c r="AW60" s="181" t="e">
        <f t="shared" si="34"/>
        <v>#N/A</v>
      </c>
      <c r="AX60" s="42" t="e">
        <f t="shared" si="85"/>
        <v>#N/A</v>
      </c>
      <c r="AY60" s="43" t="e">
        <f t="shared" si="86"/>
        <v>#N/A</v>
      </c>
      <c r="AZ60" s="43" t="e">
        <f t="shared" si="87"/>
        <v>#N/A</v>
      </c>
      <c r="BA60" s="44"/>
      <c r="BB60" s="44"/>
      <c r="BC60" s="181" t="e">
        <f t="shared" si="26"/>
        <v>#N/A</v>
      </c>
      <c r="BD60" s="42" t="e">
        <f t="shared" si="102"/>
        <v>#N/A</v>
      </c>
      <c r="BE60" s="296"/>
      <c r="BK60" s="230"/>
      <c r="BL60" s="399">
        <v>-1</v>
      </c>
      <c r="BM60" s="399">
        <v>-1</v>
      </c>
      <c r="BN60" s="399">
        <v>-1</v>
      </c>
      <c r="BO60" s="400"/>
      <c r="BP60" s="181" t="e">
        <f t="shared" si="35"/>
        <v>#N/A</v>
      </c>
      <c r="BQ60" s="42" t="e">
        <f t="shared" si="88"/>
        <v>#N/A</v>
      </c>
      <c r="BR60" s="43" t="e">
        <f t="shared" si="89"/>
        <v>#N/A</v>
      </c>
      <c r="BS60" s="43" t="e">
        <f t="shared" si="90"/>
        <v>#N/A</v>
      </c>
      <c r="BT60" s="44">
        <v>-1</v>
      </c>
      <c r="BU60" s="44">
        <v>-1</v>
      </c>
      <c r="BV60" s="181" t="e">
        <f t="shared" si="27"/>
        <v>#N/A</v>
      </c>
      <c r="BW60" s="42" t="e">
        <f t="shared" si="103"/>
        <v>#N/A</v>
      </c>
      <c r="BX60" s="296"/>
      <c r="BY60" s="188" t="s">
        <v>865</v>
      </c>
      <c r="CD60" s="230"/>
      <c r="CE60" s="21">
        <v>-1</v>
      </c>
      <c r="CF60" s="21">
        <v>-1</v>
      </c>
      <c r="CG60" s="21">
        <v>-1</v>
      </c>
      <c r="CH60" s="34"/>
      <c r="CI60" s="181" t="e">
        <f t="shared" si="36"/>
        <v>#N/A</v>
      </c>
      <c r="CJ60" s="42" t="e">
        <f>VLOOKUP(CK60*CG60,biorisk,3,FALSE)</f>
        <v>#N/A</v>
      </c>
      <c r="CK60" s="43" t="e">
        <f>VLOOKUP(CE60*CF60,likelihood,2,FALSE)</f>
        <v>#N/A</v>
      </c>
      <c r="CL60" s="43" t="e">
        <f>VLOOKUP(CK60*CG60,biorisk,2,FALSE)</f>
        <v>#N/A</v>
      </c>
      <c r="CM60" s="44">
        <v>-1</v>
      </c>
      <c r="CN60" s="44">
        <v>-1</v>
      </c>
      <c r="CO60" s="181" t="e">
        <f t="shared" si="28"/>
        <v>#N/A</v>
      </c>
      <c r="CP60" s="42" t="e">
        <f t="shared" si="91"/>
        <v>#N/A</v>
      </c>
      <c r="CQ60" s="296"/>
      <c r="CR60" s="188" t="s">
        <v>865</v>
      </c>
      <c r="CW60" s="230"/>
      <c r="CX60" s="21">
        <v>-1</v>
      </c>
      <c r="CY60" s="21">
        <v>-1</v>
      </c>
      <c r="CZ60" s="21">
        <v>-1</v>
      </c>
      <c r="DA60" s="34"/>
      <c r="DB60" s="181" t="e">
        <f t="shared" si="37"/>
        <v>#N/A</v>
      </c>
      <c r="DC60" s="42" t="e">
        <f t="shared" si="125"/>
        <v>#N/A</v>
      </c>
      <c r="DD60" s="43" t="e">
        <f t="shared" si="126"/>
        <v>#N/A</v>
      </c>
      <c r="DE60" s="43" t="e">
        <f t="shared" si="127"/>
        <v>#N/A</v>
      </c>
      <c r="DF60" s="44">
        <v>-1</v>
      </c>
      <c r="DG60" s="44">
        <v>-1</v>
      </c>
      <c r="DH60" s="181" t="e">
        <f t="shared" si="29"/>
        <v>#N/A</v>
      </c>
      <c r="DI60" s="42" t="e">
        <f t="shared" si="95"/>
        <v>#N/A</v>
      </c>
      <c r="DJ60" s="296"/>
      <c r="DK60" s="188" t="s">
        <v>866</v>
      </c>
    </row>
    <row r="61" spans="1:120" ht="252.75" customHeight="1">
      <c r="A61" s="29" t="s">
        <v>155</v>
      </c>
      <c r="B61" s="25" t="s">
        <v>96</v>
      </c>
      <c r="C61" s="25" t="s">
        <v>47</v>
      </c>
      <c r="D61" s="37" t="s">
        <v>108</v>
      </c>
      <c r="E61" s="17">
        <v>58</v>
      </c>
      <c r="F61" s="37" t="s">
        <v>535</v>
      </c>
      <c r="G61" s="21">
        <v>5</v>
      </c>
      <c r="H61" s="21">
        <v>5</v>
      </c>
      <c r="I61" s="21">
        <v>4</v>
      </c>
      <c r="J61" s="21" t="s">
        <v>157</v>
      </c>
      <c r="K61" s="181" t="e">
        <f t="shared" si="31"/>
        <v>#N/A</v>
      </c>
      <c r="L61" s="42" t="e">
        <f t="shared" si="78"/>
        <v>#N/A</v>
      </c>
      <c r="M61" s="43" t="e">
        <f t="shared" si="79"/>
        <v>#N/A</v>
      </c>
      <c r="N61" s="43" t="e">
        <f t="shared" si="80"/>
        <v>#N/A</v>
      </c>
      <c r="O61" s="44">
        <v>3</v>
      </c>
      <c r="P61" s="44">
        <v>3</v>
      </c>
      <c r="Q61" s="181" t="e">
        <f t="shared" si="23"/>
        <v>#N/A</v>
      </c>
      <c r="R61" s="42" t="e">
        <f t="shared" si="81"/>
        <v>#N/A</v>
      </c>
      <c r="S61" s="296"/>
      <c r="Y61" s="230"/>
      <c r="Z61" s="21">
        <v>3</v>
      </c>
      <c r="AA61" s="21">
        <v>5</v>
      </c>
      <c r="AB61" s="21">
        <v>3</v>
      </c>
      <c r="AC61" s="21" t="s">
        <v>165</v>
      </c>
      <c r="AD61" s="181" t="e">
        <f t="shared" si="32"/>
        <v>#N/A</v>
      </c>
      <c r="AE61" s="42" t="e">
        <f t="shared" si="82"/>
        <v>#N/A</v>
      </c>
      <c r="AF61" s="43" t="e">
        <f t="shared" si="83"/>
        <v>#N/A</v>
      </c>
      <c r="AG61" s="43" t="e">
        <f t="shared" si="84"/>
        <v>#N/A</v>
      </c>
      <c r="AH61" s="44">
        <v>3</v>
      </c>
      <c r="AI61" s="44">
        <v>4</v>
      </c>
      <c r="AJ61" s="181" t="e">
        <f t="shared" si="25"/>
        <v>#N/A</v>
      </c>
      <c r="AK61" s="42" t="e">
        <f t="shared" si="104"/>
        <v>#N/A</v>
      </c>
      <c r="AL61" s="296"/>
      <c r="AR61" s="244"/>
      <c r="AS61" s="21"/>
      <c r="AT61" s="21"/>
      <c r="AU61" s="21"/>
      <c r="AV61" s="21"/>
      <c r="AW61" s="181" t="e">
        <f t="shared" si="34"/>
        <v>#N/A</v>
      </c>
      <c r="AX61" s="42" t="e">
        <f t="shared" si="85"/>
        <v>#N/A</v>
      </c>
      <c r="AY61" s="43" t="e">
        <f t="shared" si="86"/>
        <v>#N/A</v>
      </c>
      <c r="AZ61" s="43" t="e">
        <f t="shared" si="87"/>
        <v>#N/A</v>
      </c>
      <c r="BA61" s="44"/>
      <c r="BB61" s="44"/>
      <c r="BC61" s="181" t="e">
        <f t="shared" si="26"/>
        <v>#N/A</v>
      </c>
      <c r="BD61" s="42" t="e">
        <f t="shared" si="102"/>
        <v>#N/A</v>
      </c>
      <c r="BE61" s="296"/>
      <c r="BK61" s="230"/>
      <c r="BL61" s="399">
        <v>-1</v>
      </c>
      <c r="BM61" s="399">
        <v>-1</v>
      </c>
      <c r="BN61" s="399">
        <v>-1</v>
      </c>
      <c r="BO61" s="400"/>
      <c r="BP61" s="181" t="e">
        <f t="shared" si="35"/>
        <v>#N/A</v>
      </c>
      <c r="BQ61" s="42" t="e">
        <f t="shared" si="88"/>
        <v>#N/A</v>
      </c>
      <c r="BR61" s="43" t="e">
        <f t="shared" si="89"/>
        <v>#N/A</v>
      </c>
      <c r="BS61" s="43" t="e">
        <f t="shared" si="90"/>
        <v>#N/A</v>
      </c>
      <c r="BT61" s="44">
        <v>-1</v>
      </c>
      <c r="BU61" s="44">
        <v>-1</v>
      </c>
      <c r="BV61" s="181" t="e">
        <f t="shared" si="27"/>
        <v>#N/A</v>
      </c>
      <c r="BW61" s="42" t="e">
        <f t="shared" si="103"/>
        <v>#N/A</v>
      </c>
      <c r="BX61" s="296"/>
      <c r="BY61" s="188" t="s">
        <v>865</v>
      </c>
      <c r="CD61" s="230"/>
      <c r="CE61" s="21">
        <v>-1</v>
      </c>
      <c r="CF61" s="21">
        <v>-1</v>
      </c>
      <c r="CG61" s="21">
        <v>-1</v>
      </c>
      <c r="CH61" s="34"/>
      <c r="CI61" s="181" t="e">
        <f t="shared" si="36"/>
        <v>#N/A</v>
      </c>
      <c r="CJ61" s="42" t="e">
        <f>VLOOKUP(CK61*CG61,biorisk,3,FALSE)</f>
        <v>#N/A</v>
      </c>
      <c r="CK61" s="43" t="e">
        <f>VLOOKUP(CE61*CF61,likelihood,2,FALSE)</f>
        <v>#N/A</v>
      </c>
      <c r="CL61" s="43" t="e">
        <f>VLOOKUP(CK61*CG61,biorisk,2,FALSE)</f>
        <v>#N/A</v>
      </c>
      <c r="CM61" s="44">
        <v>-1</v>
      </c>
      <c r="CN61" s="44">
        <v>-1</v>
      </c>
      <c r="CO61" s="181" t="e">
        <f t="shared" si="28"/>
        <v>#N/A</v>
      </c>
      <c r="CP61" s="42" t="e">
        <f t="shared" si="91"/>
        <v>#N/A</v>
      </c>
      <c r="CQ61" s="296"/>
      <c r="CR61" s="188" t="s">
        <v>866</v>
      </c>
      <c r="CW61" s="230"/>
      <c r="CX61" s="21">
        <v>-1</v>
      </c>
      <c r="CY61" s="21">
        <v>-1</v>
      </c>
      <c r="CZ61" s="21">
        <v>-1</v>
      </c>
      <c r="DA61" s="34"/>
      <c r="DB61" s="181" t="e">
        <f t="shared" si="37"/>
        <v>#N/A</v>
      </c>
      <c r="DC61" s="42" t="e">
        <f t="shared" si="125"/>
        <v>#N/A</v>
      </c>
      <c r="DD61" s="43" t="e">
        <f t="shared" si="126"/>
        <v>#N/A</v>
      </c>
      <c r="DE61" s="43" t="e">
        <f t="shared" si="127"/>
        <v>#N/A</v>
      </c>
      <c r="DF61" s="44">
        <v>-1</v>
      </c>
      <c r="DG61" s="44">
        <v>-1</v>
      </c>
      <c r="DH61" s="181" t="e">
        <f t="shared" si="29"/>
        <v>#N/A</v>
      </c>
      <c r="DI61" s="42" t="e">
        <f t="shared" si="95"/>
        <v>#N/A</v>
      </c>
      <c r="DJ61" s="296"/>
      <c r="DK61" s="188" t="s">
        <v>866</v>
      </c>
    </row>
    <row r="62" spans="1:120" ht="263.25" customHeight="1">
      <c r="A62" s="29" t="s">
        <v>155</v>
      </c>
      <c r="B62" s="25" t="s">
        <v>96</v>
      </c>
      <c r="C62" s="25" t="s">
        <v>47</v>
      </c>
      <c r="D62" s="37" t="s">
        <v>109</v>
      </c>
      <c r="E62" s="17">
        <v>59</v>
      </c>
      <c r="F62" s="37" t="s">
        <v>535</v>
      </c>
      <c r="G62" s="21">
        <v>5</v>
      </c>
      <c r="H62" s="21">
        <v>5</v>
      </c>
      <c r="I62" s="21">
        <v>4</v>
      </c>
      <c r="J62" s="21" t="s">
        <v>157</v>
      </c>
      <c r="K62" s="181" t="e">
        <f t="shared" si="31"/>
        <v>#N/A</v>
      </c>
      <c r="L62" s="42" t="e">
        <f t="shared" si="78"/>
        <v>#N/A</v>
      </c>
      <c r="M62" s="43" t="e">
        <f t="shared" si="79"/>
        <v>#N/A</v>
      </c>
      <c r="N62" s="43" t="e">
        <f t="shared" si="80"/>
        <v>#N/A</v>
      </c>
      <c r="O62" s="44">
        <v>3</v>
      </c>
      <c r="P62" s="44">
        <v>3</v>
      </c>
      <c r="Q62" s="181" t="e">
        <f t="shared" si="23"/>
        <v>#N/A</v>
      </c>
      <c r="R62" s="42" t="e">
        <f t="shared" si="81"/>
        <v>#N/A</v>
      </c>
      <c r="S62" s="296"/>
      <c r="Y62" s="230"/>
      <c r="Z62" s="21">
        <v>3</v>
      </c>
      <c r="AA62" s="21">
        <v>5</v>
      </c>
      <c r="AB62" s="21">
        <v>3</v>
      </c>
      <c r="AC62" s="21" t="s">
        <v>165</v>
      </c>
      <c r="AD62" s="181" t="e">
        <f t="shared" si="32"/>
        <v>#N/A</v>
      </c>
      <c r="AE62" s="42" t="e">
        <f t="shared" si="82"/>
        <v>#N/A</v>
      </c>
      <c r="AF62" s="43" t="e">
        <f t="shared" si="83"/>
        <v>#N/A</v>
      </c>
      <c r="AG62" s="43" t="e">
        <f t="shared" si="84"/>
        <v>#N/A</v>
      </c>
      <c r="AH62" s="44">
        <v>3</v>
      </c>
      <c r="AI62" s="44">
        <v>4</v>
      </c>
      <c r="AJ62" s="181" t="e">
        <f t="shared" si="25"/>
        <v>#N/A</v>
      </c>
      <c r="AK62" s="42" t="e">
        <f t="shared" si="104"/>
        <v>#N/A</v>
      </c>
      <c r="AL62" s="296"/>
      <c r="AR62" s="244"/>
      <c r="AS62" s="21"/>
      <c r="AT62" s="21"/>
      <c r="AU62" s="21"/>
      <c r="AV62" s="21"/>
      <c r="AW62" s="181" t="e">
        <f t="shared" si="34"/>
        <v>#N/A</v>
      </c>
      <c r="AX62" s="42" t="e">
        <f t="shared" si="85"/>
        <v>#N/A</v>
      </c>
      <c r="AY62" s="43" t="e">
        <f t="shared" si="86"/>
        <v>#N/A</v>
      </c>
      <c r="AZ62" s="43" t="e">
        <f t="shared" si="87"/>
        <v>#N/A</v>
      </c>
      <c r="BA62" s="44"/>
      <c r="BB62" s="44"/>
      <c r="BC62" s="181" t="e">
        <f t="shared" si="26"/>
        <v>#N/A</v>
      </c>
      <c r="BD62" s="42" t="e">
        <f t="shared" si="102"/>
        <v>#N/A</v>
      </c>
      <c r="BE62" s="296"/>
      <c r="BK62" s="230"/>
      <c r="BL62" s="399">
        <v>-1</v>
      </c>
      <c r="BM62" s="399">
        <v>-1</v>
      </c>
      <c r="BN62" s="399">
        <v>-1</v>
      </c>
      <c r="BO62" s="400"/>
      <c r="BP62" s="181" t="e">
        <f t="shared" si="35"/>
        <v>#N/A</v>
      </c>
      <c r="BQ62" s="42" t="e">
        <f t="shared" si="88"/>
        <v>#N/A</v>
      </c>
      <c r="BR62" s="43" t="e">
        <f t="shared" si="89"/>
        <v>#N/A</v>
      </c>
      <c r="BS62" s="43" t="e">
        <f t="shared" si="90"/>
        <v>#N/A</v>
      </c>
      <c r="BT62" s="44">
        <v>-1</v>
      </c>
      <c r="BU62" s="44">
        <v>-1</v>
      </c>
      <c r="BV62" s="181" t="e">
        <f t="shared" si="27"/>
        <v>#N/A</v>
      </c>
      <c r="BW62" s="42" t="e">
        <f t="shared" si="103"/>
        <v>#N/A</v>
      </c>
      <c r="BX62" s="296"/>
      <c r="BY62" s="188" t="s">
        <v>865</v>
      </c>
      <c r="CD62" s="230"/>
      <c r="CE62" s="21"/>
      <c r="CF62" s="21"/>
      <c r="CG62" s="21"/>
      <c r="CH62" s="21"/>
      <c r="CI62" s="181" t="e">
        <f t="shared" si="36"/>
        <v>#N/A</v>
      </c>
      <c r="CJ62" s="42" t="e">
        <f t="shared" si="96"/>
        <v>#N/A</v>
      </c>
      <c r="CK62" s="43" t="e">
        <f t="shared" si="97"/>
        <v>#N/A</v>
      </c>
      <c r="CL62" s="43" t="e">
        <f t="shared" si="98"/>
        <v>#N/A</v>
      </c>
      <c r="CM62" s="44"/>
      <c r="CN62" s="44"/>
      <c r="CO62" s="181" t="e">
        <f t="shared" si="28"/>
        <v>#N/A</v>
      </c>
      <c r="CP62" s="42" t="e">
        <f t="shared" si="91"/>
        <v>#N/A</v>
      </c>
      <c r="CQ62" s="296"/>
      <c r="CW62" s="230"/>
      <c r="CX62" s="21">
        <v>-1</v>
      </c>
      <c r="CY62" s="21">
        <v>-1</v>
      </c>
      <c r="CZ62" s="21">
        <v>-1</v>
      </c>
      <c r="DA62" s="34"/>
      <c r="DB62" s="181" t="e">
        <f t="shared" si="37"/>
        <v>#N/A</v>
      </c>
      <c r="DC62" s="42" t="e">
        <f t="shared" si="125"/>
        <v>#N/A</v>
      </c>
      <c r="DD62" s="43" t="e">
        <f t="shared" si="126"/>
        <v>#N/A</v>
      </c>
      <c r="DE62" s="43" t="e">
        <f t="shared" si="127"/>
        <v>#N/A</v>
      </c>
      <c r="DF62" s="44">
        <v>-1</v>
      </c>
      <c r="DG62" s="44">
        <v>-1</v>
      </c>
      <c r="DH62" s="181" t="e">
        <f t="shared" si="29"/>
        <v>#N/A</v>
      </c>
      <c r="DI62" s="42" t="e">
        <f t="shared" si="95"/>
        <v>#N/A</v>
      </c>
      <c r="DJ62" s="296"/>
      <c r="DK62" s="188" t="s">
        <v>866</v>
      </c>
    </row>
    <row r="63" spans="1:120" ht="83" customHeight="1">
      <c r="A63" s="24" t="s">
        <v>155</v>
      </c>
      <c r="B63" s="25" t="s">
        <v>96</v>
      </c>
      <c r="C63" s="30" t="s">
        <v>51</v>
      </c>
      <c r="D63" s="37" t="s">
        <v>110</v>
      </c>
      <c r="E63" s="17">
        <v>60</v>
      </c>
      <c r="F63" s="37" t="s">
        <v>436</v>
      </c>
      <c r="G63" s="21"/>
      <c r="H63" s="21"/>
      <c r="I63" s="21"/>
      <c r="J63" s="34"/>
      <c r="K63" s="181" t="e">
        <f t="shared" si="31"/>
        <v>#N/A</v>
      </c>
      <c r="L63" s="42" t="e">
        <f t="shared" si="78"/>
        <v>#N/A</v>
      </c>
      <c r="M63" s="43" t="e">
        <f t="shared" si="79"/>
        <v>#N/A</v>
      </c>
      <c r="N63" s="43" t="e">
        <f t="shared" si="80"/>
        <v>#N/A</v>
      </c>
      <c r="O63" s="44"/>
      <c r="P63" s="44"/>
      <c r="Q63" s="181" t="e">
        <f t="shared" si="23"/>
        <v>#N/A</v>
      </c>
      <c r="R63" s="42" t="e">
        <f t="shared" si="81"/>
        <v>#N/A</v>
      </c>
      <c r="S63" s="296"/>
      <c r="Y63" s="230"/>
      <c r="Z63" s="21"/>
      <c r="AA63" s="21"/>
      <c r="AB63" s="21"/>
      <c r="AC63" s="34"/>
      <c r="AD63" s="181" t="e">
        <f t="shared" si="32"/>
        <v>#N/A</v>
      </c>
      <c r="AE63" s="42" t="e">
        <f t="shared" si="82"/>
        <v>#N/A</v>
      </c>
      <c r="AF63" s="43" t="e">
        <f t="shared" si="83"/>
        <v>#N/A</v>
      </c>
      <c r="AG63" s="43" t="e">
        <f t="shared" si="84"/>
        <v>#N/A</v>
      </c>
      <c r="AH63" s="44"/>
      <c r="AI63" s="44"/>
      <c r="AJ63" s="181" t="e">
        <f t="shared" si="25"/>
        <v>#N/A</v>
      </c>
      <c r="AK63" s="42" t="e">
        <f t="shared" si="104"/>
        <v>#N/A</v>
      </c>
      <c r="AL63" s="296"/>
      <c r="AR63" s="244"/>
      <c r="AS63" s="21"/>
      <c r="AT63" s="21"/>
      <c r="AU63" s="21"/>
      <c r="AV63" s="34"/>
      <c r="AW63" s="181" t="e">
        <f t="shared" si="34"/>
        <v>#N/A</v>
      </c>
      <c r="AX63" s="42" t="e">
        <f t="shared" si="85"/>
        <v>#N/A</v>
      </c>
      <c r="AY63" s="43" t="e">
        <f t="shared" si="86"/>
        <v>#N/A</v>
      </c>
      <c r="AZ63" s="43" t="e">
        <f t="shared" si="87"/>
        <v>#N/A</v>
      </c>
      <c r="BA63" s="44"/>
      <c r="BB63" s="44"/>
      <c r="BC63" s="181" t="e">
        <f t="shared" si="26"/>
        <v>#N/A</v>
      </c>
      <c r="BD63" s="42" t="e">
        <f t="shared" si="102"/>
        <v>#N/A</v>
      </c>
      <c r="BE63" s="296"/>
      <c r="BK63" s="230"/>
      <c r="BL63" s="399"/>
      <c r="BM63" s="399"/>
      <c r="BN63" s="399"/>
      <c r="BO63" s="400"/>
      <c r="BP63" s="181" t="e">
        <f t="shared" si="35"/>
        <v>#N/A</v>
      </c>
      <c r="BQ63" s="42" t="e">
        <f t="shared" si="88"/>
        <v>#N/A</v>
      </c>
      <c r="BR63" s="43" t="e">
        <f t="shared" si="89"/>
        <v>#N/A</v>
      </c>
      <c r="BS63" s="43" t="e">
        <f t="shared" si="90"/>
        <v>#N/A</v>
      </c>
      <c r="BT63" s="44"/>
      <c r="BU63" s="44"/>
      <c r="BV63" s="181" t="e">
        <f t="shared" si="27"/>
        <v>#N/A</v>
      </c>
      <c r="BW63" s="42" t="e">
        <f t="shared" si="103"/>
        <v>#N/A</v>
      </c>
      <c r="BX63" s="296"/>
      <c r="CD63" s="230"/>
      <c r="CE63" s="21"/>
      <c r="CF63" s="21"/>
      <c r="CG63" s="21"/>
      <c r="CH63" s="34"/>
      <c r="CI63" s="181" t="e">
        <f t="shared" si="36"/>
        <v>#N/A</v>
      </c>
      <c r="CJ63" s="42" t="e">
        <f t="shared" si="96"/>
        <v>#N/A</v>
      </c>
      <c r="CK63" s="43" t="e">
        <f t="shared" si="97"/>
        <v>#N/A</v>
      </c>
      <c r="CL63" s="43" t="e">
        <f t="shared" si="98"/>
        <v>#N/A</v>
      </c>
      <c r="CM63" s="44"/>
      <c r="CN63" s="44"/>
      <c r="CO63" s="181" t="e">
        <f t="shared" si="28"/>
        <v>#N/A</v>
      </c>
      <c r="CP63" s="42" t="e">
        <f t="shared" si="91"/>
        <v>#N/A</v>
      </c>
      <c r="CQ63" s="296"/>
      <c r="CW63" s="230"/>
      <c r="CX63" s="21"/>
      <c r="CY63" s="21"/>
      <c r="CZ63" s="21"/>
      <c r="DA63" s="34"/>
      <c r="DB63" s="181" t="e">
        <f t="shared" si="37"/>
        <v>#N/A</v>
      </c>
      <c r="DC63" s="42" t="e">
        <f t="shared" si="92"/>
        <v>#N/A</v>
      </c>
      <c r="DD63" s="43" t="e">
        <f t="shared" si="93"/>
        <v>#N/A</v>
      </c>
      <c r="DE63" s="43" t="e">
        <f t="shared" si="94"/>
        <v>#N/A</v>
      </c>
      <c r="DF63" s="44"/>
      <c r="DG63" s="44"/>
      <c r="DH63" s="181" t="e">
        <f t="shared" si="29"/>
        <v>#N/A</v>
      </c>
      <c r="DI63" s="42" t="e">
        <f t="shared" si="95"/>
        <v>#N/A</v>
      </c>
      <c r="DJ63" s="296"/>
    </row>
    <row r="64" spans="1:120" ht="172.5" customHeight="1">
      <c r="A64" s="31" t="s">
        <v>155</v>
      </c>
      <c r="B64" s="25" t="s">
        <v>96</v>
      </c>
      <c r="C64" s="25" t="s">
        <v>54</v>
      </c>
      <c r="D64" s="37" t="s">
        <v>111</v>
      </c>
      <c r="E64" s="17">
        <v>61</v>
      </c>
      <c r="F64" s="37" t="s">
        <v>548</v>
      </c>
      <c r="G64" s="21">
        <v>-1</v>
      </c>
      <c r="H64" s="21">
        <v>-1</v>
      </c>
      <c r="I64" s="21">
        <v>-1</v>
      </c>
      <c r="J64" s="34"/>
      <c r="K64" s="181" t="e">
        <f t="shared" si="31"/>
        <v>#N/A</v>
      </c>
      <c r="L64" s="42" t="e">
        <f t="shared" si="78"/>
        <v>#N/A</v>
      </c>
      <c r="M64" s="43" t="e">
        <f t="shared" si="79"/>
        <v>#N/A</v>
      </c>
      <c r="N64" s="43" t="e">
        <f t="shared" si="80"/>
        <v>#N/A</v>
      </c>
      <c r="O64" s="44">
        <v>-1</v>
      </c>
      <c r="P64" s="44">
        <v>-1</v>
      </c>
      <c r="Q64" s="181" t="e">
        <f t="shared" si="23"/>
        <v>#N/A</v>
      </c>
      <c r="R64" s="42" t="e">
        <f t="shared" si="81"/>
        <v>#N/A</v>
      </c>
      <c r="S64" s="296" t="s">
        <v>174</v>
      </c>
      <c r="T64" s="188" t="s">
        <v>867</v>
      </c>
      <c r="Y64" s="230" t="s">
        <v>868</v>
      </c>
      <c r="Z64" s="21">
        <v>-1</v>
      </c>
      <c r="AA64" s="21">
        <v>-1</v>
      </c>
      <c r="AB64" s="21">
        <v>-1</v>
      </c>
      <c r="AC64" s="34"/>
      <c r="AD64" s="181" t="e">
        <f t="shared" si="32"/>
        <v>#N/A</v>
      </c>
      <c r="AE64" s="42" t="e">
        <f t="shared" si="82"/>
        <v>#N/A</v>
      </c>
      <c r="AF64" s="43" t="e">
        <f t="shared" si="83"/>
        <v>#N/A</v>
      </c>
      <c r="AG64" s="43" t="e">
        <f t="shared" si="84"/>
        <v>#N/A</v>
      </c>
      <c r="AH64" s="44">
        <v>-1</v>
      </c>
      <c r="AI64" s="44">
        <v>-1</v>
      </c>
      <c r="AJ64" s="181" t="e">
        <f t="shared" si="25"/>
        <v>#N/A</v>
      </c>
      <c r="AK64" s="42" t="e">
        <f t="shared" si="104"/>
        <v>#N/A</v>
      </c>
      <c r="AL64" s="296"/>
      <c r="AM64" s="188" t="s">
        <v>867</v>
      </c>
      <c r="AR64" s="244"/>
      <c r="AS64" s="21">
        <v>-1</v>
      </c>
      <c r="AT64" s="21">
        <v>-1</v>
      </c>
      <c r="AU64" s="21">
        <v>-1</v>
      </c>
      <c r="AV64" s="34"/>
      <c r="AW64" s="181" t="e">
        <f t="shared" si="34"/>
        <v>#N/A</v>
      </c>
      <c r="AX64" s="42" t="e">
        <f t="shared" si="85"/>
        <v>#N/A</v>
      </c>
      <c r="AY64" s="43" t="e">
        <f t="shared" si="86"/>
        <v>#N/A</v>
      </c>
      <c r="AZ64" s="43" t="e">
        <f t="shared" si="87"/>
        <v>#N/A</v>
      </c>
      <c r="BA64" s="44">
        <v>-1</v>
      </c>
      <c r="BB64" s="44">
        <v>-1</v>
      </c>
      <c r="BC64" s="181" t="e">
        <f t="shared" si="26"/>
        <v>#N/A</v>
      </c>
      <c r="BD64" s="42" t="e">
        <f t="shared" si="102"/>
        <v>#N/A</v>
      </c>
      <c r="BE64" s="296"/>
      <c r="BF64" s="188" t="s">
        <v>867</v>
      </c>
      <c r="BK64" s="230"/>
      <c r="BL64" s="399">
        <v>-1</v>
      </c>
      <c r="BM64" s="399">
        <v>-1</v>
      </c>
      <c r="BN64" s="399">
        <v>-1</v>
      </c>
      <c r="BO64" s="400"/>
      <c r="BP64" s="181" t="e">
        <f t="shared" si="35"/>
        <v>#N/A</v>
      </c>
      <c r="BQ64" s="42" t="e">
        <f t="shared" si="88"/>
        <v>#N/A</v>
      </c>
      <c r="BR64" s="43" t="e">
        <f t="shared" si="89"/>
        <v>#N/A</v>
      </c>
      <c r="BS64" s="43" t="e">
        <f t="shared" si="90"/>
        <v>#N/A</v>
      </c>
      <c r="BT64" s="44">
        <v>-1</v>
      </c>
      <c r="BU64" s="44">
        <v>-1</v>
      </c>
      <c r="BV64" s="181" t="e">
        <f t="shared" si="27"/>
        <v>#N/A</v>
      </c>
      <c r="BW64" s="42" t="e">
        <f t="shared" si="103"/>
        <v>#N/A</v>
      </c>
      <c r="BX64" s="296"/>
      <c r="BY64" s="188" t="s">
        <v>867</v>
      </c>
      <c r="CD64" s="230"/>
      <c r="CE64" s="21">
        <v>-1</v>
      </c>
      <c r="CF64" s="21">
        <v>-1</v>
      </c>
      <c r="CG64" s="21">
        <v>-1</v>
      </c>
      <c r="CH64" s="34"/>
      <c r="CI64" s="181" t="e">
        <f t="shared" si="36"/>
        <v>#N/A</v>
      </c>
      <c r="CJ64" s="42" t="e">
        <f>VLOOKUP(CK64*CG64,biorisk,3,FALSE)</f>
        <v>#N/A</v>
      </c>
      <c r="CK64" s="43" t="e">
        <f>VLOOKUP(CE64*CF64,likelihood,2,FALSE)</f>
        <v>#N/A</v>
      </c>
      <c r="CL64" s="43" t="e">
        <f>VLOOKUP(CK64*CG64,biorisk,2,FALSE)</f>
        <v>#N/A</v>
      </c>
      <c r="CM64" s="44">
        <v>-1</v>
      </c>
      <c r="CN64" s="44">
        <v>-1</v>
      </c>
      <c r="CO64" s="181" t="e">
        <f t="shared" si="28"/>
        <v>#N/A</v>
      </c>
      <c r="CP64" s="42" t="e">
        <f t="shared" si="91"/>
        <v>#N/A</v>
      </c>
      <c r="CQ64" s="296"/>
      <c r="CR64" s="188" t="s">
        <v>867</v>
      </c>
      <c r="CW64" s="230"/>
      <c r="CX64" s="21">
        <v>-1</v>
      </c>
      <c r="CY64" s="21">
        <v>-1</v>
      </c>
      <c r="CZ64" s="21">
        <v>-1</v>
      </c>
      <c r="DA64" s="34"/>
      <c r="DB64" s="181" t="e">
        <f t="shared" si="37"/>
        <v>#N/A</v>
      </c>
      <c r="DC64" s="42" t="e">
        <f>VLOOKUP(DD64*CZ64,biorisk,3,FALSE)</f>
        <v>#N/A</v>
      </c>
      <c r="DD64" s="43" t="e">
        <f>VLOOKUP(CX64*CY64,likelihood,2,FALSE)</f>
        <v>#N/A</v>
      </c>
      <c r="DE64" s="43" t="e">
        <f>VLOOKUP(DD64*CZ64,biorisk,2,FALSE)</f>
        <v>#N/A</v>
      </c>
      <c r="DF64" s="44">
        <v>-1</v>
      </c>
      <c r="DG64" s="44">
        <v>-1</v>
      </c>
      <c r="DH64" s="181" t="e">
        <f t="shared" si="29"/>
        <v>#N/A</v>
      </c>
      <c r="DI64" s="42" t="e">
        <f t="shared" si="95"/>
        <v>#N/A</v>
      </c>
      <c r="DJ64" s="296"/>
      <c r="DK64" s="188" t="s">
        <v>867</v>
      </c>
    </row>
    <row r="65" spans="1:120" ht="150.75" customHeight="1">
      <c r="A65" s="31" t="s">
        <v>155</v>
      </c>
      <c r="B65" s="25" t="s">
        <v>96</v>
      </c>
      <c r="C65" s="25" t="s">
        <v>54</v>
      </c>
      <c r="D65" s="37" t="s">
        <v>112</v>
      </c>
      <c r="E65" s="17">
        <v>62</v>
      </c>
      <c r="F65" s="37" t="s">
        <v>556</v>
      </c>
      <c r="G65" s="21"/>
      <c r="H65" s="21"/>
      <c r="I65" s="21"/>
      <c r="J65" s="34"/>
      <c r="K65" s="181" t="e">
        <f t="shared" si="31"/>
        <v>#N/A</v>
      </c>
      <c r="L65" s="42" t="e">
        <f t="shared" si="78"/>
        <v>#N/A</v>
      </c>
      <c r="M65" s="43" t="e">
        <f t="shared" si="79"/>
        <v>#N/A</v>
      </c>
      <c r="N65" s="43" t="e">
        <f t="shared" si="80"/>
        <v>#N/A</v>
      </c>
      <c r="O65" s="44"/>
      <c r="P65" s="44"/>
      <c r="Q65" s="181" t="e">
        <f t="shared" si="23"/>
        <v>#N/A</v>
      </c>
      <c r="R65" s="42" t="e">
        <f t="shared" si="81"/>
        <v>#N/A</v>
      </c>
      <c r="S65" s="296"/>
      <c r="Y65" s="230"/>
      <c r="Z65" s="21"/>
      <c r="AA65" s="21"/>
      <c r="AB65" s="21"/>
      <c r="AC65" s="34"/>
      <c r="AD65" s="181" t="e">
        <f t="shared" si="32"/>
        <v>#N/A</v>
      </c>
      <c r="AE65" s="42" t="e">
        <f t="shared" si="82"/>
        <v>#N/A</v>
      </c>
      <c r="AF65" s="43" t="e">
        <f t="shared" si="83"/>
        <v>#N/A</v>
      </c>
      <c r="AG65" s="43" t="e">
        <f t="shared" si="84"/>
        <v>#N/A</v>
      </c>
      <c r="AH65" s="44"/>
      <c r="AI65" s="44"/>
      <c r="AJ65" s="181" t="e">
        <f t="shared" si="25"/>
        <v>#N/A</v>
      </c>
      <c r="AK65" s="42" t="e">
        <f t="shared" si="104"/>
        <v>#N/A</v>
      </c>
      <c r="AL65" s="296"/>
      <c r="AR65" s="244"/>
      <c r="AS65" s="21"/>
      <c r="AT65" s="21"/>
      <c r="AU65" s="21"/>
      <c r="AV65" s="34"/>
      <c r="AW65" s="181" t="e">
        <f t="shared" si="34"/>
        <v>#N/A</v>
      </c>
      <c r="AX65" s="42" t="e">
        <f t="shared" si="85"/>
        <v>#N/A</v>
      </c>
      <c r="AY65" s="43" t="e">
        <f t="shared" si="86"/>
        <v>#N/A</v>
      </c>
      <c r="AZ65" s="43" t="e">
        <f t="shared" si="87"/>
        <v>#N/A</v>
      </c>
      <c r="BA65" s="44"/>
      <c r="BB65" s="44"/>
      <c r="BC65" s="181" t="e">
        <f t="shared" si="26"/>
        <v>#N/A</v>
      </c>
      <c r="BD65" s="42" t="e">
        <f t="shared" si="102"/>
        <v>#N/A</v>
      </c>
      <c r="BE65" s="296"/>
      <c r="BK65" s="230"/>
      <c r="BL65" s="399"/>
      <c r="BM65" s="399"/>
      <c r="BN65" s="399"/>
      <c r="BO65" s="400"/>
      <c r="BP65" s="181" t="e">
        <f t="shared" si="35"/>
        <v>#N/A</v>
      </c>
      <c r="BQ65" s="42" t="e">
        <f t="shared" si="88"/>
        <v>#N/A</v>
      </c>
      <c r="BR65" s="43" t="e">
        <f t="shared" si="89"/>
        <v>#N/A</v>
      </c>
      <c r="BS65" s="43" t="e">
        <f t="shared" si="90"/>
        <v>#N/A</v>
      </c>
      <c r="BT65" s="44"/>
      <c r="BU65" s="44"/>
      <c r="BV65" s="181" t="e">
        <f t="shared" si="27"/>
        <v>#N/A</v>
      </c>
      <c r="BW65" s="42" t="e">
        <f t="shared" si="103"/>
        <v>#N/A</v>
      </c>
      <c r="BX65" s="296"/>
      <c r="CD65" s="230"/>
      <c r="CE65" s="21"/>
      <c r="CF65" s="21"/>
      <c r="CG65" s="21"/>
      <c r="CH65" s="34"/>
      <c r="CI65" s="181" t="e">
        <f t="shared" si="36"/>
        <v>#N/A</v>
      </c>
      <c r="CJ65" s="42" t="e">
        <f t="shared" si="96"/>
        <v>#N/A</v>
      </c>
      <c r="CK65" s="43" t="e">
        <f t="shared" si="97"/>
        <v>#N/A</v>
      </c>
      <c r="CL65" s="43" t="e">
        <f t="shared" si="98"/>
        <v>#N/A</v>
      </c>
      <c r="CM65" s="44"/>
      <c r="CN65" s="44"/>
      <c r="CO65" s="181" t="e">
        <f t="shared" si="28"/>
        <v>#N/A</v>
      </c>
      <c r="CP65" s="42" t="e">
        <f t="shared" si="91"/>
        <v>#N/A</v>
      </c>
      <c r="CQ65" s="296"/>
      <c r="CW65" s="230"/>
      <c r="CX65" s="21"/>
      <c r="CY65" s="21"/>
      <c r="CZ65" s="21"/>
      <c r="DA65" s="34"/>
      <c r="DB65" s="181" t="e">
        <f t="shared" si="37"/>
        <v>#N/A</v>
      </c>
      <c r="DC65" s="42" t="e">
        <f t="shared" si="92"/>
        <v>#N/A</v>
      </c>
      <c r="DD65" s="43" t="e">
        <f t="shared" si="93"/>
        <v>#N/A</v>
      </c>
      <c r="DE65" s="43" t="e">
        <f t="shared" si="94"/>
        <v>#N/A</v>
      </c>
      <c r="DF65" s="44"/>
      <c r="DG65" s="44"/>
      <c r="DH65" s="181" t="e">
        <f t="shared" si="29"/>
        <v>#N/A</v>
      </c>
      <c r="DI65" s="42" t="e">
        <f t="shared" si="95"/>
        <v>#N/A</v>
      </c>
      <c r="DJ65" s="296"/>
    </row>
    <row r="66" spans="1:120" ht="126" customHeight="1">
      <c r="A66" s="31" t="s">
        <v>155</v>
      </c>
      <c r="B66" s="25" t="s">
        <v>96</v>
      </c>
      <c r="C66" s="25" t="s">
        <v>54</v>
      </c>
      <c r="D66" s="37" t="s">
        <v>113</v>
      </c>
      <c r="E66" s="17">
        <v>63</v>
      </c>
      <c r="F66" s="37" t="s">
        <v>561</v>
      </c>
      <c r="G66" s="21"/>
      <c r="H66" s="21"/>
      <c r="I66" s="21"/>
      <c r="J66" s="34"/>
      <c r="K66" s="181" t="e">
        <f t="shared" si="31"/>
        <v>#N/A</v>
      </c>
      <c r="L66" s="42" t="e">
        <f t="shared" si="78"/>
        <v>#N/A</v>
      </c>
      <c r="M66" s="43" t="e">
        <f t="shared" si="79"/>
        <v>#N/A</v>
      </c>
      <c r="N66" s="43" t="e">
        <f t="shared" si="80"/>
        <v>#N/A</v>
      </c>
      <c r="O66" s="44"/>
      <c r="P66" s="44"/>
      <c r="Q66" s="181" t="e">
        <f t="shared" si="23"/>
        <v>#N/A</v>
      </c>
      <c r="R66" s="42" t="e">
        <f t="shared" si="81"/>
        <v>#N/A</v>
      </c>
      <c r="S66" s="296"/>
      <c r="Y66" s="230"/>
      <c r="Z66" s="21"/>
      <c r="AA66" s="21"/>
      <c r="AB66" s="21"/>
      <c r="AC66" s="34"/>
      <c r="AD66" s="181" t="e">
        <f t="shared" si="32"/>
        <v>#N/A</v>
      </c>
      <c r="AE66" s="42" t="e">
        <f t="shared" si="82"/>
        <v>#N/A</v>
      </c>
      <c r="AF66" s="43" t="e">
        <f t="shared" si="83"/>
        <v>#N/A</v>
      </c>
      <c r="AG66" s="43" t="e">
        <f t="shared" si="84"/>
        <v>#N/A</v>
      </c>
      <c r="AH66" s="44"/>
      <c r="AI66" s="44"/>
      <c r="AJ66" s="181" t="e">
        <f t="shared" si="25"/>
        <v>#N/A</v>
      </c>
      <c r="AK66" s="42" t="e">
        <f t="shared" si="104"/>
        <v>#N/A</v>
      </c>
      <c r="AL66" s="296"/>
      <c r="AR66" s="244"/>
      <c r="AS66" s="21"/>
      <c r="AT66" s="21"/>
      <c r="AU66" s="21"/>
      <c r="AV66" s="34"/>
      <c r="AW66" s="181" t="e">
        <f t="shared" si="34"/>
        <v>#N/A</v>
      </c>
      <c r="AX66" s="42" t="e">
        <f t="shared" si="85"/>
        <v>#N/A</v>
      </c>
      <c r="AY66" s="43" t="e">
        <f t="shared" si="86"/>
        <v>#N/A</v>
      </c>
      <c r="AZ66" s="43" t="e">
        <f t="shared" si="87"/>
        <v>#N/A</v>
      </c>
      <c r="BA66" s="44"/>
      <c r="BB66" s="44"/>
      <c r="BC66" s="181" t="e">
        <f t="shared" si="26"/>
        <v>#N/A</v>
      </c>
      <c r="BD66" s="42" t="e">
        <f t="shared" si="102"/>
        <v>#N/A</v>
      </c>
      <c r="BE66" s="296"/>
      <c r="BK66" s="230"/>
      <c r="BL66" s="399"/>
      <c r="BM66" s="399"/>
      <c r="BN66" s="399"/>
      <c r="BO66" s="400"/>
      <c r="BP66" s="181" t="e">
        <f t="shared" si="35"/>
        <v>#N/A</v>
      </c>
      <c r="BQ66" s="42" t="e">
        <f t="shared" si="88"/>
        <v>#N/A</v>
      </c>
      <c r="BR66" s="43" t="e">
        <f t="shared" si="89"/>
        <v>#N/A</v>
      </c>
      <c r="BS66" s="43" t="e">
        <f t="shared" si="90"/>
        <v>#N/A</v>
      </c>
      <c r="BT66" s="44"/>
      <c r="BU66" s="44"/>
      <c r="BV66" s="181" t="e">
        <f t="shared" si="27"/>
        <v>#N/A</v>
      </c>
      <c r="BW66" s="42" t="e">
        <f t="shared" si="103"/>
        <v>#N/A</v>
      </c>
      <c r="BX66" s="296"/>
      <c r="CD66" s="230"/>
      <c r="CE66" s="21"/>
      <c r="CF66" s="21"/>
      <c r="CG66" s="21"/>
      <c r="CH66" s="34"/>
      <c r="CI66" s="181" t="e">
        <f t="shared" si="36"/>
        <v>#N/A</v>
      </c>
      <c r="CJ66" s="42" t="e">
        <f t="shared" si="96"/>
        <v>#N/A</v>
      </c>
      <c r="CK66" s="43" t="e">
        <f t="shared" si="97"/>
        <v>#N/A</v>
      </c>
      <c r="CL66" s="43" t="e">
        <f t="shared" si="98"/>
        <v>#N/A</v>
      </c>
      <c r="CM66" s="44"/>
      <c r="CN66" s="44"/>
      <c r="CO66" s="181" t="e">
        <f t="shared" si="28"/>
        <v>#N/A</v>
      </c>
      <c r="CP66" s="42" t="e">
        <f t="shared" si="91"/>
        <v>#N/A</v>
      </c>
      <c r="CQ66" s="296"/>
      <c r="CW66" s="230"/>
      <c r="CX66" s="21"/>
      <c r="CY66" s="21"/>
      <c r="CZ66" s="21"/>
      <c r="DA66" s="34"/>
      <c r="DB66" s="181" t="e">
        <f t="shared" si="37"/>
        <v>#N/A</v>
      </c>
      <c r="DC66" s="42" t="e">
        <f t="shared" si="92"/>
        <v>#N/A</v>
      </c>
      <c r="DD66" s="43" t="e">
        <f t="shared" si="93"/>
        <v>#N/A</v>
      </c>
      <c r="DE66" s="43" t="e">
        <f t="shared" si="94"/>
        <v>#N/A</v>
      </c>
      <c r="DF66" s="44"/>
      <c r="DG66" s="44"/>
      <c r="DH66" s="181" t="e">
        <f t="shared" si="29"/>
        <v>#N/A</v>
      </c>
      <c r="DI66" s="42" t="e">
        <f t="shared" si="95"/>
        <v>#N/A</v>
      </c>
      <c r="DJ66" s="296"/>
    </row>
    <row r="67" spans="1:120" ht="83" customHeight="1">
      <c r="A67" s="29" t="s">
        <v>155</v>
      </c>
      <c r="B67" s="25" t="s">
        <v>96</v>
      </c>
      <c r="C67" s="25" t="s">
        <v>54</v>
      </c>
      <c r="D67" s="37" t="s">
        <v>114</v>
      </c>
      <c r="E67" s="17">
        <v>64</v>
      </c>
      <c r="F67" s="37" t="s">
        <v>562</v>
      </c>
      <c r="G67" s="21"/>
      <c r="H67" s="21"/>
      <c r="I67" s="21"/>
      <c r="J67" s="21"/>
      <c r="K67" s="181" t="e">
        <f t="shared" si="31"/>
        <v>#N/A</v>
      </c>
      <c r="L67" s="42" t="e">
        <f t="shared" si="78"/>
        <v>#N/A</v>
      </c>
      <c r="M67" s="43" t="e">
        <f t="shared" si="79"/>
        <v>#N/A</v>
      </c>
      <c r="N67" s="43" t="e">
        <f t="shared" si="80"/>
        <v>#N/A</v>
      </c>
      <c r="O67" s="44"/>
      <c r="P67" s="44"/>
      <c r="Q67" s="181" t="e">
        <f t="shared" si="23"/>
        <v>#N/A</v>
      </c>
      <c r="R67" s="42" t="e">
        <f t="shared" si="81"/>
        <v>#N/A</v>
      </c>
      <c r="S67" s="296"/>
      <c r="Y67" s="230"/>
      <c r="Z67" s="21"/>
      <c r="AA67" s="21"/>
      <c r="AB67" s="21"/>
      <c r="AC67" s="21"/>
      <c r="AD67" s="181" t="e">
        <f t="shared" si="32"/>
        <v>#N/A</v>
      </c>
      <c r="AE67" s="42" t="e">
        <f t="shared" si="82"/>
        <v>#N/A</v>
      </c>
      <c r="AF67" s="43" t="e">
        <f t="shared" si="83"/>
        <v>#N/A</v>
      </c>
      <c r="AG67" s="43" t="e">
        <f t="shared" si="84"/>
        <v>#N/A</v>
      </c>
      <c r="AH67" s="44"/>
      <c r="AI67" s="44"/>
      <c r="AJ67" s="181" t="e">
        <f t="shared" si="25"/>
        <v>#N/A</v>
      </c>
      <c r="AK67" s="42" t="e">
        <f t="shared" si="104"/>
        <v>#N/A</v>
      </c>
      <c r="AL67" s="296"/>
      <c r="AR67" s="244"/>
      <c r="AS67" s="21"/>
      <c r="AT67" s="21"/>
      <c r="AU67" s="21"/>
      <c r="AV67" s="21"/>
      <c r="AW67" s="181" t="e">
        <f t="shared" si="34"/>
        <v>#N/A</v>
      </c>
      <c r="AX67" s="42" t="e">
        <f t="shared" si="85"/>
        <v>#N/A</v>
      </c>
      <c r="AY67" s="43" t="e">
        <f t="shared" si="86"/>
        <v>#N/A</v>
      </c>
      <c r="AZ67" s="43" t="e">
        <f t="shared" si="87"/>
        <v>#N/A</v>
      </c>
      <c r="BA67" s="44"/>
      <c r="BB67" s="44"/>
      <c r="BC67" s="181" t="e">
        <f t="shared" si="26"/>
        <v>#N/A</v>
      </c>
      <c r="BD67" s="42" t="e">
        <f t="shared" si="102"/>
        <v>#N/A</v>
      </c>
      <c r="BE67" s="296"/>
      <c r="BK67" s="230"/>
      <c r="BL67" s="399"/>
      <c r="BM67" s="399"/>
      <c r="BN67" s="399"/>
      <c r="BO67" s="399"/>
      <c r="BP67" s="181" t="e">
        <f t="shared" si="35"/>
        <v>#N/A</v>
      </c>
      <c r="BQ67" s="42" t="e">
        <f t="shared" si="88"/>
        <v>#N/A</v>
      </c>
      <c r="BR67" s="43" t="e">
        <f t="shared" si="89"/>
        <v>#N/A</v>
      </c>
      <c r="BS67" s="43" t="e">
        <f t="shared" si="90"/>
        <v>#N/A</v>
      </c>
      <c r="BT67" s="44"/>
      <c r="BU67" s="44"/>
      <c r="BV67" s="181" t="e">
        <f t="shared" si="27"/>
        <v>#N/A</v>
      </c>
      <c r="BW67" s="42" t="e">
        <f t="shared" si="103"/>
        <v>#N/A</v>
      </c>
      <c r="BX67" s="296"/>
      <c r="CD67" s="230"/>
      <c r="CE67" s="21"/>
      <c r="CF67" s="21"/>
      <c r="CG67" s="21"/>
      <c r="CH67" s="21"/>
      <c r="CI67" s="181" t="e">
        <f t="shared" si="36"/>
        <v>#N/A</v>
      </c>
      <c r="CJ67" s="42" t="e">
        <f t="shared" si="96"/>
        <v>#N/A</v>
      </c>
      <c r="CK67" s="43" t="e">
        <f t="shared" si="97"/>
        <v>#N/A</v>
      </c>
      <c r="CL67" s="43" t="e">
        <f t="shared" si="98"/>
        <v>#N/A</v>
      </c>
      <c r="CM67" s="44"/>
      <c r="CN67" s="44"/>
      <c r="CO67" s="181" t="e">
        <f t="shared" si="28"/>
        <v>#N/A</v>
      </c>
      <c r="CP67" s="42" t="e">
        <f t="shared" si="91"/>
        <v>#N/A</v>
      </c>
      <c r="CQ67" s="296"/>
      <c r="CW67" s="230"/>
      <c r="CX67" s="21"/>
      <c r="CY67" s="21"/>
      <c r="CZ67" s="21"/>
      <c r="DA67" s="21"/>
      <c r="DB67" s="181" t="e">
        <f t="shared" si="37"/>
        <v>#N/A</v>
      </c>
      <c r="DC67" s="42" t="e">
        <f t="shared" si="92"/>
        <v>#N/A</v>
      </c>
      <c r="DD67" s="43" t="e">
        <f t="shared" si="93"/>
        <v>#N/A</v>
      </c>
      <c r="DE67" s="43" t="e">
        <f t="shared" si="94"/>
        <v>#N/A</v>
      </c>
      <c r="DF67" s="44"/>
      <c r="DG67" s="44"/>
      <c r="DH67" s="181" t="e">
        <f t="shared" si="29"/>
        <v>#N/A</v>
      </c>
      <c r="DI67" s="42" t="e">
        <f t="shared" si="95"/>
        <v>#N/A</v>
      </c>
      <c r="DJ67" s="296"/>
    </row>
    <row r="68" spans="1:120" ht="363.75" customHeight="1">
      <c r="A68" s="32" t="s">
        <v>155</v>
      </c>
      <c r="B68" s="25" t="s">
        <v>96</v>
      </c>
      <c r="C68" s="25" t="s">
        <v>54</v>
      </c>
      <c r="D68" s="37" t="s">
        <v>115</v>
      </c>
      <c r="E68" s="17">
        <v>65</v>
      </c>
      <c r="F68" s="37" t="s">
        <v>333</v>
      </c>
      <c r="G68" s="21"/>
      <c r="H68" s="21"/>
      <c r="I68" s="21"/>
      <c r="J68" s="21"/>
      <c r="K68" s="181" t="e">
        <f t="shared" si="31"/>
        <v>#N/A</v>
      </c>
      <c r="L68" s="42" t="e">
        <f t="shared" ref="L68:L73" si="128">VLOOKUP(M68*I68,biorisk,3,FALSE)</f>
        <v>#N/A</v>
      </c>
      <c r="M68" s="43" t="e">
        <f t="shared" ref="M68:M73" si="129">VLOOKUP(G68*H68,likelihood,2,FALSE)</f>
        <v>#N/A</v>
      </c>
      <c r="N68" s="43" t="e">
        <f t="shared" ref="N68:N73" si="130">VLOOKUP(M68*I68,biorisk,2,FALSE)</f>
        <v>#N/A</v>
      </c>
      <c r="O68" s="44"/>
      <c r="P68" s="44"/>
      <c r="Q68" s="181" t="e">
        <f t="shared" si="23"/>
        <v>#N/A</v>
      </c>
      <c r="R68" s="42" t="e">
        <f t="shared" ref="R68:R73" si="131">VLOOKUP(N68&amp;P68,futurerisk,3,FALSE)</f>
        <v>#N/A</v>
      </c>
      <c r="S68" s="296"/>
      <c r="Y68" s="230"/>
      <c r="Z68" s="21"/>
      <c r="AA68" s="21"/>
      <c r="AB68" s="21"/>
      <c r="AC68" s="21"/>
      <c r="AD68" s="181" t="e">
        <f t="shared" si="32"/>
        <v>#N/A</v>
      </c>
      <c r="AE68" s="42" t="e">
        <f t="shared" ref="AE68:AE73" si="132">VLOOKUP(AF68*AB68,biorisk,3,FALSE)</f>
        <v>#N/A</v>
      </c>
      <c r="AF68" s="43" t="e">
        <f t="shared" ref="AF68:AF73" si="133">VLOOKUP(Z68*AA68,likelihood,2,FALSE)</f>
        <v>#N/A</v>
      </c>
      <c r="AG68" s="43" t="e">
        <f t="shared" ref="AG68:AG73" si="134">VLOOKUP(AF68*AB68,biorisk,2,FALSE)</f>
        <v>#N/A</v>
      </c>
      <c r="AH68" s="44"/>
      <c r="AI68" s="44"/>
      <c r="AJ68" s="181" t="e">
        <f t="shared" si="25"/>
        <v>#N/A</v>
      </c>
      <c r="AK68" s="42" t="e">
        <f t="shared" si="104"/>
        <v>#N/A</v>
      </c>
      <c r="AL68" s="296"/>
      <c r="AR68" s="244"/>
      <c r="AS68" s="21"/>
      <c r="AT68" s="21"/>
      <c r="AU68" s="21"/>
      <c r="AV68" s="21"/>
      <c r="AW68" s="181" t="e">
        <f t="shared" si="34"/>
        <v>#N/A</v>
      </c>
      <c r="AX68" s="42" t="e">
        <f t="shared" ref="AX68:AX72" si="135">VLOOKUP(AY68*AU68,biorisk,3,FALSE)</f>
        <v>#N/A</v>
      </c>
      <c r="AY68" s="43" t="e">
        <f t="shared" ref="AY68:AY72" si="136">VLOOKUP(AS68*AT68,likelihood,2,FALSE)</f>
        <v>#N/A</v>
      </c>
      <c r="AZ68" s="43" t="e">
        <f t="shared" ref="AZ68:AZ72" si="137">VLOOKUP(AY68*AU68,biorisk,2,FALSE)</f>
        <v>#N/A</v>
      </c>
      <c r="BA68" s="44"/>
      <c r="BB68" s="44"/>
      <c r="BC68" s="181" t="e">
        <f t="shared" si="26"/>
        <v>#N/A</v>
      </c>
      <c r="BD68" s="42" t="e">
        <f t="shared" si="102"/>
        <v>#N/A</v>
      </c>
      <c r="BE68" s="296"/>
      <c r="BK68" s="230"/>
      <c r="BL68" s="399"/>
      <c r="BM68" s="399"/>
      <c r="BN68" s="399"/>
      <c r="BO68" s="399"/>
      <c r="BP68" s="181" t="e">
        <f t="shared" si="35"/>
        <v>#N/A</v>
      </c>
      <c r="BQ68" s="42" t="e">
        <f t="shared" ref="BQ68:BQ73" si="138">VLOOKUP(BR68*BN68,biorisk,3,FALSE)</f>
        <v>#N/A</v>
      </c>
      <c r="BR68" s="43" t="e">
        <f t="shared" ref="BR68:BR73" si="139">VLOOKUP(BL68*BM68,likelihood,2,FALSE)</f>
        <v>#N/A</v>
      </c>
      <c r="BS68" s="43" t="e">
        <f t="shared" ref="BS68:BS71" si="140">VLOOKUP(BR68*BN68,biorisk,2,FALSE)</f>
        <v>#N/A</v>
      </c>
      <c r="BT68" s="44"/>
      <c r="BU68" s="44"/>
      <c r="BV68" s="181" t="e">
        <f t="shared" si="27"/>
        <v>#N/A</v>
      </c>
      <c r="BW68" s="42" t="e">
        <f t="shared" si="103"/>
        <v>#N/A</v>
      </c>
      <c r="BX68" s="296"/>
      <c r="CD68" s="230"/>
      <c r="CE68" s="21"/>
      <c r="CF68" s="21"/>
      <c r="CG68" s="21"/>
      <c r="CH68" s="21"/>
      <c r="CI68" s="181" t="e">
        <f t="shared" si="36"/>
        <v>#N/A</v>
      </c>
      <c r="CJ68" s="42" t="e">
        <f t="shared" ref="CJ68:CJ71" si="141">VLOOKUP(CK68*CG68,biorisk,3,FALSE)</f>
        <v>#N/A</v>
      </c>
      <c r="CK68" s="43" t="e">
        <f t="shared" ref="CK68:CK71" si="142">VLOOKUP(CE68*CF68,likelihood,2,FALSE)</f>
        <v>#N/A</v>
      </c>
      <c r="CL68" s="43" t="e">
        <f t="shared" ref="CL68:CL71" si="143">VLOOKUP(CK68*CG68,biorisk,2,FALSE)</f>
        <v>#N/A</v>
      </c>
      <c r="CM68" s="44"/>
      <c r="CN68" s="44"/>
      <c r="CO68" s="181" t="e">
        <f t="shared" si="28"/>
        <v>#N/A</v>
      </c>
      <c r="CP68" s="42" t="e">
        <f t="shared" ref="CP68:CP73" si="144">VLOOKUP(CL68&amp;CN68,futurerisk,3,FALSE)</f>
        <v>#N/A</v>
      </c>
      <c r="CQ68" s="296"/>
      <c r="CW68" s="230"/>
      <c r="CX68" s="21"/>
      <c r="CY68" s="21"/>
      <c r="CZ68" s="21"/>
      <c r="DA68" s="21"/>
      <c r="DB68" s="181" t="e">
        <f t="shared" si="37"/>
        <v>#N/A</v>
      </c>
      <c r="DC68" s="42" t="e">
        <f t="shared" ref="DC68:DC73" si="145">VLOOKUP(DD68*CZ68,biorisk,3,FALSE)</f>
        <v>#N/A</v>
      </c>
      <c r="DD68" s="43" t="e">
        <f t="shared" ref="DD68:DD73" si="146">VLOOKUP(CX68*CY68,likelihood,2,FALSE)</f>
        <v>#N/A</v>
      </c>
      <c r="DE68" s="43" t="e">
        <f t="shared" ref="DE68:DE73" si="147">VLOOKUP(DD68*CZ68,biorisk,2,FALSE)</f>
        <v>#N/A</v>
      </c>
      <c r="DF68" s="44"/>
      <c r="DG68" s="44"/>
      <c r="DH68" s="181" t="e">
        <f t="shared" si="29"/>
        <v>#N/A</v>
      </c>
      <c r="DI68" s="42" t="e">
        <f t="shared" ref="DI68:DI73" si="148">VLOOKUP(DE68&amp;DG68,futurerisk,3,FALSE)</f>
        <v>#N/A</v>
      </c>
      <c r="DJ68" s="296"/>
    </row>
    <row r="69" spans="1:120" ht="83" customHeight="1">
      <c r="A69" s="32" t="s">
        <v>155</v>
      </c>
      <c r="B69" s="25" t="s">
        <v>96</v>
      </c>
      <c r="C69" s="25" t="s">
        <v>54</v>
      </c>
      <c r="D69" s="37" t="s">
        <v>116</v>
      </c>
      <c r="E69" s="17">
        <v>66</v>
      </c>
      <c r="F69" s="37" t="s">
        <v>574</v>
      </c>
      <c r="G69" s="21"/>
      <c r="H69" s="21"/>
      <c r="I69" s="21"/>
      <c r="J69" s="34"/>
      <c r="K69" s="181" t="e">
        <f t="shared" si="31"/>
        <v>#N/A</v>
      </c>
      <c r="L69" s="42" t="e">
        <f t="shared" si="128"/>
        <v>#N/A</v>
      </c>
      <c r="M69" s="43" t="e">
        <f t="shared" si="129"/>
        <v>#N/A</v>
      </c>
      <c r="N69" s="43" t="e">
        <f t="shared" si="130"/>
        <v>#N/A</v>
      </c>
      <c r="O69" s="44"/>
      <c r="P69" s="44"/>
      <c r="Q69" s="181" t="e">
        <f t="shared" ref="Q69:Q73" si="149">(N69&amp;P69)</f>
        <v>#N/A</v>
      </c>
      <c r="R69" s="42" t="e">
        <f t="shared" si="131"/>
        <v>#N/A</v>
      </c>
      <c r="S69" s="296"/>
      <c r="Y69" s="230"/>
      <c r="Z69" s="21"/>
      <c r="AA69" s="21"/>
      <c r="AB69" s="21"/>
      <c r="AC69" s="34"/>
      <c r="AD69" s="181" t="e">
        <f t="shared" si="32"/>
        <v>#N/A</v>
      </c>
      <c r="AE69" s="42" t="e">
        <f t="shared" si="132"/>
        <v>#N/A</v>
      </c>
      <c r="AF69" s="43" t="e">
        <f t="shared" si="133"/>
        <v>#N/A</v>
      </c>
      <c r="AG69" s="43" t="e">
        <f t="shared" si="134"/>
        <v>#N/A</v>
      </c>
      <c r="AH69" s="44"/>
      <c r="AI69" s="44"/>
      <c r="AJ69" s="181" t="e">
        <f t="shared" ref="AJ69:AJ73" si="150">(AG69&amp;AI69)</f>
        <v>#N/A</v>
      </c>
      <c r="AK69" s="42" t="e">
        <f t="shared" si="104"/>
        <v>#N/A</v>
      </c>
      <c r="AL69" s="296"/>
      <c r="AR69" s="244"/>
      <c r="AS69" s="21"/>
      <c r="AT69" s="21"/>
      <c r="AU69" s="21"/>
      <c r="AV69" s="34"/>
      <c r="AW69" s="181" t="e">
        <f t="shared" si="34"/>
        <v>#N/A</v>
      </c>
      <c r="AX69" s="42" t="e">
        <f t="shared" si="135"/>
        <v>#N/A</v>
      </c>
      <c r="AY69" s="43" t="e">
        <f t="shared" si="136"/>
        <v>#N/A</v>
      </c>
      <c r="AZ69" s="43" t="e">
        <f t="shared" si="137"/>
        <v>#N/A</v>
      </c>
      <c r="BA69" s="44"/>
      <c r="BB69" s="44"/>
      <c r="BC69" s="181" t="e">
        <f t="shared" ref="BC69:BC73" si="151">(AZ69&amp;BB69)</f>
        <v>#N/A</v>
      </c>
      <c r="BD69" s="42" t="e">
        <f t="shared" si="102"/>
        <v>#N/A</v>
      </c>
      <c r="BE69" s="296"/>
      <c r="BK69" s="230"/>
      <c r="BL69" s="399"/>
      <c r="BM69" s="399"/>
      <c r="BN69" s="399"/>
      <c r="BO69" s="400"/>
      <c r="BP69" s="181" t="e">
        <f t="shared" si="35"/>
        <v>#N/A</v>
      </c>
      <c r="BQ69" s="42" t="e">
        <f t="shared" si="138"/>
        <v>#N/A</v>
      </c>
      <c r="BR69" s="43" t="e">
        <f t="shared" si="139"/>
        <v>#N/A</v>
      </c>
      <c r="BS69" s="43" t="e">
        <f t="shared" si="140"/>
        <v>#N/A</v>
      </c>
      <c r="BT69" s="44"/>
      <c r="BU69" s="44"/>
      <c r="BV69" s="181" t="e">
        <f t="shared" ref="BV69:BV73" si="152">(BS69&amp;BU69)</f>
        <v>#N/A</v>
      </c>
      <c r="BW69" s="42" t="e">
        <f t="shared" si="103"/>
        <v>#N/A</v>
      </c>
      <c r="BX69" s="296"/>
      <c r="CD69" s="230"/>
      <c r="CE69" s="21"/>
      <c r="CF69" s="21"/>
      <c r="CG69" s="21"/>
      <c r="CH69" s="34"/>
      <c r="CI69" s="181" t="e">
        <f t="shared" si="36"/>
        <v>#N/A</v>
      </c>
      <c r="CJ69" s="42" t="e">
        <f t="shared" si="141"/>
        <v>#N/A</v>
      </c>
      <c r="CK69" s="43" t="e">
        <f t="shared" si="142"/>
        <v>#N/A</v>
      </c>
      <c r="CL69" s="43" t="e">
        <f t="shared" si="143"/>
        <v>#N/A</v>
      </c>
      <c r="CM69" s="44"/>
      <c r="CN69" s="44"/>
      <c r="CO69" s="181" t="e">
        <f t="shared" ref="CO69:CO73" si="153">(CL69&amp;CN69)</f>
        <v>#N/A</v>
      </c>
      <c r="CP69" s="42" t="e">
        <f t="shared" si="144"/>
        <v>#N/A</v>
      </c>
      <c r="CQ69" s="296"/>
      <c r="CW69" s="230"/>
      <c r="CX69" s="21"/>
      <c r="CY69" s="21"/>
      <c r="CZ69" s="21"/>
      <c r="DA69" s="34"/>
      <c r="DB69" s="181" t="e">
        <f t="shared" si="37"/>
        <v>#N/A</v>
      </c>
      <c r="DC69" s="42" t="e">
        <f t="shared" si="145"/>
        <v>#N/A</v>
      </c>
      <c r="DD69" s="43" t="e">
        <f t="shared" si="146"/>
        <v>#N/A</v>
      </c>
      <c r="DE69" s="43" t="e">
        <f t="shared" si="147"/>
        <v>#N/A</v>
      </c>
      <c r="DF69" s="44"/>
      <c r="DG69" s="44"/>
      <c r="DH69" s="181" t="e">
        <f t="shared" ref="DH69:DH73" si="154">(DE69&amp;DG69)</f>
        <v>#N/A</v>
      </c>
      <c r="DI69" s="42" t="e">
        <f t="shared" si="148"/>
        <v>#N/A</v>
      </c>
      <c r="DJ69" s="296"/>
    </row>
    <row r="70" spans="1:120" ht="163.5" customHeight="1">
      <c r="A70" s="29" t="s">
        <v>577</v>
      </c>
      <c r="B70" s="25" t="s">
        <v>117</v>
      </c>
      <c r="C70" s="24" t="s">
        <v>51</v>
      </c>
      <c r="D70" s="37" t="s">
        <v>118</v>
      </c>
      <c r="E70" s="17">
        <v>67</v>
      </c>
      <c r="F70" s="37" t="s">
        <v>578</v>
      </c>
      <c r="G70" s="21">
        <v>-1</v>
      </c>
      <c r="H70" s="21">
        <v>-1</v>
      </c>
      <c r="I70" s="21">
        <v>-1</v>
      </c>
      <c r="J70" s="34"/>
      <c r="K70" s="181" t="e">
        <f t="shared" ref="K70:K73" si="155">(M70*I70)</f>
        <v>#N/A</v>
      </c>
      <c r="L70" s="42" t="e">
        <f t="shared" si="128"/>
        <v>#N/A</v>
      </c>
      <c r="M70" s="43" t="e">
        <f t="shared" si="129"/>
        <v>#N/A</v>
      </c>
      <c r="N70" s="43" t="e">
        <f t="shared" si="130"/>
        <v>#N/A</v>
      </c>
      <c r="O70" s="44">
        <v>-1</v>
      </c>
      <c r="P70" s="44">
        <v>-1</v>
      </c>
      <c r="Q70" s="181" t="e">
        <f t="shared" si="149"/>
        <v>#N/A</v>
      </c>
      <c r="R70" s="42" t="e">
        <f t="shared" si="131"/>
        <v>#N/A</v>
      </c>
      <c r="S70" s="296" t="s">
        <v>174</v>
      </c>
      <c r="T70" s="188" t="s">
        <v>869</v>
      </c>
      <c r="Y70" s="230" t="s">
        <v>870</v>
      </c>
      <c r="Z70" s="21">
        <v>-1</v>
      </c>
      <c r="AA70" s="21">
        <v>-1</v>
      </c>
      <c r="AB70" s="21">
        <v>-1</v>
      </c>
      <c r="AC70" s="34"/>
      <c r="AD70" s="181" t="e">
        <f t="shared" ref="AD70:AD73" si="156">(AF70*AB70)</f>
        <v>#N/A</v>
      </c>
      <c r="AE70" s="42" t="e">
        <f t="shared" si="132"/>
        <v>#N/A</v>
      </c>
      <c r="AF70" s="43" t="e">
        <f t="shared" si="133"/>
        <v>#N/A</v>
      </c>
      <c r="AG70" s="43" t="e">
        <f t="shared" si="134"/>
        <v>#N/A</v>
      </c>
      <c r="AH70" s="44">
        <v>-1</v>
      </c>
      <c r="AI70" s="44">
        <v>-1</v>
      </c>
      <c r="AJ70" s="181" t="e">
        <f t="shared" si="150"/>
        <v>#N/A</v>
      </c>
      <c r="AK70" s="42" t="e">
        <f t="shared" si="104"/>
        <v>#N/A</v>
      </c>
      <c r="AL70" s="296"/>
      <c r="AM70" s="188" t="s">
        <v>869</v>
      </c>
      <c r="AN70" s="188"/>
      <c r="AO70" s="188"/>
      <c r="AP70" s="188"/>
      <c r="AQ70" s="188"/>
      <c r="AR70" s="230" t="s">
        <v>870</v>
      </c>
      <c r="AS70" s="21">
        <v>-1</v>
      </c>
      <c r="AT70" s="21">
        <v>-1</v>
      </c>
      <c r="AU70" s="21">
        <v>-1</v>
      </c>
      <c r="AV70" s="34"/>
      <c r="AW70" s="181" t="e">
        <f t="shared" ref="AW70:AW73" si="157">(AY70*AU70)</f>
        <v>#N/A</v>
      </c>
      <c r="AX70" s="42" t="e">
        <f t="shared" si="135"/>
        <v>#N/A</v>
      </c>
      <c r="AY70" s="43" t="e">
        <f t="shared" si="136"/>
        <v>#N/A</v>
      </c>
      <c r="AZ70" s="43" t="e">
        <f t="shared" si="137"/>
        <v>#N/A</v>
      </c>
      <c r="BA70" s="44">
        <v>-1</v>
      </c>
      <c r="BB70" s="44">
        <v>-1</v>
      </c>
      <c r="BC70" s="181" t="e">
        <f t="shared" si="151"/>
        <v>#N/A</v>
      </c>
      <c r="BD70" s="42" t="e">
        <f t="shared" si="102"/>
        <v>#N/A</v>
      </c>
      <c r="BE70" s="296"/>
      <c r="BF70" s="188" t="s">
        <v>829</v>
      </c>
      <c r="BK70" s="230"/>
      <c r="BL70" s="399">
        <v>-1</v>
      </c>
      <c r="BM70" s="399">
        <v>-1</v>
      </c>
      <c r="BN70" s="399">
        <v>-1</v>
      </c>
      <c r="BO70" s="400"/>
      <c r="BP70" s="181" t="e">
        <f t="shared" ref="BP70:BP73" si="158">(BR70*BN70)</f>
        <v>#N/A</v>
      </c>
      <c r="BQ70" s="42" t="e">
        <f t="shared" si="138"/>
        <v>#N/A</v>
      </c>
      <c r="BR70" s="43" t="e">
        <f t="shared" si="139"/>
        <v>#N/A</v>
      </c>
      <c r="BS70" s="43" t="e">
        <f t="shared" si="140"/>
        <v>#N/A</v>
      </c>
      <c r="BT70" s="44">
        <v>-1</v>
      </c>
      <c r="BU70" s="44">
        <v>-1</v>
      </c>
      <c r="BV70" s="181" t="e">
        <f t="shared" si="152"/>
        <v>#N/A</v>
      </c>
      <c r="BW70" s="42" t="e">
        <f t="shared" si="103"/>
        <v>#N/A</v>
      </c>
      <c r="BX70" s="296"/>
      <c r="BY70" s="188" t="s">
        <v>829</v>
      </c>
      <c r="CD70" s="230"/>
      <c r="CE70" s="21">
        <v>-1</v>
      </c>
      <c r="CF70" s="21">
        <v>-1</v>
      </c>
      <c r="CG70" s="21">
        <v>-1</v>
      </c>
      <c r="CH70" s="34"/>
      <c r="CI70" s="181" t="e">
        <f t="shared" ref="CI70:CI73" si="159">(CK70*CG70)</f>
        <v>#N/A</v>
      </c>
      <c r="CJ70" s="42" t="e">
        <f>VLOOKUP(CK70*CG70,biorisk,3,FALSE)</f>
        <v>#N/A</v>
      </c>
      <c r="CK70" s="43" t="e">
        <f>VLOOKUP(CE70*CF70,likelihood,2,FALSE)</f>
        <v>#N/A</v>
      </c>
      <c r="CL70" s="43" t="e">
        <f>VLOOKUP(CK70*CG70,biorisk,2,FALSE)</f>
        <v>#N/A</v>
      </c>
      <c r="CM70" s="44">
        <v>-1</v>
      </c>
      <c r="CN70" s="44">
        <v>-1</v>
      </c>
      <c r="CO70" s="181" t="e">
        <f t="shared" si="153"/>
        <v>#N/A</v>
      </c>
      <c r="CP70" s="42" t="e">
        <f t="shared" si="144"/>
        <v>#N/A</v>
      </c>
      <c r="CQ70" s="296"/>
      <c r="CR70" s="188" t="s">
        <v>829</v>
      </c>
      <c r="CW70" s="230"/>
      <c r="CX70" s="21">
        <v>-1</v>
      </c>
      <c r="CY70" s="21">
        <v>-1</v>
      </c>
      <c r="CZ70" s="21">
        <v>-1</v>
      </c>
      <c r="DA70" s="34"/>
      <c r="DB70" s="181" t="e">
        <f t="shared" ref="DB70:DB73" si="160">(DD70*CZ70)</f>
        <v>#N/A</v>
      </c>
      <c r="DC70" s="42" t="e">
        <f>VLOOKUP(DD70*CZ70,biorisk,3,FALSE)</f>
        <v>#N/A</v>
      </c>
      <c r="DD70" s="43" t="e">
        <f>VLOOKUP(CX70*CY70,likelihood,2,FALSE)</f>
        <v>#N/A</v>
      </c>
      <c r="DE70" s="43" t="e">
        <f>VLOOKUP(DD70*CZ70,biorisk,2,FALSE)</f>
        <v>#N/A</v>
      </c>
      <c r="DF70" s="44">
        <v>-1</v>
      </c>
      <c r="DG70" s="44">
        <v>-1</v>
      </c>
      <c r="DH70" s="181" t="e">
        <f t="shared" si="154"/>
        <v>#N/A</v>
      </c>
      <c r="DI70" s="42" t="e">
        <f t="shared" si="148"/>
        <v>#N/A</v>
      </c>
      <c r="DJ70" s="296"/>
      <c r="DK70" s="188" t="s">
        <v>871</v>
      </c>
    </row>
    <row r="71" spans="1:120" ht="190.5" customHeight="1">
      <c r="A71" s="31" t="s">
        <v>577</v>
      </c>
      <c r="B71" s="25" t="s">
        <v>117</v>
      </c>
      <c r="C71" s="24" t="s">
        <v>51</v>
      </c>
      <c r="D71" s="37" t="s">
        <v>119</v>
      </c>
      <c r="E71" s="17">
        <v>68</v>
      </c>
      <c r="F71" s="37" t="s">
        <v>594</v>
      </c>
      <c r="G71" s="21">
        <v>1</v>
      </c>
      <c r="H71" s="21">
        <v>3</v>
      </c>
      <c r="I71" s="21">
        <v>4</v>
      </c>
      <c r="J71" s="34" t="s">
        <v>157</v>
      </c>
      <c r="K71" s="181" t="e">
        <f t="shared" si="155"/>
        <v>#N/A</v>
      </c>
      <c r="L71" s="42" t="e">
        <f t="shared" si="128"/>
        <v>#N/A</v>
      </c>
      <c r="M71" s="43" t="e">
        <f t="shared" si="129"/>
        <v>#N/A</v>
      </c>
      <c r="N71" s="43" t="e">
        <f t="shared" si="130"/>
        <v>#N/A</v>
      </c>
      <c r="O71" s="44">
        <v>2</v>
      </c>
      <c r="P71" s="44">
        <v>4</v>
      </c>
      <c r="Q71" s="181" t="e">
        <f t="shared" si="149"/>
        <v>#N/A</v>
      </c>
      <c r="R71" s="42" t="e">
        <f t="shared" si="131"/>
        <v>#N/A</v>
      </c>
      <c r="S71" s="296" t="s">
        <v>174</v>
      </c>
      <c r="T71" s="188" t="s">
        <v>872</v>
      </c>
      <c r="Y71" s="230" t="s">
        <v>873</v>
      </c>
      <c r="Z71" s="21">
        <v>5</v>
      </c>
      <c r="AA71" s="21">
        <v>5</v>
      </c>
      <c r="AB71" s="21">
        <v>5</v>
      </c>
      <c r="AC71" s="34" t="s">
        <v>179</v>
      </c>
      <c r="AD71" s="181" t="e">
        <f t="shared" si="156"/>
        <v>#N/A</v>
      </c>
      <c r="AE71" s="42" t="e">
        <f t="shared" si="132"/>
        <v>#N/A</v>
      </c>
      <c r="AF71" s="43" t="e">
        <f t="shared" si="133"/>
        <v>#N/A</v>
      </c>
      <c r="AG71" s="43" t="e">
        <f t="shared" si="134"/>
        <v>#N/A</v>
      </c>
      <c r="AH71" s="44">
        <v>2</v>
      </c>
      <c r="AI71" s="44">
        <v>4</v>
      </c>
      <c r="AJ71" s="181" t="e">
        <f t="shared" si="150"/>
        <v>#N/A</v>
      </c>
      <c r="AK71" s="42" t="e">
        <f t="shared" si="104"/>
        <v>#N/A</v>
      </c>
      <c r="AL71" s="296"/>
      <c r="AM71" s="188" t="s">
        <v>874</v>
      </c>
      <c r="AN71" s="188"/>
      <c r="AO71" s="188"/>
      <c r="AP71" s="188"/>
      <c r="AQ71" s="188"/>
      <c r="AR71" s="230" t="s">
        <v>873</v>
      </c>
      <c r="AS71" s="21">
        <v>-1</v>
      </c>
      <c r="AT71" s="21">
        <v>-1</v>
      </c>
      <c r="AU71" s="21">
        <v>-1</v>
      </c>
      <c r="AV71" s="34"/>
      <c r="AW71" s="181" t="e">
        <f t="shared" si="157"/>
        <v>#N/A</v>
      </c>
      <c r="AX71" s="42" t="e">
        <f>VLOOKUP(AY71*AU71,biorisk,3,FALSE)</f>
        <v>#N/A</v>
      </c>
      <c r="AY71" s="43" t="e">
        <f>VLOOKUP(AS71*AT71,likelihood,2,FALSE)</f>
        <v>#N/A</v>
      </c>
      <c r="AZ71" s="43" t="e">
        <f>VLOOKUP(AY71*AU71,biorisk,2,FALSE)</f>
        <v>#N/A</v>
      </c>
      <c r="BA71" s="44">
        <v>-1</v>
      </c>
      <c r="BB71" s="44">
        <v>-1</v>
      </c>
      <c r="BC71" s="181" t="e">
        <f t="shared" si="151"/>
        <v>#N/A</v>
      </c>
      <c r="BD71" s="42" t="e">
        <f t="shared" si="102"/>
        <v>#N/A</v>
      </c>
      <c r="BE71" s="296"/>
      <c r="BF71" s="188" t="s">
        <v>875</v>
      </c>
      <c r="BK71" s="230"/>
      <c r="BL71" s="399">
        <v>-1</v>
      </c>
      <c r="BM71" s="399">
        <v>-1</v>
      </c>
      <c r="BN71" s="399">
        <v>-1</v>
      </c>
      <c r="BO71" s="400"/>
      <c r="BP71" s="181" t="e">
        <f t="shared" si="158"/>
        <v>#N/A</v>
      </c>
      <c r="BQ71" s="42" t="e">
        <f t="shared" si="138"/>
        <v>#N/A</v>
      </c>
      <c r="BR71" s="43" t="e">
        <f t="shared" si="139"/>
        <v>#N/A</v>
      </c>
      <c r="BS71" s="43" t="e">
        <f t="shared" si="140"/>
        <v>#N/A</v>
      </c>
      <c r="BT71" s="44">
        <v>-1</v>
      </c>
      <c r="BU71" s="44">
        <v>-1</v>
      </c>
      <c r="BV71" s="181" t="e">
        <f t="shared" si="152"/>
        <v>#N/A</v>
      </c>
      <c r="BW71" s="42" t="e">
        <f t="shared" si="103"/>
        <v>#N/A</v>
      </c>
      <c r="BX71" s="296"/>
      <c r="BY71" s="188" t="s">
        <v>876</v>
      </c>
      <c r="CD71" s="230"/>
      <c r="CE71" s="21">
        <v>5</v>
      </c>
      <c r="CF71" s="21">
        <v>5</v>
      </c>
      <c r="CG71" s="21">
        <v>5</v>
      </c>
      <c r="CH71" s="34" t="s">
        <v>179</v>
      </c>
      <c r="CI71" s="181" t="e">
        <f t="shared" si="159"/>
        <v>#N/A</v>
      </c>
      <c r="CJ71" s="42" t="e">
        <f t="shared" si="141"/>
        <v>#N/A</v>
      </c>
      <c r="CK71" s="43" t="e">
        <f t="shared" si="142"/>
        <v>#N/A</v>
      </c>
      <c r="CL71" s="43" t="e">
        <f t="shared" si="143"/>
        <v>#N/A</v>
      </c>
      <c r="CM71" s="44">
        <v>2</v>
      </c>
      <c r="CN71" s="44">
        <v>4</v>
      </c>
      <c r="CO71" s="181" t="e">
        <f t="shared" si="153"/>
        <v>#N/A</v>
      </c>
      <c r="CP71" s="42" t="e">
        <f t="shared" si="144"/>
        <v>#N/A</v>
      </c>
      <c r="CQ71" s="296"/>
      <c r="CR71" s="188" t="s">
        <v>877</v>
      </c>
      <c r="CW71" s="230"/>
      <c r="CX71" s="21">
        <v>5</v>
      </c>
      <c r="CY71" s="21">
        <v>5</v>
      </c>
      <c r="CZ71" s="21">
        <v>5</v>
      </c>
      <c r="DA71" s="34"/>
      <c r="DB71" s="181" t="e">
        <f t="shared" si="160"/>
        <v>#N/A</v>
      </c>
      <c r="DC71" s="42" t="e">
        <f>VLOOKUP(DD71*CZ71,biorisk,3,FALSE)</f>
        <v>#N/A</v>
      </c>
      <c r="DD71" s="43" t="e">
        <f t="shared" si="146"/>
        <v>#N/A</v>
      </c>
      <c r="DE71" s="43" t="e">
        <f t="shared" si="147"/>
        <v>#N/A</v>
      </c>
      <c r="DF71" s="44">
        <v>5</v>
      </c>
      <c r="DG71" s="44">
        <v>5</v>
      </c>
      <c r="DH71" s="181" t="e">
        <f t="shared" si="154"/>
        <v>#N/A</v>
      </c>
      <c r="DI71" s="42" t="e">
        <f t="shared" si="148"/>
        <v>#N/A</v>
      </c>
      <c r="DJ71" s="296"/>
      <c r="DK71" s="188" t="s">
        <v>878</v>
      </c>
    </row>
    <row r="72" spans="1:120" ht="192.75" customHeight="1">
      <c r="A72" s="29" t="s">
        <v>577</v>
      </c>
      <c r="B72" s="25" t="s">
        <v>117</v>
      </c>
      <c r="C72" s="24" t="s">
        <v>51</v>
      </c>
      <c r="D72" s="37" t="s">
        <v>120</v>
      </c>
      <c r="E72" s="17">
        <v>69</v>
      </c>
      <c r="F72" s="37" t="s">
        <v>756</v>
      </c>
      <c r="G72" s="21">
        <v>5</v>
      </c>
      <c r="H72" s="21">
        <v>3</v>
      </c>
      <c r="I72" s="21">
        <v>4</v>
      </c>
      <c r="J72" s="34" t="s">
        <v>165</v>
      </c>
      <c r="K72" s="181" t="e">
        <f t="shared" si="155"/>
        <v>#N/A</v>
      </c>
      <c r="L72" s="42" t="e">
        <f t="shared" si="128"/>
        <v>#N/A</v>
      </c>
      <c r="M72" s="43" t="e">
        <f t="shared" si="129"/>
        <v>#N/A</v>
      </c>
      <c r="N72" s="43" t="e">
        <f t="shared" si="130"/>
        <v>#N/A</v>
      </c>
      <c r="O72" s="44">
        <v>3</v>
      </c>
      <c r="P72" s="44">
        <v>3</v>
      </c>
      <c r="Q72" s="181" t="e">
        <f t="shared" si="149"/>
        <v>#N/A</v>
      </c>
      <c r="R72" s="42" t="e">
        <f t="shared" si="131"/>
        <v>#N/A</v>
      </c>
      <c r="S72" s="296" t="s">
        <v>174</v>
      </c>
      <c r="T72" s="188" t="s">
        <v>879</v>
      </c>
      <c r="Y72" s="230" t="s">
        <v>880</v>
      </c>
      <c r="Z72" s="21">
        <v>5</v>
      </c>
      <c r="AA72" s="21">
        <v>3</v>
      </c>
      <c r="AB72" s="21">
        <v>4</v>
      </c>
      <c r="AC72" s="34" t="s">
        <v>165</v>
      </c>
      <c r="AD72" s="181" t="e">
        <f t="shared" si="156"/>
        <v>#N/A</v>
      </c>
      <c r="AE72" s="42" t="e">
        <f t="shared" si="132"/>
        <v>#N/A</v>
      </c>
      <c r="AF72" s="43" t="e">
        <f t="shared" si="133"/>
        <v>#N/A</v>
      </c>
      <c r="AG72" s="43" t="e">
        <f t="shared" si="134"/>
        <v>#N/A</v>
      </c>
      <c r="AH72" s="44">
        <v>3</v>
      </c>
      <c r="AI72" s="44">
        <v>3</v>
      </c>
      <c r="AJ72" s="181" t="e">
        <f t="shared" si="150"/>
        <v>#N/A</v>
      </c>
      <c r="AK72" s="42" t="e">
        <f t="shared" si="104"/>
        <v>#N/A</v>
      </c>
      <c r="AL72" s="296"/>
      <c r="AM72" s="188" t="s">
        <v>879</v>
      </c>
      <c r="AR72" s="244"/>
      <c r="AS72" s="21"/>
      <c r="AT72" s="21"/>
      <c r="AU72" s="21"/>
      <c r="AV72" s="34"/>
      <c r="AW72" s="181" t="e">
        <f t="shared" si="157"/>
        <v>#N/A</v>
      </c>
      <c r="AX72" s="42" t="e">
        <f t="shared" si="135"/>
        <v>#N/A</v>
      </c>
      <c r="AY72" s="43" t="e">
        <f t="shared" si="136"/>
        <v>#N/A</v>
      </c>
      <c r="AZ72" s="43" t="e">
        <f t="shared" si="137"/>
        <v>#N/A</v>
      </c>
      <c r="BA72" s="44"/>
      <c r="BB72" s="44"/>
      <c r="BC72" s="181" t="e">
        <f t="shared" si="151"/>
        <v>#N/A</v>
      </c>
      <c r="BD72" s="42" t="e">
        <f t="shared" si="102"/>
        <v>#N/A</v>
      </c>
      <c r="BE72" s="296"/>
      <c r="BF72" s="188" t="s">
        <v>853</v>
      </c>
      <c r="BK72" s="230"/>
      <c r="BL72" s="399"/>
      <c r="BM72" s="399"/>
      <c r="BN72" s="399"/>
      <c r="BO72" s="400"/>
      <c r="BP72" s="181" t="e">
        <f t="shared" si="158"/>
        <v>#N/A</v>
      </c>
      <c r="BQ72" s="42" t="e">
        <f t="shared" si="138"/>
        <v>#N/A</v>
      </c>
      <c r="BR72" s="43" t="e">
        <f t="shared" si="139"/>
        <v>#N/A</v>
      </c>
      <c r="BS72" s="43" t="e">
        <f>VLOOKUP(BR72*BN73,biorisk,2,FALSE)</f>
        <v>#N/A</v>
      </c>
      <c r="BT72" s="44"/>
      <c r="BU72" s="44"/>
      <c r="BV72" s="181" t="e">
        <f t="shared" si="152"/>
        <v>#N/A</v>
      </c>
      <c r="BW72" s="42" t="e">
        <f t="shared" si="103"/>
        <v>#N/A</v>
      </c>
      <c r="BX72" s="296"/>
      <c r="BY72" s="188" t="s">
        <v>881</v>
      </c>
      <c r="CD72" s="230"/>
      <c r="CE72" s="21">
        <v>-1</v>
      </c>
      <c r="CF72" s="21">
        <v>-1</v>
      </c>
      <c r="CG72" s="21">
        <v>-1</v>
      </c>
      <c r="CH72" s="34"/>
      <c r="CI72" s="181" t="e">
        <f t="shared" si="159"/>
        <v>#N/A</v>
      </c>
      <c r="CJ72" s="42" t="e">
        <f>VLOOKUP(CK72*CG72,biorisk,3,FALSE)</f>
        <v>#N/A</v>
      </c>
      <c r="CK72" s="43" t="e">
        <f>VLOOKUP(CE72*CF72,likelihood,2,FALSE)</f>
        <v>#N/A</v>
      </c>
      <c r="CL72" s="43" t="e">
        <f>VLOOKUP(CK72*CG72,biorisk,2,FALSE)</f>
        <v>#N/A</v>
      </c>
      <c r="CM72" s="44">
        <v>-1</v>
      </c>
      <c r="CN72" s="44">
        <v>-1</v>
      </c>
      <c r="CO72" s="181" t="e">
        <f t="shared" si="153"/>
        <v>#N/A</v>
      </c>
      <c r="CP72" s="42" t="e">
        <f t="shared" si="144"/>
        <v>#N/A</v>
      </c>
      <c r="CQ72" s="296"/>
      <c r="CR72" s="188" t="s">
        <v>882</v>
      </c>
      <c r="CW72" s="230"/>
      <c r="CX72" s="21">
        <v>5</v>
      </c>
      <c r="CY72" s="21">
        <v>5</v>
      </c>
      <c r="CZ72" s="21">
        <v>5</v>
      </c>
      <c r="DA72" s="34"/>
      <c r="DB72" s="181" t="e">
        <f t="shared" si="160"/>
        <v>#N/A</v>
      </c>
      <c r="DC72" s="42" t="e">
        <f>VLOOKUP(DD72*CZ72,biorisk,3,FALSE)</f>
        <v>#N/A</v>
      </c>
      <c r="DD72" s="43" t="e">
        <f t="shared" si="146"/>
        <v>#N/A</v>
      </c>
      <c r="DE72" s="43" t="e">
        <f t="shared" si="147"/>
        <v>#N/A</v>
      </c>
      <c r="DF72" s="44">
        <v>5</v>
      </c>
      <c r="DG72" s="44">
        <v>5</v>
      </c>
      <c r="DH72" s="181" t="e">
        <f t="shared" si="154"/>
        <v>#N/A</v>
      </c>
      <c r="DI72" s="42" t="e">
        <f t="shared" si="148"/>
        <v>#N/A</v>
      </c>
      <c r="DJ72" s="296"/>
      <c r="DK72" s="188" t="s">
        <v>878</v>
      </c>
    </row>
    <row r="73" spans="1:120" ht="83" customHeight="1" thickBot="1">
      <c r="A73" s="31" t="s">
        <v>577</v>
      </c>
      <c r="B73" s="25" t="s">
        <v>117</v>
      </c>
      <c r="C73" s="24" t="s">
        <v>51</v>
      </c>
      <c r="D73" s="37" t="s">
        <v>121</v>
      </c>
      <c r="E73" s="17">
        <v>70</v>
      </c>
      <c r="F73" s="37" t="s">
        <v>613</v>
      </c>
      <c r="G73" s="21">
        <v>-1</v>
      </c>
      <c r="H73" s="21">
        <v>-1</v>
      </c>
      <c r="I73" s="21">
        <v>-1</v>
      </c>
      <c r="J73" s="34"/>
      <c r="K73" s="181" t="e">
        <f t="shared" si="155"/>
        <v>#N/A</v>
      </c>
      <c r="L73" s="42" t="e">
        <f t="shared" si="128"/>
        <v>#N/A</v>
      </c>
      <c r="M73" s="43" t="e">
        <f t="shared" si="129"/>
        <v>#N/A</v>
      </c>
      <c r="N73" s="43" t="e">
        <f t="shared" si="130"/>
        <v>#N/A</v>
      </c>
      <c r="O73" s="44">
        <v>-1</v>
      </c>
      <c r="P73" s="44">
        <v>-1</v>
      </c>
      <c r="Q73" s="181" t="e">
        <f t="shared" si="149"/>
        <v>#N/A</v>
      </c>
      <c r="R73" s="42" t="e">
        <f t="shared" si="131"/>
        <v>#N/A</v>
      </c>
      <c r="S73" s="296" t="s">
        <v>174</v>
      </c>
      <c r="T73" s="233" t="s">
        <v>883</v>
      </c>
      <c r="U73" s="233"/>
      <c r="V73" s="233"/>
      <c r="W73" s="233"/>
      <c r="X73" s="233"/>
      <c r="Y73" s="234" t="s">
        <v>884</v>
      </c>
      <c r="Z73" s="21">
        <v>-1</v>
      </c>
      <c r="AA73" s="21">
        <v>-1</v>
      </c>
      <c r="AB73" s="21">
        <v>-1</v>
      </c>
      <c r="AC73" s="21"/>
      <c r="AD73" s="181" t="e">
        <f t="shared" si="156"/>
        <v>#N/A</v>
      </c>
      <c r="AE73" s="42" t="e">
        <f t="shared" si="132"/>
        <v>#N/A</v>
      </c>
      <c r="AF73" s="43" t="e">
        <f t="shared" si="133"/>
        <v>#N/A</v>
      </c>
      <c r="AG73" s="43" t="e">
        <f t="shared" si="134"/>
        <v>#N/A</v>
      </c>
      <c r="AH73" s="44">
        <v>-1</v>
      </c>
      <c r="AI73" s="44">
        <v>-1</v>
      </c>
      <c r="AJ73" s="181" t="e">
        <f t="shared" si="150"/>
        <v>#N/A</v>
      </c>
      <c r="AK73" s="42" t="e">
        <f t="shared" si="104"/>
        <v>#N/A</v>
      </c>
      <c r="AL73" s="296"/>
      <c r="AM73" s="233" t="s">
        <v>883</v>
      </c>
      <c r="AN73" s="233"/>
      <c r="AO73" s="233"/>
      <c r="AP73" s="233"/>
      <c r="AQ73" s="233"/>
      <c r="AR73" s="234" t="s">
        <v>884</v>
      </c>
      <c r="AS73" s="21">
        <v>-1</v>
      </c>
      <c r="AT73" s="21">
        <v>-1</v>
      </c>
      <c r="AU73" s="21">
        <v>-1</v>
      </c>
      <c r="AV73" s="34"/>
      <c r="AW73" s="181" t="e">
        <f t="shared" si="157"/>
        <v>#N/A</v>
      </c>
      <c r="AX73" s="42" t="e">
        <f>VLOOKUP(AY73*AU73,biorisk,3,FALSE)</f>
        <v>#N/A</v>
      </c>
      <c r="AY73" s="43" t="e">
        <f>VLOOKUP(AS73*AT73,likelihood,2,FALSE)</f>
        <v>#N/A</v>
      </c>
      <c r="AZ73" s="43" t="e">
        <f>VLOOKUP(AY73*AU73,biorisk,2,FALSE)</f>
        <v>#N/A</v>
      </c>
      <c r="BA73" s="44">
        <v>-1</v>
      </c>
      <c r="BB73" s="44">
        <v>-1</v>
      </c>
      <c r="BC73" s="181" t="e">
        <f t="shared" si="151"/>
        <v>#N/A</v>
      </c>
      <c r="BD73" s="42" t="e">
        <f t="shared" si="102"/>
        <v>#N/A</v>
      </c>
      <c r="BE73" s="296" t="s">
        <v>174</v>
      </c>
      <c r="BF73" s="233" t="s">
        <v>883</v>
      </c>
      <c r="BG73" s="233"/>
      <c r="BH73" s="233"/>
      <c r="BI73" s="233"/>
      <c r="BJ73" s="233"/>
      <c r="BK73" s="234" t="s">
        <v>884</v>
      </c>
      <c r="BL73" s="399">
        <v>-1</v>
      </c>
      <c r="BM73" s="399">
        <v>-1</v>
      </c>
      <c r="BN73" s="399">
        <v>-1</v>
      </c>
      <c r="BO73" s="400"/>
      <c r="BP73" s="181" t="e">
        <f t="shared" si="158"/>
        <v>#N/A</v>
      </c>
      <c r="BQ73" s="42" t="e">
        <f t="shared" si="138"/>
        <v>#N/A</v>
      </c>
      <c r="BR73" s="43" t="e">
        <f t="shared" si="139"/>
        <v>#N/A</v>
      </c>
      <c r="BS73" s="43" t="e">
        <f>VLOOKUP(BR73*BN73,biorisk,2,FALSE)</f>
        <v>#N/A</v>
      </c>
      <c r="BT73" s="44">
        <v>-1</v>
      </c>
      <c r="BU73" s="44">
        <v>-1</v>
      </c>
      <c r="BV73" s="181" t="e">
        <f t="shared" si="152"/>
        <v>#N/A</v>
      </c>
      <c r="BW73" s="42" t="e">
        <f t="shared" si="103"/>
        <v>#N/A</v>
      </c>
      <c r="BX73" s="296"/>
      <c r="BY73" s="233" t="s">
        <v>883</v>
      </c>
      <c r="BZ73" s="233"/>
      <c r="CA73" s="233"/>
      <c r="CB73" s="233"/>
      <c r="CC73" s="233"/>
      <c r="CD73" s="234" t="s">
        <v>884</v>
      </c>
      <c r="CE73" s="21">
        <v>-1</v>
      </c>
      <c r="CF73" s="21">
        <v>-1</v>
      </c>
      <c r="CG73" s="21">
        <v>-1</v>
      </c>
      <c r="CH73" s="34"/>
      <c r="CI73" s="181" t="e">
        <f t="shared" si="159"/>
        <v>#N/A</v>
      </c>
      <c r="CJ73" s="42" t="e">
        <f>VLOOKUP(CK73*CG73,biorisk,3,FALSE)</f>
        <v>#N/A</v>
      </c>
      <c r="CK73" s="43" t="e">
        <f>VLOOKUP(CE73*CF73,likelihood,2,FALSE)</f>
        <v>#N/A</v>
      </c>
      <c r="CL73" s="43" t="e">
        <f>VLOOKUP(CK73*CG73,biorisk,2,FALSE)</f>
        <v>#N/A</v>
      </c>
      <c r="CM73" s="44">
        <v>-1</v>
      </c>
      <c r="CN73" s="44">
        <v>-1</v>
      </c>
      <c r="CO73" s="181" t="e">
        <f t="shared" si="153"/>
        <v>#N/A</v>
      </c>
      <c r="CP73" s="42" t="e">
        <f t="shared" si="144"/>
        <v>#N/A</v>
      </c>
      <c r="CQ73" s="296"/>
      <c r="CR73" s="233" t="s">
        <v>883</v>
      </c>
      <c r="CS73" s="233"/>
      <c r="CT73" s="233"/>
      <c r="CU73" s="233"/>
      <c r="CV73" s="233"/>
      <c r="CW73" s="234" t="s">
        <v>884</v>
      </c>
      <c r="CX73" s="21"/>
      <c r="CY73" s="21"/>
      <c r="CZ73" s="21"/>
      <c r="DA73" s="21"/>
      <c r="DB73" s="181" t="e">
        <f t="shared" si="160"/>
        <v>#N/A</v>
      </c>
      <c r="DC73" s="42" t="e">
        <f t="shared" si="145"/>
        <v>#N/A</v>
      </c>
      <c r="DD73" s="43" t="e">
        <f t="shared" si="146"/>
        <v>#N/A</v>
      </c>
      <c r="DE73" s="43" t="e">
        <f t="shared" si="147"/>
        <v>#N/A</v>
      </c>
      <c r="DF73" s="44"/>
      <c r="DG73" s="44"/>
      <c r="DH73" s="181" t="e">
        <f t="shared" si="154"/>
        <v>#N/A</v>
      </c>
      <c r="DI73" s="42" t="e">
        <f t="shared" si="148"/>
        <v>#N/A</v>
      </c>
      <c r="DJ73" s="296"/>
      <c r="DK73" s="233" t="s">
        <v>883</v>
      </c>
      <c r="DL73" s="233"/>
      <c r="DM73" s="233"/>
      <c r="DN73" s="233"/>
      <c r="DO73" s="233"/>
      <c r="DP73" s="234" t="s">
        <v>884</v>
      </c>
    </row>
  </sheetData>
  <sheetProtection formatCells="0" formatColumns="0" formatRows="0" insertColumns="0" insertRows="0" insertHyperlinks="0" deleteColumns="0" deleteRows="0" selectLockedCells="1"/>
  <mergeCells count="30">
    <mergeCell ref="F1:R1"/>
    <mergeCell ref="Z1:AK1"/>
    <mergeCell ref="AS1:BD1"/>
    <mergeCell ref="BL1:BW1"/>
    <mergeCell ref="CE1:CP1"/>
    <mergeCell ref="CM2:CP2"/>
    <mergeCell ref="CX2:DA2"/>
    <mergeCell ref="DC2:DE2"/>
    <mergeCell ref="DF2:DI2"/>
    <mergeCell ref="FW1:GC1"/>
    <mergeCell ref="CX1:DI1"/>
    <mergeCell ref="DX1:EJ1"/>
    <mergeCell ref="EK1:EQ1"/>
    <mergeCell ref="ER1:EV1"/>
    <mergeCell ref="EW1:FL1"/>
    <mergeCell ref="FM1:FV1"/>
    <mergeCell ref="AH2:AK2"/>
    <mergeCell ref="AS2:AV2"/>
    <mergeCell ref="AX2:AZ2"/>
    <mergeCell ref="BA2:BD2"/>
    <mergeCell ref="CJ2:CL2"/>
    <mergeCell ref="BL2:BO2"/>
    <mergeCell ref="BQ2:BS2"/>
    <mergeCell ref="BT2:BW2"/>
    <mergeCell ref="CE2:CH2"/>
    <mergeCell ref="G2:J2"/>
    <mergeCell ref="L2:N2"/>
    <mergeCell ref="O2:R2"/>
    <mergeCell ref="Z2:AC2"/>
    <mergeCell ref="AE2:AG2"/>
  </mergeCells>
  <conditionalFormatting sqref="AE7 AE9:AE12 AE14:AE18 AE22 AE26:AE27 AE36 AE38:AE44 AE46:AE49 AE52:AE55 AE57:AE73 AE29:AE34">
    <cfRule type="cellIs" dxfId="1778" priority="1683" stopIfTrue="1" operator="equal">
      <formula>"Very High"</formula>
    </cfRule>
    <cfRule type="cellIs" dxfId="1777" priority="1684" stopIfTrue="1" operator="equal">
      <formula>"High"</formula>
    </cfRule>
    <cfRule type="cellIs" dxfId="1776" priority="1685" stopIfTrue="1" operator="equal">
      <formula>"Moderate"</formula>
    </cfRule>
  </conditionalFormatting>
  <conditionalFormatting sqref="AK4 AK7 AK9:AK12 AK14:AK18 AK22 AK24:AK34 AK36 AK38:AK44 AK46:AK49 AK52:AK55 AK57:AK73">
    <cfRule type="cellIs" dxfId="1775" priority="1680" stopIfTrue="1" operator="equal">
      <formula>"Very High"</formula>
    </cfRule>
    <cfRule type="cellIs" dxfId="1774" priority="1681" stopIfTrue="1" operator="equal">
      <formula>"High"</formula>
    </cfRule>
    <cfRule type="cellIs" dxfId="1773" priority="1682" stopIfTrue="1" operator="equal">
      <formula>"Moderate"</formula>
    </cfRule>
  </conditionalFormatting>
  <conditionalFormatting sqref="A4:A73">
    <cfRule type="expression" dxfId="1772" priority="1670">
      <formula>#REF!="Water Quality"</formula>
    </cfRule>
    <cfRule type="expression" dxfId="1771" priority="1671">
      <formula>#REF!="Hatcheries, Fisheries, and Genetics"</formula>
    </cfRule>
    <cfRule type="expression" dxfId="1770" priority="1672">
      <formula>#REF!="Habitat"</formula>
    </cfRule>
    <cfRule type="expression" dxfId="1769" priority="1673">
      <formula>#REF!="Ecology"</formula>
    </cfRule>
  </conditionalFormatting>
  <conditionalFormatting sqref="AX4 AX7 AX14:AX18 AX22 AX36 AX38 AX46:AX49 AX52:AX55 AX57:AX70 AX12 AX24:AX27 AX29:AX34 AX40 AX43:AX44 AX72">
    <cfRule type="cellIs" dxfId="1768" priority="1664" stopIfTrue="1" operator="equal">
      <formula>"Very High"</formula>
    </cfRule>
    <cfRule type="cellIs" dxfId="1767" priority="1665" stopIfTrue="1" operator="equal">
      <formula>"High"</formula>
    </cfRule>
    <cfRule type="cellIs" dxfId="1766" priority="1666" stopIfTrue="1" operator="equal">
      <formula>"Moderate"</formula>
    </cfRule>
  </conditionalFormatting>
  <conditionalFormatting sqref="BD4 BD7 BD9:BD12 BD14:BD18 BD22 BD24:BD34 BD36 BD38:BD44 BD46:BD49 BD52:BD55 BD57:BD73">
    <cfRule type="cellIs" dxfId="1765" priority="1661" stopIfTrue="1" operator="equal">
      <formula>"Very High"</formula>
    </cfRule>
    <cfRule type="cellIs" dxfId="1764" priority="1662" stopIfTrue="1" operator="equal">
      <formula>"High"</formula>
    </cfRule>
    <cfRule type="cellIs" dxfId="1763" priority="1663" stopIfTrue="1" operator="equal">
      <formula>"Moderate"</formula>
    </cfRule>
  </conditionalFormatting>
  <conditionalFormatting sqref="BQ7 BQ14:BQ18 BQ22 BQ26:BQ27 BQ39:BQ40 BQ46:BQ49 BQ52:BQ55 BQ63 BQ9 BQ12 BQ29:BQ34 BQ44 BQ65:BQ69 BQ72">
    <cfRule type="cellIs" dxfId="1762" priority="1658" stopIfTrue="1" operator="equal">
      <formula>"Very High"</formula>
    </cfRule>
    <cfRule type="cellIs" dxfId="1761" priority="1659" stopIfTrue="1" operator="equal">
      <formula>"High"</formula>
    </cfRule>
    <cfRule type="cellIs" dxfId="1760" priority="1660" stopIfTrue="1" operator="equal">
      <formula>"Moderate"</formula>
    </cfRule>
  </conditionalFormatting>
  <conditionalFormatting sqref="BW7 BW14:BW18 BW22 BW24:BW34 BW36 BW38:BW44 BW46:BW49 BW52:BW55 BW57:BW73 BW9 BW12">
    <cfRule type="cellIs" dxfId="1759" priority="1655" stopIfTrue="1" operator="equal">
      <formula>"Very High"</formula>
    </cfRule>
    <cfRule type="cellIs" dxfId="1758" priority="1656" stopIfTrue="1" operator="equal">
      <formula>"High"</formula>
    </cfRule>
    <cfRule type="cellIs" dxfId="1757" priority="1657" stopIfTrue="1" operator="equal">
      <formula>"Moderate"</formula>
    </cfRule>
  </conditionalFormatting>
  <conditionalFormatting sqref="L4 L7 L9:L12 L14:L18 L22 L26:L27 L36 L38:L41 L46:L49 L52:L53 L57:L72 L29:L34 L43:L44 L55">
    <cfRule type="cellIs" dxfId="1756" priority="1652" stopIfTrue="1" operator="equal">
      <formula>"Very High"</formula>
    </cfRule>
    <cfRule type="cellIs" dxfId="1755" priority="1653" stopIfTrue="1" operator="equal">
      <formula>"High"</formula>
    </cfRule>
    <cfRule type="cellIs" dxfId="1754" priority="1654" stopIfTrue="1" operator="equal">
      <formula>"Moderate"</formula>
    </cfRule>
  </conditionalFormatting>
  <conditionalFormatting sqref="R4 R7 R9:R12 R14:R18 R22 R24:R34 R36 R38:R44 R46:R49 R52:R55 R57:R73">
    <cfRule type="cellIs" dxfId="1753" priority="1649" stopIfTrue="1" operator="equal">
      <formula>"Very High"</formula>
    </cfRule>
    <cfRule type="cellIs" dxfId="1752" priority="1650" stopIfTrue="1" operator="equal">
      <formula>"High"</formula>
    </cfRule>
    <cfRule type="cellIs" dxfId="1751" priority="1651" stopIfTrue="1" operator="equal">
      <formula>"Moderate"</formula>
    </cfRule>
  </conditionalFormatting>
  <conditionalFormatting sqref="CJ4 CJ7 CJ9:CJ12 CJ14:CJ18 CJ22 CJ26:CJ27 CJ39:CJ40 CJ46:CJ49 CJ52:CJ55 CJ62:CJ63 CJ29:CJ34 CJ65:CJ69 CJ71">
    <cfRule type="cellIs" dxfId="1750" priority="1646" stopIfTrue="1" operator="equal">
      <formula>"Very High"</formula>
    </cfRule>
    <cfRule type="cellIs" dxfId="1749" priority="1647" stopIfTrue="1" operator="equal">
      <formula>"High"</formula>
    </cfRule>
    <cfRule type="cellIs" dxfId="1748" priority="1648" stopIfTrue="1" operator="equal">
      <formula>"Moderate"</formula>
    </cfRule>
  </conditionalFormatting>
  <conditionalFormatting sqref="CP4 CP7 CP9:CP12 CP14:CP18 CP22 CP24:CP34 CP36 CP38:CP44 CP46:CP49 CP52:CP55 CP57:CP73">
    <cfRule type="cellIs" dxfId="1747" priority="1643" stopIfTrue="1" operator="equal">
      <formula>"Very High"</formula>
    </cfRule>
    <cfRule type="cellIs" dxfId="1746" priority="1644" stopIfTrue="1" operator="equal">
      <formula>"High"</formula>
    </cfRule>
    <cfRule type="cellIs" dxfId="1745" priority="1645" stopIfTrue="1" operator="equal">
      <formula>"Moderate"</formula>
    </cfRule>
  </conditionalFormatting>
  <conditionalFormatting sqref="DC4 DC7 DC9:DC12 DC14:DC18 DC22 DC26:DC34 DC36 DC38:DC41 DC46:DC49 DC52:DC55 DC63 DC43:DC44 DC65:DC69 DC73">
    <cfRule type="cellIs" dxfId="1744" priority="1640" stopIfTrue="1" operator="equal">
      <formula>"Very High"</formula>
    </cfRule>
    <cfRule type="cellIs" dxfId="1743" priority="1641" stopIfTrue="1" operator="equal">
      <formula>"High"</formula>
    </cfRule>
    <cfRule type="cellIs" dxfId="1742" priority="1642" stopIfTrue="1" operator="equal">
      <formula>"Moderate"</formula>
    </cfRule>
  </conditionalFormatting>
  <conditionalFormatting sqref="DI4 DI7 DI9:DI12 DI14:DI18 DI22 DI24:DI34 DI36 DI38:DI44 DI46:DI49 DI52:DI55 DI57:DI73">
    <cfRule type="cellIs" dxfId="1741" priority="1637" stopIfTrue="1" operator="equal">
      <formula>"Very High"</formula>
    </cfRule>
    <cfRule type="cellIs" dxfId="1740" priority="1638" stopIfTrue="1" operator="equal">
      <formula>"High"</formula>
    </cfRule>
    <cfRule type="cellIs" dxfId="1739" priority="1639" stopIfTrue="1" operator="equal">
      <formula>"Moderate"</formula>
    </cfRule>
  </conditionalFormatting>
  <conditionalFormatting sqref="AL4 AL9:AL12 AL14:AL18 AL22 AL24:AL34 AL36 AL38:AL44 AL46:AL49 AL7 AL52:AL55 AL57:AL73">
    <cfRule type="cellIs" dxfId="1738" priority="1582" stopIfTrue="1" operator="equal">
      <formula>"Very High"</formula>
    </cfRule>
    <cfRule type="cellIs" dxfId="1737" priority="1583" stopIfTrue="1" operator="equal">
      <formula>"High"</formula>
    </cfRule>
    <cfRule type="cellIs" dxfId="1736" priority="1584" stopIfTrue="1" operator="equal">
      <formula>"Moderate"</formula>
    </cfRule>
  </conditionalFormatting>
  <conditionalFormatting sqref="AL9:AL12 AL14:AL18 AL22 AL24:AL34 AL36 AL38:AL44 AL46:AL49 AL7 AL52:AL55 AL57:AL1048576 AL1:AL4 S1:S4 BE1:BE4 BX1:BX4 CQ1:CQ4 DJ1:DJ4 Q2 AJ2 BC2 BV2 CO2 DH2">
    <cfRule type="cellIs" dxfId="1735" priority="1581" stopIfTrue="1" operator="equal">
      <formula>"Y"</formula>
    </cfRule>
  </conditionalFormatting>
  <conditionalFormatting sqref="L6">
    <cfRule type="cellIs" dxfId="1734" priority="1322" stopIfTrue="1" operator="equal">
      <formula>"Very High"</formula>
    </cfRule>
    <cfRule type="cellIs" dxfId="1733" priority="1323" stopIfTrue="1" operator="equal">
      <formula>"High"</formula>
    </cfRule>
    <cfRule type="cellIs" dxfId="1732" priority="1324" stopIfTrue="1" operator="equal">
      <formula>"Moderate"</formula>
    </cfRule>
  </conditionalFormatting>
  <conditionalFormatting sqref="R6">
    <cfRule type="cellIs" dxfId="1731" priority="1319" stopIfTrue="1" operator="equal">
      <formula>"Very High"</formula>
    </cfRule>
    <cfRule type="cellIs" dxfId="1730" priority="1320" stopIfTrue="1" operator="equal">
      <formula>"High"</formula>
    </cfRule>
    <cfRule type="cellIs" dxfId="1729" priority="1321" stopIfTrue="1" operator="equal">
      <formula>"Moderate"</formula>
    </cfRule>
  </conditionalFormatting>
  <conditionalFormatting sqref="L5">
    <cfRule type="cellIs" dxfId="1728" priority="1312" stopIfTrue="1" operator="equal">
      <formula>"Very High"</formula>
    </cfRule>
    <cfRule type="cellIs" dxfId="1727" priority="1313" stopIfTrue="1" operator="equal">
      <formula>"High"</formula>
    </cfRule>
    <cfRule type="cellIs" dxfId="1726" priority="1314" stopIfTrue="1" operator="equal">
      <formula>"Moderate"</formula>
    </cfRule>
  </conditionalFormatting>
  <conditionalFormatting sqref="R5">
    <cfRule type="cellIs" dxfId="1725" priority="1309" stopIfTrue="1" operator="equal">
      <formula>"Very High"</formula>
    </cfRule>
    <cfRule type="cellIs" dxfId="1724" priority="1310" stopIfTrue="1" operator="equal">
      <formula>"High"</formula>
    </cfRule>
    <cfRule type="cellIs" dxfId="1723" priority="1311" stopIfTrue="1" operator="equal">
      <formula>"Moderate"</formula>
    </cfRule>
  </conditionalFormatting>
  <conditionalFormatting sqref="L8">
    <cfRule type="cellIs" dxfId="1722" priority="1302" stopIfTrue="1" operator="equal">
      <formula>"Very High"</formula>
    </cfRule>
    <cfRule type="cellIs" dxfId="1721" priority="1303" stopIfTrue="1" operator="equal">
      <formula>"High"</formula>
    </cfRule>
    <cfRule type="cellIs" dxfId="1720" priority="1304" stopIfTrue="1" operator="equal">
      <formula>"Moderate"</formula>
    </cfRule>
  </conditionalFormatting>
  <conditionalFormatting sqref="R8">
    <cfRule type="cellIs" dxfId="1719" priority="1299" stopIfTrue="1" operator="equal">
      <formula>"Very High"</formula>
    </cfRule>
    <cfRule type="cellIs" dxfId="1718" priority="1300" stopIfTrue="1" operator="equal">
      <formula>"High"</formula>
    </cfRule>
    <cfRule type="cellIs" dxfId="1717" priority="1301" stopIfTrue="1" operator="equal">
      <formula>"Moderate"</formula>
    </cfRule>
  </conditionalFormatting>
  <conditionalFormatting sqref="L13">
    <cfRule type="cellIs" dxfId="1716" priority="1292" stopIfTrue="1" operator="equal">
      <formula>"Very High"</formula>
    </cfRule>
    <cfRule type="cellIs" dxfId="1715" priority="1293" stopIfTrue="1" operator="equal">
      <formula>"High"</formula>
    </cfRule>
    <cfRule type="cellIs" dxfId="1714" priority="1294" stopIfTrue="1" operator="equal">
      <formula>"Moderate"</formula>
    </cfRule>
  </conditionalFormatting>
  <conditionalFormatting sqref="R13">
    <cfRule type="cellIs" dxfId="1713" priority="1289" stopIfTrue="1" operator="equal">
      <formula>"Very High"</formula>
    </cfRule>
    <cfRule type="cellIs" dxfId="1712" priority="1290" stopIfTrue="1" operator="equal">
      <formula>"High"</formula>
    </cfRule>
    <cfRule type="cellIs" dxfId="1711" priority="1291" stopIfTrue="1" operator="equal">
      <formula>"Moderate"</formula>
    </cfRule>
  </conditionalFormatting>
  <conditionalFormatting sqref="L19">
    <cfRule type="cellIs" dxfId="1710" priority="1282" stopIfTrue="1" operator="equal">
      <formula>"Very High"</formula>
    </cfRule>
    <cfRule type="cellIs" dxfId="1709" priority="1283" stopIfTrue="1" operator="equal">
      <formula>"High"</formula>
    </cfRule>
    <cfRule type="cellIs" dxfId="1708" priority="1284" stopIfTrue="1" operator="equal">
      <formula>"Moderate"</formula>
    </cfRule>
  </conditionalFormatting>
  <conditionalFormatting sqref="R19">
    <cfRule type="cellIs" dxfId="1707" priority="1279" stopIfTrue="1" operator="equal">
      <formula>"Very High"</formula>
    </cfRule>
    <cfRule type="cellIs" dxfId="1706" priority="1280" stopIfTrue="1" operator="equal">
      <formula>"High"</formula>
    </cfRule>
    <cfRule type="cellIs" dxfId="1705" priority="1281" stopIfTrue="1" operator="equal">
      <formula>"Moderate"</formula>
    </cfRule>
  </conditionalFormatting>
  <conditionalFormatting sqref="L20">
    <cfRule type="cellIs" dxfId="1704" priority="1272" stopIfTrue="1" operator="equal">
      <formula>"Very High"</formula>
    </cfRule>
    <cfRule type="cellIs" dxfId="1703" priority="1273" stopIfTrue="1" operator="equal">
      <formula>"High"</formula>
    </cfRule>
    <cfRule type="cellIs" dxfId="1702" priority="1274" stopIfTrue="1" operator="equal">
      <formula>"Moderate"</formula>
    </cfRule>
  </conditionalFormatting>
  <conditionalFormatting sqref="R20">
    <cfRule type="cellIs" dxfId="1701" priority="1269" stopIfTrue="1" operator="equal">
      <formula>"Very High"</formula>
    </cfRule>
    <cfRule type="cellIs" dxfId="1700" priority="1270" stopIfTrue="1" operator="equal">
      <formula>"High"</formula>
    </cfRule>
    <cfRule type="cellIs" dxfId="1699" priority="1271" stopIfTrue="1" operator="equal">
      <formula>"Moderate"</formula>
    </cfRule>
  </conditionalFormatting>
  <conditionalFormatting sqref="L21">
    <cfRule type="cellIs" dxfId="1698" priority="1262" stopIfTrue="1" operator="equal">
      <formula>"Very High"</formula>
    </cfRule>
    <cfRule type="cellIs" dxfId="1697" priority="1263" stopIfTrue="1" operator="equal">
      <formula>"High"</formula>
    </cfRule>
    <cfRule type="cellIs" dxfId="1696" priority="1264" stopIfTrue="1" operator="equal">
      <formula>"Moderate"</formula>
    </cfRule>
  </conditionalFormatting>
  <conditionalFormatting sqref="R21">
    <cfRule type="cellIs" dxfId="1695" priority="1259" stopIfTrue="1" operator="equal">
      <formula>"Very High"</formula>
    </cfRule>
    <cfRule type="cellIs" dxfId="1694" priority="1260" stopIfTrue="1" operator="equal">
      <formula>"High"</formula>
    </cfRule>
    <cfRule type="cellIs" dxfId="1693" priority="1261" stopIfTrue="1" operator="equal">
      <formula>"Moderate"</formula>
    </cfRule>
  </conditionalFormatting>
  <conditionalFormatting sqref="L23">
    <cfRule type="cellIs" dxfId="1692" priority="1252" stopIfTrue="1" operator="equal">
      <formula>"Very High"</formula>
    </cfRule>
    <cfRule type="cellIs" dxfId="1691" priority="1253" stopIfTrue="1" operator="equal">
      <formula>"High"</formula>
    </cfRule>
    <cfRule type="cellIs" dxfId="1690" priority="1254" stopIfTrue="1" operator="equal">
      <formula>"Moderate"</formula>
    </cfRule>
  </conditionalFormatting>
  <conditionalFormatting sqref="R23">
    <cfRule type="cellIs" dxfId="1689" priority="1249" stopIfTrue="1" operator="equal">
      <formula>"Very High"</formula>
    </cfRule>
    <cfRule type="cellIs" dxfId="1688" priority="1250" stopIfTrue="1" operator="equal">
      <formula>"High"</formula>
    </cfRule>
    <cfRule type="cellIs" dxfId="1687" priority="1251" stopIfTrue="1" operator="equal">
      <formula>"Moderate"</formula>
    </cfRule>
  </conditionalFormatting>
  <conditionalFormatting sqref="L35">
    <cfRule type="cellIs" dxfId="1686" priority="1242" stopIfTrue="1" operator="equal">
      <formula>"Very High"</formula>
    </cfRule>
    <cfRule type="cellIs" dxfId="1685" priority="1243" stopIfTrue="1" operator="equal">
      <formula>"High"</formula>
    </cfRule>
    <cfRule type="cellIs" dxfId="1684" priority="1244" stopIfTrue="1" operator="equal">
      <formula>"Moderate"</formula>
    </cfRule>
  </conditionalFormatting>
  <conditionalFormatting sqref="R35">
    <cfRule type="cellIs" dxfId="1683" priority="1239" stopIfTrue="1" operator="equal">
      <formula>"Very High"</formula>
    </cfRule>
    <cfRule type="cellIs" dxfId="1682" priority="1240" stopIfTrue="1" operator="equal">
      <formula>"High"</formula>
    </cfRule>
    <cfRule type="cellIs" dxfId="1681" priority="1241" stopIfTrue="1" operator="equal">
      <formula>"Moderate"</formula>
    </cfRule>
  </conditionalFormatting>
  <conditionalFormatting sqref="L37">
    <cfRule type="cellIs" dxfId="1680" priority="1232" stopIfTrue="1" operator="equal">
      <formula>"Very High"</formula>
    </cfRule>
    <cfRule type="cellIs" dxfId="1679" priority="1233" stopIfTrue="1" operator="equal">
      <formula>"High"</formula>
    </cfRule>
    <cfRule type="cellIs" dxfId="1678" priority="1234" stopIfTrue="1" operator="equal">
      <formula>"Moderate"</formula>
    </cfRule>
  </conditionalFormatting>
  <conditionalFormatting sqref="R37">
    <cfRule type="cellIs" dxfId="1677" priority="1229" stopIfTrue="1" operator="equal">
      <formula>"Very High"</formula>
    </cfRule>
    <cfRule type="cellIs" dxfId="1676" priority="1230" stopIfTrue="1" operator="equal">
      <formula>"High"</formula>
    </cfRule>
    <cfRule type="cellIs" dxfId="1675" priority="1231" stopIfTrue="1" operator="equal">
      <formula>"Moderate"</formula>
    </cfRule>
  </conditionalFormatting>
  <conditionalFormatting sqref="L45">
    <cfRule type="cellIs" dxfId="1674" priority="1222" stopIfTrue="1" operator="equal">
      <formula>"Very High"</formula>
    </cfRule>
    <cfRule type="cellIs" dxfId="1673" priority="1223" stopIfTrue="1" operator="equal">
      <formula>"High"</formula>
    </cfRule>
    <cfRule type="cellIs" dxfId="1672" priority="1224" stopIfTrue="1" operator="equal">
      <formula>"Moderate"</formula>
    </cfRule>
  </conditionalFormatting>
  <conditionalFormatting sqref="R45">
    <cfRule type="cellIs" dxfId="1671" priority="1219" stopIfTrue="1" operator="equal">
      <formula>"Very High"</formula>
    </cfRule>
    <cfRule type="cellIs" dxfId="1670" priority="1220" stopIfTrue="1" operator="equal">
      <formula>"High"</formula>
    </cfRule>
    <cfRule type="cellIs" dxfId="1669" priority="1221" stopIfTrue="1" operator="equal">
      <formula>"Moderate"</formula>
    </cfRule>
  </conditionalFormatting>
  <conditionalFormatting sqref="L50">
    <cfRule type="cellIs" dxfId="1668" priority="1212" stopIfTrue="1" operator="equal">
      <formula>"Very High"</formula>
    </cfRule>
    <cfRule type="cellIs" dxfId="1667" priority="1213" stopIfTrue="1" operator="equal">
      <formula>"High"</formula>
    </cfRule>
    <cfRule type="cellIs" dxfId="1666" priority="1214" stopIfTrue="1" operator="equal">
      <formula>"Moderate"</formula>
    </cfRule>
  </conditionalFormatting>
  <conditionalFormatting sqref="R50">
    <cfRule type="cellIs" dxfId="1665" priority="1209" stopIfTrue="1" operator="equal">
      <formula>"Very High"</formula>
    </cfRule>
    <cfRule type="cellIs" dxfId="1664" priority="1210" stopIfTrue="1" operator="equal">
      <formula>"High"</formula>
    </cfRule>
    <cfRule type="cellIs" dxfId="1663" priority="1211" stopIfTrue="1" operator="equal">
      <formula>"Moderate"</formula>
    </cfRule>
  </conditionalFormatting>
  <conditionalFormatting sqref="L51">
    <cfRule type="cellIs" dxfId="1662" priority="1202" stopIfTrue="1" operator="equal">
      <formula>"Very High"</formula>
    </cfRule>
    <cfRule type="cellIs" dxfId="1661" priority="1203" stopIfTrue="1" operator="equal">
      <formula>"High"</formula>
    </cfRule>
    <cfRule type="cellIs" dxfId="1660" priority="1204" stopIfTrue="1" operator="equal">
      <formula>"Moderate"</formula>
    </cfRule>
  </conditionalFormatting>
  <conditionalFormatting sqref="R51">
    <cfRule type="cellIs" dxfId="1659" priority="1199" stopIfTrue="1" operator="equal">
      <formula>"Very High"</formula>
    </cfRule>
    <cfRule type="cellIs" dxfId="1658" priority="1200" stopIfTrue="1" operator="equal">
      <formula>"High"</formula>
    </cfRule>
    <cfRule type="cellIs" dxfId="1657" priority="1201" stopIfTrue="1" operator="equal">
      <formula>"Moderate"</formula>
    </cfRule>
  </conditionalFormatting>
  <conditionalFormatting sqref="L56">
    <cfRule type="cellIs" dxfId="1656" priority="1192" stopIfTrue="1" operator="equal">
      <formula>"Very High"</formula>
    </cfRule>
    <cfRule type="cellIs" dxfId="1655" priority="1193" stopIfTrue="1" operator="equal">
      <formula>"High"</formula>
    </cfRule>
    <cfRule type="cellIs" dxfId="1654" priority="1194" stopIfTrue="1" operator="equal">
      <formula>"Moderate"</formula>
    </cfRule>
  </conditionalFormatting>
  <conditionalFormatting sqref="R56">
    <cfRule type="cellIs" dxfId="1653" priority="1189" stopIfTrue="1" operator="equal">
      <formula>"Very High"</formula>
    </cfRule>
    <cfRule type="cellIs" dxfId="1652" priority="1190" stopIfTrue="1" operator="equal">
      <formula>"High"</formula>
    </cfRule>
    <cfRule type="cellIs" dxfId="1651" priority="1191" stopIfTrue="1" operator="equal">
      <formula>"Moderate"</formula>
    </cfRule>
  </conditionalFormatting>
  <conditionalFormatting sqref="AE6">
    <cfRule type="cellIs" dxfId="1650" priority="1182" stopIfTrue="1" operator="equal">
      <formula>"Very High"</formula>
    </cfRule>
    <cfRule type="cellIs" dxfId="1649" priority="1183" stopIfTrue="1" operator="equal">
      <formula>"High"</formula>
    </cfRule>
    <cfRule type="cellIs" dxfId="1648" priority="1184" stopIfTrue="1" operator="equal">
      <formula>"Moderate"</formula>
    </cfRule>
  </conditionalFormatting>
  <conditionalFormatting sqref="AK6">
    <cfRule type="cellIs" dxfId="1647" priority="1179" stopIfTrue="1" operator="equal">
      <formula>"Very High"</formula>
    </cfRule>
    <cfRule type="cellIs" dxfId="1646" priority="1180" stopIfTrue="1" operator="equal">
      <formula>"High"</formula>
    </cfRule>
    <cfRule type="cellIs" dxfId="1645" priority="1181" stopIfTrue="1" operator="equal">
      <formula>"Moderate"</formula>
    </cfRule>
  </conditionalFormatting>
  <conditionalFormatting sqref="AL6">
    <cfRule type="cellIs" dxfId="1644" priority="1176" stopIfTrue="1" operator="equal">
      <formula>"Very High"</formula>
    </cfRule>
    <cfRule type="cellIs" dxfId="1643" priority="1177" stopIfTrue="1" operator="equal">
      <formula>"High"</formula>
    </cfRule>
    <cfRule type="cellIs" dxfId="1642" priority="1178" stopIfTrue="1" operator="equal">
      <formula>"Moderate"</formula>
    </cfRule>
  </conditionalFormatting>
  <conditionalFormatting sqref="AL6">
    <cfRule type="cellIs" dxfId="1641" priority="1175" stopIfTrue="1" operator="equal">
      <formula>"Y"</formula>
    </cfRule>
  </conditionalFormatting>
  <conditionalFormatting sqref="AE4:AE5">
    <cfRule type="cellIs" dxfId="1640" priority="1172" stopIfTrue="1" operator="equal">
      <formula>"Very High"</formula>
    </cfRule>
    <cfRule type="cellIs" dxfId="1639" priority="1173" stopIfTrue="1" operator="equal">
      <formula>"High"</formula>
    </cfRule>
    <cfRule type="cellIs" dxfId="1638" priority="1174" stopIfTrue="1" operator="equal">
      <formula>"Moderate"</formula>
    </cfRule>
  </conditionalFormatting>
  <conditionalFormatting sqref="AK5">
    <cfRule type="cellIs" dxfId="1637" priority="1169" stopIfTrue="1" operator="equal">
      <formula>"Very High"</formula>
    </cfRule>
    <cfRule type="cellIs" dxfId="1636" priority="1170" stopIfTrue="1" operator="equal">
      <formula>"High"</formula>
    </cfRule>
    <cfRule type="cellIs" dxfId="1635" priority="1171" stopIfTrue="1" operator="equal">
      <formula>"Moderate"</formula>
    </cfRule>
  </conditionalFormatting>
  <conditionalFormatting sqref="AL5">
    <cfRule type="cellIs" dxfId="1634" priority="1166" stopIfTrue="1" operator="equal">
      <formula>"Very High"</formula>
    </cfRule>
    <cfRule type="cellIs" dxfId="1633" priority="1167" stopIfTrue="1" operator="equal">
      <formula>"High"</formula>
    </cfRule>
    <cfRule type="cellIs" dxfId="1632" priority="1168" stopIfTrue="1" operator="equal">
      <formula>"Moderate"</formula>
    </cfRule>
  </conditionalFormatting>
  <conditionalFormatting sqref="AL5">
    <cfRule type="cellIs" dxfId="1631" priority="1165" stopIfTrue="1" operator="equal">
      <formula>"Y"</formula>
    </cfRule>
  </conditionalFormatting>
  <conditionalFormatting sqref="AE8">
    <cfRule type="cellIs" dxfId="1630" priority="1162" stopIfTrue="1" operator="equal">
      <formula>"Very High"</formula>
    </cfRule>
    <cfRule type="cellIs" dxfId="1629" priority="1163" stopIfTrue="1" operator="equal">
      <formula>"High"</formula>
    </cfRule>
    <cfRule type="cellIs" dxfId="1628" priority="1164" stopIfTrue="1" operator="equal">
      <formula>"Moderate"</formula>
    </cfRule>
  </conditionalFormatting>
  <conditionalFormatting sqref="AK8">
    <cfRule type="cellIs" dxfId="1627" priority="1159" stopIfTrue="1" operator="equal">
      <formula>"Very High"</formula>
    </cfRule>
    <cfRule type="cellIs" dxfId="1626" priority="1160" stopIfTrue="1" operator="equal">
      <formula>"High"</formula>
    </cfRule>
    <cfRule type="cellIs" dxfId="1625" priority="1161" stopIfTrue="1" operator="equal">
      <formula>"Moderate"</formula>
    </cfRule>
  </conditionalFormatting>
  <conditionalFormatting sqref="AL8">
    <cfRule type="cellIs" dxfId="1624" priority="1156" stopIfTrue="1" operator="equal">
      <formula>"Very High"</formula>
    </cfRule>
    <cfRule type="cellIs" dxfId="1623" priority="1157" stopIfTrue="1" operator="equal">
      <formula>"High"</formula>
    </cfRule>
    <cfRule type="cellIs" dxfId="1622" priority="1158" stopIfTrue="1" operator="equal">
      <formula>"Moderate"</formula>
    </cfRule>
  </conditionalFormatting>
  <conditionalFormatting sqref="AL8">
    <cfRule type="cellIs" dxfId="1621" priority="1155" stopIfTrue="1" operator="equal">
      <formula>"Y"</formula>
    </cfRule>
  </conditionalFormatting>
  <conditionalFormatting sqref="AE13">
    <cfRule type="cellIs" dxfId="1620" priority="1152" stopIfTrue="1" operator="equal">
      <formula>"Very High"</formula>
    </cfRule>
    <cfRule type="cellIs" dxfId="1619" priority="1153" stopIfTrue="1" operator="equal">
      <formula>"High"</formula>
    </cfRule>
    <cfRule type="cellIs" dxfId="1618" priority="1154" stopIfTrue="1" operator="equal">
      <formula>"Moderate"</formula>
    </cfRule>
  </conditionalFormatting>
  <conditionalFormatting sqref="AK13">
    <cfRule type="cellIs" dxfId="1617" priority="1149" stopIfTrue="1" operator="equal">
      <formula>"Very High"</formula>
    </cfRule>
    <cfRule type="cellIs" dxfId="1616" priority="1150" stopIfTrue="1" operator="equal">
      <formula>"High"</formula>
    </cfRule>
    <cfRule type="cellIs" dxfId="1615" priority="1151" stopIfTrue="1" operator="equal">
      <formula>"Moderate"</formula>
    </cfRule>
  </conditionalFormatting>
  <conditionalFormatting sqref="AL13">
    <cfRule type="cellIs" dxfId="1614" priority="1146" stopIfTrue="1" operator="equal">
      <formula>"Very High"</formula>
    </cfRule>
    <cfRule type="cellIs" dxfId="1613" priority="1147" stopIfTrue="1" operator="equal">
      <formula>"High"</formula>
    </cfRule>
    <cfRule type="cellIs" dxfId="1612" priority="1148" stopIfTrue="1" operator="equal">
      <formula>"Moderate"</formula>
    </cfRule>
  </conditionalFormatting>
  <conditionalFormatting sqref="AL13">
    <cfRule type="cellIs" dxfId="1611" priority="1145" stopIfTrue="1" operator="equal">
      <formula>"Y"</formula>
    </cfRule>
  </conditionalFormatting>
  <conditionalFormatting sqref="AE19">
    <cfRule type="cellIs" dxfId="1610" priority="1142" stopIfTrue="1" operator="equal">
      <formula>"Very High"</formula>
    </cfRule>
    <cfRule type="cellIs" dxfId="1609" priority="1143" stopIfTrue="1" operator="equal">
      <formula>"High"</formula>
    </cfRule>
    <cfRule type="cellIs" dxfId="1608" priority="1144" stopIfTrue="1" operator="equal">
      <formula>"Moderate"</formula>
    </cfRule>
  </conditionalFormatting>
  <conditionalFormatting sqref="AK19">
    <cfRule type="cellIs" dxfId="1607" priority="1139" stopIfTrue="1" operator="equal">
      <formula>"Very High"</formula>
    </cfRule>
    <cfRule type="cellIs" dxfId="1606" priority="1140" stopIfTrue="1" operator="equal">
      <formula>"High"</formula>
    </cfRule>
    <cfRule type="cellIs" dxfId="1605" priority="1141" stopIfTrue="1" operator="equal">
      <formula>"Moderate"</formula>
    </cfRule>
  </conditionalFormatting>
  <conditionalFormatting sqref="AL19">
    <cfRule type="cellIs" dxfId="1604" priority="1136" stopIfTrue="1" operator="equal">
      <formula>"Very High"</formula>
    </cfRule>
    <cfRule type="cellIs" dxfId="1603" priority="1137" stopIfTrue="1" operator="equal">
      <formula>"High"</formula>
    </cfRule>
    <cfRule type="cellIs" dxfId="1602" priority="1138" stopIfTrue="1" operator="equal">
      <formula>"Moderate"</formula>
    </cfRule>
  </conditionalFormatting>
  <conditionalFormatting sqref="AL19">
    <cfRule type="cellIs" dxfId="1601" priority="1135" stopIfTrue="1" operator="equal">
      <formula>"Y"</formula>
    </cfRule>
  </conditionalFormatting>
  <conditionalFormatting sqref="AE20">
    <cfRule type="cellIs" dxfId="1600" priority="1132" stopIfTrue="1" operator="equal">
      <formula>"Very High"</formula>
    </cfRule>
    <cfRule type="cellIs" dxfId="1599" priority="1133" stopIfTrue="1" operator="equal">
      <formula>"High"</formula>
    </cfRule>
    <cfRule type="cellIs" dxfId="1598" priority="1134" stopIfTrue="1" operator="equal">
      <formula>"Moderate"</formula>
    </cfRule>
  </conditionalFormatting>
  <conditionalFormatting sqref="AK20">
    <cfRule type="cellIs" dxfId="1597" priority="1129" stopIfTrue="1" operator="equal">
      <formula>"Very High"</formula>
    </cfRule>
    <cfRule type="cellIs" dxfId="1596" priority="1130" stopIfTrue="1" operator="equal">
      <formula>"High"</formula>
    </cfRule>
    <cfRule type="cellIs" dxfId="1595" priority="1131" stopIfTrue="1" operator="equal">
      <formula>"Moderate"</formula>
    </cfRule>
  </conditionalFormatting>
  <conditionalFormatting sqref="AL20">
    <cfRule type="cellIs" dxfId="1594" priority="1126" stopIfTrue="1" operator="equal">
      <formula>"Very High"</formula>
    </cfRule>
    <cfRule type="cellIs" dxfId="1593" priority="1127" stopIfTrue="1" operator="equal">
      <formula>"High"</formula>
    </cfRule>
    <cfRule type="cellIs" dxfId="1592" priority="1128" stopIfTrue="1" operator="equal">
      <formula>"Moderate"</formula>
    </cfRule>
  </conditionalFormatting>
  <conditionalFormatting sqref="AL20">
    <cfRule type="cellIs" dxfId="1591" priority="1125" stopIfTrue="1" operator="equal">
      <formula>"Y"</formula>
    </cfRule>
  </conditionalFormatting>
  <conditionalFormatting sqref="AE21">
    <cfRule type="cellIs" dxfId="1590" priority="1122" stopIfTrue="1" operator="equal">
      <formula>"Very High"</formula>
    </cfRule>
    <cfRule type="cellIs" dxfId="1589" priority="1123" stopIfTrue="1" operator="equal">
      <formula>"High"</formula>
    </cfRule>
    <cfRule type="cellIs" dxfId="1588" priority="1124" stopIfTrue="1" operator="equal">
      <formula>"Moderate"</formula>
    </cfRule>
  </conditionalFormatting>
  <conditionalFormatting sqref="AK21">
    <cfRule type="cellIs" dxfId="1587" priority="1119" stopIfTrue="1" operator="equal">
      <formula>"Very High"</formula>
    </cfRule>
    <cfRule type="cellIs" dxfId="1586" priority="1120" stopIfTrue="1" operator="equal">
      <formula>"High"</formula>
    </cfRule>
    <cfRule type="cellIs" dxfId="1585" priority="1121" stopIfTrue="1" operator="equal">
      <formula>"Moderate"</formula>
    </cfRule>
  </conditionalFormatting>
  <conditionalFormatting sqref="AL21">
    <cfRule type="cellIs" dxfId="1584" priority="1116" stopIfTrue="1" operator="equal">
      <formula>"Very High"</formula>
    </cfRule>
    <cfRule type="cellIs" dxfId="1583" priority="1117" stopIfTrue="1" operator="equal">
      <formula>"High"</formula>
    </cfRule>
    <cfRule type="cellIs" dxfId="1582" priority="1118" stopIfTrue="1" operator="equal">
      <formula>"Moderate"</formula>
    </cfRule>
  </conditionalFormatting>
  <conditionalFormatting sqref="AL21">
    <cfRule type="cellIs" dxfId="1581" priority="1115" stopIfTrue="1" operator="equal">
      <formula>"Y"</formula>
    </cfRule>
  </conditionalFormatting>
  <conditionalFormatting sqref="AE23">
    <cfRule type="cellIs" dxfId="1580" priority="1112" stopIfTrue="1" operator="equal">
      <formula>"Very High"</formula>
    </cfRule>
    <cfRule type="cellIs" dxfId="1579" priority="1113" stopIfTrue="1" operator="equal">
      <formula>"High"</formula>
    </cfRule>
    <cfRule type="cellIs" dxfId="1578" priority="1114" stopIfTrue="1" operator="equal">
      <formula>"Moderate"</formula>
    </cfRule>
  </conditionalFormatting>
  <conditionalFormatting sqref="AK23">
    <cfRule type="cellIs" dxfId="1577" priority="1109" stopIfTrue="1" operator="equal">
      <formula>"Very High"</formula>
    </cfRule>
    <cfRule type="cellIs" dxfId="1576" priority="1110" stopIfTrue="1" operator="equal">
      <formula>"High"</formula>
    </cfRule>
    <cfRule type="cellIs" dxfId="1575" priority="1111" stopIfTrue="1" operator="equal">
      <formula>"Moderate"</formula>
    </cfRule>
  </conditionalFormatting>
  <conditionalFormatting sqref="AL23">
    <cfRule type="cellIs" dxfId="1574" priority="1106" stopIfTrue="1" operator="equal">
      <formula>"Very High"</formula>
    </cfRule>
    <cfRule type="cellIs" dxfId="1573" priority="1107" stopIfTrue="1" operator="equal">
      <formula>"High"</formula>
    </cfRule>
    <cfRule type="cellIs" dxfId="1572" priority="1108" stopIfTrue="1" operator="equal">
      <formula>"Moderate"</formula>
    </cfRule>
  </conditionalFormatting>
  <conditionalFormatting sqref="AL23">
    <cfRule type="cellIs" dxfId="1571" priority="1105" stopIfTrue="1" operator="equal">
      <formula>"Y"</formula>
    </cfRule>
  </conditionalFormatting>
  <conditionalFormatting sqref="AE35">
    <cfRule type="cellIs" dxfId="1570" priority="1102" stopIfTrue="1" operator="equal">
      <formula>"Very High"</formula>
    </cfRule>
    <cfRule type="cellIs" dxfId="1569" priority="1103" stopIfTrue="1" operator="equal">
      <formula>"High"</formula>
    </cfRule>
    <cfRule type="cellIs" dxfId="1568" priority="1104" stopIfTrue="1" operator="equal">
      <formula>"Moderate"</formula>
    </cfRule>
  </conditionalFormatting>
  <conditionalFormatting sqref="AK35">
    <cfRule type="cellIs" dxfId="1567" priority="1099" stopIfTrue="1" operator="equal">
      <formula>"Very High"</formula>
    </cfRule>
    <cfRule type="cellIs" dxfId="1566" priority="1100" stopIfTrue="1" operator="equal">
      <formula>"High"</formula>
    </cfRule>
    <cfRule type="cellIs" dxfId="1565" priority="1101" stopIfTrue="1" operator="equal">
      <formula>"Moderate"</formula>
    </cfRule>
  </conditionalFormatting>
  <conditionalFormatting sqref="AL35">
    <cfRule type="cellIs" dxfId="1564" priority="1096" stopIfTrue="1" operator="equal">
      <formula>"Very High"</formula>
    </cfRule>
    <cfRule type="cellIs" dxfId="1563" priority="1097" stopIfTrue="1" operator="equal">
      <formula>"High"</formula>
    </cfRule>
    <cfRule type="cellIs" dxfId="1562" priority="1098" stopIfTrue="1" operator="equal">
      <formula>"Moderate"</formula>
    </cfRule>
  </conditionalFormatting>
  <conditionalFormatting sqref="AL35">
    <cfRule type="cellIs" dxfId="1561" priority="1095" stopIfTrue="1" operator="equal">
      <formula>"Y"</formula>
    </cfRule>
  </conditionalFormatting>
  <conditionalFormatting sqref="AE37">
    <cfRule type="cellIs" dxfId="1560" priority="1092" stopIfTrue="1" operator="equal">
      <formula>"Very High"</formula>
    </cfRule>
    <cfRule type="cellIs" dxfId="1559" priority="1093" stopIfTrue="1" operator="equal">
      <formula>"High"</formula>
    </cfRule>
    <cfRule type="cellIs" dxfId="1558" priority="1094" stopIfTrue="1" operator="equal">
      <formula>"Moderate"</formula>
    </cfRule>
  </conditionalFormatting>
  <conditionalFormatting sqref="AK37">
    <cfRule type="cellIs" dxfId="1557" priority="1089" stopIfTrue="1" operator="equal">
      <formula>"Very High"</formula>
    </cfRule>
    <cfRule type="cellIs" dxfId="1556" priority="1090" stopIfTrue="1" operator="equal">
      <formula>"High"</formula>
    </cfRule>
    <cfRule type="cellIs" dxfId="1555" priority="1091" stopIfTrue="1" operator="equal">
      <formula>"Moderate"</formula>
    </cfRule>
  </conditionalFormatting>
  <conditionalFormatting sqref="AL37">
    <cfRule type="cellIs" dxfId="1554" priority="1086" stopIfTrue="1" operator="equal">
      <formula>"Very High"</formula>
    </cfRule>
    <cfRule type="cellIs" dxfId="1553" priority="1087" stopIfTrue="1" operator="equal">
      <formula>"High"</formula>
    </cfRule>
    <cfRule type="cellIs" dxfId="1552" priority="1088" stopIfTrue="1" operator="equal">
      <formula>"Moderate"</formula>
    </cfRule>
  </conditionalFormatting>
  <conditionalFormatting sqref="AL37">
    <cfRule type="cellIs" dxfId="1551" priority="1085" stopIfTrue="1" operator="equal">
      <formula>"Y"</formula>
    </cfRule>
  </conditionalFormatting>
  <conditionalFormatting sqref="AE45">
    <cfRule type="cellIs" dxfId="1550" priority="1082" stopIfTrue="1" operator="equal">
      <formula>"Very High"</formula>
    </cfRule>
    <cfRule type="cellIs" dxfId="1549" priority="1083" stopIfTrue="1" operator="equal">
      <formula>"High"</formula>
    </cfRule>
    <cfRule type="cellIs" dxfId="1548" priority="1084" stopIfTrue="1" operator="equal">
      <formula>"Moderate"</formula>
    </cfRule>
  </conditionalFormatting>
  <conditionalFormatting sqref="AK45">
    <cfRule type="cellIs" dxfId="1547" priority="1079" stopIfTrue="1" operator="equal">
      <formula>"Very High"</formula>
    </cfRule>
    <cfRule type="cellIs" dxfId="1546" priority="1080" stopIfTrue="1" operator="equal">
      <formula>"High"</formula>
    </cfRule>
    <cfRule type="cellIs" dxfId="1545" priority="1081" stopIfTrue="1" operator="equal">
      <formula>"Moderate"</formula>
    </cfRule>
  </conditionalFormatting>
  <conditionalFormatting sqref="AL45">
    <cfRule type="cellIs" dxfId="1544" priority="1076" stopIfTrue="1" operator="equal">
      <formula>"Very High"</formula>
    </cfRule>
    <cfRule type="cellIs" dxfId="1543" priority="1077" stopIfTrue="1" operator="equal">
      <formula>"High"</formula>
    </cfRule>
    <cfRule type="cellIs" dxfId="1542" priority="1078" stopIfTrue="1" operator="equal">
      <formula>"Moderate"</formula>
    </cfRule>
  </conditionalFormatting>
  <conditionalFormatting sqref="AL45">
    <cfRule type="cellIs" dxfId="1541" priority="1075" stopIfTrue="1" operator="equal">
      <formula>"Y"</formula>
    </cfRule>
  </conditionalFormatting>
  <conditionalFormatting sqref="AE50">
    <cfRule type="cellIs" dxfId="1540" priority="1072" stopIfTrue="1" operator="equal">
      <formula>"Very High"</formula>
    </cfRule>
    <cfRule type="cellIs" dxfId="1539" priority="1073" stopIfTrue="1" operator="equal">
      <formula>"High"</formula>
    </cfRule>
    <cfRule type="cellIs" dxfId="1538" priority="1074" stopIfTrue="1" operator="equal">
      <formula>"Moderate"</formula>
    </cfRule>
  </conditionalFormatting>
  <conditionalFormatting sqref="AK50">
    <cfRule type="cellIs" dxfId="1537" priority="1069" stopIfTrue="1" operator="equal">
      <formula>"Very High"</formula>
    </cfRule>
    <cfRule type="cellIs" dxfId="1536" priority="1070" stopIfTrue="1" operator="equal">
      <formula>"High"</formula>
    </cfRule>
    <cfRule type="cellIs" dxfId="1535" priority="1071" stopIfTrue="1" operator="equal">
      <formula>"Moderate"</formula>
    </cfRule>
  </conditionalFormatting>
  <conditionalFormatting sqref="AL50">
    <cfRule type="cellIs" dxfId="1534" priority="1066" stopIfTrue="1" operator="equal">
      <formula>"Very High"</formula>
    </cfRule>
    <cfRule type="cellIs" dxfId="1533" priority="1067" stopIfTrue="1" operator="equal">
      <formula>"High"</formula>
    </cfRule>
    <cfRule type="cellIs" dxfId="1532" priority="1068" stopIfTrue="1" operator="equal">
      <formula>"Moderate"</formula>
    </cfRule>
  </conditionalFormatting>
  <conditionalFormatting sqref="AL50">
    <cfRule type="cellIs" dxfId="1531" priority="1065" stopIfTrue="1" operator="equal">
      <formula>"Y"</formula>
    </cfRule>
  </conditionalFormatting>
  <conditionalFormatting sqref="AE51">
    <cfRule type="cellIs" dxfId="1530" priority="1062" stopIfTrue="1" operator="equal">
      <formula>"Very High"</formula>
    </cfRule>
    <cfRule type="cellIs" dxfId="1529" priority="1063" stopIfTrue="1" operator="equal">
      <formula>"High"</formula>
    </cfRule>
    <cfRule type="cellIs" dxfId="1528" priority="1064" stopIfTrue="1" operator="equal">
      <formula>"Moderate"</formula>
    </cfRule>
  </conditionalFormatting>
  <conditionalFormatting sqref="AK51">
    <cfRule type="cellIs" dxfId="1527" priority="1059" stopIfTrue="1" operator="equal">
      <formula>"Very High"</formula>
    </cfRule>
    <cfRule type="cellIs" dxfId="1526" priority="1060" stopIfTrue="1" operator="equal">
      <formula>"High"</formula>
    </cfRule>
    <cfRule type="cellIs" dxfId="1525" priority="1061" stopIfTrue="1" operator="equal">
      <formula>"Moderate"</formula>
    </cfRule>
  </conditionalFormatting>
  <conditionalFormatting sqref="AL51">
    <cfRule type="cellIs" dxfId="1524" priority="1056" stopIfTrue="1" operator="equal">
      <formula>"Very High"</formula>
    </cfRule>
    <cfRule type="cellIs" dxfId="1523" priority="1057" stopIfTrue="1" operator="equal">
      <formula>"High"</formula>
    </cfRule>
    <cfRule type="cellIs" dxfId="1522" priority="1058" stopIfTrue="1" operator="equal">
      <formula>"Moderate"</formula>
    </cfRule>
  </conditionalFormatting>
  <conditionalFormatting sqref="AL51">
    <cfRule type="cellIs" dxfId="1521" priority="1055" stopIfTrue="1" operator="equal">
      <formula>"Y"</formula>
    </cfRule>
  </conditionalFormatting>
  <conditionalFormatting sqref="AE56">
    <cfRule type="cellIs" dxfId="1520" priority="1052" stopIfTrue="1" operator="equal">
      <formula>"Very High"</formula>
    </cfRule>
    <cfRule type="cellIs" dxfId="1519" priority="1053" stopIfTrue="1" operator="equal">
      <formula>"High"</formula>
    </cfRule>
    <cfRule type="cellIs" dxfId="1518" priority="1054" stopIfTrue="1" operator="equal">
      <formula>"Moderate"</formula>
    </cfRule>
  </conditionalFormatting>
  <conditionalFormatting sqref="AK56">
    <cfRule type="cellIs" dxfId="1517" priority="1049" stopIfTrue="1" operator="equal">
      <formula>"Very High"</formula>
    </cfRule>
    <cfRule type="cellIs" dxfId="1516" priority="1050" stopIfTrue="1" operator="equal">
      <formula>"High"</formula>
    </cfRule>
    <cfRule type="cellIs" dxfId="1515" priority="1051" stopIfTrue="1" operator="equal">
      <formula>"Moderate"</formula>
    </cfRule>
  </conditionalFormatting>
  <conditionalFormatting sqref="AL56">
    <cfRule type="cellIs" dxfId="1514" priority="1046" stopIfTrue="1" operator="equal">
      <formula>"Very High"</formula>
    </cfRule>
    <cfRule type="cellIs" dxfId="1513" priority="1047" stopIfTrue="1" operator="equal">
      <formula>"High"</formula>
    </cfRule>
    <cfRule type="cellIs" dxfId="1512" priority="1048" stopIfTrue="1" operator="equal">
      <formula>"Moderate"</formula>
    </cfRule>
  </conditionalFormatting>
  <conditionalFormatting sqref="AL56">
    <cfRule type="cellIs" dxfId="1511" priority="1045" stopIfTrue="1" operator="equal">
      <formula>"Y"</formula>
    </cfRule>
  </conditionalFormatting>
  <conditionalFormatting sqref="S4 S9:S12 S14:S18 S22 S24:S34 S36 S38:S44 S46:S49 S7 S52:S55 S57:S73">
    <cfRule type="cellIs" dxfId="1510" priority="1042" stopIfTrue="1" operator="equal">
      <formula>"Very High"</formula>
    </cfRule>
    <cfRule type="cellIs" dxfId="1509" priority="1043" stopIfTrue="1" operator="equal">
      <formula>"High"</formula>
    </cfRule>
    <cfRule type="cellIs" dxfId="1508" priority="1044" stopIfTrue="1" operator="equal">
      <formula>"Moderate"</formula>
    </cfRule>
  </conditionalFormatting>
  <conditionalFormatting sqref="S9:S12 S14:S18 S22 S24:S34 S36 S38:S44 S46:S49 S7 S52:S55 S57:S1048576">
    <cfRule type="cellIs" dxfId="1507" priority="1041" stopIfTrue="1" operator="equal">
      <formula>"Y"</formula>
    </cfRule>
  </conditionalFormatting>
  <conditionalFormatting sqref="S6">
    <cfRule type="cellIs" dxfId="1506" priority="1038" stopIfTrue="1" operator="equal">
      <formula>"Very High"</formula>
    </cfRule>
    <cfRule type="cellIs" dxfId="1505" priority="1039" stopIfTrue="1" operator="equal">
      <formula>"High"</formula>
    </cfRule>
    <cfRule type="cellIs" dxfId="1504" priority="1040" stopIfTrue="1" operator="equal">
      <formula>"Moderate"</formula>
    </cfRule>
  </conditionalFormatting>
  <conditionalFormatting sqref="S6">
    <cfRule type="cellIs" dxfId="1503" priority="1037" stopIfTrue="1" operator="equal">
      <formula>"Y"</formula>
    </cfRule>
  </conditionalFormatting>
  <conditionalFormatting sqref="S5">
    <cfRule type="cellIs" dxfId="1502" priority="1034" stopIfTrue="1" operator="equal">
      <formula>"Very High"</formula>
    </cfRule>
    <cfRule type="cellIs" dxfId="1501" priority="1035" stopIfTrue="1" operator="equal">
      <formula>"High"</formula>
    </cfRule>
    <cfRule type="cellIs" dxfId="1500" priority="1036" stopIfTrue="1" operator="equal">
      <formula>"Moderate"</formula>
    </cfRule>
  </conditionalFormatting>
  <conditionalFormatting sqref="S5">
    <cfRule type="cellIs" dxfId="1499" priority="1033" stopIfTrue="1" operator="equal">
      <formula>"Y"</formula>
    </cfRule>
  </conditionalFormatting>
  <conditionalFormatting sqref="S8">
    <cfRule type="cellIs" dxfId="1498" priority="1030" stopIfTrue="1" operator="equal">
      <formula>"Very High"</formula>
    </cfRule>
    <cfRule type="cellIs" dxfId="1497" priority="1031" stopIfTrue="1" operator="equal">
      <formula>"High"</formula>
    </cfRule>
    <cfRule type="cellIs" dxfId="1496" priority="1032" stopIfTrue="1" operator="equal">
      <formula>"Moderate"</formula>
    </cfRule>
  </conditionalFormatting>
  <conditionalFormatting sqref="S8">
    <cfRule type="cellIs" dxfId="1495" priority="1029" stopIfTrue="1" operator="equal">
      <formula>"Y"</formula>
    </cfRule>
  </conditionalFormatting>
  <conditionalFormatting sqref="S13">
    <cfRule type="cellIs" dxfId="1494" priority="1026" stopIfTrue="1" operator="equal">
      <formula>"Very High"</formula>
    </cfRule>
    <cfRule type="cellIs" dxfId="1493" priority="1027" stopIfTrue="1" operator="equal">
      <formula>"High"</formula>
    </cfRule>
    <cfRule type="cellIs" dxfId="1492" priority="1028" stopIfTrue="1" operator="equal">
      <formula>"Moderate"</formula>
    </cfRule>
  </conditionalFormatting>
  <conditionalFormatting sqref="S13">
    <cfRule type="cellIs" dxfId="1491" priority="1025" stopIfTrue="1" operator="equal">
      <formula>"Y"</formula>
    </cfRule>
  </conditionalFormatting>
  <conditionalFormatting sqref="S19">
    <cfRule type="cellIs" dxfId="1490" priority="1022" stopIfTrue="1" operator="equal">
      <formula>"Very High"</formula>
    </cfRule>
    <cfRule type="cellIs" dxfId="1489" priority="1023" stopIfTrue="1" operator="equal">
      <formula>"High"</formula>
    </cfRule>
    <cfRule type="cellIs" dxfId="1488" priority="1024" stopIfTrue="1" operator="equal">
      <formula>"Moderate"</formula>
    </cfRule>
  </conditionalFormatting>
  <conditionalFormatting sqref="S19">
    <cfRule type="cellIs" dxfId="1487" priority="1021" stopIfTrue="1" operator="equal">
      <formula>"Y"</formula>
    </cfRule>
  </conditionalFormatting>
  <conditionalFormatting sqref="S20">
    <cfRule type="cellIs" dxfId="1486" priority="1018" stopIfTrue="1" operator="equal">
      <formula>"Very High"</formula>
    </cfRule>
    <cfRule type="cellIs" dxfId="1485" priority="1019" stopIfTrue="1" operator="equal">
      <formula>"High"</formula>
    </cfRule>
    <cfRule type="cellIs" dxfId="1484" priority="1020" stopIfTrue="1" operator="equal">
      <formula>"Moderate"</formula>
    </cfRule>
  </conditionalFormatting>
  <conditionalFormatting sqref="S20">
    <cfRule type="cellIs" dxfId="1483" priority="1017" stopIfTrue="1" operator="equal">
      <formula>"Y"</formula>
    </cfRule>
  </conditionalFormatting>
  <conditionalFormatting sqref="S21">
    <cfRule type="cellIs" dxfId="1482" priority="1014" stopIfTrue="1" operator="equal">
      <formula>"Very High"</formula>
    </cfRule>
    <cfRule type="cellIs" dxfId="1481" priority="1015" stopIfTrue="1" operator="equal">
      <formula>"High"</formula>
    </cfRule>
    <cfRule type="cellIs" dxfId="1480" priority="1016" stopIfTrue="1" operator="equal">
      <formula>"Moderate"</formula>
    </cfRule>
  </conditionalFormatting>
  <conditionalFormatting sqref="S21">
    <cfRule type="cellIs" dxfId="1479" priority="1013" stopIfTrue="1" operator="equal">
      <formula>"Y"</formula>
    </cfRule>
  </conditionalFormatting>
  <conditionalFormatting sqref="S23">
    <cfRule type="cellIs" dxfId="1478" priority="1010" stopIfTrue="1" operator="equal">
      <formula>"Very High"</formula>
    </cfRule>
    <cfRule type="cellIs" dxfId="1477" priority="1011" stopIfTrue="1" operator="equal">
      <formula>"High"</formula>
    </cfRule>
    <cfRule type="cellIs" dxfId="1476" priority="1012" stopIfTrue="1" operator="equal">
      <formula>"Moderate"</formula>
    </cfRule>
  </conditionalFormatting>
  <conditionalFormatting sqref="S23">
    <cfRule type="cellIs" dxfId="1475" priority="1009" stopIfTrue="1" operator="equal">
      <formula>"Y"</formula>
    </cfRule>
  </conditionalFormatting>
  <conditionalFormatting sqref="S35">
    <cfRule type="cellIs" dxfId="1474" priority="1006" stopIfTrue="1" operator="equal">
      <formula>"Very High"</formula>
    </cfRule>
    <cfRule type="cellIs" dxfId="1473" priority="1007" stopIfTrue="1" operator="equal">
      <formula>"High"</formula>
    </cfRule>
    <cfRule type="cellIs" dxfId="1472" priority="1008" stopIfTrue="1" operator="equal">
      <formula>"Moderate"</formula>
    </cfRule>
  </conditionalFormatting>
  <conditionalFormatting sqref="S35">
    <cfRule type="cellIs" dxfId="1471" priority="1005" stopIfTrue="1" operator="equal">
      <formula>"Y"</formula>
    </cfRule>
  </conditionalFormatting>
  <conditionalFormatting sqref="S37">
    <cfRule type="cellIs" dxfId="1470" priority="1002" stopIfTrue="1" operator="equal">
      <formula>"Very High"</formula>
    </cfRule>
    <cfRule type="cellIs" dxfId="1469" priority="1003" stopIfTrue="1" operator="equal">
      <formula>"High"</formula>
    </cfRule>
    <cfRule type="cellIs" dxfId="1468" priority="1004" stopIfTrue="1" operator="equal">
      <formula>"Moderate"</formula>
    </cfRule>
  </conditionalFormatting>
  <conditionalFormatting sqref="S37">
    <cfRule type="cellIs" dxfId="1467" priority="1001" stopIfTrue="1" operator="equal">
      <formula>"Y"</formula>
    </cfRule>
  </conditionalFormatting>
  <conditionalFormatting sqref="S45">
    <cfRule type="cellIs" dxfId="1466" priority="998" stopIfTrue="1" operator="equal">
      <formula>"Very High"</formula>
    </cfRule>
    <cfRule type="cellIs" dxfId="1465" priority="999" stopIfTrue="1" operator="equal">
      <formula>"High"</formula>
    </cfRule>
    <cfRule type="cellIs" dxfId="1464" priority="1000" stopIfTrue="1" operator="equal">
      <formula>"Moderate"</formula>
    </cfRule>
  </conditionalFormatting>
  <conditionalFormatting sqref="S45">
    <cfRule type="cellIs" dxfId="1463" priority="997" stopIfTrue="1" operator="equal">
      <formula>"Y"</formula>
    </cfRule>
  </conditionalFormatting>
  <conditionalFormatting sqref="S50">
    <cfRule type="cellIs" dxfId="1462" priority="994" stopIfTrue="1" operator="equal">
      <formula>"Very High"</formula>
    </cfRule>
    <cfRule type="cellIs" dxfId="1461" priority="995" stopIfTrue="1" operator="equal">
      <formula>"High"</formula>
    </cfRule>
    <cfRule type="cellIs" dxfId="1460" priority="996" stopIfTrue="1" operator="equal">
      <formula>"Moderate"</formula>
    </cfRule>
  </conditionalFormatting>
  <conditionalFormatting sqref="S50">
    <cfRule type="cellIs" dxfId="1459" priority="993" stopIfTrue="1" operator="equal">
      <formula>"Y"</formula>
    </cfRule>
  </conditionalFormatting>
  <conditionalFormatting sqref="S51">
    <cfRule type="cellIs" dxfId="1458" priority="990" stopIfTrue="1" operator="equal">
      <formula>"Very High"</formula>
    </cfRule>
    <cfRule type="cellIs" dxfId="1457" priority="991" stopIfTrue="1" operator="equal">
      <formula>"High"</formula>
    </cfRule>
    <cfRule type="cellIs" dxfId="1456" priority="992" stopIfTrue="1" operator="equal">
      <formula>"Moderate"</formula>
    </cfRule>
  </conditionalFormatting>
  <conditionalFormatting sqref="S51">
    <cfRule type="cellIs" dxfId="1455" priority="989" stopIfTrue="1" operator="equal">
      <formula>"Y"</formula>
    </cfRule>
  </conditionalFormatting>
  <conditionalFormatting sqref="S56">
    <cfRule type="cellIs" dxfId="1454" priority="986" stopIfTrue="1" operator="equal">
      <formula>"Very High"</formula>
    </cfRule>
    <cfRule type="cellIs" dxfId="1453" priority="987" stopIfTrue="1" operator="equal">
      <formula>"High"</formula>
    </cfRule>
    <cfRule type="cellIs" dxfId="1452" priority="988" stopIfTrue="1" operator="equal">
      <formula>"Moderate"</formula>
    </cfRule>
  </conditionalFormatting>
  <conditionalFormatting sqref="S56">
    <cfRule type="cellIs" dxfId="1451" priority="985" stopIfTrue="1" operator="equal">
      <formula>"Y"</formula>
    </cfRule>
  </conditionalFormatting>
  <conditionalFormatting sqref="BE4 BE9:BE12 BE14:BE18 BE22 BE24:BE34 BE36 BE38:BE44 BE46:BE49 BE7 BE52:BE55 BE57:BE73">
    <cfRule type="cellIs" dxfId="1450" priority="982" stopIfTrue="1" operator="equal">
      <formula>"Very High"</formula>
    </cfRule>
    <cfRule type="cellIs" dxfId="1449" priority="983" stopIfTrue="1" operator="equal">
      <formula>"High"</formula>
    </cfRule>
    <cfRule type="cellIs" dxfId="1448" priority="984" stopIfTrue="1" operator="equal">
      <formula>"Moderate"</formula>
    </cfRule>
  </conditionalFormatting>
  <conditionalFormatting sqref="BE9:BE12 BE14:BE18 BE22 BE24:BE34 BE36 BE38:BE44 BE46:BE49 BE7 BE52:BE55 BE57:BE1048576">
    <cfRule type="cellIs" dxfId="1447" priority="981" stopIfTrue="1" operator="equal">
      <formula>"Y"</formula>
    </cfRule>
  </conditionalFormatting>
  <conditionalFormatting sqref="BE37">
    <cfRule type="cellIs" dxfId="1446" priority="942" stopIfTrue="1" operator="equal">
      <formula>"Very High"</formula>
    </cfRule>
    <cfRule type="cellIs" dxfId="1445" priority="943" stopIfTrue="1" operator="equal">
      <formula>"High"</formula>
    </cfRule>
    <cfRule type="cellIs" dxfId="1444" priority="944" stopIfTrue="1" operator="equal">
      <formula>"Moderate"</formula>
    </cfRule>
  </conditionalFormatting>
  <conditionalFormatting sqref="BE37">
    <cfRule type="cellIs" dxfId="1443" priority="941" stopIfTrue="1" operator="equal">
      <formula>"Y"</formula>
    </cfRule>
  </conditionalFormatting>
  <conditionalFormatting sqref="BE45">
    <cfRule type="cellIs" dxfId="1442" priority="938" stopIfTrue="1" operator="equal">
      <formula>"Very High"</formula>
    </cfRule>
    <cfRule type="cellIs" dxfId="1441" priority="939" stopIfTrue="1" operator="equal">
      <formula>"High"</formula>
    </cfRule>
    <cfRule type="cellIs" dxfId="1440" priority="940" stopIfTrue="1" operator="equal">
      <formula>"Moderate"</formula>
    </cfRule>
  </conditionalFormatting>
  <conditionalFormatting sqref="BE45">
    <cfRule type="cellIs" dxfId="1439" priority="937" stopIfTrue="1" operator="equal">
      <formula>"Y"</formula>
    </cfRule>
  </conditionalFormatting>
  <conditionalFormatting sqref="BE50">
    <cfRule type="cellIs" dxfId="1438" priority="934" stopIfTrue="1" operator="equal">
      <formula>"Very High"</formula>
    </cfRule>
    <cfRule type="cellIs" dxfId="1437" priority="935" stopIfTrue="1" operator="equal">
      <formula>"High"</formula>
    </cfRule>
    <cfRule type="cellIs" dxfId="1436" priority="936" stopIfTrue="1" operator="equal">
      <formula>"Moderate"</formula>
    </cfRule>
  </conditionalFormatting>
  <conditionalFormatting sqref="BE50">
    <cfRule type="cellIs" dxfId="1435" priority="933" stopIfTrue="1" operator="equal">
      <formula>"Y"</formula>
    </cfRule>
  </conditionalFormatting>
  <conditionalFormatting sqref="BE51">
    <cfRule type="cellIs" dxfId="1434" priority="930" stopIfTrue="1" operator="equal">
      <formula>"Very High"</formula>
    </cfRule>
    <cfRule type="cellIs" dxfId="1433" priority="931" stopIfTrue="1" operator="equal">
      <formula>"High"</formula>
    </cfRule>
    <cfRule type="cellIs" dxfId="1432" priority="932" stopIfTrue="1" operator="equal">
      <formula>"Moderate"</formula>
    </cfRule>
  </conditionalFormatting>
  <conditionalFormatting sqref="BE51">
    <cfRule type="cellIs" dxfId="1431" priority="929" stopIfTrue="1" operator="equal">
      <formula>"Y"</formula>
    </cfRule>
  </conditionalFormatting>
  <conditionalFormatting sqref="BE56">
    <cfRule type="cellIs" dxfId="1430" priority="926" stopIfTrue="1" operator="equal">
      <formula>"Very High"</formula>
    </cfRule>
    <cfRule type="cellIs" dxfId="1429" priority="927" stopIfTrue="1" operator="equal">
      <formula>"High"</formula>
    </cfRule>
    <cfRule type="cellIs" dxfId="1428" priority="928" stopIfTrue="1" operator="equal">
      <formula>"Moderate"</formula>
    </cfRule>
  </conditionalFormatting>
  <conditionalFormatting sqref="BE56">
    <cfRule type="cellIs" dxfId="1427" priority="925" stopIfTrue="1" operator="equal">
      <formula>"Y"</formula>
    </cfRule>
  </conditionalFormatting>
  <conditionalFormatting sqref="BX4 BX9:BX12 BX14:BX18 BX22 BX24:BX34 BX36 BX38:BX44 BX46:BX49 BX7 BX52:BX55 BX57:BX73">
    <cfRule type="cellIs" dxfId="1426" priority="922" stopIfTrue="1" operator="equal">
      <formula>"Very High"</formula>
    </cfRule>
    <cfRule type="cellIs" dxfId="1425" priority="923" stopIfTrue="1" operator="equal">
      <formula>"High"</formula>
    </cfRule>
    <cfRule type="cellIs" dxfId="1424" priority="924" stopIfTrue="1" operator="equal">
      <formula>"Moderate"</formula>
    </cfRule>
  </conditionalFormatting>
  <conditionalFormatting sqref="BX9:BX12 BX14:BX18 BX22 BX24:BX34 BX36 BX38:BX44 BX46:BX49 BX7 BX52:BX55 BX57:BX1048576">
    <cfRule type="cellIs" dxfId="1423" priority="921" stopIfTrue="1" operator="equal">
      <formula>"Y"</formula>
    </cfRule>
  </conditionalFormatting>
  <conditionalFormatting sqref="CQ4 CQ9:CQ12 CQ14:CQ18 CQ22 CQ24:CQ34 CQ36 CQ38:CQ44 CQ46:CQ49 CQ7 CQ52:CQ55 CQ57:CQ73">
    <cfRule type="cellIs" dxfId="1422" priority="862" stopIfTrue="1" operator="equal">
      <formula>"Very High"</formula>
    </cfRule>
    <cfRule type="cellIs" dxfId="1421" priority="863" stopIfTrue="1" operator="equal">
      <formula>"High"</formula>
    </cfRule>
    <cfRule type="cellIs" dxfId="1420" priority="864" stopIfTrue="1" operator="equal">
      <formula>"Moderate"</formula>
    </cfRule>
  </conditionalFormatting>
  <conditionalFormatting sqref="CQ9:CQ12 CQ14:CQ18 CQ22 CQ24:CQ34 CQ36 CQ38:CQ44 CQ46:CQ49 CQ7 CQ52:CQ55 CQ57:CQ1048576">
    <cfRule type="cellIs" dxfId="1419" priority="861" stopIfTrue="1" operator="equal">
      <formula>"Y"</formula>
    </cfRule>
  </conditionalFormatting>
  <conditionalFormatting sqref="CQ6">
    <cfRule type="cellIs" dxfId="1418" priority="858" stopIfTrue="1" operator="equal">
      <formula>"Very High"</formula>
    </cfRule>
    <cfRule type="cellIs" dxfId="1417" priority="859" stopIfTrue="1" operator="equal">
      <formula>"High"</formula>
    </cfRule>
    <cfRule type="cellIs" dxfId="1416" priority="860" stopIfTrue="1" operator="equal">
      <formula>"Moderate"</formula>
    </cfRule>
  </conditionalFormatting>
  <conditionalFormatting sqref="CQ6">
    <cfRule type="cellIs" dxfId="1415" priority="857" stopIfTrue="1" operator="equal">
      <formula>"Y"</formula>
    </cfRule>
  </conditionalFormatting>
  <conditionalFormatting sqref="CQ5">
    <cfRule type="cellIs" dxfId="1414" priority="854" stopIfTrue="1" operator="equal">
      <formula>"Very High"</formula>
    </cfRule>
    <cfRule type="cellIs" dxfId="1413" priority="855" stopIfTrue="1" operator="equal">
      <formula>"High"</formula>
    </cfRule>
    <cfRule type="cellIs" dxfId="1412" priority="856" stopIfTrue="1" operator="equal">
      <formula>"Moderate"</formula>
    </cfRule>
  </conditionalFormatting>
  <conditionalFormatting sqref="CQ5">
    <cfRule type="cellIs" dxfId="1411" priority="853" stopIfTrue="1" operator="equal">
      <formula>"Y"</formula>
    </cfRule>
  </conditionalFormatting>
  <conditionalFormatting sqref="CQ8">
    <cfRule type="cellIs" dxfId="1410" priority="850" stopIfTrue="1" operator="equal">
      <formula>"Very High"</formula>
    </cfRule>
    <cfRule type="cellIs" dxfId="1409" priority="851" stopIfTrue="1" operator="equal">
      <formula>"High"</formula>
    </cfRule>
    <cfRule type="cellIs" dxfId="1408" priority="852" stopIfTrue="1" operator="equal">
      <formula>"Moderate"</formula>
    </cfRule>
  </conditionalFormatting>
  <conditionalFormatting sqref="CQ8">
    <cfRule type="cellIs" dxfId="1407" priority="849" stopIfTrue="1" operator="equal">
      <formula>"Y"</formula>
    </cfRule>
  </conditionalFormatting>
  <conditionalFormatting sqref="CQ13">
    <cfRule type="cellIs" dxfId="1406" priority="846" stopIfTrue="1" operator="equal">
      <formula>"Very High"</formula>
    </cfRule>
    <cfRule type="cellIs" dxfId="1405" priority="847" stopIfTrue="1" operator="equal">
      <formula>"High"</formula>
    </cfRule>
    <cfRule type="cellIs" dxfId="1404" priority="848" stopIfTrue="1" operator="equal">
      <formula>"Moderate"</formula>
    </cfRule>
  </conditionalFormatting>
  <conditionalFormatting sqref="CQ13">
    <cfRule type="cellIs" dxfId="1403" priority="845" stopIfTrue="1" operator="equal">
      <formula>"Y"</formula>
    </cfRule>
  </conditionalFormatting>
  <conditionalFormatting sqref="CQ35">
    <cfRule type="cellIs" dxfId="1402" priority="826" stopIfTrue="1" operator="equal">
      <formula>"Very High"</formula>
    </cfRule>
    <cfRule type="cellIs" dxfId="1401" priority="827" stopIfTrue="1" operator="equal">
      <formula>"High"</formula>
    </cfRule>
    <cfRule type="cellIs" dxfId="1400" priority="828" stopIfTrue="1" operator="equal">
      <formula>"Moderate"</formula>
    </cfRule>
  </conditionalFormatting>
  <conditionalFormatting sqref="CQ35">
    <cfRule type="cellIs" dxfId="1399" priority="825" stopIfTrue="1" operator="equal">
      <formula>"Y"</formula>
    </cfRule>
  </conditionalFormatting>
  <conditionalFormatting sqref="CQ37">
    <cfRule type="cellIs" dxfId="1398" priority="822" stopIfTrue="1" operator="equal">
      <formula>"Very High"</formula>
    </cfRule>
    <cfRule type="cellIs" dxfId="1397" priority="823" stopIfTrue="1" operator="equal">
      <formula>"High"</formula>
    </cfRule>
    <cfRule type="cellIs" dxfId="1396" priority="824" stopIfTrue="1" operator="equal">
      <formula>"Moderate"</formula>
    </cfRule>
  </conditionalFormatting>
  <conditionalFormatting sqref="CQ37">
    <cfRule type="cellIs" dxfId="1395" priority="821" stopIfTrue="1" operator="equal">
      <formula>"Y"</formula>
    </cfRule>
  </conditionalFormatting>
  <conditionalFormatting sqref="CQ45">
    <cfRule type="cellIs" dxfId="1394" priority="818" stopIfTrue="1" operator="equal">
      <formula>"Very High"</formula>
    </cfRule>
    <cfRule type="cellIs" dxfId="1393" priority="819" stopIfTrue="1" operator="equal">
      <formula>"High"</formula>
    </cfRule>
    <cfRule type="cellIs" dxfId="1392" priority="820" stopIfTrue="1" operator="equal">
      <formula>"Moderate"</formula>
    </cfRule>
  </conditionalFormatting>
  <conditionalFormatting sqref="CQ45">
    <cfRule type="cellIs" dxfId="1391" priority="817" stopIfTrue="1" operator="equal">
      <formula>"Y"</formula>
    </cfRule>
  </conditionalFormatting>
  <conditionalFormatting sqref="DJ4 DJ9:DJ12 DJ14:DJ18 DJ22 DJ24:DJ34 DJ36 DJ38:DJ44 DJ46:DJ49 DJ7 DJ52:DJ55 DJ57:DJ73">
    <cfRule type="cellIs" dxfId="1390" priority="802" stopIfTrue="1" operator="equal">
      <formula>"Very High"</formula>
    </cfRule>
    <cfRule type="cellIs" dxfId="1389" priority="803" stopIfTrue="1" operator="equal">
      <formula>"High"</formula>
    </cfRule>
    <cfRule type="cellIs" dxfId="1388" priority="804" stopIfTrue="1" operator="equal">
      <formula>"Moderate"</formula>
    </cfRule>
  </conditionalFormatting>
  <conditionalFormatting sqref="DJ9:DJ12 DJ14:DJ18 DJ22 DJ24:DJ34 DJ36 DJ38:DJ44 DJ46:DJ49 DJ7 DJ52:DJ55 DJ57:DJ1048576">
    <cfRule type="cellIs" dxfId="1387" priority="801" stopIfTrue="1" operator="equal">
      <formula>"Y"</formula>
    </cfRule>
  </conditionalFormatting>
  <conditionalFormatting sqref="DJ6">
    <cfRule type="cellIs" dxfId="1386" priority="798" stopIfTrue="1" operator="equal">
      <formula>"Very High"</formula>
    </cfRule>
    <cfRule type="cellIs" dxfId="1385" priority="799" stopIfTrue="1" operator="equal">
      <formula>"High"</formula>
    </cfRule>
    <cfRule type="cellIs" dxfId="1384" priority="800" stopIfTrue="1" operator="equal">
      <formula>"Moderate"</formula>
    </cfRule>
  </conditionalFormatting>
  <conditionalFormatting sqref="DJ6">
    <cfRule type="cellIs" dxfId="1383" priority="797" stopIfTrue="1" operator="equal">
      <formula>"Y"</formula>
    </cfRule>
  </conditionalFormatting>
  <conditionalFormatting sqref="DJ5">
    <cfRule type="cellIs" dxfId="1382" priority="794" stopIfTrue="1" operator="equal">
      <formula>"Very High"</formula>
    </cfRule>
    <cfRule type="cellIs" dxfId="1381" priority="795" stopIfTrue="1" operator="equal">
      <formula>"High"</formula>
    </cfRule>
    <cfRule type="cellIs" dxfId="1380" priority="796" stopIfTrue="1" operator="equal">
      <formula>"Moderate"</formula>
    </cfRule>
  </conditionalFormatting>
  <conditionalFormatting sqref="DJ5">
    <cfRule type="cellIs" dxfId="1379" priority="793" stopIfTrue="1" operator="equal">
      <formula>"Y"</formula>
    </cfRule>
  </conditionalFormatting>
  <conditionalFormatting sqref="DJ8">
    <cfRule type="cellIs" dxfId="1378" priority="790" stopIfTrue="1" operator="equal">
      <formula>"Very High"</formula>
    </cfRule>
    <cfRule type="cellIs" dxfId="1377" priority="791" stopIfTrue="1" operator="equal">
      <formula>"High"</formula>
    </cfRule>
    <cfRule type="cellIs" dxfId="1376" priority="792" stopIfTrue="1" operator="equal">
      <formula>"Moderate"</formula>
    </cfRule>
  </conditionalFormatting>
  <conditionalFormatting sqref="DJ8">
    <cfRule type="cellIs" dxfId="1375" priority="789" stopIfTrue="1" operator="equal">
      <formula>"Y"</formula>
    </cfRule>
  </conditionalFormatting>
  <conditionalFormatting sqref="DJ13">
    <cfRule type="cellIs" dxfId="1374" priority="786" stopIfTrue="1" operator="equal">
      <formula>"Very High"</formula>
    </cfRule>
    <cfRule type="cellIs" dxfId="1373" priority="787" stopIfTrue="1" operator="equal">
      <formula>"High"</formula>
    </cfRule>
    <cfRule type="cellIs" dxfId="1372" priority="788" stopIfTrue="1" operator="equal">
      <formula>"Moderate"</formula>
    </cfRule>
  </conditionalFormatting>
  <conditionalFormatting sqref="DJ13">
    <cfRule type="cellIs" dxfId="1371" priority="785" stopIfTrue="1" operator="equal">
      <formula>"Y"</formula>
    </cfRule>
  </conditionalFormatting>
  <conditionalFormatting sqref="DJ19">
    <cfRule type="cellIs" dxfId="1370" priority="782" stopIfTrue="1" operator="equal">
      <formula>"Very High"</formula>
    </cfRule>
    <cfRule type="cellIs" dxfId="1369" priority="783" stopIfTrue="1" operator="equal">
      <formula>"High"</formula>
    </cfRule>
    <cfRule type="cellIs" dxfId="1368" priority="784" stopIfTrue="1" operator="equal">
      <formula>"Moderate"</formula>
    </cfRule>
  </conditionalFormatting>
  <conditionalFormatting sqref="DJ19">
    <cfRule type="cellIs" dxfId="1367" priority="781" stopIfTrue="1" operator="equal">
      <formula>"Y"</formula>
    </cfRule>
  </conditionalFormatting>
  <conditionalFormatting sqref="DJ20">
    <cfRule type="cellIs" dxfId="1366" priority="778" stopIfTrue="1" operator="equal">
      <formula>"Very High"</formula>
    </cfRule>
    <cfRule type="cellIs" dxfId="1365" priority="779" stopIfTrue="1" operator="equal">
      <formula>"High"</formula>
    </cfRule>
    <cfRule type="cellIs" dxfId="1364" priority="780" stopIfTrue="1" operator="equal">
      <formula>"Moderate"</formula>
    </cfRule>
  </conditionalFormatting>
  <conditionalFormatting sqref="DJ20">
    <cfRule type="cellIs" dxfId="1363" priority="777" stopIfTrue="1" operator="equal">
      <formula>"Y"</formula>
    </cfRule>
  </conditionalFormatting>
  <conditionalFormatting sqref="DJ21">
    <cfRule type="cellIs" dxfId="1362" priority="774" stopIfTrue="1" operator="equal">
      <formula>"Very High"</formula>
    </cfRule>
    <cfRule type="cellIs" dxfId="1361" priority="775" stopIfTrue="1" operator="equal">
      <formula>"High"</formula>
    </cfRule>
    <cfRule type="cellIs" dxfId="1360" priority="776" stopIfTrue="1" operator="equal">
      <formula>"Moderate"</formula>
    </cfRule>
  </conditionalFormatting>
  <conditionalFormatting sqref="DJ21">
    <cfRule type="cellIs" dxfId="1359" priority="773" stopIfTrue="1" operator="equal">
      <formula>"Y"</formula>
    </cfRule>
  </conditionalFormatting>
  <conditionalFormatting sqref="DJ23">
    <cfRule type="cellIs" dxfId="1358" priority="770" stopIfTrue="1" operator="equal">
      <formula>"Very High"</formula>
    </cfRule>
    <cfRule type="cellIs" dxfId="1357" priority="771" stopIfTrue="1" operator="equal">
      <formula>"High"</formula>
    </cfRule>
    <cfRule type="cellIs" dxfId="1356" priority="772" stopIfTrue="1" operator="equal">
      <formula>"Moderate"</formula>
    </cfRule>
  </conditionalFormatting>
  <conditionalFormatting sqref="DJ23">
    <cfRule type="cellIs" dxfId="1355" priority="769" stopIfTrue="1" operator="equal">
      <formula>"Y"</formula>
    </cfRule>
  </conditionalFormatting>
  <conditionalFormatting sqref="DJ35">
    <cfRule type="cellIs" dxfId="1354" priority="766" stopIfTrue="1" operator="equal">
      <formula>"Very High"</formula>
    </cfRule>
    <cfRule type="cellIs" dxfId="1353" priority="767" stopIfTrue="1" operator="equal">
      <formula>"High"</formula>
    </cfRule>
    <cfRule type="cellIs" dxfId="1352" priority="768" stopIfTrue="1" operator="equal">
      <formula>"Moderate"</formula>
    </cfRule>
  </conditionalFormatting>
  <conditionalFormatting sqref="DJ35">
    <cfRule type="cellIs" dxfId="1351" priority="765" stopIfTrue="1" operator="equal">
      <formula>"Y"</formula>
    </cfRule>
  </conditionalFormatting>
  <conditionalFormatting sqref="DJ37">
    <cfRule type="cellIs" dxfId="1350" priority="762" stopIfTrue="1" operator="equal">
      <formula>"Very High"</formula>
    </cfRule>
    <cfRule type="cellIs" dxfId="1349" priority="763" stopIfTrue="1" operator="equal">
      <formula>"High"</formula>
    </cfRule>
    <cfRule type="cellIs" dxfId="1348" priority="764" stopIfTrue="1" operator="equal">
      <formula>"Moderate"</formula>
    </cfRule>
  </conditionalFormatting>
  <conditionalFormatting sqref="DJ37">
    <cfRule type="cellIs" dxfId="1347" priority="761" stopIfTrue="1" operator="equal">
      <formula>"Y"</formula>
    </cfRule>
  </conditionalFormatting>
  <conditionalFormatting sqref="DJ45">
    <cfRule type="cellIs" dxfId="1346" priority="758" stopIfTrue="1" operator="equal">
      <formula>"Very High"</formula>
    </cfRule>
    <cfRule type="cellIs" dxfId="1345" priority="759" stopIfTrue="1" operator="equal">
      <formula>"High"</formula>
    </cfRule>
    <cfRule type="cellIs" dxfId="1344" priority="760" stopIfTrue="1" operator="equal">
      <formula>"Moderate"</formula>
    </cfRule>
  </conditionalFormatting>
  <conditionalFormatting sqref="DJ45">
    <cfRule type="cellIs" dxfId="1343" priority="757" stopIfTrue="1" operator="equal">
      <formula>"Y"</formula>
    </cfRule>
  </conditionalFormatting>
  <conditionalFormatting sqref="AX5">
    <cfRule type="cellIs" dxfId="1342" priority="742" stopIfTrue="1" operator="equal">
      <formula>"Very High"</formula>
    </cfRule>
    <cfRule type="cellIs" dxfId="1341" priority="743" stopIfTrue="1" operator="equal">
      <formula>"High"</formula>
    </cfRule>
    <cfRule type="cellIs" dxfId="1340" priority="744" stopIfTrue="1" operator="equal">
      <formula>"Moderate"</formula>
    </cfRule>
  </conditionalFormatting>
  <conditionalFormatting sqref="BD5">
    <cfRule type="cellIs" dxfId="1339" priority="739" stopIfTrue="1" operator="equal">
      <formula>"Very High"</formula>
    </cfRule>
    <cfRule type="cellIs" dxfId="1338" priority="740" stopIfTrue="1" operator="equal">
      <formula>"High"</formula>
    </cfRule>
    <cfRule type="cellIs" dxfId="1337" priority="741" stopIfTrue="1" operator="equal">
      <formula>"Moderate"</formula>
    </cfRule>
  </conditionalFormatting>
  <conditionalFormatting sqref="BE5">
    <cfRule type="cellIs" dxfId="1336" priority="736" stopIfTrue="1" operator="equal">
      <formula>"Very High"</formula>
    </cfRule>
    <cfRule type="cellIs" dxfId="1335" priority="737" stopIfTrue="1" operator="equal">
      <formula>"High"</formula>
    </cfRule>
    <cfRule type="cellIs" dxfId="1334" priority="738" stopIfTrue="1" operator="equal">
      <formula>"Moderate"</formula>
    </cfRule>
  </conditionalFormatting>
  <conditionalFormatting sqref="BE5">
    <cfRule type="cellIs" dxfId="1333" priority="735" stopIfTrue="1" operator="equal">
      <formula>"Y"</formula>
    </cfRule>
  </conditionalFormatting>
  <conditionalFormatting sqref="AX6">
    <cfRule type="cellIs" dxfId="1332" priority="732" stopIfTrue="1" operator="equal">
      <formula>"Very High"</formula>
    </cfRule>
    <cfRule type="cellIs" dxfId="1331" priority="733" stopIfTrue="1" operator="equal">
      <formula>"High"</formula>
    </cfRule>
    <cfRule type="cellIs" dxfId="1330" priority="734" stopIfTrue="1" operator="equal">
      <formula>"Moderate"</formula>
    </cfRule>
  </conditionalFormatting>
  <conditionalFormatting sqref="BD6">
    <cfRule type="cellIs" dxfId="1329" priority="729" stopIfTrue="1" operator="equal">
      <formula>"Very High"</formula>
    </cfRule>
    <cfRule type="cellIs" dxfId="1328" priority="730" stopIfTrue="1" operator="equal">
      <formula>"High"</formula>
    </cfRule>
    <cfRule type="cellIs" dxfId="1327" priority="731" stopIfTrue="1" operator="equal">
      <formula>"Moderate"</formula>
    </cfRule>
  </conditionalFormatting>
  <conditionalFormatting sqref="BE6">
    <cfRule type="cellIs" dxfId="1326" priority="726" stopIfTrue="1" operator="equal">
      <formula>"Very High"</formula>
    </cfRule>
    <cfRule type="cellIs" dxfId="1325" priority="727" stopIfTrue="1" operator="equal">
      <formula>"High"</formula>
    </cfRule>
    <cfRule type="cellIs" dxfId="1324" priority="728" stopIfTrue="1" operator="equal">
      <formula>"Moderate"</formula>
    </cfRule>
  </conditionalFormatting>
  <conditionalFormatting sqref="BE6">
    <cfRule type="cellIs" dxfId="1323" priority="725" stopIfTrue="1" operator="equal">
      <formula>"Y"</formula>
    </cfRule>
  </conditionalFormatting>
  <conditionalFormatting sqref="AX8:AX11">
    <cfRule type="cellIs" dxfId="1322" priority="722" stopIfTrue="1" operator="equal">
      <formula>"Very High"</formula>
    </cfRule>
    <cfRule type="cellIs" dxfId="1321" priority="723" stopIfTrue="1" operator="equal">
      <formula>"High"</formula>
    </cfRule>
    <cfRule type="cellIs" dxfId="1320" priority="724" stopIfTrue="1" operator="equal">
      <formula>"Moderate"</formula>
    </cfRule>
  </conditionalFormatting>
  <conditionalFormatting sqref="BD8">
    <cfRule type="cellIs" dxfId="1319" priority="719" stopIfTrue="1" operator="equal">
      <formula>"Very High"</formula>
    </cfRule>
    <cfRule type="cellIs" dxfId="1318" priority="720" stopIfTrue="1" operator="equal">
      <formula>"High"</formula>
    </cfRule>
    <cfRule type="cellIs" dxfId="1317" priority="721" stopIfTrue="1" operator="equal">
      <formula>"Moderate"</formula>
    </cfRule>
  </conditionalFormatting>
  <conditionalFormatting sqref="BE8">
    <cfRule type="cellIs" dxfId="1316" priority="716" stopIfTrue="1" operator="equal">
      <formula>"Very High"</formula>
    </cfRule>
    <cfRule type="cellIs" dxfId="1315" priority="717" stopIfTrue="1" operator="equal">
      <formula>"High"</formula>
    </cfRule>
    <cfRule type="cellIs" dxfId="1314" priority="718" stopIfTrue="1" operator="equal">
      <formula>"Moderate"</formula>
    </cfRule>
  </conditionalFormatting>
  <conditionalFormatting sqref="BE8">
    <cfRule type="cellIs" dxfId="1313" priority="715" stopIfTrue="1" operator="equal">
      <formula>"Y"</formula>
    </cfRule>
  </conditionalFormatting>
  <conditionalFormatting sqref="AX56">
    <cfRule type="cellIs" dxfId="1312" priority="712" stopIfTrue="1" operator="equal">
      <formula>"Very High"</formula>
    </cfRule>
    <cfRule type="cellIs" dxfId="1311" priority="713" stopIfTrue="1" operator="equal">
      <formula>"High"</formula>
    </cfRule>
    <cfRule type="cellIs" dxfId="1310" priority="714" stopIfTrue="1" operator="equal">
      <formula>"Moderate"</formula>
    </cfRule>
  </conditionalFormatting>
  <conditionalFormatting sqref="BD56">
    <cfRule type="cellIs" dxfId="1309" priority="709" stopIfTrue="1" operator="equal">
      <formula>"Very High"</formula>
    </cfRule>
    <cfRule type="cellIs" dxfId="1308" priority="710" stopIfTrue="1" operator="equal">
      <formula>"High"</formula>
    </cfRule>
    <cfRule type="cellIs" dxfId="1307" priority="711" stopIfTrue="1" operator="equal">
      <formula>"Moderate"</formula>
    </cfRule>
  </conditionalFormatting>
  <conditionalFormatting sqref="BQ4:BQ5">
    <cfRule type="cellIs" dxfId="1306" priority="706" stopIfTrue="1" operator="equal">
      <formula>"Very High"</formula>
    </cfRule>
    <cfRule type="cellIs" dxfId="1305" priority="707" stopIfTrue="1" operator="equal">
      <formula>"High"</formula>
    </cfRule>
    <cfRule type="cellIs" dxfId="1304" priority="708" stopIfTrue="1" operator="equal">
      <formula>"Moderate"</formula>
    </cfRule>
  </conditionalFormatting>
  <conditionalFormatting sqref="BW4:BW5">
    <cfRule type="cellIs" dxfId="1303" priority="703" stopIfTrue="1" operator="equal">
      <formula>"Very High"</formula>
    </cfRule>
    <cfRule type="cellIs" dxfId="1302" priority="704" stopIfTrue="1" operator="equal">
      <formula>"High"</formula>
    </cfRule>
    <cfRule type="cellIs" dxfId="1301" priority="705" stopIfTrue="1" operator="equal">
      <formula>"Moderate"</formula>
    </cfRule>
  </conditionalFormatting>
  <conditionalFormatting sqref="BX5">
    <cfRule type="cellIs" dxfId="1300" priority="700" stopIfTrue="1" operator="equal">
      <formula>"Very High"</formula>
    </cfRule>
    <cfRule type="cellIs" dxfId="1299" priority="701" stopIfTrue="1" operator="equal">
      <formula>"High"</formula>
    </cfRule>
    <cfRule type="cellIs" dxfId="1298" priority="702" stopIfTrue="1" operator="equal">
      <formula>"Moderate"</formula>
    </cfRule>
  </conditionalFormatting>
  <conditionalFormatting sqref="BX5">
    <cfRule type="cellIs" dxfId="1297" priority="699" stopIfTrue="1" operator="equal">
      <formula>"Y"</formula>
    </cfRule>
  </conditionalFormatting>
  <conditionalFormatting sqref="BQ6">
    <cfRule type="cellIs" dxfId="1296" priority="696" stopIfTrue="1" operator="equal">
      <formula>"Very High"</formula>
    </cfRule>
    <cfRule type="cellIs" dxfId="1295" priority="697" stopIfTrue="1" operator="equal">
      <formula>"High"</formula>
    </cfRule>
    <cfRule type="cellIs" dxfId="1294" priority="698" stopIfTrue="1" operator="equal">
      <formula>"Moderate"</formula>
    </cfRule>
  </conditionalFormatting>
  <conditionalFormatting sqref="BW6">
    <cfRule type="cellIs" dxfId="1293" priority="693" stopIfTrue="1" operator="equal">
      <formula>"Very High"</formula>
    </cfRule>
    <cfRule type="cellIs" dxfId="1292" priority="694" stopIfTrue="1" operator="equal">
      <formula>"High"</formula>
    </cfRule>
    <cfRule type="cellIs" dxfId="1291" priority="695" stopIfTrue="1" operator="equal">
      <formula>"Moderate"</formula>
    </cfRule>
  </conditionalFormatting>
  <conditionalFormatting sqref="BX6">
    <cfRule type="cellIs" dxfId="1290" priority="690" stopIfTrue="1" operator="equal">
      <formula>"Very High"</formula>
    </cfRule>
    <cfRule type="cellIs" dxfId="1289" priority="691" stopIfTrue="1" operator="equal">
      <formula>"High"</formula>
    </cfRule>
    <cfRule type="cellIs" dxfId="1288" priority="692" stopIfTrue="1" operator="equal">
      <formula>"Moderate"</formula>
    </cfRule>
  </conditionalFormatting>
  <conditionalFormatting sqref="BX6">
    <cfRule type="cellIs" dxfId="1287" priority="689" stopIfTrue="1" operator="equal">
      <formula>"Y"</formula>
    </cfRule>
  </conditionalFormatting>
  <conditionalFormatting sqref="BX8">
    <cfRule type="cellIs" dxfId="1286" priority="680" stopIfTrue="1" operator="equal">
      <formula>"Very High"</formula>
    </cfRule>
    <cfRule type="cellIs" dxfId="1285" priority="681" stopIfTrue="1" operator="equal">
      <formula>"High"</formula>
    </cfRule>
    <cfRule type="cellIs" dxfId="1284" priority="682" stopIfTrue="1" operator="equal">
      <formula>"Moderate"</formula>
    </cfRule>
  </conditionalFormatting>
  <conditionalFormatting sqref="BX8">
    <cfRule type="cellIs" dxfId="1283" priority="679" stopIfTrue="1" operator="equal">
      <formula>"Y"</formula>
    </cfRule>
  </conditionalFormatting>
  <conditionalFormatting sqref="BX13">
    <cfRule type="cellIs" dxfId="1282" priority="670" stopIfTrue="1" operator="equal">
      <formula>"Very High"</formula>
    </cfRule>
    <cfRule type="cellIs" dxfId="1281" priority="671" stopIfTrue="1" operator="equal">
      <formula>"High"</formula>
    </cfRule>
    <cfRule type="cellIs" dxfId="1280" priority="672" stopIfTrue="1" operator="equal">
      <formula>"Moderate"</formula>
    </cfRule>
  </conditionalFormatting>
  <conditionalFormatting sqref="BX13">
    <cfRule type="cellIs" dxfId="1279" priority="669" stopIfTrue="1" operator="equal">
      <formula>"Y"</formula>
    </cfRule>
  </conditionalFormatting>
  <conditionalFormatting sqref="BX19">
    <cfRule type="cellIs" dxfId="1278" priority="660" stopIfTrue="1" operator="equal">
      <formula>"Very High"</formula>
    </cfRule>
    <cfRule type="cellIs" dxfId="1277" priority="661" stopIfTrue="1" operator="equal">
      <formula>"High"</formula>
    </cfRule>
    <cfRule type="cellIs" dxfId="1276" priority="662" stopIfTrue="1" operator="equal">
      <formula>"Moderate"</formula>
    </cfRule>
  </conditionalFormatting>
  <conditionalFormatting sqref="BX19">
    <cfRule type="cellIs" dxfId="1275" priority="659" stopIfTrue="1" operator="equal">
      <formula>"Y"</formula>
    </cfRule>
  </conditionalFormatting>
  <conditionalFormatting sqref="BX20">
    <cfRule type="cellIs" dxfId="1274" priority="650" stopIfTrue="1" operator="equal">
      <formula>"Very High"</formula>
    </cfRule>
    <cfRule type="cellIs" dxfId="1273" priority="651" stopIfTrue="1" operator="equal">
      <formula>"High"</formula>
    </cfRule>
    <cfRule type="cellIs" dxfId="1272" priority="652" stopIfTrue="1" operator="equal">
      <formula>"Moderate"</formula>
    </cfRule>
  </conditionalFormatting>
  <conditionalFormatting sqref="BX20">
    <cfRule type="cellIs" dxfId="1271" priority="649" stopIfTrue="1" operator="equal">
      <formula>"Y"</formula>
    </cfRule>
  </conditionalFormatting>
  <conditionalFormatting sqref="BQ21">
    <cfRule type="cellIs" dxfId="1270" priority="646" stopIfTrue="1" operator="equal">
      <formula>"Very High"</formula>
    </cfRule>
    <cfRule type="cellIs" dxfId="1269" priority="647" stopIfTrue="1" operator="equal">
      <formula>"High"</formula>
    </cfRule>
    <cfRule type="cellIs" dxfId="1268" priority="648" stopIfTrue="1" operator="equal">
      <formula>"Moderate"</formula>
    </cfRule>
  </conditionalFormatting>
  <conditionalFormatting sqref="BW21">
    <cfRule type="cellIs" dxfId="1267" priority="643" stopIfTrue="1" operator="equal">
      <formula>"Very High"</formula>
    </cfRule>
    <cfRule type="cellIs" dxfId="1266" priority="644" stopIfTrue="1" operator="equal">
      <formula>"High"</formula>
    </cfRule>
    <cfRule type="cellIs" dxfId="1265" priority="645" stopIfTrue="1" operator="equal">
      <formula>"Moderate"</formula>
    </cfRule>
  </conditionalFormatting>
  <conditionalFormatting sqref="BX21">
    <cfRule type="cellIs" dxfId="1264" priority="640" stopIfTrue="1" operator="equal">
      <formula>"Very High"</formula>
    </cfRule>
    <cfRule type="cellIs" dxfId="1263" priority="641" stopIfTrue="1" operator="equal">
      <formula>"High"</formula>
    </cfRule>
    <cfRule type="cellIs" dxfId="1262" priority="642" stopIfTrue="1" operator="equal">
      <formula>"Moderate"</formula>
    </cfRule>
  </conditionalFormatting>
  <conditionalFormatting sqref="BX21">
    <cfRule type="cellIs" dxfId="1261" priority="639" stopIfTrue="1" operator="equal">
      <formula>"Y"</formula>
    </cfRule>
  </conditionalFormatting>
  <conditionalFormatting sqref="BQ23">
    <cfRule type="cellIs" dxfId="1260" priority="636" stopIfTrue="1" operator="equal">
      <formula>"Very High"</formula>
    </cfRule>
    <cfRule type="cellIs" dxfId="1259" priority="637" stopIfTrue="1" operator="equal">
      <formula>"High"</formula>
    </cfRule>
    <cfRule type="cellIs" dxfId="1258" priority="638" stopIfTrue="1" operator="equal">
      <formula>"Moderate"</formula>
    </cfRule>
  </conditionalFormatting>
  <conditionalFormatting sqref="BW23">
    <cfRule type="cellIs" dxfId="1257" priority="633" stopIfTrue="1" operator="equal">
      <formula>"Very High"</formula>
    </cfRule>
    <cfRule type="cellIs" dxfId="1256" priority="634" stopIfTrue="1" operator="equal">
      <formula>"High"</formula>
    </cfRule>
    <cfRule type="cellIs" dxfId="1255" priority="635" stopIfTrue="1" operator="equal">
      <formula>"Moderate"</formula>
    </cfRule>
  </conditionalFormatting>
  <conditionalFormatting sqref="BX23">
    <cfRule type="cellIs" dxfId="1254" priority="630" stopIfTrue="1" operator="equal">
      <formula>"Very High"</formula>
    </cfRule>
    <cfRule type="cellIs" dxfId="1253" priority="631" stopIfTrue="1" operator="equal">
      <formula>"High"</formula>
    </cfRule>
    <cfRule type="cellIs" dxfId="1252" priority="632" stopIfTrue="1" operator="equal">
      <formula>"Moderate"</formula>
    </cfRule>
  </conditionalFormatting>
  <conditionalFormatting sqref="BX23">
    <cfRule type="cellIs" dxfId="1251" priority="629" stopIfTrue="1" operator="equal">
      <formula>"Y"</formula>
    </cfRule>
  </conditionalFormatting>
  <conditionalFormatting sqref="BQ35">
    <cfRule type="cellIs" dxfId="1250" priority="626" stopIfTrue="1" operator="equal">
      <formula>"Very High"</formula>
    </cfRule>
    <cfRule type="cellIs" dxfId="1249" priority="627" stopIfTrue="1" operator="equal">
      <formula>"High"</formula>
    </cfRule>
    <cfRule type="cellIs" dxfId="1248" priority="628" stopIfTrue="1" operator="equal">
      <formula>"Moderate"</formula>
    </cfRule>
  </conditionalFormatting>
  <conditionalFormatting sqref="BW35">
    <cfRule type="cellIs" dxfId="1247" priority="623" stopIfTrue="1" operator="equal">
      <formula>"Very High"</formula>
    </cfRule>
    <cfRule type="cellIs" dxfId="1246" priority="624" stopIfTrue="1" operator="equal">
      <formula>"High"</formula>
    </cfRule>
    <cfRule type="cellIs" dxfId="1245" priority="625" stopIfTrue="1" operator="equal">
      <formula>"Moderate"</formula>
    </cfRule>
  </conditionalFormatting>
  <conditionalFormatting sqref="BX35">
    <cfRule type="cellIs" dxfId="1244" priority="620" stopIfTrue="1" operator="equal">
      <formula>"Very High"</formula>
    </cfRule>
    <cfRule type="cellIs" dxfId="1243" priority="621" stopIfTrue="1" operator="equal">
      <formula>"High"</formula>
    </cfRule>
    <cfRule type="cellIs" dxfId="1242" priority="622" stopIfTrue="1" operator="equal">
      <formula>"Moderate"</formula>
    </cfRule>
  </conditionalFormatting>
  <conditionalFormatting sqref="BX35">
    <cfRule type="cellIs" dxfId="1241" priority="619" stopIfTrue="1" operator="equal">
      <formula>"Y"</formula>
    </cfRule>
  </conditionalFormatting>
  <conditionalFormatting sqref="BQ37">
    <cfRule type="cellIs" dxfId="1240" priority="616" stopIfTrue="1" operator="equal">
      <formula>"Very High"</formula>
    </cfRule>
    <cfRule type="cellIs" dxfId="1239" priority="617" stopIfTrue="1" operator="equal">
      <formula>"High"</formula>
    </cfRule>
    <cfRule type="cellIs" dxfId="1238" priority="618" stopIfTrue="1" operator="equal">
      <formula>"Moderate"</formula>
    </cfRule>
  </conditionalFormatting>
  <conditionalFormatting sqref="BW37">
    <cfRule type="cellIs" dxfId="1237" priority="613" stopIfTrue="1" operator="equal">
      <formula>"Very High"</formula>
    </cfRule>
    <cfRule type="cellIs" dxfId="1236" priority="614" stopIfTrue="1" operator="equal">
      <formula>"High"</formula>
    </cfRule>
    <cfRule type="cellIs" dxfId="1235" priority="615" stopIfTrue="1" operator="equal">
      <formula>"Moderate"</formula>
    </cfRule>
  </conditionalFormatting>
  <conditionalFormatting sqref="BX37">
    <cfRule type="cellIs" dxfId="1234" priority="610" stopIfTrue="1" operator="equal">
      <formula>"Very High"</formula>
    </cfRule>
    <cfRule type="cellIs" dxfId="1233" priority="611" stopIfTrue="1" operator="equal">
      <formula>"High"</formula>
    </cfRule>
    <cfRule type="cellIs" dxfId="1232" priority="612" stopIfTrue="1" operator="equal">
      <formula>"Moderate"</formula>
    </cfRule>
  </conditionalFormatting>
  <conditionalFormatting sqref="BX37">
    <cfRule type="cellIs" dxfId="1231" priority="609" stopIfTrue="1" operator="equal">
      <formula>"Y"</formula>
    </cfRule>
  </conditionalFormatting>
  <conditionalFormatting sqref="BQ45">
    <cfRule type="cellIs" dxfId="1230" priority="606" stopIfTrue="1" operator="equal">
      <formula>"Very High"</formula>
    </cfRule>
    <cfRule type="cellIs" dxfId="1229" priority="607" stopIfTrue="1" operator="equal">
      <formula>"High"</formula>
    </cfRule>
    <cfRule type="cellIs" dxfId="1228" priority="608" stopIfTrue="1" operator="equal">
      <formula>"Moderate"</formula>
    </cfRule>
  </conditionalFormatting>
  <conditionalFormatting sqref="BW45">
    <cfRule type="cellIs" dxfId="1227" priority="603" stopIfTrue="1" operator="equal">
      <formula>"Very High"</formula>
    </cfRule>
    <cfRule type="cellIs" dxfId="1226" priority="604" stopIfTrue="1" operator="equal">
      <formula>"High"</formula>
    </cfRule>
    <cfRule type="cellIs" dxfId="1225" priority="605" stopIfTrue="1" operator="equal">
      <formula>"Moderate"</formula>
    </cfRule>
  </conditionalFormatting>
  <conditionalFormatting sqref="BX45">
    <cfRule type="cellIs" dxfId="1224" priority="600" stopIfTrue="1" operator="equal">
      <formula>"Very High"</formula>
    </cfRule>
    <cfRule type="cellIs" dxfId="1223" priority="601" stopIfTrue="1" operator="equal">
      <formula>"High"</formula>
    </cfRule>
    <cfRule type="cellIs" dxfId="1222" priority="602" stopIfTrue="1" operator="equal">
      <formula>"Moderate"</formula>
    </cfRule>
  </conditionalFormatting>
  <conditionalFormatting sqref="BX45">
    <cfRule type="cellIs" dxfId="1221" priority="599" stopIfTrue="1" operator="equal">
      <formula>"Y"</formula>
    </cfRule>
  </conditionalFormatting>
  <conditionalFormatting sqref="BQ50">
    <cfRule type="cellIs" dxfId="1220" priority="596" stopIfTrue="1" operator="equal">
      <formula>"Very High"</formula>
    </cfRule>
    <cfRule type="cellIs" dxfId="1219" priority="597" stopIfTrue="1" operator="equal">
      <formula>"High"</formula>
    </cfRule>
    <cfRule type="cellIs" dxfId="1218" priority="598" stopIfTrue="1" operator="equal">
      <formula>"Moderate"</formula>
    </cfRule>
  </conditionalFormatting>
  <conditionalFormatting sqref="BW50">
    <cfRule type="cellIs" dxfId="1217" priority="593" stopIfTrue="1" operator="equal">
      <formula>"Very High"</formula>
    </cfRule>
    <cfRule type="cellIs" dxfId="1216" priority="594" stopIfTrue="1" operator="equal">
      <formula>"High"</formula>
    </cfRule>
    <cfRule type="cellIs" dxfId="1215" priority="595" stopIfTrue="1" operator="equal">
      <formula>"Moderate"</formula>
    </cfRule>
  </conditionalFormatting>
  <conditionalFormatting sqref="BX50">
    <cfRule type="cellIs" dxfId="1214" priority="590" stopIfTrue="1" operator="equal">
      <formula>"Very High"</formula>
    </cfRule>
    <cfRule type="cellIs" dxfId="1213" priority="591" stopIfTrue="1" operator="equal">
      <formula>"High"</formula>
    </cfRule>
    <cfRule type="cellIs" dxfId="1212" priority="592" stopIfTrue="1" operator="equal">
      <formula>"Moderate"</formula>
    </cfRule>
  </conditionalFormatting>
  <conditionalFormatting sqref="BX50">
    <cfRule type="cellIs" dxfId="1211" priority="589" stopIfTrue="1" operator="equal">
      <formula>"Y"</formula>
    </cfRule>
  </conditionalFormatting>
  <conditionalFormatting sqref="BQ51">
    <cfRule type="cellIs" dxfId="1210" priority="586" stopIfTrue="1" operator="equal">
      <formula>"Very High"</formula>
    </cfRule>
    <cfRule type="cellIs" dxfId="1209" priority="587" stopIfTrue="1" operator="equal">
      <formula>"High"</formula>
    </cfRule>
    <cfRule type="cellIs" dxfId="1208" priority="588" stopIfTrue="1" operator="equal">
      <formula>"Moderate"</formula>
    </cfRule>
  </conditionalFormatting>
  <conditionalFormatting sqref="BW51">
    <cfRule type="cellIs" dxfId="1207" priority="583" stopIfTrue="1" operator="equal">
      <formula>"Very High"</formula>
    </cfRule>
    <cfRule type="cellIs" dxfId="1206" priority="584" stopIfTrue="1" operator="equal">
      <formula>"High"</formula>
    </cfRule>
    <cfRule type="cellIs" dxfId="1205" priority="585" stopIfTrue="1" operator="equal">
      <formula>"Moderate"</formula>
    </cfRule>
  </conditionalFormatting>
  <conditionalFormatting sqref="BX51">
    <cfRule type="cellIs" dxfId="1204" priority="580" stopIfTrue="1" operator="equal">
      <formula>"Very High"</formula>
    </cfRule>
    <cfRule type="cellIs" dxfId="1203" priority="581" stopIfTrue="1" operator="equal">
      <formula>"High"</formula>
    </cfRule>
    <cfRule type="cellIs" dxfId="1202" priority="582" stopIfTrue="1" operator="equal">
      <formula>"Moderate"</formula>
    </cfRule>
  </conditionalFormatting>
  <conditionalFormatting sqref="BX51">
    <cfRule type="cellIs" dxfId="1201" priority="579" stopIfTrue="1" operator="equal">
      <formula>"Y"</formula>
    </cfRule>
  </conditionalFormatting>
  <conditionalFormatting sqref="BQ56">
    <cfRule type="cellIs" dxfId="1200" priority="576" stopIfTrue="1" operator="equal">
      <formula>"Very High"</formula>
    </cfRule>
    <cfRule type="cellIs" dxfId="1199" priority="577" stopIfTrue="1" operator="equal">
      <formula>"High"</formula>
    </cfRule>
    <cfRule type="cellIs" dxfId="1198" priority="578" stopIfTrue="1" operator="equal">
      <formula>"Moderate"</formula>
    </cfRule>
  </conditionalFormatting>
  <conditionalFormatting sqref="BW56">
    <cfRule type="cellIs" dxfId="1197" priority="573" stopIfTrue="1" operator="equal">
      <formula>"Very High"</formula>
    </cfRule>
    <cfRule type="cellIs" dxfId="1196" priority="574" stopIfTrue="1" operator="equal">
      <formula>"High"</formula>
    </cfRule>
    <cfRule type="cellIs" dxfId="1195" priority="575" stopIfTrue="1" operator="equal">
      <formula>"Moderate"</formula>
    </cfRule>
  </conditionalFormatting>
  <conditionalFormatting sqref="BX56">
    <cfRule type="cellIs" dxfId="1194" priority="570" stopIfTrue="1" operator="equal">
      <formula>"Very High"</formula>
    </cfRule>
    <cfRule type="cellIs" dxfId="1193" priority="571" stopIfTrue="1" operator="equal">
      <formula>"High"</formula>
    </cfRule>
    <cfRule type="cellIs" dxfId="1192" priority="572" stopIfTrue="1" operator="equal">
      <formula>"Moderate"</formula>
    </cfRule>
  </conditionalFormatting>
  <conditionalFormatting sqref="BX56">
    <cfRule type="cellIs" dxfId="1191" priority="569" stopIfTrue="1" operator="equal">
      <formula>"Y"</formula>
    </cfRule>
  </conditionalFormatting>
  <conditionalFormatting sqref="BQ8">
    <cfRule type="cellIs" dxfId="1190" priority="566" stopIfTrue="1" operator="equal">
      <formula>"Very High"</formula>
    </cfRule>
    <cfRule type="cellIs" dxfId="1189" priority="567" stopIfTrue="1" operator="equal">
      <formula>"High"</formula>
    </cfRule>
    <cfRule type="cellIs" dxfId="1188" priority="568" stopIfTrue="1" operator="equal">
      <formula>"Moderate"</formula>
    </cfRule>
  </conditionalFormatting>
  <conditionalFormatting sqref="BW8">
    <cfRule type="cellIs" dxfId="1187" priority="563" stopIfTrue="1" operator="equal">
      <formula>"Very High"</formula>
    </cfRule>
    <cfRule type="cellIs" dxfId="1186" priority="564" stopIfTrue="1" operator="equal">
      <formula>"High"</formula>
    </cfRule>
    <cfRule type="cellIs" dxfId="1185" priority="565" stopIfTrue="1" operator="equal">
      <formula>"Moderate"</formula>
    </cfRule>
  </conditionalFormatting>
  <conditionalFormatting sqref="BQ10">
    <cfRule type="cellIs" dxfId="1184" priority="560" stopIfTrue="1" operator="equal">
      <formula>"Very High"</formula>
    </cfRule>
    <cfRule type="cellIs" dxfId="1183" priority="561" stopIfTrue="1" operator="equal">
      <formula>"High"</formula>
    </cfRule>
    <cfRule type="cellIs" dxfId="1182" priority="562" stopIfTrue="1" operator="equal">
      <formula>"Moderate"</formula>
    </cfRule>
  </conditionalFormatting>
  <conditionalFormatting sqref="BW10">
    <cfRule type="cellIs" dxfId="1181" priority="557" stopIfTrue="1" operator="equal">
      <formula>"Very High"</formula>
    </cfRule>
    <cfRule type="cellIs" dxfId="1180" priority="558" stopIfTrue="1" operator="equal">
      <formula>"High"</formula>
    </cfRule>
    <cfRule type="cellIs" dxfId="1179" priority="559" stopIfTrue="1" operator="equal">
      <formula>"Moderate"</formula>
    </cfRule>
  </conditionalFormatting>
  <conditionalFormatting sqref="BQ11">
    <cfRule type="cellIs" dxfId="1178" priority="554" stopIfTrue="1" operator="equal">
      <formula>"Very High"</formula>
    </cfRule>
    <cfRule type="cellIs" dxfId="1177" priority="555" stopIfTrue="1" operator="equal">
      <formula>"High"</formula>
    </cfRule>
    <cfRule type="cellIs" dxfId="1176" priority="556" stopIfTrue="1" operator="equal">
      <formula>"Moderate"</formula>
    </cfRule>
  </conditionalFormatting>
  <conditionalFormatting sqref="BW11">
    <cfRule type="cellIs" dxfId="1175" priority="551" stopIfTrue="1" operator="equal">
      <formula>"Very High"</formula>
    </cfRule>
    <cfRule type="cellIs" dxfId="1174" priority="552" stopIfTrue="1" operator="equal">
      <formula>"High"</formula>
    </cfRule>
    <cfRule type="cellIs" dxfId="1173" priority="553" stopIfTrue="1" operator="equal">
      <formula>"Moderate"</formula>
    </cfRule>
  </conditionalFormatting>
  <conditionalFormatting sqref="BQ13">
    <cfRule type="cellIs" dxfId="1172" priority="548" stopIfTrue="1" operator="equal">
      <formula>"Very High"</formula>
    </cfRule>
    <cfRule type="cellIs" dxfId="1171" priority="549" stopIfTrue="1" operator="equal">
      <formula>"High"</formula>
    </cfRule>
    <cfRule type="cellIs" dxfId="1170" priority="550" stopIfTrue="1" operator="equal">
      <formula>"Moderate"</formula>
    </cfRule>
  </conditionalFormatting>
  <conditionalFormatting sqref="BW13">
    <cfRule type="cellIs" dxfId="1169" priority="545" stopIfTrue="1" operator="equal">
      <formula>"Very High"</formula>
    </cfRule>
    <cfRule type="cellIs" dxfId="1168" priority="546" stopIfTrue="1" operator="equal">
      <formula>"High"</formula>
    </cfRule>
    <cfRule type="cellIs" dxfId="1167" priority="547" stopIfTrue="1" operator="equal">
      <formula>"Moderate"</formula>
    </cfRule>
  </conditionalFormatting>
  <conditionalFormatting sqref="BQ19">
    <cfRule type="cellIs" dxfId="1166" priority="542" stopIfTrue="1" operator="equal">
      <formula>"Very High"</formula>
    </cfRule>
    <cfRule type="cellIs" dxfId="1165" priority="543" stopIfTrue="1" operator="equal">
      <formula>"High"</formula>
    </cfRule>
    <cfRule type="cellIs" dxfId="1164" priority="544" stopIfTrue="1" operator="equal">
      <formula>"Moderate"</formula>
    </cfRule>
  </conditionalFormatting>
  <conditionalFormatting sqref="BW19">
    <cfRule type="cellIs" dxfId="1163" priority="539" stopIfTrue="1" operator="equal">
      <formula>"Very High"</formula>
    </cfRule>
    <cfRule type="cellIs" dxfId="1162" priority="540" stopIfTrue="1" operator="equal">
      <formula>"High"</formula>
    </cfRule>
    <cfRule type="cellIs" dxfId="1161" priority="541" stopIfTrue="1" operator="equal">
      <formula>"Moderate"</formula>
    </cfRule>
  </conditionalFormatting>
  <conditionalFormatting sqref="BQ20">
    <cfRule type="cellIs" dxfId="1160" priority="536" stopIfTrue="1" operator="equal">
      <formula>"Very High"</formula>
    </cfRule>
    <cfRule type="cellIs" dxfId="1159" priority="537" stopIfTrue="1" operator="equal">
      <formula>"High"</formula>
    </cfRule>
    <cfRule type="cellIs" dxfId="1158" priority="538" stopIfTrue="1" operator="equal">
      <formula>"Moderate"</formula>
    </cfRule>
  </conditionalFormatting>
  <conditionalFormatting sqref="BW20">
    <cfRule type="cellIs" dxfId="1157" priority="533" stopIfTrue="1" operator="equal">
      <formula>"Very High"</formula>
    </cfRule>
    <cfRule type="cellIs" dxfId="1156" priority="534" stopIfTrue="1" operator="equal">
      <formula>"High"</formula>
    </cfRule>
    <cfRule type="cellIs" dxfId="1155" priority="535" stopIfTrue="1" operator="equal">
      <formula>"Moderate"</formula>
    </cfRule>
  </conditionalFormatting>
  <conditionalFormatting sqref="CJ5">
    <cfRule type="cellIs" dxfId="1154" priority="530" stopIfTrue="1" operator="equal">
      <formula>"Very High"</formula>
    </cfRule>
    <cfRule type="cellIs" dxfId="1153" priority="531" stopIfTrue="1" operator="equal">
      <formula>"High"</formula>
    </cfRule>
    <cfRule type="cellIs" dxfId="1152" priority="532" stopIfTrue="1" operator="equal">
      <formula>"Moderate"</formula>
    </cfRule>
  </conditionalFormatting>
  <conditionalFormatting sqref="CP5">
    <cfRule type="cellIs" dxfId="1151" priority="527" stopIfTrue="1" operator="equal">
      <formula>"Very High"</formula>
    </cfRule>
    <cfRule type="cellIs" dxfId="1150" priority="528" stopIfTrue="1" operator="equal">
      <formula>"High"</formula>
    </cfRule>
    <cfRule type="cellIs" dxfId="1149" priority="529" stopIfTrue="1" operator="equal">
      <formula>"Moderate"</formula>
    </cfRule>
  </conditionalFormatting>
  <conditionalFormatting sqref="CJ6">
    <cfRule type="cellIs" dxfId="1148" priority="524" stopIfTrue="1" operator="equal">
      <formula>"Very High"</formula>
    </cfRule>
    <cfRule type="cellIs" dxfId="1147" priority="525" stopIfTrue="1" operator="equal">
      <formula>"High"</formula>
    </cfRule>
    <cfRule type="cellIs" dxfId="1146" priority="526" stopIfTrue="1" operator="equal">
      <formula>"Moderate"</formula>
    </cfRule>
  </conditionalFormatting>
  <conditionalFormatting sqref="CP6">
    <cfRule type="cellIs" dxfId="1145" priority="521" stopIfTrue="1" operator="equal">
      <formula>"Very High"</formula>
    </cfRule>
    <cfRule type="cellIs" dxfId="1144" priority="522" stopIfTrue="1" operator="equal">
      <formula>"High"</formula>
    </cfRule>
    <cfRule type="cellIs" dxfId="1143" priority="523" stopIfTrue="1" operator="equal">
      <formula>"Moderate"</formula>
    </cfRule>
  </conditionalFormatting>
  <conditionalFormatting sqref="CJ8">
    <cfRule type="cellIs" dxfId="1142" priority="518" stopIfTrue="1" operator="equal">
      <formula>"Very High"</formula>
    </cfRule>
    <cfRule type="cellIs" dxfId="1141" priority="519" stopIfTrue="1" operator="equal">
      <formula>"High"</formula>
    </cfRule>
    <cfRule type="cellIs" dxfId="1140" priority="520" stopIfTrue="1" operator="equal">
      <formula>"Moderate"</formula>
    </cfRule>
  </conditionalFormatting>
  <conditionalFormatting sqref="CP8">
    <cfRule type="cellIs" dxfId="1139" priority="515" stopIfTrue="1" operator="equal">
      <formula>"Very High"</formula>
    </cfRule>
    <cfRule type="cellIs" dxfId="1138" priority="516" stopIfTrue="1" operator="equal">
      <formula>"High"</formula>
    </cfRule>
    <cfRule type="cellIs" dxfId="1137" priority="517" stopIfTrue="1" operator="equal">
      <formula>"Moderate"</formula>
    </cfRule>
  </conditionalFormatting>
  <conditionalFormatting sqref="CJ13">
    <cfRule type="cellIs" dxfId="1136" priority="512" stopIfTrue="1" operator="equal">
      <formula>"Very High"</formula>
    </cfRule>
    <cfRule type="cellIs" dxfId="1135" priority="513" stopIfTrue="1" operator="equal">
      <formula>"High"</formula>
    </cfRule>
    <cfRule type="cellIs" dxfId="1134" priority="514" stopIfTrue="1" operator="equal">
      <formula>"Moderate"</formula>
    </cfRule>
  </conditionalFormatting>
  <conditionalFormatting sqref="CP13">
    <cfRule type="cellIs" dxfId="1133" priority="509" stopIfTrue="1" operator="equal">
      <formula>"Very High"</formula>
    </cfRule>
    <cfRule type="cellIs" dxfId="1132" priority="510" stopIfTrue="1" operator="equal">
      <formula>"High"</formula>
    </cfRule>
    <cfRule type="cellIs" dxfId="1131" priority="511" stopIfTrue="1" operator="equal">
      <formula>"Moderate"</formula>
    </cfRule>
  </conditionalFormatting>
  <conditionalFormatting sqref="CQ19">
    <cfRule type="cellIs" dxfId="1130" priority="506" stopIfTrue="1" operator="equal">
      <formula>"Very High"</formula>
    </cfRule>
    <cfRule type="cellIs" dxfId="1129" priority="507" stopIfTrue="1" operator="equal">
      <formula>"High"</formula>
    </cfRule>
    <cfRule type="cellIs" dxfId="1128" priority="508" stopIfTrue="1" operator="equal">
      <formula>"Moderate"</formula>
    </cfRule>
  </conditionalFormatting>
  <conditionalFormatting sqref="CQ19">
    <cfRule type="cellIs" dxfId="1127" priority="505" stopIfTrue="1" operator="equal">
      <formula>"Y"</formula>
    </cfRule>
  </conditionalFormatting>
  <conditionalFormatting sqref="CJ19">
    <cfRule type="cellIs" dxfId="1126" priority="502" stopIfTrue="1" operator="equal">
      <formula>"Very High"</formula>
    </cfRule>
    <cfRule type="cellIs" dxfId="1125" priority="503" stopIfTrue="1" operator="equal">
      <formula>"High"</formula>
    </cfRule>
    <cfRule type="cellIs" dxfId="1124" priority="504" stopIfTrue="1" operator="equal">
      <formula>"Moderate"</formula>
    </cfRule>
  </conditionalFormatting>
  <conditionalFormatting sqref="CP19">
    <cfRule type="cellIs" dxfId="1123" priority="499" stopIfTrue="1" operator="equal">
      <formula>"Very High"</formula>
    </cfRule>
    <cfRule type="cellIs" dxfId="1122" priority="500" stopIfTrue="1" operator="equal">
      <formula>"High"</formula>
    </cfRule>
    <cfRule type="cellIs" dxfId="1121" priority="501" stopIfTrue="1" operator="equal">
      <formula>"Moderate"</formula>
    </cfRule>
  </conditionalFormatting>
  <conditionalFormatting sqref="CQ20">
    <cfRule type="cellIs" dxfId="1120" priority="496" stopIfTrue="1" operator="equal">
      <formula>"Very High"</formula>
    </cfRule>
    <cfRule type="cellIs" dxfId="1119" priority="497" stopIfTrue="1" operator="equal">
      <formula>"High"</formula>
    </cfRule>
    <cfRule type="cellIs" dxfId="1118" priority="498" stopIfTrue="1" operator="equal">
      <formula>"Moderate"</formula>
    </cfRule>
  </conditionalFormatting>
  <conditionalFormatting sqref="CQ20">
    <cfRule type="cellIs" dxfId="1117" priority="495" stopIfTrue="1" operator="equal">
      <formula>"Y"</formula>
    </cfRule>
  </conditionalFormatting>
  <conditionalFormatting sqref="CJ20">
    <cfRule type="cellIs" dxfId="1116" priority="492" stopIfTrue="1" operator="equal">
      <formula>"Very High"</formula>
    </cfRule>
    <cfRule type="cellIs" dxfId="1115" priority="493" stopIfTrue="1" operator="equal">
      <formula>"High"</formula>
    </cfRule>
    <cfRule type="cellIs" dxfId="1114" priority="494" stopIfTrue="1" operator="equal">
      <formula>"Moderate"</formula>
    </cfRule>
  </conditionalFormatting>
  <conditionalFormatting sqref="CP20">
    <cfRule type="cellIs" dxfId="1113" priority="489" stopIfTrue="1" operator="equal">
      <formula>"Very High"</formula>
    </cfRule>
    <cfRule type="cellIs" dxfId="1112" priority="490" stopIfTrue="1" operator="equal">
      <formula>"High"</formula>
    </cfRule>
    <cfRule type="cellIs" dxfId="1111" priority="491" stopIfTrue="1" operator="equal">
      <formula>"Moderate"</formula>
    </cfRule>
  </conditionalFormatting>
  <conditionalFormatting sqref="CQ21">
    <cfRule type="cellIs" dxfId="1110" priority="486" stopIfTrue="1" operator="equal">
      <formula>"Very High"</formula>
    </cfRule>
    <cfRule type="cellIs" dxfId="1109" priority="487" stopIfTrue="1" operator="equal">
      <formula>"High"</formula>
    </cfRule>
    <cfRule type="cellIs" dxfId="1108" priority="488" stopIfTrue="1" operator="equal">
      <formula>"Moderate"</formula>
    </cfRule>
  </conditionalFormatting>
  <conditionalFormatting sqref="CQ21">
    <cfRule type="cellIs" dxfId="1107" priority="485" stopIfTrue="1" operator="equal">
      <formula>"Y"</formula>
    </cfRule>
  </conditionalFormatting>
  <conditionalFormatting sqref="CJ21">
    <cfRule type="cellIs" dxfId="1106" priority="482" stopIfTrue="1" operator="equal">
      <formula>"Very High"</formula>
    </cfRule>
    <cfRule type="cellIs" dxfId="1105" priority="483" stopIfTrue="1" operator="equal">
      <formula>"High"</formula>
    </cfRule>
    <cfRule type="cellIs" dxfId="1104" priority="484" stopIfTrue="1" operator="equal">
      <formula>"Moderate"</formula>
    </cfRule>
  </conditionalFormatting>
  <conditionalFormatting sqref="CP21">
    <cfRule type="cellIs" dxfId="1103" priority="479" stopIfTrue="1" operator="equal">
      <formula>"Very High"</formula>
    </cfRule>
    <cfRule type="cellIs" dxfId="1102" priority="480" stopIfTrue="1" operator="equal">
      <formula>"High"</formula>
    </cfRule>
    <cfRule type="cellIs" dxfId="1101" priority="481" stopIfTrue="1" operator="equal">
      <formula>"Moderate"</formula>
    </cfRule>
  </conditionalFormatting>
  <conditionalFormatting sqref="CQ23">
    <cfRule type="cellIs" dxfId="1100" priority="476" stopIfTrue="1" operator="equal">
      <formula>"Very High"</formula>
    </cfRule>
    <cfRule type="cellIs" dxfId="1099" priority="477" stopIfTrue="1" operator="equal">
      <formula>"High"</formula>
    </cfRule>
    <cfRule type="cellIs" dxfId="1098" priority="478" stopIfTrue="1" operator="equal">
      <formula>"Moderate"</formula>
    </cfRule>
  </conditionalFormatting>
  <conditionalFormatting sqref="CQ23">
    <cfRule type="cellIs" dxfId="1097" priority="475" stopIfTrue="1" operator="equal">
      <formula>"Y"</formula>
    </cfRule>
  </conditionalFormatting>
  <conditionalFormatting sqref="CP23">
    <cfRule type="cellIs" dxfId="1096" priority="469" stopIfTrue="1" operator="equal">
      <formula>"Very High"</formula>
    </cfRule>
    <cfRule type="cellIs" dxfId="1095" priority="470" stopIfTrue="1" operator="equal">
      <formula>"High"</formula>
    </cfRule>
    <cfRule type="cellIs" dxfId="1094" priority="471" stopIfTrue="1" operator="equal">
      <formula>"Moderate"</formula>
    </cfRule>
  </conditionalFormatting>
  <conditionalFormatting sqref="CJ35">
    <cfRule type="cellIs" dxfId="1093" priority="466" stopIfTrue="1" operator="equal">
      <formula>"Very High"</formula>
    </cfRule>
    <cfRule type="cellIs" dxfId="1092" priority="467" stopIfTrue="1" operator="equal">
      <formula>"High"</formula>
    </cfRule>
    <cfRule type="cellIs" dxfId="1091" priority="468" stopIfTrue="1" operator="equal">
      <formula>"Moderate"</formula>
    </cfRule>
  </conditionalFormatting>
  <conditionalFormatting sqref="CP35">
    <cfRule type="cellIs" dxfId="1090" priority="463" stopIfTrue="1" operator="equal">
      <formula>"Very High"</formula>
    </cfRule>
    <cfRule type="cellIs" dxfId="1089" priority="464" stopIfTrue="1" operator="equal">
      <formula>"High"</formula>
    </cfRule>
    <cfRule type="cellIs" dxfId="1088" priority="465" stopIfTrue="1" operator="equal">
      <formula>"Moderate"</formula>
    </cfRule>
  </conditionalFormatting>
  <conditionalFormatting sqref="CJ37">
    <cfRule type="cellIs" dxfId="1087" priority="460" stopIfTrue="1" operator="equal">
      <formula>"Very High"</formula>
    </cfRule>
    <cfRule type="cellIs" dxfId="1086" priority="461" stopIfTrue="1" operator="equal">
      <formula>"High"</formula>
    </cfRule>
    <cfRule type="cellIs" dxfId="1085" priority="462" stopIfTrue="1" operator="equal">
      <formula>"Moderate"</formula>
    </cfRule>
  </conditionalFormatting>
  <conditionalFormatting sqref="CP37">
    <cfRule type="cellIs" dxfId="1084" priority="457" stopIfTrue="1" operator="equal">
      <formula>"Very High"</formula>
    </cfRule>
    <cfRule type="cellIs" dxfId="1083" priority="458" stopIfTrue="1" operator="equal">
      <formula>"High"</formula>
    </cfRule>
    <cfRule type="cellIs" dxfId="1082" priority="459" stopIfTrue="1" operator="equal">
      <formula>"Moderate"</formula>
    </cfRule>
  </conditionalFormatting>
  <conditionalFormatting sqref="CJ45">
    <cfRule type="cellIs" dxfId="1081" priority="454" stopIfTrue="1" operator="equal">
      <formula>"Very High"</formula>
    </cfRule>
    <cfRule type="cellIs" dxfId="1080" priority="455" stopIfTrue="1" operator="equal">
      <formula>"High"</formula>
    </cfRule>
    <cfRule type="cellIs" dxfId="1079" priority="456" stopIfTrue="1" operator="equal">
      <formula>"Moderate"</formula>
    </cfRule>
  </conditionalFormatting>
  <conditionalFormatting sqref="CP45">
    <cfRule type="cellIs" dxfId="1078" priority="451" stopIfTrue="1" operator="equal">
      <formula>"Very High"</formula>
    </cfRule>
    <cfRule type="cellIs" dxfId="1077" priority="452" stopIfTrue="1" operator="equal">
      <formula>"High"</formula>
    </cfRule>
    <cfRule type="cellIs" dxfId="1076" priority="453" stopIfTrue="1" operator="equal">
      <formula>"Moderate"</formula>
    </cfRule>
  </conditionalFormatting>
  <conditionalFormatting sqref="CQ50">
    <cfRule type="cellIs" dxfId="1075" priority="448" stopIfTrue="1" operator="equal">
      <formula>"Very High"</formula>
    </cfRule>
    <cfRule type="cellIs" dxfId="1074" priority="449" stopIfTrue="1" operator="equal">
      <formula>"High"</formula>
    </cfRule>
    <cfRule type="cellIs" dxfId="1073" priority="450" stopIfTrue="1" operator="equal">
      <formula>"Moderate"</formula>
    </cfRule>
  </conditionalFormatting>
  <conditionalFormatting sqref="CQ50">
    <cfRule type="cellIs" dxfId="1072" priority="447" stopIfTrue="1" operator="equal">
      <formula>"Y"</formula>
    </cfRule>
  </conditionalFormatting>
  <conditionalFormatting sqref="CJ50">
    <cfRule type="cellIs" dxfId="1071" priority="444" stopIfTrue="1" operator="equal">
      <formula>"Very High"</formula>
    </cfRule>
    <cfRule type="cellIs" dxfId="1070" priority="445" stopIfTrue="1" operator="equal">
      <formula>"High"</formula>
    </cfRule>
    <cfRule type="cellIs" dxfId="1069" priority="446" stopIfTrue="1" operator="equal">
      <formula>"Moderate"</formula>
    </cfRule>
  </conditionalFormatting>
  <conditionalFormatting sqref="CP50">
    <cfRule type="cellIs" dxfId="1068" priority="441" stopIfTrue="1" operator="equal">
      <formula>"Very High"</formula>
    </cfRule>
    <cfRule type="cellIs" dxfId="1067" priority="442" stopIfTrue="1" operator="equal">
      <formula>"High"</formula>
    </cfRule>
    <cfRule type="cellIs" dxfId="1066" priority="443" stopIfTrue="1" operator="equal">
      <formula>"Moderate"</formula>
    </cfRule>
  </conditionalFormatting>
  <conditionalFormatting sqref="CQ51">
    <cfRule type="cellIs" dxfId="1065" priority="438" stopIfTrue="1" operator="equal">
      <formula>"Very High"</formula>
    </cfRule>
    <cfRule type="cellIs" dxfId="1064" priority="439" stopIfTrue="1" operator="equal">
      <formula>"High"</formula>
    </cfRule>
    <cfRule type="cellIs" dxfId="1063" priority="440" stopIfTrue="1" operator="equal">
      <formula>"Moderate"</formula>
    </cfRule>
  </conditionalFormatting>
  <conditionalFormatting sqref="CQ51">
    <cfRule type="cellIs" dxfId="1062" priority="437" stopIfTrue="1" operator="equal">
      <formula>"Y"</formula>
    </cfRule>
  </conditionalFormatting>
  <conditionalFormatting sqref="CJ51">
    <cfRule type="cellIs" dxfId="1061" priority="434" stopIfTrue="1" operator="equal">
      <formula>"Very High"</formula>
    </cfRule>
    <cfRule type="cellIs" dxfId="1060" priority="435" stopIfTrue="1" operator="equal">
      <formula>"High"</formula>
    </cfRule>
    <cfRule type="cellIs" dxfId="1059" priority="436" stopIfTrue="1" operator="equal">
      <formula>"Moderate"</formula>
    </cfRule>
  </conditionalFormatting>
  <conditionalFormatting sqref="CP51">
    <cfRule type="cellIs" dxfId="1058" priority="431" stopIfTrue="1" operator="equal">
      <formula>"Very High"</formula>
    </cfRule>
    <cfRule type="cellIs" dxfId="1057" priority="432" stopIfTrue="1" operator="equal">
      <formula>"High"</formula>
    </cfRule>
    <cfRule type="cellIs" dxfId="1056" priority="433" stopIfTrue="1" operator="equal">
      <formula>"Moderate"</formula>
    </cfRule>
  </conditionalFormatting>
  <conditionalFormatting sqref="CQ56">
    <cfRule type="cellIs" dxfId="1055" priority="428" stopIfTrue="1" operator="equal">
      <formula>"Very High"</formula>
    </cfRule>
    <cfRule type="cellIs" dxfId="1054" priority="429" stopIfTrue="1" operator="equal">
      <formula>"High"</formula>
    </cfRule>
    <cfRule type="cellIs" dxfId="1053" priority="430" stopIfTrue="1" operator="equal">
      <formula>"Moderate"</formula>
    </cfRule>
  </conditionalFormatting>
  <conditionalFormatting sqref="CQ56">
    <cfRule type="cellIs" dxfId="1052" priority="427" stopIfTrue="1" operator="equal">
      <formula>"Y"</formula>
    </cfRule>
  </conditionalFormatting>
  <conditionalFormatting sqref="CJ56">
    <cfRule type="cellIs" dxfId="1051" priority="424" stopIfTrue="1" operator="equal">
      <formula>"Very High"</formula>
    </cfRule>
    <cfRule type="cellIs" dxfId="1050" priority="425" stopIfTrue="1" operator="equal">
      <formula>"High"</formula>
    </cfRule>
    <cfRule type="cellIs" dxfId="1049" priority="426" stopIfTrue="1" operator="equal">
      <formula>"Moderate"</formula>
    </cfRule>
  </conditionalFormatting>
  <conditionalFormatting sqref="CP56">
    <cfRule type="cellIs" dxfId="1048" priority="421" stopIfTrue="1" operator="equal">
      <formula>"Very High"</formula>
    </cfRule>
    <cfRule type="cellIs" dxfId="1047" priority="422" stopIfTrue="1" operator="equal">
      <formula>"High"</formula>
    </cfRule>
    <cfRule type="cellIs" dxfId="1046" priority="423" stopIfTrue="1" operator="equal">
      <formula>"Moderate"</formula>
    </cfRule>
  </conditionalFormatting>
  <conditionalFormatting sqref="DC5">
    <cfRule type="cellIs" dxfId="1045" priority="418" stopIfTrue="1" operator="equal">
      <formula>"Very High"</formula>
    </cfRule>
    <cfRule type="cellIs" dxfId="1044" priority="419" stopIfTrue="1" operator="equal">
      <formula>"High"</formula>
    </cfRule>
    <cfRule type="cellIs" dxfId="1043" priority="420" stopIfTrue="1" operator="equal">
      <formula>"Moderate"</formula>
    </cfRule>
  </conditionalFormatting>
  <conditionalFormatting sqref="DI5">
    <cfRule type="cellIs" dxfId="1042" priority="415" stopIfTrue="1" operator="equal">
      <formula>"Very High"</formula>
    </cfRule>
    <cfRule type="cellIs" dxfId="1041" priority="416" stopIfTrue="1" operator="equal">
      <formula>"High"</formula>
    </cfRule>
    <cfRule type="cellIs" dxfId="1040" priority="417" stopIfTrue="1" operator="equal">
      <formula>"Moderate"</formula>
    </cfRule>
  </conditionalFormatting>
  <conditionalFormatting sqref="DC6">
    <cfRule type="cellIs" dxfId="1039" priority="412" stopIfTrue="1" operator="equal">
      <formula>"Very High"</formula>
    </cfRule>
    <cfRule type="cellIs" dxfId="1038" priority="413" stopIfTrue="1" operator="equal">
      <formula>"High"</formula>
    </cfRule>
    <cfRule type="cellIs" dxfId="1037" priority="414" stopIfTrue="1" operator="equal">
      <formula>"Moderate"</formula>
    </cfRule>
  </conditionalFormatting>
  <conditionalFormatting sqref="DI6">
    <cfRule type="cellIs" dxfId="1036" priority="409" stopIfTrue="1" operator="equal">
      <formula>"Very High"</formula>
    </cfRule>
    <cfRule type="cellIs" dxfId="1035" priority="410" stopIfTrue="1" operator="equal">
      <formula>"High"</formula>
    </cfRule>
    <cfRule type="cellIs" dxfId="1034" priority="411" stopIfTrue="1" operator="equal">
      <formula>"Moderate"</formula>
    </cfRule>
  </conditionalFormatting>
  <conditionalFormatting sqref="DC8">
    <cfRule type="cellIs" dxfId="1033" priority="400" stopIfTrue="1" operator="equal">
      <formula>"Very High"</formula>
    </cfRule>
    <cfRule type="cellIs" dxfId="1032" priority="401" stopIfTrue="1" operator="equal">
      <formula>"High"</formula>
    </cfRule>
    <cfRule type="cellIs" dxfId="1031" priority="402" stopIfTrue="1" operator="equal">
      <formula>"Moderate"</formula>
    </cfRule>
  </conditionalFormatting>
  <conditionalFormatting sqref="DI8">
    <cfRule type="cellIs" dxfId="1030" priority="397" stopIfTrue="1" operator="equal">
      <formula>"Very High"</formula>
    </cfRule>
    <cfRule type="cellIs" dxfId="1029" priority="398" stopIfTrue="1" operator="equal">
      <formula>"High"</formula>
    </cfRule>
    <cfRule type="cellIs" dxfId="1028" priority="399" stopIfTrue="1" operator="equal">
      <formula>"Moderate"</formula>
    </cfRule>
  </conditionalFormatting>
  <conditionalFormatting sqref="DC13">
    <cfRule type="cellIs" dxfId="1027" priority="394" stopIfTrue="1" operator="equal">
      <formula>"Very High"</formula>
    </cfRule>
    <cfRule type="cellIs" dxfId="1026" priority="395" stopIfTrue="1" operator="equal">
      <formula>"High"</formula>
    </cfRule>
    <cfRule type="cellIs" dxfId="1025" priority="396" stopIfTrue="1" operator="equal">
      <formula>"Moderate"</formula>
    </cfRule>
  </conditionalFormatting>
  <conditionalFormatting sqref="DI13">
    <cfRule type="cellIs" dxfId="1024" priority="391" stopIfTrue="1" operator="equal">
      <formula>"Very High"</formula>
    </cfRule>
    <cfRule type="cellIs" dxfId="1023" priority="392" stopIfTrue="1" operator="equal">
      <formula>"High"</formula>
    </cfRule>
    <cfRule type="cellIs" dxfId="1022" priority="393" stopIfTrue="1" operator="equal">
      <formula>"Moderate"</formula>
    </cfRule>
  </conditionalFormatting>
  <conditionalFormatting sqref="DC19">
    <cfRule type="cellIs" dxfId="1021" priority="388" stopIfTrue="1" operator="equal">
      <formula>"Very High"</formula>
    </cfRule>
    <cfRule type="cellIs" dxfId="1020" priority="389" stopIfTrue="1" operator="equal">
      <formula>"High"</formula>
    </cfRule>
    <cfRule type="cellIs" dxfId="1019" priority="390" stopIfTrue="1" operator="equal">
      <formula>"Moderate"</formula>
    </cfRule>
  </conditionalFormatting>
  <conditionalFormatting sqref="DI19">
    <cfRule type="cellIs" dxfId="1018" priority="385" stopIfTrue="1" operator="equal">
      <formula>"Very High"</formula>
    </cfRule>
    <cfRule type="cellIs" dxfId="1017" priority="386" stopIfTrue="1" operator="equal">
      <formula>"High"</formula>
    </cfRule>
    <cfRule type="cellIs" dxfId="1016" priority="387" stopIfTrue="1" operator="equal">
      <formula>"Moderate"</formula>
    </cfRule>
  </conditionalFormatting>
  <conditionalFormatting sqref="DC20">
    <cfRule type="cellIs" dxfId="1015" priority="382" stopIfTrue="1" operator="equal">
      <formula>"Very High"</formula>
    </cfRule>
    <cfRule type="cellIs" dxfId="1014" priority="383" stopIfTrue="1" operator="equal">
      <formula>"High"</formula>
    </cfRule>
    <cfRule type="cellIs" dxfId="1013" priority="384" stopIfTrue="1" operator="equal">
      <formula>"Moderate"</formula>
    </cfRule>
  </conditionalFormatting>
  <conditionalFormatting sqref="DI20">
    <cfRule type="cellIs" dxfId="1012" priority="379" stopIfTrue="1" operator="equal">
      <formula>"Very High"</formula>
    </cfRule>
    <cfRule type="cellIs" dxfId="1011" priority="380" stopIfTrue="1" operator="equal">
      <formula>"High"</formula>
    </cfRule>
    <cfRule type="cellIs" dxfId="1010" priority="381" stopIfTrue="1" operator="equal">
      <formula>"Moderate"</formula>
    </cfRule>
  </conditionalFormatting>
  <conditionalFormatting sqref="DC21">
    <cfRule type="cellIs" dxfId="1009" priority="376" stopIfTrue="1" operator="equal">
      <formula>"Very High"</formula>
    </cfRule>
    <cfRule type="cellIs" dxfId="1008" priority="377" stopIfTrue="1" operator="equal">
      <formula>"High"</formula>
    </cfRule>
    <cfRule type="cellIs" dxfId="1007" priority="378" stopIfTrue="1" operator="equal">
      <formula>"Moderate"</formula>
    </cfRule>
  </conditionalFormatting>
  <conditionalFormatting sqref="DI21">
    <cfRule type="cellIs" dxfId="1006" priority="373" stopIfTrue="1" operator="equal">
      <formula>"Very High"</formula>
    </cfRule>
    <cfRule type="cellIs" dxfId="1005" priority="374" stopIfTrue="1" operator="equal">
      <formula>"High"</formula>
    </cfRule>
    <cfRule type="cellIs" dxfId="1004" priority="375" stopIfTrue="1" operator="equal">
      <formula>"Moderate"</formula>
    </cfRule>
  </conditionalFormatting>
  <conditionalFormatting sqref="DC23">
    <cfRule type="cellIs" dxfId="1003" priority="370" stopIfTrue="1" operator="equal">
      <formula>"Very High"</formula>
    </cfRule>
    <cfRule type="cellIs" dxfId="1002" priority="371" stopIfTrue="1" operator="equal">
      <formula>"High"</formula>
    </cfRule>
    <cfRule type="cellIs" dxfId="1001" priority="372" stopIfTrue="1" operator="equal">
      <formula>"Moderate"</formula>
    </cfRule>
  </conditionalFormatting>
  <conditionalFormatting sqref="DI23">
    <cfRule type="cellIs" dxfId="1000" priority="367" stopIfTrue="1" operator="equal">
      <formula>"Very High"</formula>
    </cfRule>
    <cfRule type="cellIs" dxfId="999" priority="368" stopIfTrue="1" operator="equal">
      <formula>"High"</formula>
    </cfRule>
    <cfRule type="cellIs" dxfId="998" priority="369" stopIfTrue="1" operator="equal">
      <formula>"Moderate"</formula>
    </cfRule>
  </conditionalFormatting>
  <conditionalFormatting sqref="DC35">
    <cfRule type="cellIs" dxfId="997" priority="364" stopIfTrue="1" operator="equal">
      <formula>"Very High"</formula>
    </cfRule>
    <cfRule type="cellIs" dxfId="996" priority="365" stopIfTrue="1" operator="equal">
      <formula>"High"</formula>
    </cfRule>
    <cfRule type="cellIs" dxfId="995" priority="366" stopIfTrue="1" operator="equal">
      <formula>"Moderate"</formula>
    </cfRule>
  </conditionalFormatting>
  <conditionalFormatting sqref="DI35">
    <cfRule type="cellIs" dxfId="994" priority="361" stopIfTrue="1" operator="equal">
      <formula>"Very High"</formula>
    </cfRule>
    <cfRule type="cellIs" dxfId="993" priority="362" stopIfTrue="1" operator="equal">
      <formula>"High"</formula>
    </cfRule>
    <cfRule type="cellIs" dxfId="992" priority="363" stopIfTrue="1" operator="equal">
      <formula>"Moderate"</formula>
    </cfRule>
  </conditionalFormatting>
  <conditionalFormatting sqref="DC37">
    <cfRule type="cellIs" dxfId="991" priority="358" stopIfTrue="1" operator="equal">
      <formula>"Very High"</formula>
    </cfRule>
    <cfRule type="cellIs" dxfId="990" priority="359" stopIfTrue="1" operator="equal">
      <formula>"High"</formula>
    </cfRule>
    <cfRule type="cellIs" dxfId="989" priority="360" stopIfTrue="1" operator="equal">
      <formula>"Moderate"</formula>
    </cfRule>
  </conditionalFormatting>
  <conditionalFormatting sqref="DI37">
    <cfRule type="cellIs" dxfId="988" priority="355" stopIfTrue="1" operator="equal">
      <formula>"Very High"</formula>
    </cfRule>
    <cfRule type="cellIs" dxfId="987" priority="356" stopIfTrue="1" operator="equal">
      <formula>"High"</formula>
    </cfRule>
    <cfRule type="cellIs" dxfId="986" priority="357" stopIfTrue="1" operator="equal">
      <formula>"Moderate"</formula>
    </cfRule>
  </conditionalFormatting>
  <conditionalFormatting sqref="DC45">
    <cfRule type="cellIs" dxfId="985" priority="352" stopIfTrue="1" operator="equal">
      <formula>"Very High"</formula>
    </cfRule>
    <cfRule type="cellIs" dxfId="984" priority="353" stopIfTrue="1" operator="equal">
      <formula>"High"</formula>
    </cfRule>
    <cfRule type="cellIs" dxfId="983" priority="354" stopIfTrue="1" operator="equal">
      <formula>"Moderate"</formula>
    </cfRule>
  </conditionalFormatting>
  <conditionalFormatting sqref="DI45">
    <cfRule type="cellIs" dxfId="982" priority="349" stopIfTrue="1" operator="equal">
      <formula>"Very High"</formula>
    </cfRule>
    <cfRule type="cellIs" dxfId="981" priority="350" stopIfTrue="1" operator="equal">
      <formula>"High"</formula>
    </cfRule>
    <cfRule type="cellIs" dxfId="980" priority="351" stopIfTrue="1" operator="equal">
      <formula>"Moderate"</formula>
    </cfRule>
  </conditionalFormatting>
  <conditionalFormatting sqref="DJ50">
    <cfRule type="cellIs" dxfId="979" priority="346" stopIfTrue="1" operator="equal">
      <formula>"Very High"</formula>
    </cfRule>
    <cfRule type="cellIs" dxfId="978" priority="347" stopIfTrue="1" operator="equal">
      <formula>"High"</formula>
    </cfRule>
    <cfRule type="cellIs" dxfId="977" priority="348" stopIfTrue="1" operator="equal">
      <formula>"Moderate"</formula>
    </cfRule>
  </conditionalFormatting>
  <conditionalFormatting sqref="DJ50">
    <cfRule type="cellIs" dxfId="976" priority="345" stopIfTrue="1" operator="equal">
      <formula>"Y"</formula>
    </cfRule>
  </conditionalFormatting>
  <conditionalFormatting sqref="DC50">
    <cfRule type="cellIs" dxfId="975" priority="342" stopIfTrue="1" operator="equal">
      <formula>"Very High"</formula>
    </cfRule>
    <cfRule type="cellIs" dxfId="974" priority="343" stopIfTrue="1" operator="equal">
      <formula>"High"</formula>
    </cfRule>
    <cfRule type="cellIs" dxfId="973" priority="344" stopIfTrue="1" operator="equal">
      <formula>"Moderate"</formula>
    </cfRule>
  </conditionalFormatting>
  <conditionalFormatting sqref="DI50">
    <cfRule type="cellIs" dxfId="972" priority="339" stopIfTrue="1" operator="equal">
      <formula>"Very High"</formula>
    </cfRule>
    <cfRule type="cellIs" dxfId="971" priority="340" stopIfTrue="1" operator="equal">
      <formula>"High"</formula>
    </cfRule>
    <cfRule type="cellIs" dxfId="970" priority="341" stopIfTrue="1" operator="equal">
      <formula>"Moderate"</formula>
    </cfRule>
  </conditionalFormatting>
  <conditionalFormatting sqref="DJ51">
    <cfRule type="cellIs" dxfId="969" priority="336" stopIfTrue="1" operator="equal">
      <formula>"Very High"</formula>
    </cfRule>
    <cfRule type="cellIs" dxfId="968" priority="337" stopIfTrue="1" operator="equal">
      <formula>"High"</formula>
    </cfRule>
    <cfRule type="cellIs" dxfId="967" priority="338" stopIfTrue="1" operator="equal">
      <formula>"Moderate"</formula>
    </cfRule>
  </conditionalFormatting>
  <conditionalFormatting sqref="DJ51">
    <cfRule type="cellIs" dxfId="966" priority="335" stopIfTrue="1" operator="equal">
      <formula>"Y"</formula>
    </cfRule>
  </conditionalFormatting>
  <conditionalFormatting sqref="DC51">
    <cfRule type="cellIs" dxfId="965" priority="332" stopIfTrue="1" operator="equal">
      <formula>"Very High"</formula>
    </cfRule>
    <cfRule type="cellIs" dxfId="964" priority="333" stopIfTrue="1" operator="equal">
      <formula>"High"</formula>
    </cfRule>
    <cfRule type="cellIs" dxfId="963" priority="334" stopIfTrue="1" operator="equal">
      <formula>"Moderate"</formula>
    </cfRule>
  </conditionalFormatting>
  <conditionalFormatting sqref="DI51">
    <cfRule type="cellIs" dxfId="962" priority="329" stopIfTrue="1" operator="equal">
      <formula>"Very High"</formula>
    </cfRule>
    <cfRule type="cellIs" dxfId="961" priority="330" stopIfTrue="1" operator="equal">
      <formula>"High"</formula>
    </cfRule>
    <cfRule type="cellIs" dxfId="960" priority="331" stopIfTrue="1" operator="equal">
      <formula>"Moderate"</formula>
    </cfRule>
  </conditionalFormatting>
  <conditionalFormatting sqref="DJ56">
    <cfRule type="cellIs" dxfId="959" priority="326" stopIfTrue="1" operator="equal">
      <formula>"Very High"</formula>
    </cfRule>
    <cfRule type="cellIs" dxfId="958" priority="327" stopIfTrue="1" operator="equal">
      <formula>"High"</formula>
    </cfRule>
    <cfRule type="cellIs" dxfId="957" priority="328" stopIfTrue="1" operator="equal">
      <formula>"Moderate"</formula>
    </cfRule>
  </conditionalFormatting>
  <conditionalFormatting sqref="DJ56">
    <cfRule type="cellIs" dxfId="956" priority="325" stopIfTrue="1" operator="equal">
      <formula>"Y"</formula>
    </cfRule>
  </conditionalFormatting>
  <conditionalFormatting sqref="DC56">
    <cfRule type="cellIs" dxfId="955" priority="322" stopIfTrue="1" operator="equal">
      <formula>"Very High"</formula>
    </cfRule>
    <cfRule type="cellIs" dxfId="954" priority="323" stopIfTrue="1" operator="equal">
      <formula>"High"</formula>
    </cfRule>
    <cfRule type="cellIs" dxfId="953" priority="324" stopIfTrue="1" operator="equal">
      <formula>"Moderate"</formula>
    </cfRule>
  </conditionalFormatting>
  <conditionalFormatting sqref="DI56">
    <cfRule type="cellIs" dxfId="952" priority="319" stopIfTrue="1" operator="equal">
      <formula>"Very High"</formula>
    </cfRule>
    <cfRule type="cellIs" dxfId="951" priority="320" stopIfTrue="1" operator="equal">
      <formula>"High"</formula>
    </cfRule>
    <cfRule type="cellIs" dxfId="950" priority="321" stopIfTrue="1" operator="equal">
      <formula>"Moderate"</formula>
    </cfRule>
  </conditionalFormatting>
  <conditionalFormatting sqref="T4">
    <cfRule type="cellIs" dxfId="949" priority="318" stopIfTrue="1" operator="equal">
      <formula>"Y"</formula>
    </cfRule>
  </conditionalFormatting>
  <conditionalFormatting sqref="T5">
    <cfRule type="cellIs" dxfId="948" priority="317" stopIfTrue="1" operator="equal">
      <formula>"Y"</formula>
    </cfRule>
  </conditionalFormatting>
  <conditionalFormatting sqref="T6">
    <cfRule type="cellIs" dxfId="947" priority="316" stopIfTrue="1" operator="equal">
      <formula>"Y"</formula>
    </cfRule>
  </conditionalFormatting>
  <conditionalFormatting sqref="T8">
    <cfRule type="cellIs" dxfId="946" priority="315" stopIfTrue="1" operator="equal">
      <formula>"Y"</formula>
    </cfRule>
  </conditionalFormatting>
  <conditionalFormatting sqref="T13">
    <cfRule type="cellIs" dxfId="945" priority="314" stopIfTrue="1" operator="equal">
      <formula>"Y"</formula>
    </cfRule>
  </conditionalFormatting>
  <conditionalFormatting sqref="T19">
    <cfRule type="cellIs" dxfId="944" priority="313" stopIfTrue="1" operator="equal">
      <formula>"Y"</formula>
    </cfRule>
  </conditionalFormatting>
  <conditionalFormatting sqref="T20">
    <cfRule type="cellIs" dxfId="943" priority="312" stopIfTrue="1" operator="equal">
      <formula>"Y"</formula>
    </cfRule>
  </conditionalFormatting>
  <conditionalFormatting sqref="T21">
    <cfRule type="cellIs" dxfId="942" priority="311" stopIfTrue="1" operator="equal">
      <formula>"Y"</formula>
    </cfRule>
  </conditionalFormatting>
  <conditionalFormatting sqref="T23">
    <cfRule type="cellIs" dxfId="941" priority="310" stopIfTrue="1" operator="equal">
      <formula>"Y"</formula>
    </cfRule>
  </conditionalFormatting>
  <conditionalFormatting sqref="T35">
    <cfRule type="cellIs" dxfId="940" priority="309" stopIfTrue="1" operator="equal">
      <formula>"Y"</formula>
    </cfRule>
  </conditionalFormatting>
  <conditionalFormatting sqref="T37">
    <cfRule type="cellIs" dxfId="939" priority="308" stopIfTrue="1" operator="equal">
      <formula>"Y"</formula>
    </cfRule>
  </conditionalFormatting>
  <conditionalFormatting sqref="T45">
    <cfRule type="cellIs" dxfId="938" priority="307" stopIfTrue="1" operator="equal">
      <formula>"Y"</formula>
    </cfRule>
  </conditionalFormatting>
  <conditionalFormatting sqref="T50">
    <cfRule type="cellIs" dxfId="937" priority="306" stopIfTrue="1" operator="equal">
      <formula>"Y"</formula>
    </cfRule>
  </conditionalFormatting>
  <conditionalFormatting sqref="T51">
    <cfRule type="cellIs" dxfId="936" priority="305" stopIfTrue="1" operator="equal">
      <formula>"Y"</formula>
    </cfRule>
  </conditionalFormatting>
  <conditionalFormatting sqref="T56">
    <cfRule type="cellIs" dxfId="935" priority="304" stopIfTrue="1" operator="equal">
      <formula>"Y"</formula>
    </cfRule>
  </conditionalFormatting>
  <conditionalFormatting sqref="AM5">
    <cfRule type="cellIs" dxfId="934" priority="303" stopIfTrue="1" operator="equal">
      <formula>"Y"</formula>
    </cfRule>
  </conditionalFormatting>
  <conditionalFormatting sqref="AM6">
    <cfRule type="cellIs" dxfId="933" priority="302" stopIfTrue="1" operator="equal">
      <formula>"Y"</formula>
    </cfRule>
  </conditionalFormatting>
  <conditionalFormatting sqref="AM8">
    <cfRule type="cellIs" dxfId="932" priority="301" stopIfTrue="1" operator="equal">
      <formula>"Y"</formula>
    </cfRule>
  </conditionalFormatting>
  <conditionalFormatting sqref="AM13">
    <cfRule type="cellIs" dxfId="931" priority="300" stopIfTrue="1" operator="equal">
      <formula>"Y"</formula>
    </cfRule>
  </conditionalFormatting>
  <conditionalFormatting sqref="AM19">
    <cfRule type="cellIs" dxfId="930" priority="299" stopIfTrue="1" operator="equal">
      <formula>"Y"</formula>
    </cfRule>
  </conditionalFormatting>
  <conditionalFormatting sqref="AM20">
    <cfRule type="cellIs" dxfId="929" priority="298" stopIfTrue="1" operator="equal">
      <formula>"Y"</formula>
    </cfRule>
  </conditionalFormatting>
  <conditionalFormatting sqref="AM21">
    <cfRule type="cellIs" dxfId="928" priority="297" stopIfTrue="1" operator="equal">
      <formula>"Y"</formula>
    </cfRule>
  </conditionalFormatting>
  <conditionalFormatting sqref="AM23">
    <cfRule type="cellIs" dxfId="927" priority="296" stopIfTrue="1" operator="equal">
      <formula>"Y"</formula>
    </cfRule>
  </conditionalFormatting>
  <conditionalFormatting sqref="AM35">
    <cfRule type="cellIs" dxfId="926" priority="295" stopIfTrue="1" operator="equal">
      <formula>"Y"</formula>
    </cfRule>
  </conditionalFormatting>
  <conditionalFormatting sqref="AM37">
    <cfRule type="cellIs" dxfId="925" priority="294" stopIfTrue="1" operator="equal">
      <formula>"Y"</formula>
    </cfRule>
  </conditionalFormatting>
  <conditionalFormatting sqref="AM45">
    <cfRule type="cellIs" dxfId="924" priority="293" stopIfTrue="1" operator="equal">
      <formula>"Y"</formula>
    </cfRule>
  </conditionalFormatting>
  <conditionalFormatting sqref="AM50">
    <cfRule type="cellIs" dxfId="923" priority="292" stopIfTrue="1" operator="equal">
      <formula>"Y"</formula>
    </cfRule>
  </conditionalFormatting>
  <conditionalFormatting sqref="AM51">
    <cfRule type="cellIs" dxfId="922" priority="291" stopIfTrue="1" operator="equal">
      <formula>"Y"</formula>
    </cfRule>
  </conditionalFormatting>
  <conditionalFormatting sqref="AM56">
    <cfRule type="cellIs" dxfId="921" priority="290" stopIfTrue="1" operator="equal">
      <formula>"Y"</formula>
    </cfRule>
  </conditionalFormatting>
  <conditionalFormatting sqref="BF56">
    <cfRule type="cellIs" dxfId="920" priority="289" stopIfTrue="1" operator="equal">
      <formula>"Y"</formula>
    </cfRule>
  </conditionalFormatting>
  <conditionalFormatting sqref="BF51">
    <cfRule type="cellIs" dxfId="919" priority="288" stopIfTrue="1" operator="equal">
      <formula>"Y"</formula>
    </cfRule>
  </conditionalFormatting>
  <conditionalFormatting sqref="BF50">
    <cfRule type="cellIs" dxfId="918" priority="287" stopIfTrue="1" operator="equal">
      <formula>"Y"</formula>
    </cfRule>
  </conditionalFormatting>
  <conditionalFormatting sqref="BF45">
    <cfRule type="cellIs" dxfId="917" priority="286" stopIfTrue="1" operator="equal">
      <formula>"Y"</formula>
    </cfRule>
  </conditionalFormatting>
  <conditionalFormatting sqref="BF37">
    <cfRule type="cellIs" dxfId="916" priority="285" stopIfTrue="1" operator="equal">
      <formula>"Y"</formula>
    </cfRule>
  </conditionalFormatting>
  <conditionalFormatting sqref="BF35">
    <cfRule type="cellIs" dxfId="915" priority="284" stopIfTrue="1" operator="equal">
      <formula>"Y"</formula>
    </cfRule>
  </conditionalFormatting>
  <conditionalFormatting sqref="BF23">
    <cfRule type="cellIs" dxfId="914" priority="283" stopIfTrue="1" operator="equal">
      <formula>"Y"</formula>
    </cfRule>
  </conditionalFormatting>
  <conditionalFormatting sqref="BF21">
    <cfRule type="cellIs" dxfId="913" priority="282" stopIfTrue="1" operator="equal">
      <formula>"Y"</formula>
    </cfRule>
  </conditionalFormatting>
  <conditionalFormatting sqref="BF20">
    <cfRule type="cellIs" dxfId="912" priority="281" stopIfTrue="1" operator="equal">
      <formula>"Y"</formula>
    </cfRule>
  </conditionalFormatting>
  <conditionalFormatting sqref="BF19">
    <cfRule type="cellIs" dxfId="911" priority="280" stopIfTrue="1" operator="equal">
      <formula>"Y"</formula>
    </cfRule>
  </conditionalFormatting>
  <conditionalFormatting sqref="BF13">
    <cfRule type="cellIs" dxfId="910" priority="279" stopIfTrue="1" operator="equal">
      <formula>"Y"</formula>
    </cfRule>
  </conditionalFormatting>
  <conditionalFormatting sqref="BF11">
    <cfRule type="cellIs" dxfId="909" priority="278" stopIfTrue="1" operator="equal">
      <formula>"Y"</formula>
    </cfRule>
  </conditionalFormatting>
  <conditionalFormatting sqref="BF8">
    <cfRule type="cellIs" dxfId="908" priority="277" stopIfTrue="1" operator="equal">
      <formula>"Y"</formula>
    </cfRule>
  </conditionalFormatting>
  <conditionalFormatting sqref="BF5:BF6">
    <cfRule type="cellIs" dxfId="907" priority="275" stopIfTrue="1" operator="equal">
      <formula>"Y"</formula>
    </cfRule>
  </conditionalFormatting>
  <conditionalFormatting sqref="BY5">
    <cfRule type="cellIs" dxfId="906" priority="274" stopIfTrue="1" operator="equal">
      <formula>"Y"</formula>
    </cfRule>
  </conditionalFormatting>
  <conditionalFormatting sqref="BY6">
    <cfRule type="cellIs" dxfId="905" priority="273" stopIfTrue="1" operator="equal">
      <formula>"Y"</formula>
    </cfRule>
  </conditionalFormatting>
  <conditionalFormatting sqref="BY8">
    <cfRule type="cellIs" dxfId="904" priority="272" stopIfTrue="1" operator="equal">
      <formula>"Y"</formula>
    </cfRule>
  </conditionalFormatting>
  <conditionalFormatting sqref="BY13">
    <cfRule type="cellIs" dxfId="903" priority="271" stopIfTrue="1" operator="equal">
      <formula>"Y"</formula>
    </cfRule>
  </conditionalFormatting>
  <conditionalFormatting sqref="BY19:BY21">
    <cfRule type="cellIs" dxfId="902" priority="270" stopIfTrue="1" operator="equal">
      <formula>"Y"</formula>
    </cfRule>
  </conditionalFormatting>
  <conditionalFormatting sqref="BY23">
    <cfRule type="cellIs" dxfId="901" priority="269" stopIfTrue="1" operator="equal">
      <formula>"Y"</formula>
    </cfRule>
  </conditionalFormatting>
  <conditionalFormatting sqref="BY35">
    <cfRule type="cellIs" dxfId="900" priority="268" stopIfTrue="1" operator="equal">
      <formula>"Y"</formula>
    </cfRule>
  </conditionalFormatting>
  <conditionalFormatting sqref="BY37">
    <cfRule type="cellIs" dxfId="899" priority="267" stopIfTrue="1" operator="equal">
      <formula>"Y"</formula>
    </cfRule>
  </conditionalFormatting>
  <conditionalFormatting sqref="BY45">
    <cfRule type="cellIs" dxfId="898" priority="266" stopIfTrue="1" operator="equal">
      <formula>"Y"</formula>
    </cfRule>
  </conditionalFormatting>
  <conditionalFormatting sqref="BY50:BY51">
    <cfRule type="cellIs" dxfId="897" priority="265" stopIfTrue="1" operator="equal">
      <formula>"Y"</formula>
    </cfRule>
  </conditionalFormatting>
  <conditionalFormatting sqref="BY56">
    <cfRule type="cellIs" dxfId="896" priority="264" stopIfTrue="1" operator="equal">
      <formula>"Y"</formula>
    </cfRule>
  </conditionalFormatting>
  <conditionalFormatting sqref="CR56">
    <cfRule type="cellIs" dxfId="895" priority="263" stopIfTrue="1" operator="equal">
      <formula>"Y"</formula>
    </cfRule>
  </conditionalFormatting>
  <conditionalFormatting sqref="CR50:CR51">
    <cfRule type="cellIs" dxfId="894" priority="262" stopIfTrue="1" operator="equal">
      <formula>"Y"</formula>
    </cfRule>
  </conditionalFormatting>
  <conditionalFormatting sqref="CR45">
    <cfRule type="cellIs" dxfId="893" priority="261" stopIfTrue="1" operator="equal">
      <formula>"Y"</formula>
    </cfRule>
  </conditionalFormatting>
  <conditionalFormatting sqref="CR37">
    <cfRule type="cellIs" dxfId="892" priority="260" stopIfTrue="1" operator="equal">
      <formula>"Y"</formula>
    </cfRule>
  </conditionalFormatting>
  <conditionalFormatting sqref="CR35">
    <cfRule type="cellIs" dxfId="891" priority="259" stopIfTrue="1" operator="equal">
      <formula>"Y"</formula>
    </cfRule>
  </conditionalFormatting>
  <conditionalFormatting sqref="CR23">
    <cfRule type="cellIs" dxfId="890" priority="258" stopIfTrue="1" operator="equal">
      <formula>"Y"</formula>
    </cfRule>
  </conditionalFormatting>
  <conditionalFormatting sqref="CR19:CR21">
    <cfRule type="cellIs" dxfId="889" priority="257" stopIfTrue="1" operator="equal">
      <formula>"Y"</formula>
    </cfRule>
  </conditionalFormatting>
  <conditionalFormatting sqref="CR13">
    <cfRule type="cellIs" dxfId="888" priority="256" stopIfTrue="1" operator="equal">
      <formula>"Y"</formula>
    </cfRule>
  </conditionalFormatting>
  <conditionalFormatting sqref="CR8">
    <cfRule type="cellIs" dxfId="887" priority="255" stopIfTrue="1" operator="equal">
      <formula>"Y"</formula>
    </cfRule>
  </conditionalFormatting>
  <conditionalFormatting sqref="CR5:CR6">
    <cfRule type="cellIs" dxfId="886" priority="254" stopIfTrue="1" operator="equal">
      <formula>"Y"</formula>
    </cfRule>
  </conditionalFormatting>
  <conditionalFormatting sqref="DK5:DK6">
    <cfRule type="cellIs" dxfId="885" priority="253" stopIfTrue="1" operator="equal">
      <formula>"Y"</formula>
    </cfRule>
  </conditionalFormatting>
  <conditionalFormatting sqref="DK8">
    <cfRule type="cellIs" dxfId="884" priority="252" stopIfTrue="1" operator="equal">
      <formula>"Y"</formula>
    </cfRule>
  </conditionalFormatting>
  <conditionalFormatting sqref="DK13">
    <cfRule type="cellIs" dxfId="883" priority="251" stopIfTrue="1" operator="equal">
      <formula>"Y"</formula>
    </cfRule>
  </conditionalFormatting>
  <conditionalFormatting sqref="DK19:DK21">
    <cfRule type="cellIs" dxfId="882" priority="250" stopIfTrue="1" operator="equal">
      <formula>"Y"</formula>
    </cfRule>
  </conditionalFormatting>
  <conditionalFormatting sqref="DK23">
    <cfRule type="cellIs" dxfId="881" priority="249" stopIfTrue="1" operator="equal">
      <formula>"Y"</formula>
    </cfRule>
  </conditionalFormatting>
  <conditionalFormatting sqref="DK35">
    <cfRule type="cellIs" dxfId="880" priority="248" stopIfTrue="1" operator="equal">
      <formula>"Y"</formula>
    </cfRule>
  </conditionalFormatting>
  <conditionalFormatting sqref="DK37">
    <cfRule type="cellIs" dxfId="879" priority="247" stopIfTrue="1" operator="equal">
      <formula>"Y"</formula>
    </cfRule>
  </conditionalFormatting>
  <conditionalFormatting sqref="DK45">
    <cfRule type="cellIs" dxfId="878" priority="246" stopIfTrue="1" operator="equal">
      <formula>"Y"</formula>
    </cfRule>
  </conditionalFormatting>
  <conditionalFormatting sqref="DK50:DK51">
    <cfRule type="cellIs" dxfId="877" priority="245" stopIfTrue="1" operator="equal">
      <formula>"Y"</formula>
    </cfRule>
  </conditionalFormatting>
  <conditionalFormatting sqref="DK56">
    <cfRule type="cellIs" dxfId="876" priority="244" stopIfTrue="1" operator="equal">
      <formula>"Y"</formula>
    </cfRule>
  </conditionalFormatting>
  <conditionalFormatting sqref="L24">
    <cfRule type="cellIs" dxfId="875" priority="241" stopIfTrue="1" operator="equal">
      <formula>"Very High"</formula>
    </cfRule>
    <cfRule type="cellIs" dxfId="874" priority="242" stopIfTrue="1" operator="equal">
      <formula>"High"</formula>
    </cfRule>
    <cfRule type="cellIs" dxfId="873" priority="243" stopIfTrue="1" operator="equal">
      <formula>"Moderate"</formula>
    </cfRule>
  </conditionalFormatting>
  <conditionalFormatting sqref="L25">
    <cfRule type="cellIs" dxfId="872" priority="238" stopIfTrue="1" operator="equal">
      <formula>"Very High"</formula>
    </cfRule>
    <cfRule type="cellIs" dxfId="871" priority="239" stopIfTrue="1" operator="equal">
      <formula>"High"</formula>
    </cfRule>
    <cfRule type="cellIs" dxfId="870" priority="240" stopIfTrue="1" operator="equal">
      <formula>"Moderate"</formula>
    </cfRule>
  </conditionalFormatting>
  <conditionalFormatting sqref="L28">
    <cfRule type="cellIs" dxfId="869" priority="235" stopIfTrue="1" operator="equal">
      <formula>"Very High"</formula>
    </cfRule>
    <cfRule type="cellIs" dxfId="868" priority="236" stopIfTrue="1" operator="equal">
      <formula>"High"</formula>
    </cfRule>
    <cfRule type="cellIs" dxfId="867" priority="237" stopIfTrue="1" operator="equal">
      <formula>"Moderate"</formula>
    </cfRule>
  </conditionalFormatting>
  <conditionalFormatting sqref="L42">
    <cfRule type="cellIs" dxfId="866" priority="232" stopIfTrue="1" operator="equal">
      <formula>"Very High"</formula>
    </cfRule>
    <cfRule type="cellIs" dxfId="865" priority="233" stopIfTrue="1" operator="equal">
      <formula>"High"</formula>
    </cfRule>
    <cfRule type="cellIs" dxfId="864" priority="234" stopIfTrue="1" operator="equal">
      <formula>"Moderate"</formula>
    </cfRule>
  </conditionalFormatting>
  <conditionalFormatting sqref="L54">
    <cfRule type="cellIs" dxfId="863" priority="229" stopIfTrue="1" operator="equal">
      <formula>"Very High"</formula>
    </cfRule>
    <cfRule type="cellIs" dxfId="862" priority="230" stopIfTrue="1" operator="equal">
      <formula>"High"</formula>
    </cfRule>
    <cfRule type="cellIs" dxfId="861" priority="231" stopIfTrue="1" operator="equal">
      <formula>"Moderate"</formula>
    </cfRule>
  </conditionalFormatting>
  <conditionalFormatting sqref="L73">
    <cfRule type="cellIs" dxfId="860" priority="226" stopIfTrue="1" operator="equal">
      <formula>"Very High"</formula>
    </cfRule>
    <cfRule type="cellIs" dxfId="859" priority="227" stopIfTrue="1" operator="equal">
      <formula>"High"</formula>
    </cfRule>
    <cfRule type="cellIs" dxfId="858" priority="228" stopIfTrue="1" operator="equal">
      <formula>"Moderate"</formula>
    </cfRule>
  </conditionalFormatting>
  <conditionalFormatting sqref="AE24">
    <cfRule type="cellIs" dxfId="857" priority="223" stopIfTrue="1" operator="equal">
      <formula>"Very High"</formula>
    </cfRule>
    <cfRule type="cellIs" dxfId="856" priority="224" stopIfTrue="1" operator="equal">
      <formula>"High"</formula>
    </cfRule>
    <cfRule type="cellIs" dxfId="855" priority="225" stopIfTrue="1" operator="equal">
      <formula>"Moderate"</formula>
    </cfRule>
  </conditionalFormatting>
  <conditionalFormatting sqref="AE25">
    <cfRule type="cellIs" dxfId="854" priority="220" stopIfTrue="1" operator="equal">
      <formula>"Very High"</formula>
    </cfRule>
    <cfRule type="cellIs" dxfId="853" priority="221" stopIfTrue="1" operator="equal">
      <formula>"High"</formula>
    </cfRule>
    <cfRule type="cellIs" dxfId="852" priority="222" stopIfTrue="1" operator="equal">
      <formula>"Moderate"</formula>
    </cfRule>
  </conditionalFormatting>
  <conditionalFormatting sqref="AE28">
    <cfRule type="cellIs" dxfId="851" priority="217" stopIfTrue="1" operator="equal">
      <formula>"Very High"</formula>
    </cfRule>
    <cfRule type="cellIs" dxfId="850" priority="218" stopIfTrue="1" operator="equal">
      <formula>"High"</formula>
    </cfRule>
    <cfRule type="cellIs" dxfId="849" priority="219" stopIfTrue="1" operator="equal">
      <formula>"Moderate"</formula>
    </cfRule>
  </conditionalFormatting>
  <conditionalFormatting sqref="AX28">
    <cfRule type="cellIs" dxfId="848" priority="214" stopIfTrue="1" operator="equal">
      <formula>"Very High"</formula>
    </cfRule>
    <cfRule type="cellIs" dxfId="847" priority="215" stopIfTrue="1" operator="equal">
      <formula>"High"</formula>
    </cfRule>
    <cfRule type="cellIs" dxfId="846" priority="216" stopIfTrue="1" operator="equal">
      <formula>"Moderate"</formula>
    </cfRule>
  </conditionalFormatting>
  <conditionalFormatting sqref="AX39">
    <cfRule type="cellIs" dxfId="845" priority="211" stopIfTrue="1" operator="equal">
      <formula>"Very High"</formula>
    </cfRule>
    <cfRule type="cellIs" dxfId="844" priority="212" stopIfTrue="1" operator="equal">
      <formula>"High"</formula>
    </cfRule>
    <cfRule type="cellIs" dxfId="843" priority="213" stopIfTrue="1" operator="equal">
      <formula>"Moderate"</formula>
    </cfRule>
  </conditionalFormatting>
  <conditionalFormatting sqref="AX41:AX42">
    <cfRule type="cellIs" dxfId="842" priority="208" stopIfTrue="1" operator="equal">
      <formula>"Very High"</formula>
    </cfRule>
    <cfRule type="cellIs" dxfId="841" priority="209" stopIfTrue="1" operator="equal">
      <formula>"High"</formula>
    </cfRule>
    <cfRule type="cellIs" dxfId="840" priority="210" stopIfTrue="1" operator="equal">
      <formula>"Moderate"</formula>
    </cfRule>
  </conditionalFormatting>
  <conditionalFormatting sqref="AX73">
    <cfRule type="cellIs" dxfId="839" priority="205" stopIfTrue="1" operator="equal">
      <formula>"Very High"</formula>
    </cfRule>
    <cfRule type="cellIs" dxfId="838" priority="206" stopIfTrue="1" operator="equal">
      <formula>"High"</formula>
    </cfRule>
    <cfRule type="cellIs" dxfId="837" priority="207" stopIfTrue="1" operator="equal">
      <formula>"Moderate"</formula>
    </cfRule>
  </conditionalFormatting>
  <conditionalFormatting sqref="AX71">
    <cfRule type="cellIs" dxfId="836" priority="202" stopIfTrue="1" operator="equal">
      <formula>"Very High"</formula>
    </cfRule>
    <cfRule type="cellIs" dxfId="835" priority="203" stopIfTrue="1" operator="equal">
      <formula>"High"</formula>
    </cfRule>
    <cfRule type="cellIs" dxfId="834" priority="204" stopIfTrue="1" operator="equal">
      <formula>"Moderate"</formula>
    </cfRule>
  </conditionalFormatting>
  <conditionalFormatting sqref="BQ24">
    <cfRule type="cellIs" dxfId="833" priority="199" stopIfTrue="1" operator="equal">
      <formula>"Very High"</formula>
    </cfRule>
    <cfRule type="cellIs" dxfId="832" priority="200" stopIfTrue="1" operator="equal">
      <formula>"High"</formula>
    </cfRule>
    <cfRule type="cellIs" dxfId="831" priority="201" stopIfTrue="1" operator="equal">
      <formula>"Moderate"</formula>
    </cfRule>
  </conditionalFormatting>
  <conditionalFormatting sqref="BQ25">
    <cfRule type="cellIs" dxfId="830" priority="196" stopIfTrue="1" operator="equal">
      <formula>"Very High"</formula>
    </cfRule>
    <cfRule type="cellIs" dxfId="829" priority="197" stopIfTrue="1" operator="equal">
      <formula>"High"</formula>
    </cfRule>
    <cfRule type="cellIs" dxfId="828" priority="198" stopIfTrue="1" operator="equal">
      <formula>"Moderate"</formula>
    </cfRule>
  </conditionalFormatting>
  <conditionalFormatting sqref="BQ28">
    <cfRule type="cellIs" dxfId="827" priority="193" stopIfTrue="1" operator="equal">
      <formula>"Very High"</formula>
    </cfRule>
    <cfRule type="cellIs" dxfId="826" priority="194" stopIfTrue="1" operator="equal">
      <formula>"High"</formula>
    </cfRule>
    <cfRule type="cellIs" dxfId="825" priority="195" stopIfTrue="1" operator="equal">
      <formula>"Moderate"</formula>
    </cfRule>
  </conditionalFormatting>
  <conditionalFormatting sqref="BQ36">
    <cfRule type="cellIs" dxfId="824" priority="190" stopIfTrue="1" operator="equal">
      <formula>"Very High"</formula>
    </cfRule>
    <cfRule type="cellIs" dxfId="823" priority="191" stopIfTrue="1" operator="equal">
      <formula>"High"</formula>
    </cfRule>
    <cfRule type="cellIs" dxfId="822" priority="192" stopIfTrue="1" operator="equal">
      <formula>"Moderate"</formula>
    </cfRule>
  </conditionalFormatting>
  <conditionalFormatting sqref="BQ38">
    <cfRule type="cellIs" dxfId="821" priority="187" stopIfTrue="1" operator="equal">
      <formula>"Very High"</formula>
    </cfRule>
    <cfRule type="cellIs" dxfId="820" priority="188" stopIfTrue="1" operator="equal">
      <formula>"High"</formula>
    </cfRule>
    <cfRule type="cellIs" dxfId="819" priority="189" stopIfTrue="1" operator="equal">
      <formula>"Moderate"</formula>
    </cfRule>
  </conditionalFormatting>
  <conditionalFormatting sqref="BQ41">
    <cfRule type="cellIs" dxfId="818" priority="184" stopIfTrue="1" operator="equal">
      <formula>"Very High"</formula>
    </cfRule>
    <cfRule type="cellIs" dxfId="817" priority="185" stopIfTrue="1" operator="equal">
      <formula>"High"</formula>
    </cfRule>
    <cfRule type="cellIs" dxfId="816" priority="186" stopIfTrue="1" operator="equal">
      <formula>"Moderate"</formula>
    </cfRule>
  </conditionalFormatting>
  <conditionalFormatting sqref="BQ42">
    <cfRule type="cellIs" dxfId="815" priority="181" stopIfTrue="1" operator="equal">
      <formula>"Very High"</formula>
    </cfRule>
    <cfRule type="cellIs" dxfId="814" priority="182" stopIfTrue="1" operator="equal">
      <formula>"High"</formula>
    </cfRule>
    <cfRule type="cellIs" dxfId="813" priority="183" stopIfTrue="1" operator="equal">
      <formula>"Moderate"</formula>
    </cfRule>
  </conditionalFormatting>
  <conditionalFormatting sqref="BQ43">
    <cfRule type="cellIs" dxfId="812" priority="178" stopIfTrue="1" operator="equal">
      <formula>"Very High"</formula>
    </cfRule>
    <cfRule type="cellIs" dxfId="811" priority="179" stopIfTrue="1" operator="equal">
      <formula>"High"</formula>
    </cfRule>
    <cfRule type="cellIs" dxfId="810" priority="180" stopIfTrue="1" operator="equal">
      <formula>"Moderate"</formula>
    </cfRule>
  </conditionalFormatting>
  <conditionalFormatting sqref="BQ57">
    <cfRule type="cellIs" dxfId="809" priority="175" stopIfTrue="1" operator="equal">
      <formula>"Very High"</formula>
    </cfRule>
    <cfRule type="cellIs" dxfId="808" priority="176" stopIfTrue="1" operator="equal">
      <formula>"High"</formula>
    </cfRule>
    <cfRule type="cellIs" dxfId="807" priority="177" stopIfTrue="1" operator="equal">
      <formula>"Moderate"</formula>
    </cfRule>
  </conditionalFormatting>
  <conditionalFormatting sqref="BQ58">
    <cfRule type="cellIs" dxfId="806" priority="172" stopIfTrue="1" operator="equal">
      <formula>"Very High"</formula>
    </cfRule>
    <cfRule type="cellIs" dxfId="805" priority="173" stopIfTrue="1" operator="equal">
      <formula>"High"</formula>
    </cfRule>
    <cfRule type="cellIs" dxfId="804" priority="174" stopIfTrue="1" operator="equal">
      <formula>"Moderate"</formula>
    </cfRule>
  </conditionalFormatting>
  <conditionalFormatting sqref="BQ59">
    <cfRule type="cellIs" dxfId="803" priority="169" stopIfTrue="1" operator="equal">
      <formula>"Very High"</formula>
    </cfRule>
    <cfRule type="cellIs" dxfId="802" priority="170" stopIfTrue="1" operator="equal">
      <formula>"High"</formula>
    </cfRule>
    <cfRule type="cellIs" dxfId="801" priority="171" stopIfTrue="1" operator="equal">
      <formula>"Moderate"</formula>
    </cfRule>
  </conditionalFormatting>
  <conditionalFormatting sqref="BQ60">
    <cfRule type="cellIs" dxfId="800" priority="166" stopIfTrue="1" operator="equal">
      <formula>"Very High"</formula>
    </cfRule>
    <cfRule type="cellIs" dxfId="799" priority="167" stopIfTrue="1" operator="equal">
      <formula>"High"</formula>
    </cfRule>
    <cfRule type="cellIs" dxfId="798" priority="168" stopIfTrue="1" operator="equal">
      <formula>"Moderate"</formula>
    </cfRule>
  </conditionalFormatting>
  <conditionalFormatting sqref="BQ61">
    <cfRule type="cellIs" dxfId="797" priority="163" stopIfTrue="1" operator="equal">
      <formula>"Very High"</formula>
    </cfRule>
    <cfRule type="cellIs" dxfId="796" priority="164" stopIfTrue="1" operator="equal">
      <formula>"High"</formula>
    </cfRule>
    <cfRule type="cellIs" dxfId="795" priority="165" stopIfTrue="1" operator="equal">
      <formula>"Moderate"</formula>
    </cfRule>
  </conditionalFormatting>
  <conditionalFormatting sqref="BQ62">
    <cfRule type="cellIs" dxfId="794" priority="160" stopIfTrue="1" operator="equal">
      <formula>"Very High"</formula>
    </cfRule>
    <cfRule type="cellIs" dxfId="793" priority="161" stopIfTrue="1" operator="equal">
      <formula>"High"</formula>
    </cfRule>
    <cfRule type="cellIs" dxfId="792" priority="162" stopIfTrue="1" operator="equal">
      <formula>"Moderate"</formula>
    </cfRule>
  </conditionalFormatting>
  <conditionalFormatting sqref="BQ64">
    <cfRule type="cellIs" dxfId="791" priority="157" stopIfTrue="1" operator="equal">
      <formula>"Very High"</formula>
    </cfRule>
    <cfRule type="cellIs" dxfId="790" priority="158" stopIfTrue="1" operator="equal">
      <formula>"High"</formula>
    </cfRule>
    <cfRule type="cellIs" dxfId="789" priority="159" stopIfTrue="1" operator="equal">
      <formula>"Moderate"</formula>
    </cfRule>
  </conditionalFormatting>
  <conditionalFormatting sqref="BQ70">
    <cfRule type="cellIs" dxfId="788" priority="154" stopIfTrue="1" operator="equal">
      <formula>"Very High"</formula>
    </cfRule>
    <cfRule type="cellIs" dxfId="787" priority="155" stopIfTrue="1" operator="equal">
      <formula>"High"</formula>
    </cfRule>
    <cfRule type="cellIs" dxfId="786" priority="156" stopIfTrue="1" operator="equal">
      <formula>"Moderate"</formula>
    </cfRule>
  </conditionalFormatting>
  <conditionalFormatting sqref="BQ71">
    <cfRule type="cellIs" dxfId="785" priority="151" stopIfTrue="1" operator="equal">
      <formula>"Very High"</formula>
    </cfRule>
    <cfRule type="cellIs" dxfId="784" priority="152" stopIfTrue="1" operator="equal">
      <formula>"High"</formula>
    </cfRule>
    <cfRule type="cellIs" dxfId="783" priority="153" stopIfTrue="1" operator="equal">
      <formula>"Moderate"</formula>
    </cfRule>
  </conditionalFormatting>
  <conditionalFormatting sqref="BQ73">
    <cfRule type="cellIs" dxfId="782" priority="148" stopIfTrue="1" operator="equal">
      <formula>"Very High"</formula>
    </cfRule>
    <cfRule type="cellIs" dxfId="781" priority="149" stopIfTrue="1" operator="equal">
      <formula>"High"</formula>
    </cfRule>
    <cfRule type="cellIs" dxfId="780" priority="150" stopIfTrue="1" operator="equal">
      <formula>"Moderate"</formula>
    </cfRule>
  </conditionalFormatting>
  <conditionalFormatting sqref="CJ23">
    <cfRule type="cellIs" dxfId="779" priority="145" stopIfTrue="1" operator="equal">
      <formula>"Very High"</formula>
    </cfRule>
    <cfRule type="cellIs" dxfId="778" priority="146" stopIfTrue="1" operator="equal">
      <formula>"High"</formula>
    </cfRule>
    <cfRule type="cellIs" dxfId="777" priority="147" stopIfTrue="1" operator="equal">
      <formula>"Moderate"</formula>
    </cfRule>
  </conditionalFormatting>
  <conditionalFormatting sqref="CJ24">
    <cfRule type="cellIs" dxfId="776" priority="142" stopIfTrue="1" operator="equal">
      <formula>"Very High"</formula>
    </cfRule>
    <cfRule type="cellIs" dxfId="775" priority="143" stopIfTrue="1" operator="equal">
      <formula>"High"</formula>
    </cfRule>
    <cfRule type="cellIs" dxfId="774" priority="144" stopIfTrue="1" operator="equal">
      <formula>"Moderate"</formula>
    </cfRule>
  </conditionalFormatting>
  <conditionalFormatting sqref="CJ25">
    <cfRule type="cellIs" dxfId="773" priority="139" stopIfTrue="1" operator="equal">
      <formula>"Very High"</formula>
    </cfRule>
    <cfRule type="cellIs" dxfId="772" priority="140" stopIfTrue="1" operator="equal">
      <formula>"High"</formula>
    </cfRule>
    <cfRule type="cellIs" dxfId="771" priority="141" stopIfTrue="1" operator="equal">
      <formula>"Moderate"</formula>
    </cfRule>
  </conditionalFormatting>
  <conditionalFormatting sqref="CJ28">
    <cfRule type="cellIs" dxfId="770" priority="136" stopIfTrue="1" operator="equal">
      <formula>"Very High"</formula>
    </cfRule>
    <cfRule type="cellIs" dxfId="769" priority="137" stopIfTrue="1" operator="equal">
      <formula>"High"</formula>
    </cfRule>
    <cfRule type="cellIs" dxfId="768" priority="138" stopIfTrue="1" operator="equal">
      <formula>"Moderate"</formula>
    </cfRule>
  </conditionalFormatting>
  <conditionalFormatting sqref="CJ36">
    <cfRule type="cellIs" dxfId="767" priority="133" stopIfTrue="1" operator="equal">
      <formula>"Very High"</formula>
    </cfRule>
    <cfRule type="cellIs" dxfId="766" priority="134" stopIfTrue="1" operator="equal">
      <formula>"High"</formula>
    </cfRule>
    <cfRule type="cellIs" dxfId="765" priority="135" stopIfTrue="1" operator="equal">
      <formula>"Moderate"</formula>
    </cfRule>
  </conditionalFormatting>
  <conditionalFormatting sqref="CJ38">
    <cfRule type="cellIs" dxfId="764" priority="130" stopIfTrue="1" operator="equal">
      <formula>"Very High"</formula>
    </cfRule>
    <cfRule type="cellIs" dxfId="763" priority="131" stopIfTrue="1" operator="equal">
      <formula>"High"</formula>
    </cfRule>
    <cfRule type="cellIs" dxfId="762" priority="132" stopIfTrue="1" operator="equal">
      <formula>"Moderate"</formula>
    </cfRule>
  </conditionalFormatting>
  <conditionalFormatting sqref="CJ41">
    <cfRule type="cellIs" dxfId="761" priority="127" stopIfTrue="1" operator="equal">
      <formula>"Very High"</formula>
    </cfRule>
    <cfRule type="cellIs" dxfId="760" priority="128" stopIfTrue="1" operator="equal">
      <formula>"High"</formula>
    </cfRule>
    <cfRule type="cellIs" dxfId="759" priority="129" stopIfTrue="1" operator="equal">
      <formula>"Moderate"</formula>
    </cfRule>
  </conditionalFormatting>
  <conditionalFormatting sqref="CJ42">
    <cfRule type="cellIs" dxfId="758" priority="124" stopIfTrue="1" operator="equal">
      <formula>"Very High"</formula>
    </cfRule>
    <cfRule type="cellIs" dxfId="757" priority="125" stopIfTrue="1" operator="equal">
      <formula>"High"</formula>
    </cfRule>
    <cfRule type="cellIs" dxfId="756" priority="126" stopIfTrue="1" operator="equal">
      <formula>"Moderate"</formula>
    </cfRule>
  </conditionalFormatting>
  <conditionalFormatting sqref="CJ43:CJ44">
    <cfRule type="cellIs" dxfId="755" priority="121" stopIfTrue="1" operator="equal">
      <formula>"Very High"</formula>
    </cfRule>
    <cfRule type="cellIs" dxfId="754" priority="122" stopIfTrue="1" operator="equal">
      <formula>"High"</formula>
    </cfRule>
    <cfRule type="cellIs" dxfId="753" priority="123" stopIfTrue="1" operator="equal">
      <formula>"Moderate"</formula>
    </cfRule>
  </conditionalFormatting>
  <conditionalFormatting sqref="CJ57">
    <cfRule type="cellIs" dxfId="752" priority="118" stopIfTrue="1" operator="equal">
      <formula>"Very High"</formula>
    </cfRule>
    <cfRule type="cellIs" dxfId="751" priority="119" stopIfTrue="1" operator="equal">
      <formula>"High"</formula>
    </cfRule>
    <cfRule type="cellIs" dxfId="750" priority="120" stopIfTrue="1" operator="equal">
      <formula>"Moderate"</formula>
    </cfRule>
  </conditionalFormatting>
  <conditionalFormatting sqref="CJ58">
    <cfRule type="cellIs" dxfId="749" priority="115" stopIfTrue="1" operator="equal">
      <formula>"Very High"</formula>
    </cfRule>
    <cfRule type="cellIs" dxfId="748" priority="116" stopIfTrue="1" operator="equal">
      <formula>"High"</formula>
    </cfRule>
    <cfRule type="cellIs" dxfId="747" priority="117" stopIfTrue="1" operator="equal">
      <formula>"Moderate"</formula>
    </cfRule>
  </conditionalFormatting>
  <conditionalFormatting sqref="CJ59">
    <cfRule type="cellIs" dxfId="746" priority="112" stopIfTrue="1" operator="equal">
      <formula>"Very High"</formula>
    </cfRule>
    <cfRule type="cellIs" dxfId="745" priority="113" stopIfTrue="1" operator="equal">
      <formula>"High"</formula>
    </cfRule>
    <cfRule type="cellIs" dxfId="744" priority="114" stopIfTrue="1" operator="equal">
      <formula>"Moderate"</formula>
    </cfRule>
  </conditionalFormatting>
  <conditionalFormatting sqref="CJ60">
    <cfRule type="cellIs" dxfId="743" priority="109" stopIfTrue="1" operator="equal">
      <formula>"Very High"</formula>
    </cfRule>
    <cfRule type="cellIs" dxfId="742" priority="110" stopIfTrue="1" operator="equal">
      <formula>"High"</formula>
    </cfRule>
    <cfRule type="cellIs" dxfId="741" priority="111" stopIfTrue="1" operator="equal">
      <formula>"Moderate"</formula>
    </cfRule>
  </conditionalFormatting>
  <conditionalFormatting sqref="CJ61">
    <cfRule type="cellIs" dxfId="740" priority="106" stopIfTrue="1" operator="equal">
      <formula>"Very High"</formula>
    </cfRule>
    <cfRule type="cellIs" dxfId="739" priority="107" stopIfTrue="1" operator="equal">
      <formula>"High"</formula>
    </cfRule>
    <cfRule type="cellIs" dxfId="738" priority="108" stopIfTrue="1" operator="equal">
      <formula>"Moderate"</formula>
    </cfRule>
  </conditionalFormatting>
  <conditionalFormatting sqref="CJ64">
    <cfRule type="cellIs" dxfId="737" priority="103" stopIfTrue="1" operator="equal">
      <formula>"Very High"</formula>
    </cfRule>
    <cfRule type="cellIs" dxfId="736" priority="104" stopIfTrue="1" operator="equal">
      <formula>"High"</formula>
    </cfRule>
    <cfRule type="cellIs" dxfId="735" priority="105" stopIfTrue="1" operator="equal">
      <formula>"Moderate"</formula>
    </cfRule>
  </conditionalFormatting>
  <conditionalFormatting sqref="CJ70">
    <cfRule type="cellIs" dxfId="734" priority="100" stopIfTrue="1" operator="equal">
      <formula>"Very High"</formula>
    </cfRule>
    <cfRule type="cellIs" dxfId="733" priority="101" stopIfTrue="1" operator="equal">
      <formula>"High"</formula>
    </cfRule>
    <cfRule type="cellIs" dxfId="732" priority="102" stopIfTrue="1" operator="equal">
      <formula>"Moderate"</formula>
    </cfRule>
  </conditionalFormatting>
  <conditionalFormatting sqref="CJ72">
    <cfRule type="cellIs" dxfId="731" priority="97" stopIfTrue="1" operator="equal">
      <formula>"Very High"</formula>
    </cfRule>
    <cfRule type="cellIs" dxfId="730" priority="98" stopIfTrue="1" operator="equal">
      <formula>"High"</formula>
    </cfRule>
    <cfRule type="cellIs" dxfId="729" priority="99" stopIfTrue="1" operator="equal">
      <formula>"Moderate"</formula>
    </cfRule>
  </conditionalFormatting>
  <conditionalFormatting sqref="CJ73">
    <cfRule type="cellIs" dxfId="728" priority="94" stopIfTrue="1" operator="equal">
      <formula>"Very High"</formula>
    </cfRule>
    <cfRule type="cellIs" dxfId="727" priority="95" stopIfTrue="1" operator="equal">
      <formula>"High"</formula>
    </cfRule>
    <cfRule type="cellIs" dxfId="726" priority="96" stopIfTrue="1" operator="equal">
      <formula>"Moderate"</formula>
    </cfRule>
  </conditionalFormatting>
  <conditionalFormatting sqref="DC24">
    <cfRule type="cellIs" dxfId="725" priority="91" stopIfTrue="1" operator="equal">
      <formula>"Very High"</formula>
    </cfRule>
    <cfRule type="cellIs" dxfId="724" priority="92" stopIfTrue="1" operator="equal">
      <formula>"High"</formula>
    </cfRule>
    <cfRule type="cellIs" dxfId="723" priority="93" stopIfTrue="1" operator="equal">
      <formula>"Moderate"</formula>
    </cfRule>
  </conditionalFormatting>
  <conditionalFormatting sqref="DC25">
    <cfRule type="cellIs" dxfId="722" priority="88" stopIfTrue="1" operator="equal">
      <formula>"Very High"</formula>
    </cfRule>
    <cfRule type="cellIs" dxfId="721" priority="89" stopIfTrue="1" operator="equal">
      <formula>"High"</formula>
    </cfRule>
    <cfRule type="cellIs" dxfId="720" priority="90" stopIfTrue="1" operator="equal">
      <formula>"Moderate"</formula>
    </cfRule>
  </conditionalFormatting>
  <conditionalFormatting sqref="DC42">
    <cfRule type="cellIs" dxfId="719" priority="85" stopIfTrue="1" operator="equal">
      <formula>"Very High"</formula>
    </cfRule>
    <cfRule type="cellIs" dxfId="718" priority="86" stopIfTrue="1" operator="equal">
      <formula>"High"</formula>
    </cfRule>
    <cfRule type="cellIs" dxfId="717" priority="87" stopIfTrue="1" operator="equal">
      <formula>"Moderate"</formula>
    </cfRule>
  </conditionalFormatting>
  <conditionalFormatting sqref="DC57">
    <cfRule type="cellIs" dxfId="716" priority="82" stopIfTrue="1" operator="equal">
      <formula>"Very High"</formula>
    </cfRule>
    <cfRule type="cellIs" dxfId="715" priority="83" stopIfTrue="1" operator="equal">
      <formula>"High"</formula>
    </cfRule>
    <cfRule type="cellIs" dxfId="714" priority="84" stopIfTrue="1" operator="equal">
      <formula>"Moderate"</formula>
    </cfRule>
  </conditionalFormatting>
  <conditionalFormatting sqref="DC58">
    <cfRule type="cellIs" dxfId="713" priority="79" stopIfTrue="1" operator="equal">
      <formula>"Very High"</formula>
    </cfRule>
    <cfRule type="cellIs" dxfId="712" priority="80" stopIfTrue="1" operator="equal">
      <formula>"High"</formula>
    </cfRule>
    <cfRule type="cellIs" dxfId="711" priority="81" stopIfTrue="1" operator="equal">
      <formula>"Moderate"</formula>
    </cfRule>
  </conditionalFormatting>
  <conditionalFormatting sqref="DC59">
    <cfRule type="cellIs" dxfId="710" priority="76" stopIfTrue="1" operator="equal">
      <formula>"Very High"</formula>
    </cfRule>
    <cfRule type="cellIs" dxfId="709" priority="77" stopIfTrue="1" operator="equal">
      <formula>"High"</formula>
    </cfRule>
    <cfRule type="cellIs" dxfId="708" priority="78" stopIfTrue="1" operator="equal">
      <formula>"Moderate"</formula>
    </cfRule>
  </conditionalFormatting>
  <conditionalFormatting sqref="DC60">
    <cfRule type="cellIs" dxfId="707" priority="73" stopIfTrue="1" operator="equal">
      <formula>"Very High"</formula>
    </cfRule>
    <cfRule type="cellIs" dxfId="706" priority="74" stopIfTrue="1" operator="equal">
      <formula>"High"</formula>
    </cfRule>
    <cfRule type="cellIs" dxfId="705" priority="75" stopIfTrue="1" operator="equal">
      <formula>"Moderate"</formula>
    </cfRule>
  </conditionalFormatting>
  <conditionalFormatting sqref="DC61">
    <cfRule type="cellIs" dxfId="704" priority="70" stopIfTrue="1" operator="equal">
      <formula>"Very High"</formula>
    </cfRule>
    <cfRule type="cellIs" dxfId="703" priority="71" stopIfTrue="1" operator="equal">
      <formula>"High"</formula>
    </cfRule>
    <cfRule type="cellIs" dxfId="702" priority="72" stopIfTrue="1" operator="equal">
      <formula>"Moderate"</formula>
    </cfRule>
  </conditionalFormatting>
  <conditionalFormatting sqref="DC62">
    <cfRule type="cellIs" dxfId="701" priority="67" stopIfTrue="1" operator="equal">
      <formula>"Very High"</formula>
    </cfRule>
    <cfRule type="cellIs" dxfId="700" priority="68" stopIfTrue="1" operator="equal">
      <formula>"High"</formula>
    </cfRule>
    <cfRule type="cellIs" dxfId="699" priority="69" stopIfTrue="1" operator="equal">
      <formula>"Moderate"</formula>
    </cfRule>
  </conditionalFormatting>
  <conditionalFormatting sqref="DC64">
    <cfRule type="cellIs" dxfId="698" priority="64" stopIfTrue="1" operator="equal">
      <formula>"Very High"</formula>
    </cfRule>
    <cfRule type="cellIs" dxfId="697" priority="65" stopIfTrue="1" operator="equal">
      <formula>"High"</formula>
    </cfRule>
    <cfRule type="cellIs" dxfId="696" priority="66" stopIfTrue="1" operator="equal">
      <formula>"Moderate"</formula>
    </cfRule>
  </conditionalFormatting>
  <conditionalFormatting sqref="DC70:DC72">
    <cfRule type="cellIs" dxfId="695" priority="61" stopIfTrue="1" operator="equal">
      <formula>"Very High"</formula>
    </cfRule>
    <cfRule type="cellIs" dxfId="694" priority="62" stopIfTrue="1" operator="equal">
      <formula>"High"</formula>
    </cfRule>
    <cfRule type="cellIs" dxfId="693" priority="63" stopIfTrue="1" operator="equal">
      <formula>"Moderate"</formula>
    </cfRule>
  </conditionalFormatting>
  <conditionalFormatting sqref="K4:K73">
    <cfRule type="cellIs" dxfId="692" priority="58" stopIfTrue="1" operator="equal">
      <formula>"Very High"</formula>
    </cfRule>
    <cfRule type="cellIs" dxfId="691" priority="59" stopIfTrue="1" operator="equal">
      <formula>"High"</formula>
    </cfRule>
    <cfRule type="cellIs" dxfId="690" priority="60" stopIfTrue="1" operator="equal">
      <formula>"Moderate"</formula>
    </cfRule>
  </conditionalFormatting>
  <conditionalFormatting sqref="Q74:Q1048576">
    <cfRule type="cellIs" dxfId="689" priority="57" stopIfTrue="1" operator="equal">
      <formula>"Y"</formula>
    </cfRule>
  </conditionalFormatting>
  <conditionalFormatting sqref="AD4:AD73">
    <cfRule type="cellIs" dxfId="688" priority="51" stopIfTrue="1" operator="equal">
      <formula>"Very High"</formula>
    </cfRule>
    <cfRule type="cellIs" dxfId="687" priority="52" stopIfTrue="1" operator="equal">
      <formula>"High"</formula>
    </cfRule>
    <cfRule type="cellIs" dxfId="686" priority="53" stopIfTrue="1" operator="equal">
      <formula>"Moderate"</formula>
    </cfRule>
  </conditionalFormatting>
  <conditionalFormatting sqref="AW4:AW73">
    <cfRule type="cellIs" dxfId="685" priority="48" stopIfTrue="1" operator="equal">
      <formula>"Very High"</formula>
    </cfRule>
    <cfRule type="cellIs" dxfId="684" priority="49" stopIfTrue="1" operator="equal">
      <formula>"High"</formula>
    </cfRule>
    <cfRule type="cellIs" dxfId="683" priority="50" stopIfTrue="1" operator="equal">
      <formula>"Moderate"</formula>
    </cfRule>
  </conditionalFormatting>
  <conditionalFormatting sqref="BP4:BP73">
    <cfRule type="cellIs" dxfId="682" priority="45" stopIfTrue="1" operator="equal">
      <formula>"Very High"</formula>
    </cfRule>
    <cfRule type="cellIs" dxfId="681" priority="46" stopIfTrue="1" operator="equal">
      <formula>"High"</formula>
    </cfRule>
    <cfRule type="cellIs" dxfId="680" priority="47" stopIfTrue="1" operator="equal">
      <formula>"Moderate"</formula>
    </cfRule>
  </conditionalFormatting>
  <conditionalFormatting sqref="CI4:CI73">
    <cfRule type="cellIs" dxfId="679" priority="42" stopIfTrue="1" operator="equal">
      <formula>"Very High"</formula>
    </cfRule>
    <cfRule type="cellIs" dxfId="678" priority="43" stopIfTrue="1" operator="equal">
      <formula>"High"</formula>
    </cfRule>
    <cfRule type="cellIs" dxfId="677" priority="44" stopIfTrue="1" operator="equal">
      <formula>"Moderate"</formula>
    </cfRule>
  </conditionalFormatting>
  <conditionalFormatting sqref="DB4:DB73">
    <cfRule type="cellIs" dxfId="676" priority="39" stopIfTrue="1" operator="equal">
      <formula>"Very High"</formula>
    </cfRule>
    <cfRule type="cellIs" dxfId="675" priority="40" stopIfTrue="1" operator="equal">
      <formula>"High"</formula>
    </cfRule>
    <cfRule type="cellIs" dxfId="674" priority="41" stopIfTrue="1" operator="equal">
      <formula>"Moderate"</formula>
    </cfRule>
  </conditionalFormatting>
  <conditionalFormatting sqref="AJ74:AJ1048576">
    <cfRule type="cellIs" dxfId="673" priority="38" stopIfTrue="1" operator="equal">
      <formula>"Y"</formula>
    </cfRule>
  </conditionalFormatting>
  <conditionalFormatting sqref="BC74:BC1048576">
    <cfRule type="cellIs" dxfId="672" priority="34" stopIfTrue="1" operator="equal">
      <formula>"Y"</formula>
    </cfRule>
  </conditionalFormatting>
  <conditionalFormatting sqref="BV74:BV1048576">
    <cfRule type="cellIs" dxfId="671" priority="30" stopIfTrue="1" operator="equal">
      <formula>"Y"</formula>
    </cfRule>
  </conditionalFormatting>
  <conditionalFormatting sqref="CO74:CO1048576">
    <cfRule type="cellIs" dxfId="670" priority="26" stopIfTrue="1" operator="equal">
      <formula>"Y"</formula>
    </cfRule>
  </conditionalFormatting>
  <conditionalFormatting sqref="DH74:DH1048576">
    <cfRule type="cellIs" dxfId="669" priority="22" stopIfTrue="1" operator="equal">
      <formula>"Y"</formula>
    </cfRule>
  </conditionalFormatting>
  <conditionalFormatting sqref="Q4:Q73">
    <cfRule type="cellIs" dxfId="668" priority="16" stopIfTrue="1" operator="equal">
      <formula>"Very High"</formula>
    </cfRule>
    <cfRule type="cellIs" dxfId="667" priority="17" stopIfTrue="1" operator="equal">
      <formula>"High"</formula>
    </cfRule>
    <cfRule type="cellIs" dxfId="666" priority="18" stopIfTrue="1" operator="equal">
      <formula>"Moderate"</formula>
    </cfRule>
  </conditionalFormatting>
  <conditionalFormatting sqref="AJ4:AJ73">
    <cfRule type="cellIs" dxfId="665" priority="13" stopIfTrue="1" operator="equal">
      <formula>"Very High"</formula>
    </cfRule>
    <cfRule type="cellIs" dxfId="664" priority="14" stopIfTrue="1" operator="equal">
      <formula>"High"</formula>
    </cfRule>
    <cfRule type="cellIs" dxfId="663" priority="15" stopIfTrue="1" operator="equal">
      <formula>"Moderate"</formula>
    </cfRule>
  </conditionalFormatting>
  <conditionalFormatting sqref="BC4:BC73">
    <cfRule type="cellIs" dxfId="662" priority="10" stopIfTrue="1" operator="equal">
      <formula>"Very High"</formula>
    </cfRule>
    <cfRule type="cellIs" dxfId="661" priority="11" stopIfTrue="1" operator="equal">
      <formula>"High"</formula>
    </cfRule>
    <cfRule type="cellIs" dxfId="660" priority="12" stopIfTrue="1" operator="equal">
      <formula>"Moderate"</formula>
    </cfRule>
  </conditionalFormatting>
  <conditionalFormatting sqref="BV4:BV73">
    <cfRule type="cellIs" dxfId="659" priority="7" stopIfTrue="1" operator="equal">
      <formula>"Very High"</formula>
    </cfRule>
    <cfRule type="cellIs" dxfId="658" priority="8" stopIfTrue="1" operator="equal">
      <formula>"High"</formula>
    </cfRule>
    <cfRule type="cellIs" dxfId="657" priority="9" stopIfTrue="1" operator="equal">
      <formula>"Moderate"</formula>
    </cfRule>
  </conditionalFormatting>
  <conditionalFormatting sqref="CO4:CO73">
    <cfRule type="cellIs" dxfId="656" priority="4" stopIfTrue="1" operator="equal">
      <formula>"Very High"</formula>
    </cfRule>
    <cfRule type="cellIs" dxfId="655" priority="5" stopIfTrue="1" operator="equal">
      <formula>"High"</formula>
    </cfRule>
    <cfRule type="cellIs" dxfId="654" priority="6" stopIfTrue="1" operator="equal">
      <formula>"Moderate"</formula>
    </cfRule>
  </conditionalFormatting>
  <conditionalFormatting sqref="DH4:DH73">
    <cfRule type="cellIs" dxfId="653" priority="1" stopIfTrue="1" operator="equal">
      <formula>"Very High"</formula>
    </cfRule>
    <cfRule type="cellIs" dxfId="652" priority="2" stopIfTrue="1" operator="equal">
      <formula>"High"</formula>
    </cfRule>
    <cfRule type="cellIs" dxfId="651"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7E48-05A3-974E-821D-3AA1ED5F7C7B}">
  <sheetPr>
    <tabColor indexed="17"/>
    <pageSetUpPr fitToPage="1"/>
  </sheetPr>
  <dimension ref="A1:DE73"/>
  <sheetViews>
    <sheetView topLeftCell="D1" zoomScale="60" zoomScaleNormal="60" zoomScaleSheetLayoutView="75" workbookViewId="0">
      <pane xSplit="4" ySplit="3" topLeftCell="AG5" activePane="bottomRight" state="frozen"/>
      <selection activeCell="F14" sqref="F14"/>
      <selection pane="topRight" activeCell="F14" sqref="F14"/>
      <selection pane="bottomLeft" activeCell="F14" sqref="F14"/>
      <selection pane="bottomRight" activeCell="AC9" sqref="AC9"/>
    </sheetView>
  </sheetViews>
  <sheetFormatPr baseColWidth="10" defaultColWidth="9.5" defaultRowHeight="38"/>
  <cols>
    <col min="1" max="1" width="32.5" style="9" hidden="1" customWidth="1"/>
    <col min="2" max="2" width="29.5" style="9" hidden="1" customWidth="1"/>
    <col min="3" max="3" width="29.5" style="9" customWidth="1"/>
    <col min="4" max="4" width="21.5" style="9" customWidth="1"/>
    <col min="5" max="5" width="58.5" style="4" customWidth="1"/>
    <col min="6" max="6" width="14" style="4" customWidth="1"/>
    <col min="7" max="7" width="42.5" style="12" customWidth="1"/>
    <col min="8" max="8" width="15.5" style="4" customWidth="1"/>
    <col min="9" max="9" width="14.1640625" style="4" customWidth="1"/>
    <col min="10" max="10" width="15.5" style="4" customWidth="1"/>
    <col min="11" max="12" width="17.5" style="4" customWidth="1"/>
    <col min="13" max="13" width="19" style="4" customWidth="1"/>
    <col min="14" max="14" width="22.5" style="5" customWidth="1"/>
    <col min="15" max="15" width="19.5" style="40" customWidth="1"/>
    <col min="16" max="16" width="17.83203125" style="4" customWidth="1"/>
    <col min="17" max="17" width="20.5" style="4" customWidth="1"/>
    <col min="18" max="18" width="20.5" style="282" customWidth="1"/>
    <col min="19" max="19" width="20.1640625" style="4" customWidth="1"/>
    <col min="20" max="20" width="20.1640625" style="297" customWidth="1"/>
    <col min="21" max="21" width="62.8320312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65.5" style="188" customWidth="1"/>
    <col min="40" max="40" width="35.5" style="188" customWidth="1"/>
    <col min="41" max="41" width="19.5" style="188" customWidth="1"/>
    <col min="42" max="42" width="34.5" style="188" customWidth="1"/>
    <col min="43" max="43" width="43.5" style="188" customWidth="1"/>
    <col min="44" max="44" width="22" style="6" customWidth="1"/>
    <col min="45" max="16384" width="9.5" style="6"/>
  </cols>
  <sheetData>
    <row r="1" spans="1:109" ht="39" customHeight="1">
      <c r="B1" s="22"/>
      <c r="C1" s="22"/>
      <c r="D1" s="22"/>
      <c r="E1" s="7"/>
      <c r="F1" s="8"/>
      <c r="G1" s="595" t="s">
        <v>885</v>
      </c>
      <c r="H1" s="596"/>
      <c r="I1" s="596"/>
      <c r="J1" s="596"/>
      <c r="K1" s="596"/>
      <c r="L1" s="596"/>
      <c r="M1" s="596"/>
      <c r="N1" s="596"/>
      <c r="O1" s="596"/>
      <c r="P1" s="596"/>
      <c r="Q1" s="596"/>
      <c r="R1" s="596"/>
      <c r="S1" s="596"/>
      <c r="U1" s="146"/>
      <c r="V1" s="146"/>
      <c r="W1" s="146"/>
      <c r="X1" s="146"/>
      <c r="Y1" s="146"/>
      <c r="Z1" s="594" t="s">
        <v>886</v>
      </c>
      <c r="AA1" s="596"/>
      <c r="AB1" s="596"/>
      <c r="AC1" s="596"/>
      <c r="AD1" s="596"/>
      <c r="AE1" s="596"/>
      <c r="AF1" s="596"/>
      <c r="AG1" s="596"/>
      <c r="AH1" s="596"/>
      <c r="AI1" s="596"/>
      <c r="AJ1" s="596"/>
      <c r="AK1" s="596"/>
      <c r="AM1" s="218"/>
      <c r="AN1" s="218"/>
      <c r="AO1" s="218"/>
      <c r="AP1" s="218"/>
      <c r="AQ1" s="218"/>
      <c r="AZ1" s="592" t="e">
        <v>#REF!</v>
      </c>
      <c r="BA1" s="592"/>
      <c r="BB1" s="592"/>
      <c r="BC1" s="592"/>
      <c r="BD1" s="592"/>
      <c r="BE1" s="592"/>
      <c r="BF1" s="592"/>
      <c r="BG1" s="592"/>
      <c r="BH1" s="592"/>
      <c r="BI1" s="592"/>
      <c r="BJ1" s="592"/>
      <c r="BK1" s="592"/>
      <c r="BL1" s="593"/>
      <c r="BM1" s="591" t="e">
        <v>#REF!</v>
      </c>
      <c r="BN1" s="592"/>
      <c r="BO1" s="592"/>
      <c r="BP1" s="592"/>
      <c r="BQ1" s="592"/>
      <c r="BR1" s="592"/>
      <c r="BS1" s="593"/>
      <c r="BT1" s="591" t="e">
        <v>#REF!</v>
      </c>
      <c r="BU1" s="592"/>
      <c r="BV1" s="592"/>
      <c r="BW1" s="592"/>
      <c r="BX1" s="593"/>
      <c r="BY1" s="591" t="e">
        <v>#REF!</v>
      </c>
      <c r="BZ1" s="592"/>
      <c r="CA1" s="592"/>
      <c r="CB1" s="592"/>
      <c r="CC1" s="592"/>
      <c r="CD1" s="592"/>
      <c r="CE1" s="592"/>
      <c r="CF1" s="592"/>
      <c r="CG1" s="592"/>
      <c r="CH1" s="592"/>
      <c r="CI1" s="592"/>
      <c r="CJ1" s="592"/>
      <c r="CK1" s="592"/>
      <c r="CL1" s="592"/>
      <c r="CM1" s="592"/>
      <c r="CN1" s="593"/>
      <c r="CO1" s="591" t="e">
        <v>#REF!</v>
      </c>
      <c r="CP1" s="592"/>
      <c r="CQ1" s="592"/>
      <c r="CR1" s="592"/>
      <c r="CS1" s="592"/>
      <c r="CT1" s="592"/>
      <c r="CU1" s="592"/>
      <c r="CV1" s="592"/>
      <c r="CW1" s="592"/>
      <c r="CX1" s="593"/>
      <c r="CY1" s="591" t="e">
        <v>#REF!</v>
      </c>
      <c r="CZ1" s="592"/>
      <c r="DA1" s="592"/>
      <c r="DB1" s="592"/>
      <c r="DC1" s="592"/>
      <c r="DD1" s="592"/>
      <c r="DE1" s="593"/>
    </row>
    <row r="2" spans="1:109" ht="69" customHeight="1">
      <c r="A2" s="23"/>
      <c r="B2" s="23"/>
      <c r="C2" s="23"/>
      <c r="D2" s="23"/>
      <c r="E2" s="35" t="s">
        <v>887</v>
      </c>
      <c r="F2" s="36"/>
      <c r="G2" s="52" t="s">
        <v>128</v>
      </c>
      <c r="H2" s="562" t="s">
        <v>129</v>
      </c>
      <c r="I2" s="560"/>
      <c r="J2" s="560"/>
      <c r="K2" s="561"/>
      <c r="L2" s="514"/>
      <c r="M2" s="565" t="s">
        <v>130</v>
      </c>
      <c r="N2" s="566"/>
      <c r="O2" s="567"/>
      <c r="P2" s="562" t="s">
        <v>131</v>
      </c>
      <c r="Q2" s="563"/>
      <c r="R2" s="563"/>
      <c r="S2" s="564"/>
      <c r="T2" s="388"/>
      <c r="U2" s="212"/>
      <c r="V2" s="212"/>
      <c r="W2" s="212"/>
      <c r="X2" s="212"/>
      <c r="Y2" s="212"/>
      <c r="Z2" s="562" t="s">
        <v>129</v>
      </c>
      <c r="AA2" s="560"/>
      <c r="AB2" s="560"/>
      <c r="AC2" s="561"/>
      <c r="AD2" s="514"/>
      <c r="AE2" s="565" t="s">
        <v>130</v>
      </c>
      <c r="AF2" s="566"/>
      <c r="AG2" s="567"/>
      <c r="AH2" s="562" t="s">
        <v>131</v>
      </c>
      <c r="AI2" s="563"/>
      <c r="AJ2" s="563"/>
      <c r="AK2" s="564"/>
      <c r="AL2" s="391"/>
      <c r="AM2" s="212"/>
      <c r="AN2" s="212"/>
      <c r="AO2" s="212"/>
      <c r="AP2" s="212"/>
      <c r="AQ2" s="212"/>
    </row>
    <row r="3" spans="1:109" s="11" customFormat="1" ht="104.5" customHeight="1" thickBot="1">
      <c r="A3" s="26" t="s">
        <v>138</v>
      </c>
      <c r="B3" s="26" t="s">
        <v>26</v>
      </c>
      <c r="C3" s="26" t="s">
        <v>26</v>
      </c>
      <c r="D3" s="27" t="s">
        <v>27</v>
      </c>
      <c r="E3" s="28" t="s">
        <v>28</v>
      </c>
      <c r="F3" s="20" t="s">
        <v>29</v>
      </c>
      <c r="G3" s="33" t="s">
        <v>888</v>
      </c>
      <c r="H3" s="1" t="s">
        <v>140</v>
      </c>
      <c r="I3" s="2" t="s">
        <v>141</v>
      </c>
      <c r="J3" s="2" t="s">
        <v>629</v>
      </c>
      <c r="K3" s="3" t="s">
        <v>143</v>
      </c>
      <c r="L3" s="513" t="s">
        <v>144</v>
      </c>
      <c r="M3" s="41" t="s">
        <v>145</v>
      </c>
      <c r="N3" s="50" t="s">
        <v>146</v>
      </c>
      <c r="O3" s="50" t="s">
        <v>147</v>
      </c>
      <c r="P3" s="49" t="s">
        <v>148</v>
      </c>
      <c r="Q3" s="49" t="s">
        <v>149</v>
      </c>
      <c r="R3" s="513" t="s">
        <v>150</v>
      </c>
      <c r="S3" s="41" t="s">
        <v>151</v>
      </c>
      <c r="T3" s="294" t="s">
        <v>152</v>
      </c>
      <c r="U3" s="213" t="s">
        <v>132</v>
      </c>
      <c r="V3" s="213" t="s">
        <v>133</v>
      </c>
      <c r="W3" s="213" t="s">
        <v>134</v>
      </c>
      <c r="X3" s="213" t="s">
        <v>135</v>
      </c>
      <c r="Y3" s="213" t="s">
        <v>136</v>
      </c>
      <c r="Z3" s="1" t="s">
        <v>140</v>
      </c>
      <c r="AA3" s="2" t="s">
        <v>141</v>
      </c>
      <c r="AB3" s="2" t="s">
        <v>629</v>
      </c>
      <c r="AC3" s="3" t="s">
        <v>143</v>
      </c>
      <c r="AD3" s="513" t="s">
        <v>144</v>
      </c>
      <c r="AE3" s="41" t="s">
        <v>145</v>
      </c>
      <c r="AF3" s="50" t="s">
        <v>146</v>
      </c>
      <c r="AG3" s="50" t="s">
        <v>147</v>
      </c>
      <c r="AH3" s="49" t="s">
        <v>148</v>
      </c>
      <c r="AI3" s="49" t="s">
        <v>149</v>
      </c>
      <c r="AJ3" s="513" t="s">
        <v>150</v>
      </c>
      <c r="AK3" s="389" t="s">
        <v>151</v>
      </c>
      <c r="AL3" s="392" t="s">
        <v>152</v>
      </c>
      <c r="AM3" s="213" t="s">
        <v>132</v>
      </c>
      <c r="AN3" s="213" t="s">
        <v>133</v>
      </c>
      <c r="AO3" s="213" t="s">
        <v>134</v>
      </c>
      <c r="AP3" s="213" t="s">
        <v>135</v>
      </c>
      <c r="AQ3" s="213" t="s">
        <v>136</v>
      </c>
      <c r="AR3" s="10" t="s">
        <v>137</v>
      </c>
    </row>
    <row r="4" spans="1:109" ht="177" customHeight="1" thickTop="1" thickBot="1">
      <c r="A4" s="29" t="s">
        <v>155</v>
      </c>
      <c r="B4" s="24" t="s">
        <v>38</v>
      </c>
      <c r="C4" s="24" t="s">
        <v>38</v>
      </c>
      <c r="D4" s="24" t="s">
        <v>39</v>
      </c>
      <c r="E4" s="13" t="s">
        <v>40</v>
      </c>
      <c r="F4" s="17">
        <v>1</v>
      </c>
      <c r="G4" s="37" t="s">
        <v>156</v>
      </c>
      <c r="H4" s="51">
        <v>3</v>
      </c>
      <c r="I4" s="51">
        <v>5</v>
      </c>
      <c r="J4" s="51">
        <v>3</v>
      </c>
      <c r="K4" s="21" t="s">
        <v>165</v>
      </c>
      <c r="L4" s="181" t="e">
        <f>(N4*J4)</f>
        <v>#N/A</v>
      </c>
      <c r="M4" s="158" t="e">
        <f t="shared" ref="M4:M35" si="0">VLOOKUP(N4*J4,biorisk,3,FALSE)</f>
        <v>#N/A</v>
      </c>
      <c r="N4" s="46" t="e">
        <f t="shared" ref="N4:N35" si="1">VLOOKUP(H4*I4,likelihood,2,FALSE)</f>
        <v>#N/A</v>
      </c>
      <c r="O4" s="47" t="e">
        <f t="shared" ref="O4:O35" si="2">VLOOKUP(N4*J4,biorisk,2,FALSE)</f>
        <v>#N/A</v>
      </c>
      <c r="P4" s="48">
        <v>3</v>
      </c>
      <c r="Q4" s="48">
        <v>4</v>
      </c>
      <c r="R4" s="181" t="e">
        <f>(O4&amp;Q4)</f>
        <v>#N/A</v>
      </c>
      <c r="S4" s="42" t="e">
        <f t="shared" ref="S4:S35" si="3">VLOOKUP(O4&amp;Q4,futurerisk,3,FALSE)</f>
        <v>#N/A</v>
      </c>
      <c r="T4" s="295"/>
      <c r="U4" s="214" t="s">
        <v>889</v>
      </c>
      <c r="V4" s="188" t="s">
        <v>890</v>
      </c>
      <c r="W4" s="188" t="s">
        <v>891</v>
      </c>
      <c r="Z4" s="51">
        <v>1</v>
      </c>
      <c r="AA4" s="51">
        <v>1</v>
      </c>
      <c r="AB4" s="51">
        <v>3</v>
      </c>
      <c r="AC4" s="21" t="s">
        <v>179</v>
      </c>
      <c r="AD4" s="181" t="e">
        <f>(AF4*AB4)</f>
        <v>#N/A</v>
      </c>
      <c r="AE4" s="158" t="e">
        <f t="shared" ref="AE4:AE35" si="4">VLOOKUP(AF4*AB4,biorisk,3,FALSE)</f>
        <v>#N/A</v>
      </c>
      <c r="AF4" s="46" t="e">
        <f t="shared" ref="AF4:AF35" si="5">VLOOKUP(Z4*AA4,likelihood,2,FALSE)</f>
        <v>#N/A</v>
      </c>
      <c r="AG4" s="47" t="e">
        <f t="shared" ref="AG4:AG35" si="6">VLOOKUP(AF4*AB4,biorisk,2,FALSE)</f>
        <v>#N/A</v>
      </c>
      <c r="AH4" s="48">
        <v>3</v>
      </c>
      <c r="AI4" s="48">
        <v>3</v>
      </c>
      <c r="AJ4" s="181" t="e">
        <f>(AG4&amp;AI4)</f>
        <v>#N/A</v>
      </c>
      <c r="AK4" s="390" t="e">
        <f t="shared" ref="AK4:AK13" si="7">VLOOKUP(AG4&amp;AI4,futurerisk,3,FALSE)</f>
        <v>#N/A</v>
      </c>
      <c r="AL4" s="296"/>
      <c r="AM4" s="188" t="s">
        <v>892</v>
      </c>
    </row>
    <row r="5" spans="1:109" ht="88.25" customHeight="1" thickBot="1">
      <c r="A5" s="29" t="s">
        <v>172</v>
      </c>
      <c r="B5" s="24" t="s">
        <v>38</v>
      </c>
      <c r="C5" s="24"/>
      <c r="D5" s="24" t="s">
        <v>39</v>
      </c>
      <c r="E5" s="13" t="s">
        <v>41</v>
      </c>
      <c r="F5" s="17">
        <v>2</v>
      </c>
      <c r="G5" s="37" t="s">
        <v>173</v>
      </c>
      <c r="H5" s="21">
        <v>1</v>
      </c>
      <c r="I5" s="21">
        <v>1</v>
      </c>
      <c r="J5" s="21">
        <v>1</v>
      </c>
      <c r="K5" s="21"/>
      <c r="L5" s="181" t="e">
        <f>(N5*J5)</f>
        <v>#N/A</v>
      </c>
      <c r="M5" s="42" t="e">
        <f t="shared" si="0"/>
        <v>#N/A</v>
      </c>
      <c r="N5" s="43" t="e">
        <f t="shared" si="1"/>
        <v>#N/A</v>
      </c>
      <c r="O5" s="43" t="e">
        <f t="shared" si="2"/>
        <v>#N/A</v>
      </c>
      <c r="P5" s="44">
        <v>3</v>
      </c>
      <c r="Q5" s="44">
        <v>3</v>
      </c>
      <c r="R5" s="181" t="e">
        <f t="shared" ref="R5:R68" si="8">(O5&amp;Q5)</f>
        <v>#N/A</v>
      </c>
      <c r="S5" s="42" t="e">
        <f t="shared" si="3"/>
        <v>#N/A</v>
      </c>
      <c r="T5" s="295" t="s">
        <v>174</v>
      </c>
      <c r="U5" s="300" t="s">
        <v>175</v>
      </c>
      <c r="X5" s="215"/>
      <c r="Z5" s="21">
        <v>1</v>
      </c>
      <c r="AA5" s="21">
        <v>1</v>
      </c>
      <c r="AB5" s="21">
        <v>1</v>
      </c>
      <c r="AC5" s="21"/>
      <c r="AD5" s="181" t="e">
        <f>(AF5*AB5)</f>
        <v>#N/A</v>
      </c>
      <c r="AE5" s="42" t="e">
        <f t="shared" si="4"/>
        <v>#N/A</v>
      </c>
      <c r="AF5" s="43" t="e">
        <f t="shared" si="5"/>
        <v>#N/A</v>
      </c>
      <c r="AG5" s="43" t="e">
        <f t="shared" si="6"/>
        <v>#N/A</v>
      </c>
      <c r="AH5" s="44">
        <v>3</v>
      </c>
      <c r="AI5" s="44">
        <v>3</v>
      </c>
      <c r="AJ5" s="181" t="e">
        <f t="shared" ref="AJ5:AJ68" si="9">(AG5&amp;AI5)</f>
        <v>#N/A</v>
      </c>
      <c r="AK5" s="390" t="e">
        <f t="shared" si="7"/>
        <v>#N/A</v>
      </c>
      <c r="AL5" s="296" t="s">
        <v>174</v>
      </c>
      <c r="AM5" s="300" t="s">
        <v>175</v>
      </c>
      <c r="AP5" s="215"/>
    </row>
    <row r="6" spans="1:109" ht="265.5" customHeight="1" thickBot="1">
      <c r="A6" s="29" t="s">
        <v>172</v>
      </c>
      <c r="B6" s="24" t="s">
        <v>38</v>
      </c>
      <c r="C6" s="24"/>
      <c r="D6" s="24" t="s">
        <v>39</v>
      </c>
      <c r="E6" s="13" t="s">
        <v>44</v>
      </c>
      <c r="F6" s="17">
        <v>3</v>
      </c>
      <c r="G6" s="37" t="s">
        <v>178</v>
      </c>
      <c r="H6" s="21">
        <v>1</v>
      </c>
      <c r="I6" s="21">
        <v>1</v>
      </c>
      <c r="J6" s="21">
        <v>1</v>
      </c>
      <c r="K6" s="21"/>
      <c r="L6" s="181" t="e">
        <f t="shared" ref="L6:L69" si="10">(N6*J6)</f>
        <v>#N/A</v>
      </c>
      <c r="M6" s="42" t="e">
        <f t="shared" ref="M6" si="11">VLOOKUP(N6*J6,biorisk,3,FALSE)</f>
        <v>#N/A</v>
      </c>
      <c r="N6" s="43" t="e">
        <f t="shared" ref="N6" si="12">VLOOKUP(H6*I6,likelihood,2,FALSE)</f>
        <v>#N/A</v>
      </c>
      <c r="O6" s="43" t="e">
        <f t="shared" ref="O6" si="13">VLOOKUP(N6*J6,biorisk,2,FALSE)</f>
        <v>#N/A</v>
      </c>
      <c r="P6" s="44">
        <v>3</v>
      </c>
      <c r="Q6" s="44">
        <v>3</v>
      </c>
      <c r="R6" s="181" t="e">
        <f t="shared" si="8"/>
        <v>#N/A</v>
      </c>
      <c r="S6" s="42" t="e">
        <f t="shared" si="3"/>
        <v>#N/A</v>
      </c>
      <c r="T6" s="295" t="s">
        <v>174</v>
      </c>
      <c r="U6" s="300" t="s">
        <v>175</v>
      </c>
      <c r="V6" s="215"/>
      <c r="X6" s="215"/>
      <c r="Z6" s="21">
        <v>1</v>
      </c>
      <c r="AA6" s="21">
        <v>1</v>
      </c>
      <c r="AB6" s="21">
        <v>1</v>
      </c>
      <c r="AC6" s="21"/>
      <c r="AD6" s="181" t="e">
        <f t="shared" ref="AD6:AD69" si="14">(AF6*AB6)</f>
        <v>#N/A</v>
      </c>
      <c r="AE6" s="42" t="e">
        <f t="shared" ref="AE6" si="15">VLOOKUP(AF6*AB6,biorisk,3,FALSE)</f>
        <v>#N/A</v>
      </c>
      <c r="AF6" s="43" t="e">
        <f t="shared" ref="AF6" si="16">VLOOKUP(Z6*AA6,likelihood,2,FALSE)</f>
        <v>#N/A</v>
      </c>
      <c r="AG6" s="43" t="e">
        <f t="shared" ref="AG6" si="17">VLOOKUP(AF6*AB6,biorisk,2,FALSE)</f>
        <v>#N/A</v>
      </c>
      <c r="AH6" s="44">
        <v>3</v>
      </c>
      <c r="AI6" s="44">
        <v>3</v>
      </c>
      <c r="AJ6" s="181" t="e">
        <f t="shared" si="9"/>
        <v>#N/A</v>
      </c>
      <c r="AK6" s="390" t="e">
        <f t="shared" ref="AK6" si="18">VLOOKUP(AG6&amp;AI6,futurerisk,3,FALSE)</f>
        <v>#N/A</v>
      </c>
      <c r="AL6" s="296" t="s">
        <v>174</v>
      </c>
      <c r="AM6" s="300" t="s">
        <v>175</v>
      </c>
      <c r="AN6" s="215"/>
      <c r="AP6" s="215"/>
    </row>
    <row r="7" spans="1:109" ht="216" customHeight="1" thickBot="1">
      <c r="A7" s="29" t="s">
        <v>172</v>
      </c>
      <c r="B7" s="24" t="s">
        <v>38</v>
      </c>
      <c r="C7" s="24"/>
      <c r="D7" s="24" t="s">
        <v>39</v>
      </c>
      <c r="E7" s="13" t="s">
        <v>45</v>
      </c>
      <c r="F7" s="17">
        <v>4</v>
      </c>
      <c r="G7" s="37" t="s">
        <v>193</v>
      </c>
      <c r="H7" s="21">
        <v>0</v>
      </c>
      <c r="I7" s="21">
        <v>0</v>
      </c>
      <c r="J7" s="21">
        <v>0</v>
      </c>
      <c r="K7" s="21"/>
      <c r="L7" s="181" t="e">
        <f t="shared" si="10"/>
        <v>#N/A</v>
      </c>
      <c r="M7" s="42" t="e">
        <f t="shared" si="0"/>
        <v>#N/A</v>
      </c>
      <c r="N7" s="43" t="e">
        <f t="shared" si="1"/>
        <v>#N/A</v>
      </c>
      <c r="O7" s="43" t="e">
        <f t="shared" si="2"/>
        <v>#N/A</v>
      </c>
      <c r="P7" s="44"/>
      <c r="Q7" s="44"/>
      <c r="R7" s="181" t="e">
        <f t="shared" si="8"/>
        <v>#N/A</v>
      </c>
      <c r="S7" s="42" t="e">
        <f t="shared" si="3"/>
        <v>#N/A</v>
      </c>
      <c r="T7" s="295"/>
      <c r="V7" s="215"/>
      <c r="X7" s="215"/>
      <c r="Z7" s="21"/>
      <c r="AA7" s="21"/>
      <c r="AB7" s="21"/>
      <c r="AC7" s="21"/>
      <c r="AD7" s="181" t="e">
        <f t="shared" si="14"/>
        <v>#N/A</v>
      </c>
      <c r="AE7" s="42" t="e">
        <f t="shared" si="4"/>
        <v>#N/A</v>
      </c>
      <c r="AF7" s="43" t="e">
        <f t="shared" si="5"/>
        <v>#N/A</v>
      </c>
      <c r="AG7" s="43" t="e">
        <f t="shared" si="6"/>
        <v>#N/A</v>
      </c>
      <c r="AH7" s="44"/>
      <c r="AI7" s="44"/>
      <c r="AJ7" s="181" t="e">
        <f t="shared" si="9"/>
        <v>#N/A</v>
      </c>
      <c r="AK7" s="390" t="e">
        <f t="shared" si="7"/>
        <v>#N/A</v>
      </c>
      <c r="AL7" s="296"/>
      <c r="AN7" s="215"/>
      <c r="AP7" s="215"/>
    </row>
    <row r="8" spans="1:109" ht="99.75" customHeight="1" thickBot="1">
      <c r="A8" s="29" t="s">
        <v>172</v>
      </c>
      <c r="B8" s="24" t="s">
        <v>38</v>
      </c>
      <c r="C8" s="24"/>
      <c r="D8" s="24" t="s">
        <v>39</v>
      </c>
      <c r="E8" s="19" t="s">
        <v>46</v>
      </c>
      <c r="F8" s="17">
        <v>5</v>
      </c>
      <c r="G8" s="37" t="s">
        <v>195</v>
      </c>
      <c r="H8" s="21">
        <v>2</v>
      </c>
      <c r="I8" s="21">
        <v>2</v>
      </c>
      <c r="J8" s="21">
        <v>2</v>
      </c>
      <c r="K8" s="21"/>
      <c r="L8" s="181" t="e">
        <f t="shared" si="10"/>
        <v>#N/A</v>
      </c>
      <c r="M8" s="42" t="e">
        <f t="shared" si="0"/>
        <v>#N/A</v>
      </c>
      <c r="N8" s="43" t="e">
        <f t="shared" si="1"/>
        <v>#N/A</v>
      </c>
      <c r="O8" s="43" t="e">
        <f t="shared" si="2"/>
        <v>#N/A</v>
      </c>
      <c r="P8" s="44">
        <v>2</v>
      </c>
      <c r="Q8" s="44">
        <v>3</v>
      </c>
      <c r="R8" s="181" t="e">
        <f t="shared" si="8"/>
        <v>#N/A</v>
      </c>
      <c r="S8" s="42" t="e">
        <f t="shared" si="3"/>
        <v>#N/A</v>
      </c>
      <c r="T8" s="295" t="s">
        <v>174</v>
      </c>
      <c r="U8" s="300" t="s">
        <v>175</v>
      </c>
      <c r="V8" s="215"/>
      <c r="X8" s="215"/>
      <c r="Z8" s="21">
        <v>1</v>
      </c>
      <c r="AA8" s="21">
        <v>1</v>
      </c>
      <c r="AB8" s="21">
        <v>1</v>
      </c>
      <c r="AC8" s="21"/>
      <c r="AD8" s="181" t="e">
        <f t="shared" si="14"/>
        <v>#N/A</v>
      </c>
      <c r="AE8" s="42" t="e">
        <f t="shared" si="4"/>
        <v>#N/A</v>
      </c>
      <c r="AF8" s="43" t="e">
        <f t="shared" si="5"/>
        <v>#N/A</v>
      </c>
      <c r="AG8" s="43" t="e">
        <f t="shared" si="6"/>
        <v>#N/A</v>
      </c>
      <c r="AH8" s="44">
        <v>3</v>
      </c>
      <c r="AI8" s="44">
        <v>3</v>
      </c>
      <c r="AJ8" s="181" t="e">
        <f t="shared" si="9"/>
        <v>#N/A</v>
      </c>
      <c r="AK8" s="390" t="e">
        <f t="shared" si="7"/>
        <v>#N/A</v>
      </c>
      <c r="AL8" s="296" t="s">
        <v>174</v>
      </c>
      <c r="AM8" s="300" t="s">
        <v>175</v>
      </c>
      <c r="AN8" s="215"/>
      <c r="AP8" s="215"/>
    </row>
    <row r="9" spans="1:109" ht="232.5" customHeight="1" thickBot="1">
      <c r="A9" s="31" t="s">
        <v>196</v>
      </c>
      <c r="B9" s="24" t="s">
        <v>38</v>
      </c>
      <c r="C9" s="24" t="s">
        <v>38</v>
      </c>
      <c r="D9" s="24" t="s">
        <v>47</v>
      </c>
      <c r="E9" s="16" t="s">
        <v>48</v>
      </c>
      <c r="F9" s="17">
        <v>6</v>
      </c>
      <c r="G9" s="37" t="s">
        <v>197</v>
      </c>
      <c r="H9" s="21">
        <v>4</v>
      </c>
      <c r="I9" s="21">
        <v>5</v>
      </c>
      <c r="J9" s="21">
        <v>5</v>
      </c>
      <c r="K9" s="21" t="s">
        <v>157</v>
      </c>
      <c r="L9" s="181" t="e">
        <f t="shared" si="10"/>
        <v>#N/A</v>
      </c>
      <c r="M9" s="42" t="e">
        <f t="shared" si="0"/>
        <v>#N/A</v>
      </c>
      <c r="N9" s="43" t="e">
        <f t="shared" si="1"/>
        <v>#N/A</v>
      </c>
      <c r="O9" s="43" t="e">
        <f t="shared" si="2"/>
        <v>#N/A</v>
      </c>
      <c r="P9" s="44">
        <v>5</v>
      </c>
      <c r="Q9" s="44">
        <v>4</v>
      </c>
      <c r="R9" s="181" t="e">
        <f t="shared" si="8"/>
        <v>#N/A</v>
      </c>
      <c r="S9" s="42" t="e">
        <f t="shared" si="3"/>
        <v>#N/A</v>
      </c>
      <c r="T9" s="295"/>
      <c r="U9" s="215" t="s">
        <v>893</v>
      </c>
      <c r="V9" s="215"/>
      <c r="Z9" s="21">
        <v>1</v>
      </c>
      <c r="AA9" s="21">
        <v>3</v>
      </c>
      <c r="AB9" s="21">
        <v>3</v>
      </c>
      <c r="AC9" s="21" t="s">
        <v>179</v>
      </c>
      <c r="AD9" s="181" t="e">
        <f t="shared" si="14"/>
        <v>#N/A</v>
      </c>
      <c r="AE9" s="42" t="e">
        <f t="shared" si="4"/>
        <v>#N/A</v>
      </c>
      <c r="AF9" s="43" t="e">
        <f t="shared" si="5"/>
        <v>#N/A</v>
      </c>
      <c r="AG9" s="43" t="e">
        <f t="shared" si="6"/>
        <v>#N/A</v>
      </c>
      <c r="AH9" s="44">
        <v>5</v>
      </c>
      <c r="AI9" s="44">
        <v>5</v>
      </c>
      <c r="AJ9" s="181" t="e">
        <f t="shared" si="9"/>
        <v>#N/A</v>
      </c>
      <c r="AK9" s="390" t="e">
        <f t="shared" si="7"/>
        <v>#N/A</v>
      </c>
      <c r="AL9" s="296"/>
      <c r="AM9" s="215" t="s">
        <v>894</v>
      </c>
      <c r="AN9" s="215"/>
      <c r="AO9" s="188" t="s">
        <v>895</v>
      </c>
    </row>
    <row r="10" spans="1:109" ht="170.25" customHeight="1" thickBot="1">
      <c r="A10" s="31" t="s">
        <v>205</v>
      </c>
      <c r="B10" s="24" t="s">
        <v>38</v>
      </c>
      <c r="C10" s="24" t="s">
        <v>38</v>
      </c>
      <c r="D10" s="24" t="s">
        <v>47</v>
      </c>
      <c r="E10" s="16" t="s">
        <v>49</v>
      </c>
      <c r="F10" s="17">
        <v>7</v>
      </c>
      <c r="G10" s="38" t="s">
        <v>206</v>
      </c>
      <c r="H10" s="21">
        <v>1</v>
      </c>
      <c r="I10" s="21">
        <v>1</v>
      </c>
      <c r="J10" s="21">
        <v>1</v>
      </c>
      <c r="K10" s="21" t="s">
        <v>157</v>
      </c>
      <c r="L10" s="181" t="e">
        <f t="shared" si="10"/>
        <v>#N/A</v>
      </c>
      <c r="M10" s="42" t="e">
        <f t="shared" si="0"/>
        <v>#N/A</v>
      </c>
      <c r="N10" s="43" t="e">
        <f t="shared" si="1"/>
        <v>#N/A</v>
      </c>
      <c r="O10" s="43" t="e">
        <f t="shared" si="2"/>
        <v>#N/A</v>
      </c>
      <c r="P10" s="44">
        <v>3</v>
      </c>
      <c r="Q10" s="44">
        <v>3</v>
      </c>
      <c r="R10" s="181" t="e">
        <f t="shared" si="8"/>
        <v>#N/A</v>
      </c>
      <c r="S10" s="42" t="e">
        <f t="shared" si="3"/>
        <v>#N/A</v>
      </c>
      <c r="T10" s="295"/>
      <c r="U10" s="188" t="s">
        <v>896</v>
      </c>
      <c r="Z10" s="21">
        <v>1</v>
      </c>
      <c r="AA10" s="21">
        <v>1</v>
      </c>
      <c r="AB10" s="21">
        <v>1</v>
      </c>
      <c r="AC10" s="21" t="s">
        <v>157</v>
      </c>
      <c r="AD10" s="181" t="e">
        <f t="shared" si="14"/>
        <v>#N/A</v>
      </c>
      <c r="AE10" s="42" t="e">
        <f t="shared" si="4"/>
        <v>#N/A</v>
      </c>
      <c r="AF10" s="43" t="e">
        <f t="shared" si="5"/>
        <v>#N/A</v>
      </c>
      <c r="AG10" s="43" t="e">
        <f t="shared" si="6"/>
        <v>#N/A</v>
      </c>
      <c r="AH10" s="44">
        <v>3</v>
      </c>
      <c r="AI10" s="44">
        <v>3</v>
      </c>
      <c r="AJ10" s="181" t="e">
        <f t="shared" si="9"/>
        <v>#N/A</v>
      </c>
      <c r="AK10" s="390" t="e">
        <f t="shared" si="7"/>
        <v>#N/A</v>
      </c>
      <c r="AL10" s="296"/>
      <c r="AM10" s="188" t="s">
        <v>896</v>
      </c>
    </row>
    <row r="11" spans="1:109" ht="137.25" customHeight="1" thickBot="1">
      <c r="A11" s="31" t="s">
        <v>215</v>
      </c>
      <c r="B11" s="24" t="s">
        <v>38</v>
      </c>
      <c r="C11" s="24" t="s">
        <v>38</v>
      </c>
      <c r="D11" s="24" t="s">
        <v>47</v>
      </c>
      <c r="E11" s="16" t="s">
        <v>50</v>
      </c>
      <c r="F11" s="17">
        <v>8</v>
      </c>
      <c r="G11" s="38" t="s">
        <v>216</v>
      </c>
      <c r="H11" s="21">
        <v>1</v>
      </c>
      <c r="I11" s="21">
        <v>1</v>
      </c>
      <c r="J11" s="21">
        <v>1</v>
      </c>
      <c r="K11" s="21" t="s">
        <v>157</v>
      </c>
      <c r="L11" s="181" t="e">
        <f t="shared" si="10"/>
        <v>#N/A</v>
      </c>
      <c r="M11" s="42" t="e">
        <f t="shared" si="0"/>
        <v>#N/A</v>
      </c>
      <c r="N11" s="43" t="e">
        <f t="shared" si="1"/>
        <v>#N/A</v>
      </c>
      <c r="O11" s="43" t="e">
        <f t="shared" si="2"/>
        <v>#N/A</v>
      </c>
      <c r="P11" s="44">
        <v>3</v>
      </c>
      <c r="Q11" s="44">
        <v>3</v>
      </c>
      <c r="R11" s="181" t="e">
        <f t="shared" si="8"/>
        <v>#N/A</v>
      </c>
      <c r="S11" s="42" t="e">
        <f t="shared" si="3"/>
        <v>#N/A</v>
      </c>
      <c r="T11" s="295"/>
      <c r="U11" s="188" t="s">
        <v>896</v>
      </c>
      <c r="Z11" s="21">
        <v>1</v>
      </c>
      <c r="AA11" s="21">
        <v>1</v>
      </c>
      <c r="AB11" s="21">
        <v>1</v>
      </c>
      <c r="AC11" s="21" t="s">
        <v>157</v>
      </c>
      <c r="AD11" s="181" t="e">
        <f t="shared" si="14"/>
        <v>#N/A</v>
      </c>
      <c r="AE11" s="42" t="e">
        <f t="shared" si="4"/>
        <v>#N/A</v>
      </c>
      <c r="AF11" s="43" t="e">
        <f t="shared" si="5"/>
        <v>#N/A</v>
      </c>
      <c r="AG11" s="43" t="e">
        <f t="shared" si="6"/>
        <v>#N/A</v>
      </c>
      <c r="AH11" s="44">
        <v>3</v>
      </c>
      <c r="AI11" s="44">
        <v>3</v>
      </c>
      <c r="AJ11" s="181" t="e">
        <f t="shared" si="9"/>
        <v>#N/A</v>
      </c>
      <c r="AK11" s="390" t="e">
        <f t="shared" si="7"/>
        <v>#N/A</v>
      </c>
      <c r="AL11" s="296"/>
      <c r="AM11" s="188" t="s">
        <v>896</v>
      </c>
    </row>
    <row r="12" spans="1:109" ht="129.75" customHeight="1" thickBot="1">
      <c r="A12" s="31" t="s">
        <v>196</v>
      </c>
      <c r="B12" s="24" t="s">
        <v>38</v>
      </c>
      <c r="C12" s="24" t="s">
        <v>38</v>
      </c>
      <c r="D12" s="24" t="s">
        <v>51</v>
      </c>
      <c r="E12" s="16" t="s">
        <v>52</v>
      </c>
      <c r="F12" s="17">
        <v>9</v>
      </c>
      <c r="G12" s="38" t="s">
        <v>223</v>
      </c>
      <c r="H12" s="21">
        <v>1</v>
      </c>
      <c r="I12" s="21">
        <v>1</v>
      </c>
      <c r="J12" s="21">
        <v>1</v>
      </c>
      <c r="K12" s="21" t="s">
        <v>157</v>
      </c>
      <c r="L12" s="181" t="e">
        <f t="shared" si="10"/>
        <v>#N/A</v>
      </c>
      <c r="M12" s="42" t="e">
        <f t="shared" si="0"/>
        <v>#N/A</v>
      </c>
      <c r="N12" s="43" t="e">
        <f t="shared" si="1"/>
        <v>#N/A</v>
      </c>
      <c r="O12" s="43" t="e">
        <f t="shared" si="2"/>
        <v>#N/A</v>
      </c>
      <c r="P12" s="44">
        <v>3</v>
      </c>
      <c r="Q12" s="44">
        <v>3</v>
      </c>
      <c r="R12" s="181" t="e">
        <f t="shared" si="8"/>
        <v>#N/A</v>
      </c>
      <c r="S12" s="42" t="e">
        <f t="shared" si="3"/>
        <v>#N/A</v>
      </c>
      <c r="T12" s="295"/>
      <c r="U12" s="188" t="s">
        <v>897</v>
      </c>
      <c r="Z12" s="21">
        <v>2</v>
      </c>
      <c r="AA12" s="21">
        <v>2</v>
      </c>
      <c r="AB12" s="21">
        <v>2</v>
      </c>
      <c r="AC12" s="21" t="s">
        <v>165</v>
      </c>
      <c r="AD12" s="181" t="e">
        <f t="shared" si="14"/>
        <v>#N/A</v>
      </c>
      <c r="AE12" s="42" t="e">
        <f t="shared" si="4"/>
        <v>#N/A</v>
      </c>
      <c r="AF12" s="43" t="e">
        <f t="shared" si="5"/>
        <v>#N/A</v>
      </c>
      <c r="AG12" s="43" t="e">
        <f t="shared" si="6"/>
        <v>#N/A</v>
      </c>
      <c r="AH12" s="44">
        <v>3</v>
      </c>
      <c r="AI12" s="44">
        <v>3</v>
      </c>
      <c r="AJ12" s="181" t="e">
        <f t="shared" si="9"/>
        <v>#N/A</v>
      </c>
      <c r="AK12" s="390" t="e">
        <f t="shared" si="7"/>
        <v>#N/A</v>
      </c>
      <c r="AL12" s="296"/>
      <c r="AM12" s="188" t="s">
        <v>898</v>
      </c>
    </row>
    <row r="13" spans="1:109" ht="88.25" customHeight="1" thickBot="1">
      <c r="A13" s="29" t="s">
        <v>172</v>
      </c>
      <c r="B13" s="24" t="s">
        <v>38</v>
      </c>
      <c r="C13" s="24" t="s">
        <v>38</v>
      </c>
      <c r="D13" s="24" t="s">
        <v>51</v>
      </c>
      <c r="E13" s="16" t="s">
        <v>53</v>
      </c>
      <c r="F13" s="17">
        <v>10</v>
      </c>
      <c r="G13" s="38" t="s">
        <v>235</v>
      </c>
      <c r="H13" s="21">
        <v>2</v>
      </c>
      <c r="I13" s="21">
        <v>2</v>
      </c>
      <c r="J13" s="21">
        <v>2</v>
      </c>
      <c r="K13" s="21"/>
      <c r="L13" s="181" t="e">
        <f t="shared" si="10"/>
        <v>#N/A</v>
      </c>
      <c r="M13" s="42" t="e">
        <f t="shared" si="0"/>
        <v>#N/A</v>
      </c>
      <c r="N13" s="43" t="e">
        <f t="shared" si="1"/>
        <v>#N/A</v>
      </c>
      <c r="O13" s="43" t="e">
        <f t="shared" si="2"/>
        <v>#N/A</v>
      </c>
      <c r="P13" s="44">
        <v>2</v>
      </c>
      <c r="Q13" s="44">
        <v>3</v>
      </c>
      <c r="R13" s="181" t="e">
        <f t="shared" si="8"/>
        <v>#N/A</v>
      </c>
      <c r="S13" s="42" t="e">
        <f t="shared" si="3"/>
        <v>#N/A</v>
      </c>
      <c r="T13" s="295" t="s">
        <v>174</v>
      </c>
      <c r="U13" s="300" t="s">
        <v>175</v>
      </c>
      <c r="Z13" s="21">
        <v>1</v>
      </c>
      <c r="AA13" s="21">
        <v>1</v>
      </c>
      <c r="AB13" s="21">
        <v>1</v>
      </c>
      <c r="AC13" s="21"/>
      <c r="AD13" s="181" t="e">
        <f t="shared" si="14"/>
        <v>#N/A</v>
      </c>
      <c r="AE13" s="42" t="e">
        <f t="shared" si="4"/>
        <v>#N/A</v>
      </c>
      <c r="AF13" s="43" t="e">
        <f t="shared" si="5"/>
        <v>#N/A</v>
      </c>
      <c r="AG13" s="43" t="e">
        <f t="shared" si="6"/>
        <v>#N/A</v>
      </c>
      <c r="AH13" s="44">
        <v>3</v>
      </c>
      <c r="AI13" s="44">
        <v>3</v>
      </c>
      <c r="AJ13" s="181" t="e">
        <f t="shared" si="9"/>
        <v>#N/A</v>
      </c>
      <c r="AK13" s="390" t="e">
        <f t="shared" si="7"/>
        <v>#N/A</v>
      </c>
      <c r="AL13" s="296" t="s">
        <v>174</v>
      </c>
      <c r="AM13" s="300" t="s">
        <v>175</v>
      </c>
    </row>
    <row r="14" spans="1:109" ht="179.25" customHeight="1" thickBot="1">
      <c r="A14" s="29" t="s">
        <v>172</v>
      </c>
      <c r="B14" s="24" t="s">
        <v>38</v>
      </c>
      <c r="C14" s="24" t="s">
        <v>38</v>
      </c>
      <c r="D14" s="24" t="s">
        <v>54</v>
      </c>
      <c r="E14" s="16" t="s">
        <v>55</v>
      </c>
      <c r="F14" s="17">
        <v>11</v>
      </c>
      <c r="G14" s="37" t="s">
        <v>243</v>
      </c>
      <c r="H14" s="21">
        <v>1</v>
      </c>
      <c r="I14" s="21">
        <v>1</v>
      </c>
      <c r="J14" s="21">
        <v>1</v>
      </c>
      <c r="K14" s="21" t="s">
        <v>157</v>
      </c>
      <c r="L14" s="181" t="e">
        <f t="shared" si="10"/>
        <v>#N/A</v>
      </c>
      <c r="M14" s="42" t="e">
        <f t="shared" si="0"/>
        <v>#N/A</v>
      </c>
      <c r="N14" s="43" t="e">
        <f t="shared" si="1"/>
        <v>#N/A</v>
      </c>
      <c r="O14" s="43" t="e">
        <f t="shared" si="2"/>
        <v>#N/A</v>
      </c>
      <c r="P14" s="44">
        <v>3</v>
      </c>
      <c r="Q14" s="44">
        <v>3</v>
      </c>
      <c r="R14" s="181" t="e">
        <f t="shared" si="8"/>
        <v>#N/A</v>
      </c>
      <c r="S14" s="42" t="e">
        <f t="shared" si="3"/>
        <v>#N/A</v>
      </c>
      <c r="T14" s="295"/>
      <c r="U14" s="188" t="s">
        <v>899</v>
      </c>
      <c r="Z14" s="21">
        <v>1</v>
      </c>
      <c r="AA14" s="21">
        <v>1</v>
      </c>
      <c r="AB14" s="21">
        <v>1</v>
      </c>
      <c r="AC14" s="21" t="s">
        <v>157</v>
      </c>
      <c r="AD14" s="181" t="e">
        <f t="shared" si="14"/>
        <v>#N/A</v>
      </c>
      <c r="AE14" s="42" t="e">
        <f t="shared" si="4"/>
        <v>#N/A</v>
      </c>
      <c r="AF14" s="43" t="e">
        <f t="shared" si="5"/>
        <v>#N/A</v>
      </c>
      <c r="AG14" s="43" t="e">
        <f t="shared" si="6"/>
        <v>#N/A</v>
      </c>
      <c r="AH14" s="44">
        <v>3</v>
      </c>
      <c r="AI14" s="44">
        <v>3</v>
      </c>
      <c r="AJ14" s="181" t="e">
        <f t="shared" si="9"/>
        <v>#N/A</v>
      </c>
      <c r="AK14" s="390">
        <v>1</v>
      </c>
      <c r="AL14" s="296"/>
      <c r="AM14" s="188" t="s">
        <v>899</v>
      </c>
    </row>
    <row r="15" spans="1:109" ht="117" customHeight="1" thickBot="1">
      <c r="A15" s="29" t="s">
        <v>172</v>
      </c>
      <c r="B15" s="24" t="s">
        <v>38</v>
      </c>
      <c r="C15" s="24"/>
      <c r="D15" s="24" t="s">
        <v>54</v>
      </c>
      <c r="E15" s="16" t="s">
        <v>56</v>
      </c>
      <c r="F15" s="17">
        <v>12</v>
      </c>
      <c r="G15" s="38" t="s">
        <v>258</v>
      </c>
      <c r="H15" s="21"/>
      <c r="I15" s="21"/>
      <c r="J15" s="21"/>
      <c r="K15" s="21"/>
      <c r="L15" s="181" t="e">
        <f t="shared" si="10"/>
        <v>#N/A</v>
      </c>
      <c r="M15" s="42" t="e">
        <f t="shared" si="0"/>
        <v>#N/A</v>
      </c>
      <c r="N15" s="43" t="e">
        <f t="shared" si="1"/>
        <v>#N/A</v>
      </c>
      <c r="O15" s="43" t="e">
        <f t="shared" si="2"/>
        <v>#N/A</v>
      </c>
      <c r="P15" s="44"/>
      <c r="Q15" s="44"/>
      <c r="R15" s="181" t="e">
        <f t="shared" si="8"/>
        <v>#N/A</v>
      </c>
      <c r="S15" s="42" t="e">
        <f t="shared" si="3"/>
        <v>#N/A</v>
      </c>
      <c r="T15" s="295"/>
      <c r="Z15" s="21"/>
      <c r="AA15" s="21"/>
      <c r="AB15" s="21"/>
      <c r="AC15" s="21"/>
      <c r="AD15" s="181" t="e">
        <f t="shared" si="14"/>
        <v>#N/A</v>
      </c>
      <c r="AE15" s="42" t="e">
        <f t="shared" si="4"/>
        <v>#N/A</v>
      </c>
      <c r="AF15" s="43" t="e">
        <f t="shared" si="5"/>
        <v>#N/A</v>
      </c>
      <c r="AG15" s="43" t="e">
        <f t="shared" si="6"/>
        <v>#N/A</v>
      </c>
      <c r="AH15" s="44"/>
      <c r="AI15" s="44"/>
      <c r="AJ15" s="181" t="e">
        <f t="shared" si="9"/>
        <v>#N/A</v>
      </c>
      <c r="AK15" s="390" t="e">
        <f t="shared" ref="AK15:AK46" si="19">VLOOKUP(AG15&amp;AI15,futurerisk,3,FALSE)</f>
        <v>#N/A</v>
      </c>
      <c r="AL15" s="296"/>
    </row>
    <row r="16" spans="1:109" ht="116.25" customHeight="1" thickBot="1">
      <c r="A16" s="29" t="s">
        <v>172</v>
      </c>
      <c r="B16" s="24" t="s">
        <v>38</v>
      </c>
      <c r="C16" s="24"/>
      <c r="D16" s="24" t="s">
        <v>54</v>
      </c>
      <c r="E16" s="16" t="s">
        <v>57</v>
      </c>
      <c r="F16" s="17">
        <v>13</v>
      </c>
      <c r="G16" s="38" t="s">
        <v>263</v>
      </c>
      <c r="H16" s="21"/>
      <c r="I16" s="21"/>
      <c r="J16" s="21"/>
      <c r="K16" s="34"/>
      <c r="L16" s="181" t="e">
        <f t="shared" si="10"/>
        <v>#N/A</v>
      </c>
      <c r="M16" s="42" t="e">
        <f t="shared" si="0"/>
        <v>#N/A</v>
      </c>
      <c r="N16" s="43" t="e">
        <f t="shared" si="1"/>
        <v>#N/A</v>
      </c>
      <c r="O16" s="43" t="e">
        <f t="shared" si="2"/>
        <v>#N/A</v>
      </c>
      <c r="P16" s="44"/>
      <c r="Q16" s="44"/>
      <c r="R16" s="181" t="e">
        <f t="shared" si="8"/>
        <v>#N/A</v>
      </c>
      <c r="S16" s="42" t="e">
        <f t="shared" si="3"/>
        <v>#N/A</v>
      </c>
      <c r="T16" s="295"/>
      <c r="U16" s="216"/>
      <c r="V16" s="216"/>
      <c r="W16" s="216"/>
      <c r="X16" s="216"/>
      <c r="Y16" s="216"/>
      <c r="Z16" s="21"/>
      <c r="AA16" s="21"/>
      <c r="AB16" s="21"/>
      <c r="AC16" s="34"/>
      <c r="AD16" s="181" t="e">
        <f t="shared" si="14"/>
        <v>#N/A</v>
      </c>
      <c r="AE16" s="42" t="e">
        <f t="shared" si="4"/>
        <v>#N/A</v>
      </c>
      <c r="AF16" s="43" t="e">
        <f t="shared" si="5"/>
        <v>#N/A</v>
      </c>
      <c r="AG16" s="43" t="e">
        <f t="shared" si="6"/>
        <v>#N/A</v>
      </c>
      <c r="AH16" s="44"/>
      <c r="AI16" s="44"/>
      <c r="AJ16" s="181" t="e">
        <f t="shared" si="9"/>
        <v>#N/A</v>
      </c>
      <c r="AK16" s="390" t="e">
        <f t="shared" si="19"/>
        <v>#N/A</v>
      </c>
      <c r="AL16" s="296"/>
      <c r="AM16" s="216"/>
      <c r="AN16" s="216"/>
      <c r="AO16" s="216"/>
      <c r="AP16" s="216"/>
      <c r="AQ16" s="216"/>
    </row>
    <row r="17" spans="1:44" ht="88.25" customHeight="1" thickBot="1">
      <c r="A17" s="29" t="s">
        <v>155</v>
      </c>
      <c r="B17" s="24" t="s">
        <v>38</v>
      </c>
      <c r="C17" s="24"/>
      <c r="D17" s="24" t="s">
        <v>54</v>
      </c>
      <c r="E17" s="16" t="s">
        <v>58</v>
      </c>
      <c r="F17" s="17">
        <v>14</v>
      </c>
      <c r="G17" s="38"/>
      <c r="H17" s="21"/>
      <c r="I17" s="21"/>
      <c r="J17" s="21"/>
      <c r="K17" s="34"/>
      <c r="L17" s="181" t="e">
        <f t="shared" si="10"/>
        <v>#N/A</v>
      </c>
      <c r="M17" s="42" t="e">
        <f t="shared" si="0"/>
        <v>#N/A</v>
      </c>
      <c r="N17" s="43" t="e">
        <f t="shared" si="1"/>
        <v>#N/A</v>
      </c>
      <c r="O17" s="43" t="e">
        <f t="shared" si="2"/>
        <v>#N/A</v>
      </c>
      <c r="P17" s="44"/>
      <c r="Q17" s="44"/>
      <c r="R17" s="181" t="e">
        <f t="shared" si="8"/>
        <v>#N/A</v>
      </c>
      <c r="S17" s="42" t="e">
        <f t="shared" si="3"/>
        <v>#N/A</v>
      </c>
      <c r="T17" s="295"/>
      <c r="U17" s="216"/>
      <c r="V17" s="216"/>
      <c r="W17" s="216"/>
      <c r="X17" s="216"/>
      <c r="Y17" s="216"/>
      <c r="Z17" s="21"/>
      <c r="AA17" s="21"/>
      <c r="AB17" s="21"/>
      <c r="AC17" s="34"/>
      <c r="AD17" s="181" t="e">
        <f t="shared" si="14"/>
        <v>#N/A</v>
      </c>
      <c r="AE17" s="42" t="e">
        <f t="shared" si="4"/>
        <v>#N/A</v>
      </c>
      <c r="AF17" s="43" t="e">
        <f t="shared" si="5"/>
        <v>#N/A</v>
      </c>
      <c r="AG17" s="43" t="e">
        <f t="shared" si="6"/>
        <v>#N/A</v>
      </c>
      <c r="AH17" s="44"/>
      <c r="AI17" s="44"/>
      <c r="AJ17" s="181" t="e">
        <f t="shared" si="9"/>
        <v>#N/A</v>
      </c>
      <c r="AK17" s="390" t="e">
        <f t="shared" si="19"/>
        <v>#N/A</v>
      </c>
      <c r="AL17" s="296"/>
      <c r="AM17" s="216"/>
      <c r="AN17" s="216"/>
      <c r="AO17" s="216"/>
      <c r="AP17" s="216"/>
      <c r="AQ17" s="216"/>
    </row>
    <row r="18" spans="1:44" ht="387" customHeight="1" thickBot="1">
      <c r="A18" s="29" t="s">
        <v>172</v>
      </c>
      <c r="B18" s="24" t="s">
        <v>38</v>
      </c>
      <c r="C18" s="24"/>
      <c r="D18" s="24" t="s">
        <v>54</v>
      </c>
      <c r="E18" s="16" t="s">
        <v>59</v>
      </c>
      <c r="F18" s="17">
        <v>15</v>
      </c>
      <c r="G18" s="37" t="s">
        <v>265</v>
      </c>
      <c r="H18" s="21"/>
      <c r="I18" s="21"/>
      <c r="J18" s="21"/>
      <c r="K18" s="21"/>
      <c r="L18" s="181" t="e">
        <f t="shared" si="10"/>
        <v>#N/A</v>
      </c>
      <c r="M18" s="42" t="e">
        <f t="shared" si="0"/>
        <v>#N/A</v>
      </c>
      <c r="N18" s="43" t="e">
        <f t="shared" si="1"/>
        <v>#N/A</v>
      </c>
      <c r="O18" s="43" t="e">
        <f t="shared" si="2"/>
        <v>#N/A</v>
      </c>
      <c r="P18" s="44"/>
      <c r="Q18" s="44"/>
      <c r="R18" s="181" t="e">
        <f t="shared" si="8"/>
        <v>#N/A</v>
      </c>
      <c r="S18" s="42" t="e">
        <f t="shared" si="3"/>
        <v>#N/A</v>
      </c>
      <c r="T18" s="295"/>
      <c r="U18" s="216"/>
      <c r="V18" s="216"/>
      <c r="W18" s="216"/>
      <c r="X18" s="216"/>
      <c r="Y18" s="216"/>
      <c r="Z18" s="21"/>
      <c r="AA18" s="21"/>
      <c r="AB18" s="21"/>
      <c r="AC18" s="21"/>
      <c r="AD18" s="181" t="e">
        <f t="shared" si="14"/>
        <v>#N/A</v>
      </c>
      <c r="AE18" s="42" t="e">
        <f t="shared" si="4"/>
        <v>#N/A</v>
      </c>
      <c r="AF18" s="43" t="e">
        <f t="shared" si="5"/>
        <v>#N/A</v>
      </c>
      <c r="AG18" s="43" t="e">
        <f t="shared" si="6"/>
        <v>#N/A</v>
      </c>
      <c r="AH18" s="44"/>
      <c r="AI18" s="44"/>
      <c r="AJ18" s="181" t="e">
        <f t="shared" si="9"/>
        <v>#N/A</v>
      </c>
      <c r="AK18" s="390" t="e">
        <f t="shared" si="19"/>
        <v>#N/A</v>
      </c>
      <c r="AL18" s="296"/>
      <c r="AM18" s="216"/>
      <c r="AN18" s="216"/>
      <c r="AO18" s="216"/>
      <c r="AP18" s="216"/>
      <c r="AQ18" s="216"/>
    </row>
    <row r="19" spans="1:44" ht="88.25" customHeight="1" thickBot="1">
      <c r="A19" s="31" t="s">
        <v>271</v>
      </c>
      <c r="B19" s="24" t="s">
        <v>60</v>
      </c>
      <c r="C19" s="24"/>
      <c r="D19" s="24" t="s">
        <v>39</v>
      </c>
      <c r="E19" s="16" t="s">
        <v>61</v>
      </c>
      <c r="F19" s="17">
        <v>16</v>
      </c>
      <c r="G19" s="38" t="s">
        <v>272</v>
      </c>
      <c r="H19" s="21">
        <v>1</v>
      </c>
      <c r="I19" s="21">
        <v>1</v>
      </c>
      <c r="J19" s="21">
        <v>1</v>
      </c>
      <c r="K19" s="21"/>
      <c r="L19" s="181" t="e">
        <f t="shared" si="10"/>
        <v>#N/A</v>
      </c>
      <c r="M19" s="42" t="e">
        <f t="shared" si="0"/>
        <v>#N/A</v>
      </c>
      <c r="N19" s="43" t="e">
        <f t="shared" si="1"/>
        <v>#N/A</v>
      </c>
      <c r="O19" s="43" t="e">
        <f t="shared" si="2"/>
        <v>#N/A</v>
      </c>
      <c r="P19" s="44">
        <v>3</v>
      </c>
      <c r="Q19" s="44">
        <v>3</v>
      </c>
      <c r="R19" s="181" t="e">
        <f t="shared" si="8"/>
        <v>#N/A</v>
      </c>
      <c r="S19" s="42" t="e">
        <f t="shared" si="3"/>
        <v>#N/A</v>
      </c>
      <c r="T19" s="295" t="s">
        <v>174</v>
      </c>
      <c r="U19" s="300" t="s">
        <v>175</v>
      </c>
      <c r="V19" s="216"/>
      <c r="W19" s="216"/>
      <c r="X19" s="216"/>
      <c r="Y19" s="216"/>
      <c r="Z19" s="21">
        <v>1</v>
      </c>
      <c r="AA19" s="21">
        <v>1</v>
      </c>
      <c r="AB19" s="21">
        <v>1</v>
      </c>
      <c r="AC19" s="21"/>
      <c r="AD19" s="181" t="e">
        <f t="shared" si="14"/>
        <v>#N/A</v>
      </c>
      <c r="AE19" s="42" t="e">
        <f t="shared" si="4"/>
        <v>#N/A</v>
      </c>
      <c r="AF19" s="43" t="e">
        <f t="shared" si="5"/>
        <v>#N/A</v>
      </c>
      <c r="AG19" s="43" t="e">
        <f t="shared" si="6"/>
        <v>#N/A</v>
      </c>
      <c r="AH19" s="44">
        <v>3</v>
      </c>
      <c r="AI19" s="44">
        <v>3</v>
      </c>
      <c r="AJ19" s="181" t="e">
        <f t="shared" si="9"/>
        <v>#N/A</v>
      </c>
      <c r="AK19" s="390" t="e">
        <f t="shared" si="19"/>
        <v>#N/A</v>
      </c>
      <c r="AL19" s="296" t="s">
        <v>174</v>
      </c>
      <c r="AM19" s="300" t="s">
        <v>175</v>
      </c>
      <c r="AN19" s="216"/>
      <c r="AO19" s="216"/>
      <c r="AP19" s="216"/>
      <c r="AQ19" s="216"/>
    </row>
    <row r="20" spans="1:44" ht="116.25" customHeight="1" thickBot="1">
      <c r="A20" s="31" t="s">
        <v>271</v>
      </c>
      <c r="B20" s="24" t="s">
        <v>60</v>
      </c>
      <c r="C20" s="24"/>
      <c r="D20" s="24" t="s">
        <v>39</v>
      </c>
      <c r="E20" s="16" t="s">
        <v>62</v>
      </c>
      <c r="F20" s="17">
        <v>17</v>
      </c>
      <c r="G20" s="38" t="s">
        <v>676</v>
      </c>
      <c r="H20" s="21">
        <v>1</v>
      </c>
      <c r="I20" s="21">
        <v>1</v>
      </c>
      <c r="J20" s="21">
        <v>1</v>
      </c>
      <c r="K20" s="21"/>
      <c r="L20" s="181" t="e">
        <f t="shared" si="10"/>
        <v>#N/A</v>
      </c>
      <c r="M20" s="42" t="e">
        <f t="shared" si="0"/>
        <v>#N/A</v>
      </c>
      <c r="N20" s="43" t="e">
        <f t="shared" si="1"/>
        <v>#N/A</v>
      </c>
      <c r="O20" s="43" t="e">
        <f t="shared" si="2"/>
        <v>#N/A</v>
      </c>
      <c r="P20" s="44">
        <v>3</v>
      </c>
      <c r="Q20" s="44">
        <v>3</v>
      </c>
      <c r="R20" s="181" t="e">
        <f t="shared" si="8"/>
        <v>#N/A</v>
      </c>
      <c r="S20" s="42" t="e">
        <f t="shared" si="3"/>
        <v>#N/A</v>
      </c>
      <c r="T20" s="295" t="s">
        <v>174</v>
      </c>
      <c r="U20" s="300" t="s">
        <v>175</v>
      </c>
      <c r="Z20" s="21">
        <v>1</v>
      </c>
      <c r="AA20" s="21">
        <v>1</v>
      </c>
      <c r="AB20" s="21">
        <v>1</v>
      </c>
      <c r="AC20" s="21"/>
      <c r="AD20" s="181" t="e">
        <f t="shared" si="14"/>
        <v>#N/A</v>
      </c>
      <c r="AE20" s="42" t="e">
        <f t="shared" si="4"/>
        <v>#N/A</v>
      </c>
      <c r="AF20" s="43" t="e">
        <f t="shared" si="5"/>
        <v>#N/A</v>
      </c>
      <c r="AG20" s="43" t="e">
        <f t="shared" si="6"/>
        <v>#N/A</v>
      </c>
      <c r="AH20" s="44">
        <v>3</v>
      </c>
      <c r="AI20" s="44">
        <v>3</v>
      </c>
      <c r="AJ20" s="181" t="e">
        <f t="shared" si="9"/>
        <v>#N/A</v>
      </c>
      <c r="AK20" s="390" t="e">
        <f t="shared" si="19"/>
        <v>#N/A</v>
      </c>
      <c r="AL20" s="296" t="s">
        <v>174</v>
      </c>
      <c r="AM20" s="300" t="s">
        <v>175</v>
      </c>
    </row>
    <row r="21" spans="1:44" ht="261.75" customHeight="1" thickBot="1">
      <c r="A21" s="31" t="s">
        <v>271</v>
      </c>
      <c r="B21" s="24" t="s">
        <v>60</v>
      </c>
      <c r="C21" s="24"/>
      <c r="D21" s="24" t="s">
        <v>39</v>
      </c>
      <c r="E21" s="16" t="s">
        <v>284</v>
      </c>
      <c r="F21" s="17">
        <v>18</v>
      </c>
      <c r="G21" s="38" t="s">
        <v>178</v>
      </c>
      <c r="H21" s="21">
        <v>1</v>
      </c>
      <c r="I21" s="21">
        <v>1</v>
      </c>
      <c r="J21" s="21">
        <v>1</v>
      </c>
      <c r="K21" s="21"/>
      <c r="L21" s="181" t="e">
        <f t="shared" si="10"/>
        <v>#N/A</v>
      </c>
      <c r="M21" s="42" t="e">
        <f t="shared" si="0"/>
        <v>#N/A</v>
      </c>
      <c r="N21" s="43" t="e">
        <f t="shared" si="1"/>
        <v>#N/A</v>
      </c>
      <c r="O21" s="43" t="e">
        <f t="shared" si="2"/>
        <v>#N/A</v>
      </c>
      <c r="P21" s="44">
        <v>3</v>
      </c>
      <c r="Q21" s="44">
        <v>3</v>
      </c>
      <c r="R21" s="181" t="e">
        <f t="shared" si="8"/>
        <v>#N/A</v>
      </c>
      <c r="S21" s="42" t="e">
        <f t="shared" si="3"/>
        <v>#N/A</v>
      </c>
      <c r="T21" s="295" t="s">
        <v>174</v>
      </c>
      <c r="U21" s="300" t="s">
        <v>175</v>
      </c>
      <c r="Z21" s="21">
        <v>1</v>
      </c>
      <c r="AA21" s="21">
        <v>1</v>
      </c>
      <c r="AB21" s="21">
        <v>1</v>
      </c>
      <c r="AC21" s="21"/>
      <c r="AD21" s="181" t="e">
        <f t="shared" si="14"/>
        <v>#N/A</v>
      </c>
      <c r="AE21" s="42" t="e">
        <f t="shared" si="4"/>
        <v>#N/A</v>
      </c>
      <c r="AF21" s="43" t="e">
        <f t="shared" si="5"/>
        <v>#N/A</v>
      </c>
      <c r="AG21" s="43" t="e">
        <f t="shared" si="6"/>
        <v>#N/A</v>
      </c>
      <c r="AH21" s="44">
        <v>3</v>
      </c>
      <c r="AI21" s="44">
        <v>3</v>
      </c>
      <c r="AJ21" s="181" t="e">
        <f t="shared" si="9"/>
        <v>#N/A</v>
      </c>
      <c r="AK21" s="390" t="e">
        <f t="shared" si="19"/>
        <v>#N/A</v>
      </c>
      <c r="AL21" s="296" t="s">
        <v>174</v>
      </c>
      <c r="AM21" s="300" t="s">
        <v>175</v>
      </c>
    </row>
    <row r="22" spans="1:44" ht="175.5" customHeight="1" thickBot="1">
      <c r="A22" s="31" t="s">
        <v>271</v>
      </c>
      <c r="B22" s="24" t="s">
        <v>60</v>
      </c>
      <c r="C22" s="24" t="s">
        <v>60</v>
      </c>
      <c r="D22" s="24" t="s">
        <v>39</v>
      </c>
      <c r="E22" s="16" t="s">
        <v>64</v>
      </c>
      <c r="F22" s="17">
        <v>19</v>
      </c>
      <c r="G22" s="38" t="s">
        <v>285</v>
      </c>
      <c r="H22" s="21">
        <v>-1</v>
      </c>
      <c r="I22" s="21">
        <v>-1</v>
      </c>
      <c r="J22" s="21">
        <v>-1</v>
      </c>
      <c r="K22" s="21"/>
      <c r="L22" s="181" t="e">
        <f t="shared" si="10"/>
        <v>#N/A</v>
      </c>
      <c r="M22" s="42" t="e">
        <f t="shared" si="0"/>
        <v>#N/A</v>
      </c>
      <c r="N22" s="43" t="e">
        <f t="shared" si="1"/>
        <v>#N/A</v>
      </c>
      <c r="O22" s="43" t="e">
        <f t="shared" si="2"/>
        <v>#N/A</v>
      </c>
      <c r="P22" s="44">
        <v>-1</v>
      </c>
      <c r="Q22" s="44">
        <v>-1</v>
      </c>
      <c r="R22" s="181" t="e">
        <f t="shared" si="8"/>
        <v>#N/A</v>
      </c>
      <c r="S22" s="42" t="e">
        <f t="shared" si="3"/>
        <v>#N/A</v>
      </c>
      <c r="T22" s="295"/>
      <c r="U22" s="188" t="s">
        <v>900</v>
      </c>
      <c r="Z22" s="21"/>
      <c r="AA22" s="21"/>
      <c r="AB22" s="21"/>
      <c r="AC22" s="21"/>
      <c r="AD22" s="181" t="e">
        <f t="shared" si="14"/>
        <v>#N/A</v>
      </c>
      <c r="AE22" s="42" t="e">
        <f t="shared" si="4"/>
        <v>#N/A</v>
      </c>
      <c r="AF22" s="43" t="e">
        <f t="shared" si="5"/>
        <v>#N/A</v>
      </c>
      <c r="AG22" s="43" t="e">
        <f t="shared" si="6"/>
        <v>#N/A</v>
      </c>
      <c r="AH22" s="44"/>
      <c r="AI22" s="44"/>
      <c r="AJ22" s="181" t="e">
        <f t="shared" si="9"/>
        <v>#N/A</v>
      </c>
      <c r="AK22" s="390" t="e">
        <f t="shared" si="19"/>
        <v>#N/A</v>
      </c>
      <c r="AL22" s="296"/>
    </row>
    <row r="23" spans="1:44" s="4" customFormat="1" ht="88.25" customHeight="1" thickBot="1">
      <c r="A23" s="31" t="s">
        <v>271</v>
      </c>
      <c r="B23" s="24" t="s">
        <v>60</v>
      </c>
      <c r="C23" s="24" t="s">
        <v>60</v>
      </c>
      <c r="D23" s="24" t="s">
        <v>39</v>
      </c>
      <c r="E23" s="16" t="s">
        <v>65</v>
      </c>
      <c r="F23" s="17">
        <v>20</v>
      </c>
      <c r="G23" s="38" t="s">
        <v>297</v>
      </c>
      <c r="H23" s="21">
        <v>1</v>
      </c>
      <c r="I23" s="21">
        <v>1</v>
      </c>
      <c r="J23" s="21">
        <v>1</v>
      </c>
      <c r="K23" s="21"/>
      <c r="L23" s="181" t="e">
        <f t="shared" si="10"/>
        <v>#N/A</v>
      </c>
      <c r="M23" s="42" t="e">
        <f t="shared" si="0"/>
        <v>#N/A</v>
      </c>
      <c r="N23" s="43" t="e">
        <f t="shared" si="1"/>
        <v>#N/A</v>
      </c>
      <c r="O23" s="43" t="e">
        <f t="shared" si="2"/>
        <v>#N/A</v>
      </c>
      <c r="P23" s="44">
        <v>3</v>
      </c>
      <c r="Q23" s="44">
        <v>3</v>
      </c>
      <c r="R23" s="181" t="e">
        <f t="shared" si="8"/>
        <v>#N/A</v>
      </c>
      <c r="S23" s="42" t="e">
        <f t="shared" si="3"/>
        <v>#N/A</v>
      </c>
      <c r="T23" s="295" t="s">
        <v>174</v>
      </c>
      <c r="U23" s="300" t="s">
        <v>175</v>
      </c>
      <c r="V23" s="188"/>
      <c r="W23" s="188"/>
      <c r="X23" s="188"/>
      <c r="Y23" s="188"/>
      <c r="Z23" s="21">
        <v>1</v>
      </c>
      <c r="AA23" s="21">
        <v>1</v>
      </c>
      <c r="AB23" s="21">
        <v>1</v>
      </c>
      <c r="AC23" s="21"/>
      <c r="AD23" s="181" t="e">
        <f t="shared" si="14"/>
        <v>#N/A</v>
      </c>
      <c r="AE23" s="42" t="e">
        <f t="shared" si="4"/>
        <v>#N/A</v>
      </c>
      <c r="AF23" s="43" t="e">
        <f t="shared" si="5"/>
        <v>#N/A</v>
      </c>
      <c r="AG23" s="43" t="e">
        <f t="shared" si="6"/>
        <v>#N/A</v>
      </c>
      <c r="AH23" s="44">
        <v>3</v>
      </c>
      <c r="AI23" s="44">
        <v>3</v>
      </c>
      <c r="AJ23" s="181" t="e">
        <f t="shared" si="9"/>
        <v>#N/A</v>
      </c>
      <c r="AK23" s="390" t="e">
        <f t="shared" si="19"/>
        <v>#N/A</v>
      </c>
      <c r="AL23" s="296" t="s">
        <v>174</v>
      </c>
      <c r="AM23" s="300" t="s">
        <v>175</v>
      </c>
      <c r="AN23" s="188"/>
      <c r="AO23" s="188"/>
      <c r="AP23" s="188"/>
      <c r="AQ23" s="188"/>
      <c r="AR23" s="12"/>
    </row>
    <row r="24" spans="1:44" s="4" customFormat="1" ht="160.5" customHeight="1" thickBot="1">
      <c r="A24" s="31" t="s">
        <v>307</v>
      </c>
      <c r="B24" s="24" t="s">
        <v>60</v>
      </c>
      <c r="C24" s="24" t="s">
        <v>60</v>
      </c>
      <c r="D24" s="24" t="s">
        <v>54</v>
      </c>
      <c r="E24" s="16" t="s">
        <v>66</v>
      </c>
      <c r="F24" s="17">
        <v>21</v>
      </c>
      <c r="G24" s="38" t="s">
        <v>308</v>
      </c>
      <c r="H24" s="21">
        <v>4</v>
      </c>
      <c r="I24" s="21">
        <v>1</v>
      </c>
      <c r="J24" s="21">
        <v>5</v>
      </c>
      <c r="K24" s="21" t="s">
        <v>157</v>
      </c>
      <c r="L24" s="181" t="e">
        <f t="shared" si="10"/>
        <v>#N/A</v>
      </c>
      <c r="M24" s="42" t="e">
        <f t="shared" si="0"/>
        <v>#N/A</v>
      </c>
      <c r="N24" s="43" t="e">
        <f t="shared" si="1"/>
        <v>#N/A</v>
      </c>
      <c r="O24" s="43" t="e">
        <f t="shared" si="2"/>
        <v>#N/A</v>
      </c>
      <c r="P24" s="44">
        <v>3</v>
      </c>
      <c r="Q24" s="44">
        <v>4</v>
      </c>
      <c r="R24" s="181" t="e">
        <f t="shared" si="8"/>
        <v>#N/A</v>
      </c>
      <c r="S24" s="42" t="e">
        <f t="shared" si="3"/>
        <v>#N/A</v>
      </c>
      <c r="T24" s="295"/>
      <c r="U24" s="188" t="s">
        <v>901</v>
      </c>
      <c r="V24" s="188"/>
      <c r="W24" s="188"/>
      <c r="X24" s="188"/>
      <c r="Y24" s="188"/>
      <c r="Z24" s="21">
        <v>4</v>
      </c>
      <c r="AA24" s="21">
        <v>1</v>
      </c>
      <c r="AB24" s="21">
        <v>5</v>
      </c>
      <c r="AC24" s="21" t="s">
        <v>157</v>
      </c>
      <c r="AD24" s="181" t="e">
        <f t="shared" si="14"/>
        <v>#N/A</v>
      </c>
      <c r="AE24" s="42" t="e">
        <f t="shared" si="4"/>
        <v>#N/A</v>
      </c>
      <c r="AF24" s="43" t="e">
        <f t="shared" si="5"/>
        <v>#N/A</v>
      </c>
      <c r="AG24" s="43" t="e">
        <f t="shared" si="6"/>
        <v>#N/A</v>
      </c>
      <c r="AH24" s="44">
        <v>3</v>
      </c>
      <c r="AI24" s="44">
        <v>4</v>
      </c>
      <c r="AJ24" s="181" t="e">
        <f t="shared" si="9"/>
        <v>#N/A</v>
      </c>
      <c r="AK24" s="390" t="e">
        <f t="shared" si="19"/>
        <v>#N/A</v>
      </c>
      <c r="AL24" s="296"/>
      <c r="AM24" s="188" t="s">
        <v>901</v>
      </c>
      <c r="AN24" s="188"/>
      <c r="AO24" s="188"/>
      <c r="AP24" s="188"/>
      <c r="AQ24" s="188"/>
      <c r="AR24" s="12"/>
    </row>
    <row r="25" spans="1:44" s="4" customFormat="1" ht="286.5" customHeight="1" thickBot="1">
      <c r="A25" s="31" t="s">
        <v>307</v>
      </c>
      <c r="B25" s="24" t="s">
        <v>60</v>
      </c>
      <c r="C25" s="24" t="s">
        <v>60</v>
      </c>
      <c r="D25" s="24" t="s">
        <v>54</v>
      </c>
      <c r="E25" s="16" t="s">
        <v>67</v>
      </c>
      <c r="F25" s="17">
        <v>22</v>
      </c>
      <c r="G25" s="38" t="s">
        <v>308</v>
      </c>
      <c r="H25" s="21">
        <v>4</v>
      </c>
      <c r="I25" s="21">
        <v>5</v>
      </c>
      <c r="J25" s="21">
        <v>5</v>
      </c>
      <c r="K25" s="21" t="s">
        <v>165</v>
      </c>
      <c r="L25" s="181" t="e">
        <f t="shared" si="10"/>
        <v>#N/A</v>
      </c>
      <c r="M25" s="42" t="e">
        <f t="shared" si="0"/>
        <v>#N/A</v>
      </c>
      <c r="N25" s="43" t="e">
        <f t="shared" si="1"/>
        <v>#N/A</v>
      </c>
      <c r="O25" s="43" t="e">
        <f t="shared" si="2"/>
        <v>#N/A</v>
      </c>
      <c r="P25" s="44">
        <v>3</v>
      </c>
      <c r="Q25" s="44">
        <v>4</v>
      </c>
      <c r="R25" s="181" t="e">
        <f t="shared" si="8"/>
        <v>#N/A</v>
      </c>
      <c r="S25" s="42" t="e">
        <f t="shared" si="3"/>
        <v>#N/A</v>
      </c>
      <c r="T25" s="295"/>
      <c r="U25" s="188" t="s">
        <v>902</v>
      </c>
      <c r="V25" s="188"/>
      <c r="W25" s="188"/>
      <c r="X25" s="188"/>
      <c r="Y25" s="188"/>
      <c r="Z25" s="21">
        <v>4</v>
      </c>
      <c r="AA25" s="21">
        <v>5</v>
      </c>
      <c r="AB25" s="21">
        <v>5</v>
      </c>
      <c r="AC25" s="21" t="s">
        <v>165</v>
      </c>
      <c r="AD25" s="181" t="e">
        <f t="shared" si="14"/>
        <v>#N/A</v>
      </c>
      <c r="AE25" s="42" t="e">
        <f t="shared" si="4"/>
        <v>#N/A</v>
      </c>
      <c r="AF25" s="43" t="e">
        <f t="shared" si="5"/>
        <v>#N/A</v>
      </c>
      <c r="AG25" s="43" t="e">
        <f t="shared" si="6"/>
        <v>#N/A</v>
      </c>
      <c r="AH25" s="44">
        <v>3</v>
      </c>
      <c r="AI25" s="44">
        <v>4</v>
      </c>
      <c r="AJ25" s="181" t="e">
        <f t="shared" si="9"/>
        <v>#N/A</v>
      </c>
      <c r="AK25" s="390" t="e">
        <f t="shared" si="19"/>
        <v>#N/A</v>
      </c>
      <c r="AL25" s="296"/>
      <c r="AM25" s="188" t="s">
        <v>902</v>
      </c>
      <c r="AN25" s="188"/>
      <c r="AO25" s="188"/>
      <c r="AP25" s="188"/>
      <c r="AQ25" s="188"/>
      <c r="AR25" s="12"/>
    </row>
    <row r="26" spans="1:44" s="4" customFormat="1" ht="88.25" customHeight="1" thickBot="1">
      <c r="A26" s="31" t="s">
        <v>319</v>
      </c>
      <c r="B26" s="24" t="s">
        <v>60</v>
      </c>
      <c r="C26" s="24" t="s">
        <v>60</v>
      </c>
      <c r="D26" s="24" t="s">
        <v>54</v>
      </c>
      <c r="E26" s="16" t="s">
        <v>69</v>
      </c>
      <c r="F26" s="17">
        <v>23</v>
      </c>
      <c r="G26" s="38"/>
      <c r="H26" s="21"/>
      <c r="I26" s="21"/>
      <c r="J26" s="21"/>
      <c r="K26" s="21"/>
      <c r="L26" s="181" t="e">
        <f t="shared" si="10"/>
        <v>#N/A</v>
      </c>
      <c r="M26" s="42" t="e">
        <f t="shared" si="0"/>
        <v>#N/A</v>
      </c>
      <c r="N26" s="43" t="e">
        <f t="shared" si="1"/>
        <v>#N/A</v>
      </c>
      <c r="O26" s="43" t="e">
        <f t="shared" si="2"/>
        <v>#N/A</v>
      </c>
      <c r="P26" s="44"/>
      <c r="Q26" s="44"/>
      <c r="R26" s="181" t="e">
        <f t="shared" si="8"/>
        <v>#N/A</v>
      </c>
      <c r="S26" s="42" t="e">
        <f t="shared" si="3"/>
        <v>#N/A</v>
      </c>
      <c r="T26" s="295"/>
      <c r="U26" s="188"/>
      <c r="V26" s="188"/>
      <c r="W26" s="188"/>
      <c r="X26" s="188"/>
      <c r="Y26" s="188"/>
      <c r="Z26" s="21"/>
      <c r="AA26" s="21"/>
      <c r="AB26" s="21"/>
      <c r="AC26" s="21"/>
      <c r="AD26" s="181" t="e">
        <f t="shared" si="14"/>
        <v>#N/A</v>
      </c>
      <c r="AE26" s="42" t="e">
        <f t="shared" si="4"/>
        <v>#N/A</v>
      </c>
      <c r="AF26" s="43" t="e">
        <f t="shared" si="5"/>
        <v>#N/A</v>
      </c>
      <c r="AG26" s="43" t="e">
        <f t="shared" si="6"/>
        <v>#N/A</v>
      </c>
      <c r="AH26" s="44"/>
      <c r="AI26" s="44"/>
      <c r="AJ26" s="181" t="e">
        <f t="shared" si="9"/>
        <v>#N/A</v>
      </c>
      <c r="AK26" s="390" t="e">
        <f t="shared" si="19"/>
        <v>#N/A</v>
      </c>
      <c r="AL26" s="296"/>
      <c r="AM26" s="188"/>
      <c r="AN26" s="188"/>
      <c r="AO26" s="188"/>
      <c r="AP26" s="188"/>
      <c r="AQ26" s="188"/>
      <c r="AR26" s="12"/>
    </row>
    <row r="27" spans="1:44" ht="88.25" customHeight="1" thickBot="1">
      <c r="A27" s="31" t="s">
        <v>319</v>
      </c>
      <c r="B27" s="24" t="s">
        <v>60</v>
      </c>
      <c r="C27" s="24" t="s">
        <v>60</v>
      </c>
      <c r="D27" s="24" t="s">
        <v>54</v>
      </c>
      <c r="E27" s="16" t="s">
        <v>71</v>
      </c>
      <c r="F27" s="17">
        <v>24</v>
      </c>
      <c r="G27" s="38"/>
      <c r="H27" s="21"/>
      <c r="I27" s="21"/>
      <c r="J27" s="21"/>
      <c r="K27" s="21"/>
      <c r="L27" s="181" t="e">
        <f t="shared" si="10"/>
        <v>#N/A</v>
      </c>
      <c r="M27" s="42" t="e">
        <f t="shared" si="0"/>
        <v>#N/A</v>
      </c>
      <c r="N27" s="43" t="e">
        <f t="shared" si="1"/>
        <v>#N/A</v>
      </c>
      <c r="O27" s="43" t="e">
        <f t="shared" si="2"/>
        <v>#N/A</v>
      </c>
      <c r="P27" s="44"/>
      <c r="Q27" s="44"/>
      <c r="R27" s="181" t="e">
        <f t="shared" si="8"/>
        <v>#N/A</v>
      </c>
      <c r="S27" s="42" t="e">
        <f t="shared" si="3"/>
        <v>#N/A</v>
      </c>
      <c r="T27" s="295"/>
      <c r="Z27" s="21"/>
      <c r="AA27" s="21"/>
      <c r="AB27" s="21"/>
      <c r="AC27" s="21"/>
      <c r="AD27" s="181" t="e">
        <f t="shared" si="14"/>
        <v>#N/A</v>
      </c>
      <c r="AE27" s="42" t="e">
        <f t="shared" si="4"/>
        <v>#N/A</v>
      </c>
      <c r="AF27" s="43" t="e">
        <f t="shared" si="5"/>
        <v>#N/A</v>
      </c>
      <c r="AG27" s="43" t="e">
        <f t="shared" si="6"/>
        <v>#N/A</v>
      </c>
      <c r="AH27" s="44"/>
      <c r="AI27" s="44"/>
      <c r="AJ27" s="181" t="e">
        <f t="shared" si="9"/>
        <v>#N/A</v>
      </c>
      <c r="AK27" s="390" t="e">
        <f t="shared" si="19"/>
        <v>#N/A</v>
      </c>
      <c r="AL27" s="296"/>
    </row>
    <row r="28" spans="1:44" ht="88.25" customHeight="1" thickBot="1">
      <c r="A28" s="31" t="s">
        <v>271</v>
      </c>
      <c r="B28" s="24" t="s">
        <v>60</v>
      </c>
      <c r="C28" s="24" t="s">
        <v>60</v>
      </c>
      <c r="D28" s="24" t="s">
        <v>47</v>
      </c>
      <c r="E28" s="16" t="s">
        <v>72</v>
      </c>
      <c r="F28" s="17">
        <v>25</v>
      </c>
      <c r="G28" s="38" t="s">
        <v>322</v>
      </c>
      <c r="H28" s="21">
        <v>-1</v>
      </c>
      <c r="I28" s="21">
        <v>-1</v>
      </c>
      <c r="J28" s="21">
        <v>-1</v>
      </c>
      <c r="K28" s="21"/>
      <c r="L28" s="181" t="e">
        <f t="shared" si="10"/>
        <v>#N/A</v>
      </c>
      <c r="M28" s="42" t="e">
        <f t="shared" si="0"/>
        <v>#N/A</v>
      </c>
      <c r="N28" s="43" t="e">
        <f t="shared" si="1"/>
        <v>#N/A</v>
      </c>
      <c r="O28" s="43" t="e">
        <f t="shared" si="2"/>
        <v>#N/A</v>
      </c>
      <c r="P28" s="44">
        <v>-1</v>
      </c>
      <c r="Q28" s="44">
        <v>-1</v>
      </c>
      <c r="R28" s="181" t="e">
        <f t="shared" si="8"/>
        <v>#N/A</v>
      </c>
      <c r="S28" s="42" t="e">
        <f t="shared" si="3"/>
        <v>#N/A</v>
      </c>
      <c r="T28" s="295"/>
      <c r="U28" s="188" t="s">
        <v>903</v>
      </c>
      <c r="V28" s="188" t="s">
        <v>775</v>
      </c>
      <c r="Z28" s="21"/>
      <c r="AA28" s="21"/>
      <c r="AB28" s="21"/>
      <c r="AC28" s="21"/>
      <c r="AD28" s="181" t="e">
        <f t="shared" si="14"/>
        <v>#N/A</v>
      </c>
      <c r="AE28" s="42" t="e">
        <f t="shared" si="4"/>
        <v>#N/A</v>
      </c>
      <c r="AF28" s="43" t="e">
        <f t="shared" si="5"/>
        <v>#N/A</v>
      </c>
      <c r="AG28" s="43" t="e">
        <f t="shared" si="6"/>
        <v>#N/A</v>
      </c>
      <c r="AH28" s="44"/>
      <c r="AI28" s="44"/>
      <c r="AJ28" s="181" t="e">
        <f t="shared" si="9"/>
        <v>#N/A</v>
      </c>
      <c r="AK28" s="390" t="e">
        <f t="shared" si="19"/>
        <v>#N/A</v>
      </c>
      <c r="AL28" s="296"/>
      <c r="AM28" s="188" t="s">
        <v>904</v>
      </c>
    </row>
    <row r="29" spans="1:44" ht="240" customHeight="1" thickBot="1">
      <c r="A29" s="31" t="s">
        <v>271</v>
      </c>
      <c r="B29" s="24" t="s">
        <v>60</v>
      </c>
      <c r="C29" s="24"/>
      <c r="D29" s="24" t="s">
        <v>54</v>
      </c>
      <c r="E29" s="16" t="s">
        <v>73</v>
      </c>
      <c r="F29" s="17">
        <v>26</v>
      </c>
      <c r="G29" s="38" t="s">
        <v>330</v>
      </c>
      <c r="H29" s="21"/>
      <c r="I29" s="21"/>
      <c r="J29" s="21"/>
      <c r="K29" s="34"/>
      <c r="L29" s="181" t="e">
        <f t="shared" si="10"/>
        <v>#N/A</v>
      </c>
      <c r="M29" s="42" t="e">
        <f t="shared" si="0"/>
        <v>#N/A</v>
      </c>
      <c r="N29" s="43" t="e">
        <f t="shared" si="1"/>
        <v>#N/A</v>
      </c>
      <c r="O29" s="43" t="e">
        <f t="shared" si="2"/>
        <v>#N/A</v>
      </c>
      <c r="P29" s="44"/>
      <c r="Q29" s="44"/>
      <c r="R29" s="181" t="e">
        <f t="shared" si="8"/>
        <v>#N/A</v>
      </c>
      <c r="S29" s="42" t="e">
        <f t="shared" si="3"/>
        <v>#N/A</v>
      </c>
      <c r="T29" s="295"/>
      <c r="Z29" s="21"/>
      <c r="AA29" s="21"/>
      <c r="AB29" s="21"/>
      <c r="AC29" s="34"/>
      <c r="AD29" s="181" t="e">
        <f t="shared" si="14"/>
        <v>#N/A</v>
      </c>
      <c r="AE29" s="42" t="e">
        <f t="shared" si="4"/>
        <v>#N/A</v>
      </c>
      <c r="AF29" s="43" t="e">
        <f t="shared" si="5"/>
        <v>#N/A</v>
      </c>
      <c r="AG29" s="43" t="e">
        <f t="shared" si="6"/>
        <v>#N/A</v>
      </c>
      <c r="AH29" s="44"/>
      <c r="AI29" s="44"/>
      <c r="AJ29" s="181" t="e">
        <f t="shared" si="9"/>
        <v>#N/A</v>
      </c>
      <c r="AK29" s="390" t="e">
        <f t="shared" si="19"/>
        <v>#N/A</v>
      </c>
      <c r="AL29" s="296"/>
    </row>
    <row r="30" spans="1:44" ht="120" customHeight="1" thickBot="1">
      <c r="A30" s="31" t="s">
        <v>271</v>
      </c>
      <c r="B30" s="24" t="s">
        <v>60</v>
      </c>
      <c r="C30" s="24"/>
      <c r="D30" s="24" t="s">
        <v>54</v>
      </c>
      <c r="E30" s="16" t="s">
        <v>74</v>
      </c>
      <c r="F30" s="17">
        <v>27</v>
      </c>
      <c r="G30" s="38" t="s">
        <v>258</v>
      </c>
      <c r="H30" s="21"/>
      <c r="I30" s="21"/>
      <c r="J30" s="21"/>
      <c r="K30" s="21"/>
      <c r="L30" s="181" t="e">
        <f t="shared" si="10"/>
        <v>#N/A</v>
      </c>
      <c r="M30" s="42" t="e">
        <f t="shared" si="0"/>
        <v>#N/A</v>
      </c>
      <c r="N30" s="43" t="e">
        <f t="shared" si="1"/>
        <v>#N/A</v>
      </c>
      <c r="O30" s="43" t="e">
        <f t="shared" si="2"/>
        <v>#N/A</v>
      </c>
      <c r="P30" s="44"/>
      <c r="Q30" s="44"/>
      <c r="R30" s="181" t="e">
        <f t="shared" si="8"/>
        <v>#N/A</v>
      </c>
      <c r="S30" s="42" t="e">
        <f t="shared" si="3"/>
        <v>#N/A</v>
      </c>
      <c r="T30" s="295"/>
      <c r="Z30" s="21"/>
      <c r="AA30" s="21"/>
      <c r="AB30" s="21"/>
      <c r="AC30" s="21"/>
      <c r="AD30" s="181" t="e">
        <f t="shared" si="14"/>
        <v>#N/A</v>
      </c>
      <c r="AE30" s="42" t="e">
        <f t="shared" si="4"/>
        <v>#N/A</v>
      </c>
      <c r="AF30" s="43" t="e">
        <f t="shared" si="5"/>
        <v>#N/A</v>
      </c>
      <c r="AG30" s="43" t="e">
        <f t="shared" si="6"/>
        <v>#N/A</v>
      </c>
      <c r="AH30" s="44"/>
      <c r="AI30" s="44"/>
      <c r="AJ30" s="181" t="e">
        <f t="shared" si="9"/>
        <v>#N/A</v>
      </c>
      <c r="AK30" s="390" t="e">
        <f t="shared" si="19"/>
        <v>#N/A</v>
      </c>
      <c r="AL30" s="296"/>
    </row>
    <row r="31" spans="1:44" ht="105" customHeight="1" thickBot="1">
      <c r="A31" s="31" t="s">
        <v>271</v>
      </c>
      <c r="B31" s="24" t="s">
        <v>60</v>
      </c>
      <c r="C31" s="24"/>
      <c r="D31" s="24" t="s">
        <v>54</v>
      </c>
      <c r="E31" s="16" t="s">
        <v>75</v>
      </c>
      <c r="F31" s="17">
        <v>28</v>
      </c>
      <c r="G31" s="38" t="s">
        <v>332</v>
      </c>
      <c r="H31" s="21"/>
      <c r="I31" s="21"/>
      <c r="J31" s="21"/>
      <c r="K31" s="21"/>
      <c r="L31" s="181" t="e">
        <f t="shared" si="10"/>
        <v>#N/A</v>
      </c>
      <c r="M31" s="42" t="e">
        <f t="shared" si="0"/>
        <v>#N/A</v>
      </c>
      <c r="N31" s="43" t="e">
        <f t="shared" si="1"/>
        <v>#N/A</v>
      </c>
      <c r="O31" s="43" t="e">
        <f t="shared" si="2"/>
        <v>#N/A</v>
      </c>
      <c r="P31" s="44"/>
      <c r="Q31" s="44"/>
      <c r="R31" s="181" t="e">
        <f t="shared" si="8"/>
        <v>#N/A</v>
      </c>
      <c r="S31" s="42" t="e">
        <f t="shared" si="3"/>
        <v>#N/A</v>
      </c>
      <c r="T31" s="295"/>
      <c r="Z31" s="21"/>
      <c r="AA31" s="21"/>
      <c r="AB31" s="21"/>
      <c r="AC31" s="21"/>
      <c r="AD31" s="181" t="e">
        <f t="shared" si="14"/>
        <v>#N/A</v>
      </c>
      <c r="AE31" s="42" t="e">
        <f t="shared" si="4"/>
        <v>#N/A</v>
      </c>
      <c r="AF31" s="43" t="e">
        <f t="shared" si="5"/>
        <v>#N/A</v>
      </c>
      <c r="AG31" s="43" t="e">
        <f t="shared" si="6"/>
        <v>#N/A</v>
      </c>
      <c r="AH31" s="44"/>
      <c r="AI31" s="44"/>
      <c r="AJ31" s="181" t="e">
        <f t="shared" si="9"/>
        <v>#N/A</v>
      </c>
      <c r="AK31" s="390" t="e">
        <f t="shared" si="19"/>
        <v>#N/A</v>
      </c>
      <c r="AL31" s="296"/>
    </row>
    <row r="32" spans="1:44" ht="372.75" customHeight="1" thickBot="1">
      <c r="A32" s="31" t="s">
        <v>271</v>
      </c>
      <c r="B32" s="24" t="s">
        <v>60</v>
      </c>
      <c r="C32" s="24"/>
      <c r="D32" s="24" t="s">
        <v>54</v>
      </c>
      <c r="E32" s="16" t="s">
        <v>76</v>
      </c>
      <c r="F32" s="17">
        <v>29</v>
      </c>
      <c r="G32" s="38" t="s">
        <v>333</v>
      </c>
      <c r="H32" s="21"/>
      <c r="I32" s="21"/>
      <c r="J32" s="21"/>
      <c r="K32" s="21"/>
      <c r="L32" s="181" t="e">
        <f t="shared" si="10"/>
        <v>#N/A</v>
      </c>
      <c r="M32" s="42" t="e">
        <f t="shared" si="0"/>
        <v>#N/A</v>
      </c>
      <c r="N32" s="43" t="e">
        <f t="shared" si="1"/>
        <v>#N/A</v>
      </c>
      <c r="O32" s="43" t="e">
        <f t="shared" si="2"/>
        <v>#N/A</v>
      </c>
      <c r="P32" s="44"/>
      <c r="Q32" s="44"/>
      <c r="R32" s="181" t="e">
        <f t="shared" si="8"/>
        <v>#N/A</v>
      </c>
      <c r="S32" s="42" t="e">
        <f t="shared" si="3"/>
        <v>#N/A</v>
      </c>
      <c r="T32" s="295"/>
      <c r="Z32" s="21"/>
      <c r="AA32" s="21"/>
      <c r="AB32" s="21"/>
      <c r="AC32" s="21"/>
      <c r="AD32" s="181" t="e">
        <f t="shared" si="14"/>
        <v>#N/A</v>
      </c>
      <c r="AE32" s="42" t="e">
        <f t="shared" si="4"/>
        <v>#N/A</v>
      </c>
      <c r="AF32" s="43" t="e">
        <f t="shared" si="5"/>
        <v>#N/A</v>
      </c>
      <c r="AG32" s="43" t="e">
        <f t="shared" si="6"/>
        <v>#N/A</v>
      </c>
      <c r="AH32" s="44"/>
      <c r="AI32" s="44"/>
      <c r="AJ32" s="181" t="e">
        <f t="shared" si="9"/>
        <v>#N/A</v>
      </c>
      <c r="AK32" s="390" t="e">
        <f t="shared" si="19"/>
        <v>#N/A</v>
      </c>
      <c r="AL32" s="296"/>
    </row>
    <row r="33" spans="1:39" ht="120.75" customHeight="1" thickBot="1">
      <c r="A33" s="29" t="s">
        <v>205</v>
      </c>
      <c r="B33" s="24" t="s">
        <v>77</v>
      </c>
      <c r="C33" s="24"/>
      <c r="D33" s="24" t="s">
        <v>39</v>
      </c>
      <c r="E33" s="16" t="s">
        <v>78</v>
      </c>
      <c r="F33" s="17">
        <v>30</v>
      </c>
      <c r="G33" s="38" t="s">
        <v>336</v>
      </c>
      <c r="H33" s="21"/>
      <c r="I33" s="21"/>
      <c r="J33" s="21"/>
      <c r="K33" s="34"/>
      <c r="L33" s="181" t="e">
        <f t="shared" si="10"/>
        <v>#N/A</v>
      </c>
      <c r="M33" s="42" t="e">
        <f t="shared" si="0"/>
        <v>#N/A</v>
      </c>
      <c r="N33" s="43" t="e">
        <f t="shared" si="1"/>
        <v>#N/A</v>
      </c>
      <c r="O33" s="43" t="e">
        <f t="shared" si="2"/>
        <v>#N/A</v>
      </c>
      <c r="P33" s="44"/>
      <c r="Q33" s="44"/>
      <c r="R33" s="181" t="e">
        <f t="shared" si="8"/>
        <v>#N/A</v>
      </c>
      <c r="S33" s="42" t="e">
        <f t="shared" si="3"/>
        <v>#N/A</v>
      </c>
      <c r="T33" s="295"/>
      <c r="Z33" s="21"/>
      <c r="AA33" s="21"/>
      <c r="AB33" s="21"/>
      <c r="AC33" s="34"/>
      <c r="AD33" s="181" t="e">
        <f t="shared" si="14"/>
        <v>#N/A</v>
      </c>
      <c r="AE33" s="42" t="e">
        <f t="shared" si="4"/>
        <v>#N/A</v>
      </c>
      <c r="AF33" s="43" t="e">
        <f t="shared" si="5"/>
        <v>#N/A</v>
      </c>
      <c r="AG33" s="43" t="e">
        <f t="shared" si="6"/>
        <v>#N/A</v>
      </c>
      <c r="AH33" s="44"/>
      <c r="AI33" s="44"/>
      <c r="AJ33" s="181" t="e">
        <f t="shared" si="9"/>
        <v>#N/A</v>
      </c>
      <c r="AK33" s="390" t="e">
        <f t="shared" si="19"/>
        <v>#N/A</v>
      </c>
      <c r="AL33" s="296"/>
    </row>
    <row r="34" spans="1:39" ht="88.25" customHeight="1" thickBot="1">
      <c r="A34" s="29" t="s">
        <v>319</v>
      </c>
      <c r="B34" s="24" t="s">
        <v>77</v>
      </c>
      <c r="C34" s="24"/>
      <c r="D34" s="24" t="s">
        <v>39</v>
      </c>
      <c r="E34" s="18" t="s">
        <v>79</v>
      </c>
      <c r="F34" s="17">
        <v>31</v>
      </c>
      <c r="G34" s="38"/>
      <c r="H34" s="21"/>
      <c r="I34" s="21"/>
      <c r="J34" s="21"/>
      <c r="K34" s="34"/>
      <c r="L34" s="181" t="e">
        <f t="shared" si="10"/>
        <v>#N/A</v>
      </c>
      <c r="M34" s="42" t="e">
        <f t="shared" si="0"/>
        <v>#N/A</v>
      </c>
      <c r="N34" s="43" t="e">
        <f t="shared" si="1"/>
        <v>#N/A</v>
      </c>
      <c r="O34" s="43" t="e">
        <f t="shared" si="2"/>
        <v>#N/A</v>
      </c>
      <c r="P34" s="44"/>
      <c r="Q34" s="44"/>
      <c r="R34" s="181" t="e">
        <f t="shared" si="8"/>
        <v>#N/A</v>
      </c>
      <c r="S34" s="42" t="e">
        <f t="shared" si="3"/>
        <v>#N/A</v>
      </c>
      <c r="T34" s="295"/>
      <c r="Z34" s="21"/>
      <c r="AA34" s="21"/>
      <c r="AB34" s="21"/>
      <c r="AC34" s="34"/>
      <c r="AD34" s="181" t="e">
        <f t="shared" si="14"/>
        <v>#N/A</v>
      </c>
      <c r="AE34" s="42" t="e">
        <f t="shared" si="4"/>
        <v>#N/A</v>
      </c>
      <c r="AF34" s="43" t="e">
        <f t="shared" si="5"/>
        <v>#N/A</v>
      </c>
      <c r="AG34" s="43" t="e">
        <f t="shared" si="6"/>
        <v>#N/A</v>
      </c>
      <c r="AH34" s="44"/>
      <c r="AI34" s="44"/>
      <c r="AJ34" s="181" t="e">
        <f t="shared" si="9"/>
        <v>#N/A</v>
      </c>
      <c r="AK34" s="390" t="e">
        <f t="shared" si="19"/>
        <v>#N/A</v>
      </c>
      <c r="AL34" s="296"/>
    </row>
    <row r="35" spans="1:39" ht="258" customHeight="1" thickBot="1">
      <c r="A35" s="29" t="s">
        <v>205</v>
      </c>
      <c r="B35" s="24" t="s">
        <v>77</v>
      </c>
      <c r="C35" s="24"/>
      <c r="D35" s="24" t="s">
        <v>39</v>
      </c>
      <c r="E35" s="18" t="s">
        <v>80</v>
      </c>
      <c r="F35" s="17">
        <v>32</v>
      </c>
      <c r="G35" s="38" t="s">
        <v>342</v>
      </c>
      <c r="H35" s="21">
        <v>1</v>
      </c>
      <c r="I35" s="21">
        <v>1</v>
      </c>
      <c r="J35" s="21">
        <v>1</v>
      </c>
      <c r="K35" s="21"/>
      <c r="L35" s="181" t="e">
        <f t="shared" si="10"/>
        <v>#N/A</v>
      </c>
      <c r="M35" s="42" t="e">
        <f t="shared" si="0"/>
        <v>#N/A</v>
      </c>
      <c r="N35" s="43" t="e">
        <f t="shared" si="1"/>
        <v>#N/A</v>
      </c>
      <c r="O35" s="43" t="e">
        <f t="shared" si="2"/>
        <v>#N/A</v>
      </c>
      <c r="P35" s="44">
        <v>3</v>
      </c>
      <c r="Q35" s="44">
        <v>3</v>
      </c>
      <c r="R35" s="181" t="e">
        <f t="shared" si="8"/>
        <v>#N/A</v>
      </c>
      <c r="S35" s="42" t="e">
        <f t="shared" si="3"/>
        <v>#N/A</v>
      </c>
      <c r="T35" s="295" t="s">
        <v>174</v>
      </c>
      <c r="U35" s="300" t="s">
        <v>175</v>
      </c>
      <c r="Z35" s="21">
        <v>1</v>
      </c>
      <c r="AA35" s="21">
        <v>1</v>
      </c>
      <c r="AB35" s="21">
        <v>1</v>
      </c>
      <c r="AC35" s="21"/>
      <c r="AD35" s="181" t="e">
        <f t="shared" si="14"/>
        <v>#N/A</v>
      </c>
      <c r="AE35" s="42" t="e">
        <f t="shared" si="4"/>
        <v>#N/A</v>
      </c>
      <c r="AF35" s="43" t="e">
        <f t="shared" si="5"/>
        <v>#N/A</v>
      </c>
      <c r="AG35" s="43" t="e">
        <f t="shared" si="6"/>
        <v>#N/A</v>
      </c>
      <c r="AH35" s="44">
        <v>3</v>
      </c>
      <c r="AI35" s="44">
        <v>3</v>
      </c>
      <c r="AJ35" s="181" t="e">
        <f t="shared" si="9"/>
        <v>#N/A</v>
      </c>
      <c r="AK35" s="390" t="e">
        <f t="shared" si="19"/>
        <v>#N/A</v>
      </c>
      <c r="AL35" s="296" t="s">
        <v>174</v>
      </c>
      <c r="AM35" s="300" t="s">
        <v>175</v>
      </c>
    </row>
    <row r="36" spans="1:39" ht="210" customHeight="1" thickBot="1">
      <c r="A36" s="29" t="s">
        <v>205</v>
      </c>
      <c r="B36" s="24" t="s">
        <v>77</v>
      </c>
      <c r="C36" s="24" t="s">
        <v>77</v>
      </c>
      <c r="D36" s="24" t="s">
        <v>39</v>
      </c>
      <c r="E36" s="18" t="s">
        <v>81</v>
      </c>
      <c r="F36" s="17">
        <v>33</v>
      </c>
      <c r="G36" s="38" t="s">
        <v>905</v>
      </c>
      <c r="H36" s="21">
        <v>1</v>
      </c>
      <c r="I36" s="21">
        <v>1</v>
      </c>
      <c r="J36" s="21">
        <v>1</v>
      </c>
      <c r="K36" s="34" t="s">
        <v>165</v>
      </c>
      <c r="L36" s="181" t="e">
        <f t="shared" si="10"/>
        <v>#N/A</v>
      </c>
      <c r="M36" s="42" t="e">
        <f t="shared" ref="M36:M67" si="20">VLOOKUP(N36*J36,biorisk,3,FALSE)</f>
        <v>#N/A</v>
      </c>
      <c r="N36" s="43" t="e">
        <f t="shared" ref="N36:N67" si="21">VLOOKUP(H36*I36,likelihood,2,FALSE)</f>
        <v>#N/A</v>
      </c>
      <c r="O36" s="43" t="e">
        <f t="shared" ref="O36:O67" si="22">VLOOKUP(N36*J36,biorisk,2,FALSE)</f>
        <v>#N/A</v>
      </c>
      <c r="P36" s="44">
        <v>3</v>
      </c>
      <c r="Q36" s="44">
        <v>3</v>
      </c>
      <c r="R36" s="181" t="e">
        <f t="shared" si="8"/>
        <v>#N/A</v>
      </c>
      <c r="S36" s="42" t="e">
        <f t="shared" ref="S36:S67" si="23">VLOOKUP(O36&amp;Q36,futurerisk,3,FALSE)</f>
        <v>#N/A</v>
      </c>
      <c r="T36" s="295"/>
      <c r="U36" s="188" t="s">
        <v>906</v>
      </c>
      <c r="Z36" s="21">
        <v>1</v>
      </c>
      <c r="AA36" s="21">
        <v>1</v>
      </c>
      <c r="AB36" s="21">
        <v>1</v>
      </c>
      <c r="AC36" s="34" t="s">
        <v>165</v>
      </c>
      <c r="AD36" s="181" t="e">
        <f t="shared" si="14"/>
        <v>#N/A</v>
      </c>
      <c r="AE36" s="42" t="e">
        <f t="shared" ref="AE36:AE67" si="24">VLOOKUP(AF36*AB36,biorisk,3,FALSE)</f>
        <v>#N/A</v>
      </c>
      <c r="AF36" s="43" t="e">
        <f t="shared" ref="AF36:AF67" si="25">VLOOKUP(Z36*AA36,likelihood,2,FALSE)</f>
        <v>#N/A</v>
      </c>
      <c r="AG36" s="43" t="e">
        <f t="shared" ref="AG36:AG67" si="26">VLOOKUP(AF36*AB36,biorisk,2,FALSE)</f>
        <v>#N/A</v>
      </c>
      <c r="AH36" s="44">
        <v>3</v>
      </c>
      <c r="AI36" s="44">
        <v>3</v>
      </c>
      <c r="AJ36" s="181" t="e">
        <f t="shared" si="9"/>
        <v>#N/A</v>
      </c>
      <c r="AK36" s="390" t="e">
        <f t="shared" si="19"/>
        <v>#N/A</v>
      </c>
      <c r="AL36" s="296"/>
      <c r="AM36" s="188" t="s">
        <v>906</v>
      </c>
    </row>
    <row r="37" spans="1:39" ht="118.5" customHeight="1" thickBot="1">
      <c r="A37" s="29" t="s">
        <v>205</v>
      </c>
      <c r="B37" s="24" t="s">
        <v>77</v>
      </c>
      <c r="C37" s="24" t="s">
        <v>77</v>
      </c>
      <c r="D37" s="24" t="s">
        <v>39</v>
      </c>
      <c r="E37" s="18" t="s">
        <v>82</v>
      </c>
      <c r="F37" s="17">
        <v>34</v>
      </c>
      <c r="G37" s="38" t="s">
        <v>363</v>
      </c>
      <c r="H37" s="21">
        <v>1</v>
      </c>
      <c r="I37" s="21">
        <v>1</v>
      </c>
      <c r="J37" s="21">
        <v>1</v>
      </c>
      <c r="K37" s="21"/>
      <c r="L37" s="181" t="e">
        <f t="shared" si="10"/>
        <v>#N/A</v>
      </c>
      <c r="M37" s="42" t="e">
        <f t="shared" si="20"/>
        <v>#N/A</v>
      </c>
      <c r="N37" s="43" t="e">
        <f t="shared" si="21"/>
        <v>#N/A</v>
      </c>
      <c r="O37" s="43" t="e">
        <f t="shared" si="22"/>
        <v>#N/A</v>
      </c>
      <c r="P37" s="44">
        <v>3</v>
      </c>
      <c r="Q37" s="44">
        <v>3</v>
      </c>
      <c r="R37" s="181" t="e">
        <f t="shared" si="8"/>
        <v>#N/A</v>
      </c>
      <c r="S37" s="42" t="e">
        <f t="shared" si="23"/>
        <v>#N/A</v>
      </c>
      <c r="T37" s="295" t="s">
        <v>174</v>
      </c>
      <c r="U37" s="300" t="s">
        <v>175</v>
      </c>
      <c r="Z37" s="21">
        <v>1</v>
      </c>
      <c r="AA37" s="21">
        <v>1</v>
      </c>
      <c r="AB37" s="21">
        <v>1</v>
      </c>
      <c r="AC37" s="21"/>
      <c r="AD37" s="181" t="e">
        <f t="shared" si="14"/>
        <v>#N/A</v>
      </c>
      <c r="AE37" s="42" t="e">
        <f t="shared" si="24"/>
        <v>#N/A</v>
      </c>
      <c r="AF37" s="43" t="e">
        <f t="shared" si="25"/>
        <v>#N/A</v>
      </c>
      <c r="AG37" s="43" t="e">
        <f t="shared" si="26"/>
        <v>#N/A</v>
      </c>
      <c r="AH37" s="44">
        <v>3</v>
      </c>
      <c r="AI37" s="44">
        <v>3</v>
      </c>
      <c r="AJ37" s="181" t="e">
        <f t="shared" si="9"/>
        <v>#N/A</v>
      </c>
      <c r="AK37" s="390" t="e">
        <f t="shared" si="19"/>
        <v>#N/A</v>
      </c>
      <c r="AL37" s="296" t="s">
        <v>174</v>
      </c>
      <c r="AM37" s="300" t="s">
        <v>175</v>
      </c>
    </row>
    <row r="38" spans="1:39" ht="142.5" customHeight="1" thickBot="1">
      <c r="A38" s="29" t="s">
        <v>205</v>
      </c>
      <c r="B38" s="24" t="s">
        <v>77</v>
      </c>
      <c r="C38" s="24" t="s">
        <v>77</v>
      </c>
      <c r="D38" s="24" t="s">
        <v>39</v>
      </c>
      <c r="E38" s="18" t="s">
        <v>83</v>
      </c>
      <c r="F38" s="17">
        <v>35</v>
      </c>
      <c r="G38" s="38" t="s">
        <v>373</v>
      </c>
      <c r="H38" s="21"/>
      <c r="I38" s="21"/>
      <c r="J38" s="21"/>
      <c r="K38" s="21"/>
      <c r="L38" s="181" t="e">
        <f t="shared" si="10"/>
        <v>#N/A</v>
      </c>
      <c r="M38" s="42" t="e">
        <f t="shared" si="20"/>
        <v>#N/A</v>
      </c>
      <c r="N38" s="43" t="e">
        <f t="shared" si="21"/>
        <v>#N/A</v>
      </c>
      <c r="O38" s="43" t="e">
        <f t="shared" si="22"/>
        <v>#N/A</v>
      </c>
      <c r="P38" s="44"/>
      <c r="Q38" s="21"/>
      <c r="R38" s="181" t="e">
        <f t="shared" si="8"/>
        <v>#N/A</v>
      </c>
      <c r="S38" s="42" t="e">
        <f t="shared" si="23"/>
        <v>#N/A</v>
      </c>
      <c r="T38" s="295"/>
      <c r="U38" s="188" t="s">
        <v>907</v>
      </c>
      <c r="Z38" s="21"/>
      <c r="AA38" s="21"/>
      <c r="AB38" s="21"/>
      <c r="AC38" s="21"/>
      <c r="AD38" s="181" t="e">
        <f t="shared" si="14"/>
        <v>#N/A</v>
      </c>
      <c r="AE38" s="42" t="e">
        <f t="shared" si="24"/>
        <v>#N/A</v>
      </c>
      <c r="AF38" s="43" t="e">
        <f t="shared" si="25"/>
        <v>#N/A</v>
      </c>
      <c r="AG38" s="43" t="e">
        <f t="shared" si="26"/>
        <v>#N/A</v>
      </c>
      <c r="AH38" s="21"/>
      <c r="AI38" s="21"/>
      <c r="AJ38" s="181" t="e">
        <f t="shared" si="9"/>
        <v>#N/A</v>
      </c>
      <c r="AK38" s="390" t="e">
        <f t="shared" si="19"/>
        <v>#N/A</v>
      </c>
      <c r="AL38" s="296"/>
      <c r="AM38" s="188" t="s">
        <v>907</v>
      </c>
    </row>
    <row r="39" spans="1:39" ht="390.75" customHeight="1" thickBot="1">
      <c r="A39" s="29" t="s">
        <v>205</v>
      </c>
      <c r="B39" s="24" t="s">
        <v>77</v>
      </c>
      <c r="C39" s="24" t="s">
        <v>77</v>
      </c>
      <c r="D39" s="24" t="s">
        <v>47</v>
      </c>
      <c r="E39" s="18" t="s">
        <v>84</v>
      </c>
      <c r="F39" s="17">
        <v>36</v>
      </c>
      <c r="G39" s="38" t="s">
        <v>384</v>
      </c>
      <c r="H39" s="21">
        <v>3</v>
      </c>
      <c r="I39" s="21">
        <v>5</v>
      </c>
      <c r="J39" s="21">
        <v>2</v>
      </c>
      <c r="K39" s="34" t="s">
        <v>165</v>
      </c>
      <c r="L39" s="181" t="e">
        <f t="shared" si="10"/>
        <v>#N/A</v>
      </c>
      <c r="M39" s="42" t="e">
        <f t="shared" si="20"/>
        <v>#N/A</v>
      </c>
      <c r="N39" s="43" t="e">
        <f t="shared" si="21"/>
        <v>#N/A</v>
      </c>
      <c r="O39" s="43" t="e">
        <f t="shared" si="22"/>
        <v>#N/A</v>
      </c>
      <c r="P39" s="44">
        <v>4</v>
      </c>
      <c r="Q39" s="44">
        <v>4</v>
      </c>
      <c r="R39" s="181" t="e">
        <f t="shared" si="8"/>
        <v>#N/A</v>
      </c>
      <c r="S39" s="42" t="e">
        <f t="shared" si="23"/>
        <v>#N/A</v>
      </c>
      <c r="T39" s="295"/>
      <c r="U39" s="188" t="s">
        <v>908</v>
      </c>
      <c r="Y39" s="188" t="s">
        <v>909</v>
      </c>
      <c r="Z39" s="21">
        <v>3</v>
      </c>
      <c r="AA39" s="21">
        <v>5</v>
      </c>
      <c r="AB39" s="21">
        <v>2</v>
      </c>
      <c r="AC39" s="34" t="s">
        <v>165</v>
      </c>
      <c r="AD39" s="181" t="e">
        <f t="shared" si="14"/>
        <v>#N/A</v>
      </c>
      <c r="AE39" s="42" t="e">
        <f t="shared" si="24"/>
        <v>#N/A</v>
      </c>
      <c r="AF39" s="43" t="e">
        <f t="shared" si="25"/>
        <v>#N/A</v>
      </c>
      <c r="AG39" s="43" t="e">
        <f t="shared" si="26"/>
        <v>#N/A</v>
      </c>
      <c r="AH39" s="44">
        <v>4</v>
      </c>
      <c r="AI39" s="44">
        <v>4</v>
      </c>
      <c r="AJ39" s="181" t="e">
        <f t="shared" si="9"/>
        <v>#N/A</v>
      </c>
      <c r="AK39" s="390" t="e">
        <f t="shared" si="19"/>
        <v>#N/A</v>
      </c>
      <c r="AL39" s="296"/>
      <c r="AM39" s="188" t="s">
        <v>910</v>
      </c>
    </row>
    <row r="40" spans="1:39" ht="402" customHeight="1" thickBot="1">
      <c r="A40" s="29" t="s">
        <v>205</v>
      </c>
      <c r="B40" s="24" t="s">
        <v>77</v>
      </c>
      <c r="C40" s="24" t="s">
        <v>77</v>
      </c>
      <c r="D40" s="24" t="s">
        <v>47</v>
      </c>
      <c r="E40" s="18" t="s">
        <v>85</v>
      </c>
      <c r="F40" s="17">
        <v>37</v>
      </c>
      <c r="G40" s="37" t="s">
        <v>395</v>
      </c>
      <c r="H40" s="21">
        <v>3</v>
      </c>
      <c r="I40" s="21">
        <v>5</v>
      </c>
      <c r="J40" s="21">
        <v>2</v>
      </c>
      <c r="K40" s="34" t="s">
        <v>165</v>
      </c>
      <c r="L40" s="181" t="e">
        <f t="shared" si="10"/>
        <v>#N/A</v>
      </c>
      <c r="M40" s="42" t="e">
        <f t="shared" si="20"/>
        <v>#N/A</v>
      </c>
      <c r="N40" s="43" t="e">
        <f t="shared" si="21"/>
        <v>#N/A</v>
      </c>
      <c r="O40" s="43" t="e">
        <f t="shared" si="22"/>
        <v>#N/A</v>
      </c>
      <c r="P40" s="44">
        <v>4</v>
      </c>
      <c r="Q40" s="44">
        <v>4</v>
      </c>
      <c r="R40" s="181" t="e">
        <f t="shared" si="8"/>
        <v>#N/A</v>
      </c>
      <c r="S40" s="42" t="e">
        <f t="shared" si="23"/>
        <v>#N/A</v>
      </c>
      <c r="T40" s="295"/>
      <c r="U40" s="188" t="s">
        <v>911</v>
      </c>
      <c r="Z40" s="21">
        <v>3</v>
      </c>
      <c r="AA40" s="21">
        <v>5</v>
      </c>
      <c r="AB40" s="21">
        <v>2</v>
      </c>
      <c r="AC40" s="34" t="s">
        <v>165</v>
      </c>
      <c r="AD40" s="181" t="e">
        <f t="shared" si="14"/>
        <v>#N/A</v>
      </c>
      <c r="AE40" s="42" t="e">
        <f t="shared" si="24"/>
        <v>#N/A</v>
      </c>
      <c r="AF40" s="43" t="e">
        <f t="shared" si="25"/>
        <v>#N/A</v>
      </c>
      <c r="AG40" s="43" t="e">
        <f t="shared" si="26"/>
        <v>#N/A</v>
      </c>
      <c r="AH40" s="44">
        <v>4</v>
      </c>
      <c r="AI40" s="44">
        <v>4</v>
      </c>
      <c r="AJ40" s="181" t="e">
        <f t="shared" si="9"/>
        <v>#N/A</v>
      </c>
      <c r="AK40" s="390" t="e">
        <f t="shared" si="19"/>
        <v>#N/A</v>
      </c>
      <c r="AL40" s="296"/>
      <c r="AM40" s="217" t="s">
        <v>911</v>
      </c>
    </row>
    <row r="41" spans="1:39" ht="88.25" customHeight="1" thickBot="1">
      <c r="A41" s="29" t="s">
        <v>404</v>
      </c>
      <c r="B41" s="24" t="s">
        <v>77</v>
      </c>
      <c r="C41" s="24" t="s">
        <v>77</v>
      </c>
      <c r="D41" s="24" t="s">
        <v>47</v>
      </c>
      <c r="E41" s="18" t="s">
        <v>86</v>
      </c>
      <c r="F41" s="17">
        <v>38</v>
      </c>
      <c r="G41" s="38" t="s">
        <v>912</v>
      </c>
      <c r="H41" s="21">
        <v>3</v>
      </c>
      <c r="I41" s="21">
        <v>5</v>
      </c>
      <c r="J41" s="21">
        <v>2</v>
      </c>
      <c r="K41" s="34" t="s">
        <v>165</v>
      </c>
      <c r="L41" s="181" t="e">
        <f t="shared" si="10"/>
        <v>#N/A</v>
      </c>
      <c r="M41" s="42" t="e">
        <f t="shared" si="20"/>
        <v>#N/A</v>
      </c>
      <c r="N41" s="43" t="e">
        <f t="shared" si="21"/>
        <v>#N/A</v>
      </c>
      <c r="O41" s="43" t="e">
        <f t="shared" si="22"/>
        <v>#N/A</v>
      </c>
      <c r="P41" s="44">
        <v>4</v>
      </c>
      <c r="Q41" s="44">
        <v>4</v>
      </c>
      <c r="R41" s="181" t="e">
        <f t="shared" si="8"/>
        <v>#N/A</v>
      </c>
      <c r="S41" s="42" t="e">
        <f t="shared" si="23"/>
        <v>#N/A</v>
      </c>
      <c r="T41" s="295"/>
      <c r="U41" s="188" t="s">
        <v>913</v>
      </c>
      <c r="Z41" s="21">
        <v>3</v>
      </c>
      <c r="AA41" s="21">
        <v>5</v>
      </c>
      <c r="AB41" s="21">
        <v>2</v>
      </c>
      <c r="AC41" s="34" t="s">
        <v>165</v>
      </c>
      <c r="AD41" s="181" t="e">
        <f t="shared" si="14"/>
        <v>#N/A</v>
      </c>
      <c r="AE41" s="42" t="e">
        <f t="shared" si="24"/>
        <v>#N/A</v>
      </c>
      <c r="AF41" s="43" t="e">
        <f t="shared" si="25"/>
        <v>#N/A</v>
      </c>
      <c r="AG41" s="43" t="e">
        <f t="shared" si="26"/>
        <v>#N/A</v>
      </c>
      <c r="AH41" s="44">
        <v>4</v>
      </c>
      <c r="AI41" s="44">
        <v>4</v>
      </c>
      <c r="AJ41" s="181" t="e">
        <f t="shared" si="9"/>
        <v>#N/A</v>
      </c>
      <c r="AK41" s="390" t="e">
        <f t="shared" si="19"/>
        <v>#N/A</v>
      </c>
      <c r="AL41" s="296"/>
      <c r="AM41" s="188" t="s">
        <v>914</v>
      </c>
    </row>
    <row r="42" spans="1:39" ht="150" customHeight="1" thickBot="1">
      <c r="A42" s="29" t="s">
        <v>205</v>
      </c>
      <c r="B42" s="24" t="s">
        <v>77</v>
      </c>
      <c r="C42" s="24" t="s">
        <v>77</v>
      </c>
      <c r="D42" s="24" t="s">
        <v>47</v>
      </c>
      <c r="E42" s="18" t="s">
        <v>87</v>
      </c>
      <c r="F42" s="17">
        <v>39</v>
      </c>
      <c r="G42" s="38" t="s">
        <v>413</v>
      </c>
      <c r="H42" s="21">
        <v>-1</v>
      </c>
      <c r="I42" s="21">
        <v>-1</v>
      </c>
      <c r="J42" s="21">
        <v>-1</v>
      </c>
      <c r="K42" s="34"/>
      <c r="L42" s="181" t="e">
        <f t="shared" si="10"/>
        <v>#N/A</v>
      </c>
      <c r="M42" s="42" t="e">
        <f t="shared" si="20"/>
        <v>#N/A</v>
      </c>
      <c r="N42" s="43" t="e">
        <f t="shared" si="21"/>
        <v>#N/A</v>
      </c>
      <c r="O42" s="43" t="e">
        <f t="shared" si="22"/>
        <v>#N/A</v>
      </c>
      <c r="P42" s="44">
        <v>-1</v>
      </c>
      <c r="Q42" s="44">
        <v>-1</v>
      </c>
      <c r="R42" s="181" t="e">
        <f t="shared" si="8"/>
        <v>#N/A</v>
      </c>
      <c r="S42" s="42" t="e">
        <f t="shared" si="23"/>
        <v>#N/A</v>
      </c>
      <c r="T42" s="295"/>
      <c r="U42" s="188" t="s">
        <v>915</v>
      </c>
      <c r="Y42" s="188" t="s">
        <v>916</v>
      </c>
      <c r="Z42" s="21">
        <v>-1</v>
      </c>
      <c r="AA42" s="21">
        <v>-1</v>
      </c>
      <c r="AB42" s="21">
        <v>-1</v>
      </c>
      <c r="AC42" s="34"/>
      <c r="AD42" s="181" t="e">
        <f t="shared" si="14"/>
        <v>#N/A</v>
      </c>
      <c r="AE42" s="42" t="e">
        <f t="shared" si="24"/>
        <v>#N/A</v>
      </c>
      <c r="AF42" s="43" t="e">
        <f t="shared" si="25"/>
        <v>#N/A</v>
      </c>
      <c r="AG42" s="43" t="e">
        <f t="shared" si="26"/>
        <v>#N/A</v>
      </c>
      <c r="AH42" s="44">
        <v>-1</v>
      </c>
      <c r="AI42" s="44">
        <v>-1</v>
      </c>
      <c r="AJ42" s="181" t="e">
        <f t="shared" si="9"/>
        <v>#N/A</v>
      </c>
      <c r="AK42" s="390" t="e">
        <f t="shared" si="19"/>
        <v>#N/A</v>
      </c>
      <c r="AL42" s="296"/>
      <c r="AM42" s="188" t="s">
        <v>915</v>
      </c>
    </row>
    <row r="43" spans="1:39" ht="96" customHeight="1" thickBot="1">
      <c r="A43" s="29" t="s">
        <v>423</v>
      </c>
      <c r="B43" s="24" t="s">
        <v>77</v>
      </c>
      <c r="C43" s="24" t="s">
        <v>77</v>
      </c>
      <c r="D43" s="24" t="s">
        <v>54</v>
      </c>
      <c r="E43" s="18" t="s">
        <v>88</v>
      </c>
      <c r="F43" s="17">
        <v>40</v>
      </c>
      <c r="G43" s="38" t="s">
        <v>424</v>
      </c>
      <c r="H43" s="21">
        <v>5</v>
      </c>
      <c r="I43" s="21">
        <v>2</v>
      </c>
      <c r="J43" s="21">
        <v>2</v>
      </c>
      <c r="K43" s="21" t="s">
        <v>165</v>
      </c>
      <c r="L43" s="181">
        <f t="shared" si="10"/>
        <v>0</v>
      </c>
      <c r="M43" s="42" t="e">
        <f t="shared" si="20"/>
        <v>#N/A</v>
      </c>
      <c r="N43" s="43">
        <f t="shared" si="21"/>
        <v>0</v>
      </c>
      <c r="O43" s="43" t="e">
        <f t="shared" si="22"/>
        <v>#N/A</v>
      </c>
      <c r="P43" s="44">
        <v>3</v>
      </c>
      <c r="Q43" s="44">
        <v>4</v>
      </c>
      <c r="R43" s="181" t="e">
        <f t="shared" si="8"/>
        <v>#N/A</v>
      </c>
      <c r="S43" s="42" t="e">
        <f t="shared" si="23"/>
        <v>#N/A</v>
      </c>
      <c r="T43" s="295"/>
      <c r="U43" s="188" t="s">
        <v>917</v>
      </c>
      <c r="Z43" s="21">
        <v>5</v>
      </c>
      <c r="AA43" s="21">
        <v>2</v>
      </c>
      <c r="AB43" s="21">
        <v>2</v>
      </c>
      <c r="AC43" s="21" t="s">
        <v>165</v>
      </c>
      <c r="AD43" s="181">
        <f t="shared" si="14"/>
        <v>0</v>
      </c>
      <c r="AE43" s="42" t="e">
        <f t="shared" si="24"/>
        <v>#N/A</v>
      </c>
      <c r="AF43" s="43">
        <f t="shared" si="25"/>
        <v>0</v>
      </c>
      <c r="AG43" s="43" t="e">
        <f t="shared" si="26"/>
        <v>#N/A</v>
      </c>
      <c r="AH43" s="44">
        <v>3</v>
      </c>
      <c r="AI43" s="44">
        <v>4</v>
      </c>
      <c r="AJ43" s="181" t="e">
        <f t="shared" si="9"/>
        <v>#N/A</v>
      </c>
      <c r="AK43" s="390" t="e">
        <f t="shared" si="19"/>
        <v>#N/A</v>
      </c>
      <c r="AL43" s="296"/>
      <c r="AM43" s="188" t="s">
        <v>917</v>
      </c>
    </row>
    <row r="44" spans="1:39" ht="88.25" customHeight="1" thickBot="1">
      <c r="A44" s="29" t="s">
        <v>423</v>
      </c>
      <c r="B44" s="24" t="s">
        <v>77</v>
      </c>
      <c r="C44" s="24" t="s">
        <v>77</v>
      </c>
      <c r="D44" s="24" t="s">
        <v>51</v>
      </c>
      <c r="E44" s="18" t="s">
        <v>89</v>
      </c>
      <c r="F44" s="17">
        <v>41</v>
      </c>
      <c r="G44" s="38" t="s">
        <v>436</v>
      </c>
      <c r="H44" s="21">
        <v>1</v>
      </c>
      <c r="I44" s="21">
        <v>1</v>
      </c>
      <c r="J44" s="21">
        <v>1</v>
      </c>
      <c r="K44" s="21" t="s">
        <v>157</v>
      </c>
      <c r="L44" s="181" t="e">
        <f t="shared" si="10"/>
        <v>#N/A</v>
      </c>
      <c r="M44" s="42" t="e">
        <f t="shared" si="20"/>
        <v>#N/A</v>
      </c>
      <c r="N44" s="43" t="e">
        <f t="shared" si="21"/>
        <v>#N/A</v>
      </c>
      <c r="O44" s="43" t="e">
        <f t="shared" si="22"/>
        <v>#N/A</v>
      </c>
      <c r="P44" s="44">
        <v>3</v>
      </c>
      <c r="Q44" s="44">
        <v>3</v>
      </c>
      <c r="R44" s="181" t="e">
        <f t="shared" si="8"/>
        <v>#N/A</v>
      </c>
      <c r="S44" s="42" t="e">
        <f t="shared" si="23"/>
        <v>#N/A</v>
      </c>
      <c r="T44" s="295"/>
      <c r="U44" s="188" t="s">
        <v>918</v>
      </c>
      <c r="Z44" s="21">
        <v>1</v>
      </c>
      <c r="AA44" s="21">
        <v>1</v>
      </c>
      <c r="AB44" s="21">
        <v>1</v>
      </c>
      <c r="AC44" s="21" t="s">
        <v>157</v>
      </c>
      <c r="AD44" s="181" t="e">
        <f t="shared" si="14"/>
        <v>#N/A</v>
      </c>
      <c r="AE44" s="42" t="e">
        <f t="shared" si="24"/>
        <v>#N/A</v>
      </c>
      <c r="AF44" s="43" t="e">
        <f t="shared" si="25"/>
        <v>#N/A</v>
      </c>
      <c r="AG44" s="43" t="e">
        <f t="shared" si="26"/>
        <v>#N/A</v>
      </c>
      <c r="AH44" s="44">
        <v>3</v>
      </c>
      <c r="AI44" s="44">
        <v>3</v>
      </c>
      <c r="AJ44" s="181" t="e">
        <f t="shared" si="9"/>
        <v>#N/A</v>
      </c>
      <c r="AK44" s="390" t="e">
        <f t="shared" si="19"/>
        <v>#N/A</v>
      </c>
      <c r="AL44" s="296"/>
      <c r="AM44" s="188" t="s">
        <v>918</v>
      </c>
    </row>
    <row r="45" spans="1:39" ht="163.5" customHeight="1" thickBot="1">
      <c r="A45" s="29" t="s">
        <v>423</v>
      </c>
      <c r="B45" s="24" t="s">
        <v>77</v>
      </c>
      <c r="C45" s="24"/>
      <c r="D45" s="24" t="s">
        <v>54</v>
      </c>
      <c r="E45" s="18" t="s">
        <v>90</v>
      </c>
      <c r="F45" s="17">
        <v>42</v>
      </c>
      <c r="G45" s="38" t="s">
        <v>548</v>
      </c>
      <c r="H45" s="21">
        <v>1</v>
      </c>
      <c r="I45" s="21">
        <v>1</v>
      </c>
      <c r="J45" s="21">
        <v>1</v>
      </c>
      <c r="K45" s="21"/>
      <c r="L45" s="181" t="e">
        <f t="shared" si="10"/>
        <v>#N/A</v>
      </c>
      <c r="M45" s="42" t="e">
        <f t="shared" si="20"/>
        <v>#N/A</v>
      </c>
      <c r="N45" s="43" t="e">
        <f t="shared" si="21"/>
        <v>#N/A</v>
      </c>
      <c r="O45" s="43" t="e">
        <f t="shared" si="22"/>
        <v>#N/A</v>
      </c>
      <c r="P45" s="44">
        <v>3</v>
      </c>
      <c r="Q45" s="44">
        <v>3</v>
      </c>
      <c r="R45" s="181" t="e">
        <f t="shared" si="8"/>
        <v>#N/A</v>
      </c>
      <c r="S45" s="42" t="e">
        <f t="shared" si="23"/>
        <v>#N/A</v>
      </c>
      <c r="T45" s="295" t="s">
        <v>174</v>
      </c>
      <c r="U45" s="300" t="s">
        <v>175</v>
      </c>
      <c r="Z45" s="21">
        <v>1</v>
      </c>
      <c r="AA45" s="21">
        <v>1</v>
      </c>
      <c r="AB45" s="21">
        <v>1</v>
      </c>
      <c r="AC45" s="21"/>
      <c r="AD45" s="181" t="e">
        <f t="shared" si="14"/>
        <v>#N/A</v>
      </c>
      <c r="AE45" s="42" t="e">
        <f t="shared" si="24"/>
        <v>#N/A</v>
      </c>
      <c r="AF45" s="43" t="e">
        <f t="shared" si="25"/>
        <v>#N/A</v>
      </c>
      <c r="AG45" s="43" t="e">
        <f t="shared" si="26"/>
        <v>#N/A</v>
      </c>
      <c r="AH45" s="44">
        <v>3</v>
      </c>
      <c r="AI45" s="44">
        <v>3</v>
      </c>
      <c r="AJ45" s="181" t="e">
        <f t="shared" si="9"/>
        <v>#N/A</v>
      </c>
      <c r="AK45" s="390" t="e">
        <f t="shared" si="19"/>
        <v>#N/A</v>
      </c>
      <c r="AL45" s="296" t="s">
        <v>174</v>
      </c>
      <c r="AM45" s="300" t="s">
        <v>175</v>
      </c>
    </row>
    <row r="46" spans="1:39" ht="115.5" customHeight="1" thickBot="1">
      <c r="A46" s="29" t="s">
        <v>423</v>
      </c>
      <c r="B46" s="24" t="s">
        <v>77</v>
      </c>
      <c r="C46" s="24"/>
      <c r="D46" s="24" t="s">
        <v>54</v>
      </c>
      <c r="E46" s="19" t="s">
        <v>92</v>
      </c>
      <c r="F46" s="17">
        <v>43</v>
      </c>
      <c r="G46" s="37" t="s">
        <v>448</v>
      </c>
      <c r="H46" s="21"/>
      <c r="I46" s="21"/>
      <c r="J46" s="21"/>
      <c r="K46" s="34"/>
      <c r="L46" s="181" t="e">
        <f t="shared" si="10"/>
        <v>#N/A</v>
      </c>
      <c r="M46" s="42" t="e">
        <f t="shared" si="20"/>
        <v>#N/A</v>
      </c>
      <c r="N46" s="43" t="e">
        <f t="shared" si="21"/>
        <v>#N/A</v>
      </c>
      <c r="O46" s="43" t="e">
        <f t="shared" si="22"/>
        <v>#N/A</v>
      </c>
      <c r="P46" s="44"/>
      <c r="Q46" s="44"/>
      <c r="R46" s="181" t="e">
        <f t="shared" si="8"/>
        <v>#N/A</v>
      </c>
      <c r="S46" s="42" t="e">
        <f t="shared" si="23"/>
        <v>#N/A</v>
      </c>
      <c r="T46" s="295"/>
      <c r="Z46" s="21"/>
      <c r="AA46" s="21"/>
      <c r="AB46" s="21"/>
      <c r="AC46" s="34"/>
      <c r="AD46" s="181" t="e">
        <f t="shared" si="14"/>
        <v>#N/A</v>
      </c>
      <c r="AE46" s="42" t="e">
        <f t="shared" si="24"/>
        <v>#N/A</v>
      </c>
      <c r="AF46" s="43" t="e">
        <f t="shared" si="25"/>
        <v>#N/A</v>
      </c>
      <c r="AG46" s="43" t="e">
        <f t="shared" si="26"/>
        <v>#N/A</v>
      </c>
      <c r="AH46" s="44"/>
      <c r="AI46" s="44"/>
      <c r="AJ46" s="181" t="e">
        <f t="shared" si="9"/>
        <v>#N/A</v>
      </c>
      <c r="AK46" s="390" t="e">
        <f t="shared" si="19"/>
        <v>#N/A</v>
      </c>
      <c r="AL46" s="296"/>
    </row>
    <row r="47" spans="1:39" ht="97.5" customHeight="1" thickBot="1">
      <c r="A47" s="29" t="s">
        <v>423</v>
      </c>
      <c r="B47" s="24" t="s">
        <v>77</v>
      </c>
      <c r="C47" s="24"/>
      <c r="D47" s="24" t="s">
        <v>54</v>
      </c>
      <c r="E47" s="19" t="s">
        <v>93</v>
      </c>
      <c r="F47" s="17">
        <v>44</v>
      </c>
      <c r="G47" s="37" t="s">
        <v>332</v>
      </c>
      <c r="H47" s="21"/>
      <c r="I47" s="21"/>
      <c r="J47" s="21"/>
      <c r="K47" s="34"/>
      <c r="L47" s="181" t="e">
        <f t="shared" si="10"/>
        <v>#N/A</v>
      </c>
      <c r="M47" s="42" t="e">
        <f t="shared" si="20"/>
        <v>#N/A</v>
      </c>
      <c r="N47" s="43" t="e">
        <f t="shared" si="21"/>
        <v>#N/A</v>
      </c>
      <c r="O47" s="43" t="e">
        <f t="shared" si="22"/>
        <v>#N/A</v>
      </c>
      <c r="P47" s="44"/>
      <c r="Q47" s="44"/>
      <c r="R47" s="181" t="e">
        <f t="shared" si="8"/>
        <v>#N/A</v>
      </c>
      <c r="S47" s="42" t="e">
        <f t="shared" si="23"/>
        <v>#N/A</v>
      </c>
      <c r="T47" s="295"/>
      <c r="Z47" s="21"/>
      <c r="AA47" s="21"/>
      <c r="AB47" s="21"/>
      <c r="AC47" s="34"/>
      <c r="AD47" s="181" t="e">
        <f t="shared" si="14"/>
        <v>#N/A</v>
      </c>
      <c r="AE47" s="42" t="e">
        <f t="shared" si="24"/>
        <v>#N/A</v>
      </c>
      <c r="AF47" s="43" t="e">
        <f t="shared" si="25"/>
        <v>#N/A</v>
      </c>
      <c r="AG47" s="43" t="e">
        <f t="shared" si="26"/>
        <v>#N/A</v>
      </c>
      <c r="AH47" s="44"/>
      <c r="AI47" s="44"/>
      <c r="AJ47" s="181" t="e">
        <f t="shared" si="9"/>
        <v>#N/A</v>
      </c>
      <c r="AK47" s="390" t="e">
        <f t="shared" ref="AK47:AK73" si="27">VLOOKUP(AG47&amp;AI47,futurerisk,3,FALSE)</f>
        <v>#N/A</v>
      </c>
      <c r="AL47" s="296"/>
    </row>
    <row r="48" spans="1:39" ht="367.5" customHeight="1" thickBot="1">
      <c r="A48" s="29" t="s">
        <v>423</v>
      </c>
      <c r="B48" s="24" t="s">
        <v>77</v>
      </c>
      <c r="C48" s="24"/>
      <c r="D48" s="24" t="s">
        <v>54</v>
      </c>
      <c r="E48" s="19" t="s">
        <v>94</v>
      </c>
      <c r="F48" s="17">
        <v>45</v>
      </c>
      <c r="G48" s="37" t="s">
        <v>333</v>
      </c>
      <c r="H48" s="21"/>
      <c r="I48" s="21"/>
      <c r="J48" s="21"/>
      <c r="K48" s="34"/>
      <c r="L48" s="181" t="e">
        <f t="shared" si="10"/>
        <v>#N/A</v>
      </c>
      <c r="M48" s="42" t="e">
        <f t="shared" si="20"/>
        <v>#N/A</v>
      </c>
      <c r="N48" s="43" t="e">
        <f t="shared" si="21"/>
        <v>#N/A</v>
      </c>
      <c r="O48" s="43" t="e">
        <f t="shared" si="22"/>
        <v>#N/A</v>
      </c>
      <c r="P48" s="44"/>
      <c r="Q48" s="44"/>
      <c r="R48" s="181" t="e">
        <f t="shared" si="8"/>
        <v>#N/A</v>
      </c>
      <c r="S48" s="42" t="e">
        <f t="shared" si="23"/>
        <v>#N/A</v>
      </c>
      <c r="T48" s="295"/>
      <c r="Z48" s="21"/>
      <c r="AA48" s="21"/>
      <c r="AB48" s="21"/>
      <c r="AC48" s="34"/>
      <c r="AD48" s="181" t="e">
        <f t="shared" si="14"/>
        <v>#N/A</v>
      </c>
      <c r="AE48" s="42" t="e">
        <f t="shared" si="24"/>
        <v>#N/A</v>
      </c>
      <c r="AF48" s="43" t="e">
        <f t="shared" si="25"/>
        <v>#N/A</v>
      </c>
      <c r="AG48" s="43" t="e">
        <f t="shared" si="26"/>
        <v>#N/A</v>
      </c>
      <c r="AH48" s="44"/>
      <c r="AI48" s="44"/>
      <c r="AJ48" s="181" t="e">
        <f t="shared" si="9"/>
        <v>#N/A</v>
      </c>
      <c r="AK48" s="390" t="e">
        <f t="shared" si="27"/>
        <v>#N/A</v>
      </c>
      <c r="AL48" s="296"/>
    </row>
    <row r="49" spans="1:39" ht="88.25" customHeight="1" thickBot="1">
      <c r="A49" s="31" t="s">
        <v>319</v>
      </c>
      <c r="B49" s="24" t="s">
        <v>77</v>
      </c>
      <c r="C49" s="24"/>
      <c r="D49" s="24" t="s">
        <v>54</v>
      </c>
      <c r="E49" s="19" t="s">
        <v>95</v>
      </c>
      <c r="F49" s="17">
        <v>46</v>
      </c>
      <c r="G49" s="37"/>
      <c r="H49" s="21"/>
      <c r="I49" s="21"/>
      <c r="J49" s="21"/>
      <c r="K49" s="21"/>
      <c r="L49" s="181" t="e">
        <f t="shared" si="10"/>
        <v>#N/A</v>
      </c>
      <c r="M49" s="42" t="e">
        <f t="shared" si="20"/>
        <v>#N/A</v>
      </c>
      <c r="N49" s="43" t="e">
        <f t="shared" si="21"/>
        <v>#N/A</v>
      </c>
      <c r="O49" s="43" t="e">
        <f t="shared" si="22"/>
        <v>#N/A</v>
      </c>
      <c r="P49" s="44"/>
      <c r="Q49" s="44"/>
      <c r="R49" s="181" t="e">
        <f t="shared" si="8"/>
        <v>#N/A</v>
      </c>
      <c r="S49" s="42" t="e">
        <f t="shared" si="23"/>
        <v>#N/A</v>
      </c>
      <c r="T49" s="295"/>
      <c r="Z49" s="21"/>
      <c r="AA49" s="21"/>
      <c r="AB49" s="21"/>
      <c r="AC49" s="21"/>
      <c r="AD49" s="181" t="e">
        <f t="shared" si="14"/>
        <v>#N/A</v>
      </c>
      <c r="AE49" s="42" t="e">
        <f t="shared" si="24"/>
        <v>#N/A</v>
      </c>
      <c r="AF49" s="43" t="e">
        <f t="shared" si="25"/>
        <v>#N/A</v>
      </c>
      <c r="AG49" s="43" t="e">
        <f t="shared" si="26"/>
        <v>#N/A</v>
      </c>
      <c r="AH49" s="44"/>
      <c r="AI49" s="44"/>
      <c r="AJ49" s="181" t="e">
        <f t="shared" si="9"/>
        <v>#N/A</v>
      </c>
      <c r="AK49" s="390" t="e">
        <f t="shared" si="27"/>
        <v>#N/A</v>
      </c>
      <c r="AL49" s="296"/>
    </row>
    <row r="50" spans="1:39" ht="175.5" customHeight="1" thickBot="1">
      <c r="A50" s="29" t="s">
        <v>155</v>
      </c>
      <c r="B50" s="24" t="s">
        <v>96</v>
      </c>
      <c r="C50" s="24"/>
      <c r="D50" s="24" t="s">
        <v>39</v>
      </c>
      <c r="E50" s="19" t="s">
        <v>97</v>
      </c>
      <c r="F50" s="17">
        <v>47</v>
      </c>
      <c r="G50" s="37" t="s">
        <v>452</v>
      </c>
      <c r="H50" s="21">
        <v>1</v>
      </c>
      <c r="I50" s="21">
        <v>1</v>
      </c>
      <c r="J50" s="21">
        <v>1</v>
      </c>
      <c r="K50" s="21"/>
      <c r="L50" s="181" t="e">
        <f t="shared" si="10"/>
        <v>#N/A</v>
      </c>
      <c r="M50" s="42" t="e">
        <f t="shared" si="20"/>
        <v>#N/A</v>
      </c>
      <c r="N50" s="43" t="e">
        <f t="shared" si="21"/>
        <v>#N/A</v>
      </c>
      <c r="O50" s="43" t="e">
        <f t="shared" si="22"/>
        <v>#N/A</v>
      </c>
      <c r="P50" s="44">
        <v>3</v>
      </c>
      <c r="Q50" s="44">
        <v>3</v>
      </c>
      <c r="R50" s="181" t="e">
        <f t="shared" si="8"/>
        <v>#N/A</v>
      </c>
      <c r="S50" s="42" t="e">
        <f t="shared" si="23"/>
        <v>#N/A</v>
      </c>
      <c r="T50" s="295" t="s">
        <v>174</v>
      </c>
      <c r="U50" s="300" t="s">
        <v>175</v>
      </c>
      <c r="Z50" s="21">
        <v>1</v>
      </c>
      <c r="AA50" s="21">
        <v>1</v>
      </c>
      <c r="AB50" s="21">
        <v>1</v>
      </c>
      <c r="AC50" s="21"/>
      <c r="AD50" s="181" t="e">
        <f t="shared" si="14"/>
        <v>#N/A</v>
      </c>
      <c r="AE50" s="42" t="e">
        <f t="shared" si="24"/>
        <v>#N/A</v>
      </c>
      <c r="AF50" s="43" t="e">
        <f t="shared" si="25"/>
        <v>#N/A</v>
      </c>
      <c r="AG50" s="43" t="e">
        <f t="shared" si="26"/>
        <v>#N/A</v>
      </c>
      <c r="AH50" s="44">
        <v>3</v>
      </c>
      <c r="AI50" s="44">
        <v>3</v>
      </c>
      <c r="AJ50" s="181" t="e">
        <f t="shared" si="9"/>
        <v>#N/A</v>
      </c>
      <c r="AK50" s="390" t="e">
        <f t="shared" si="27"/>
        <v>#N/A</v>
      </c>
      <c r="AL50" s="296" t="s">
        <v>174</v>
      </c>
      <c r="AM50" s="300" t="s">
        <v>175</v>
      </c>
    </row>
    <row r="51" spans="1:39" ht="88.25" customHeight="1" thickBot="1">
      <c r="A51" s="29" t="s">
        <v>155</v>
      </c>
      <c r="B51" s="24" t="s">
        <v>96</v>
      </c>
      <c r="C51" s="24"/>
      <c r="D51" s="24" t="s">
        <v>39</v>
      </c>
      <c r="E51" s="19" t="s">
        <v>98</v>
      </c>
      <c r="F51" s="17">
        <v>48</v>
      </c>
      <c r="G51" s="37" t="s">
        <v>463</v>
      </c>
      <c r="H51" s="21">
        <v>1</v>
      </c>
      <c r="I51" s="21">
        <v>1</v>
      </c>
      <c r="J51" s="21">
        <v>1</v>
      </c>
      <c r="K51" s="21"/>
      <c r="L51" s="181" t="e">
        <f t="shared" si="10"/>
        <v>#N/A</v>
      </c>
      <c r="M51" s="42" t="e">
        <f t="shared" si="20"/>
        <v>#N/A</v>
      </c>
      <c r="N51" s="43" t="e">
        <f t="shared" si="21"/>
        <v>#N/A</v>
      </c>
      <c r="O51" s="43" t="e">
        <f t="shared" si="22"/>
        <v>#N/A</v>
      </c>
      <c r="P51" s="44">
        <v>3</v>
      </c>
      <c r="Q51" s="44">
        <v>3</v>
      </c>
      <c r="R51" s="181" t="e">
        <f t="shared" si="8"/>
        <v>#N/A</v>
      </c>
      <c r="S51" s="42" t="e">
        <f t="shared" si="23"/>
        <v>#N/A</v>
      </c>
      <c r="T51" s="295" t="s">
        <v>174</v>
      </c>
      <c r="U51" s="300" t="s">
        <v>175</v>
      </c>
      <c r="Z51" s="21">
        <v>1</v>
      </c>
      <c r="AA51" s="21">
        <v>1</v>
      </c>
      <c r="AB51" s="21">
        <v>1</v>
      </c>
      <c r="AC51" s="21"/>
      <c r="AD51" s="181" t="e">
        <f t="shared" si="14"/>
        <v>#N/A</v>
      </c>
      <c r="AE51" s="42" t="e">
        <f t="shared" si="24"/>
        <v>#N/A</v>
      </c>
      <c r="AF51" s="43" t="e">
        <f t="shared" si="25"/>
        <v>#N/A</v>
      </c>
      <c r="AG51" s="43" t="e">
        <f t="shared" si="26"/>
        <v>#N/A</v>
      </c>
      <c r="AH51" s="44">
        <v>3</v>
      </c>
      <c r="AI51" s="44">
        <v>3</v>
      </c>
      <c r="AJ51" s="181" t="e">
        <f t="shared" si="9"/>
        <v>#N/A</v>
      </c>
      <c r="AK51" s="390" t="e">
        <f t="shared" si="27"/>
        <v>#N/A</v>
      </c>
      <c r="AL51" s="296" t="s">
        <v>174</v>
      </c>
      <c r="AM51" s="300" t="s">
        <v>175</v>
      </c>
    </row>
    <row r="52" spans="1:39" ht="88.25" customHeight="1" thickBot="1">
      <c r="A52" s="29" t="s">
        <v>155</v>
      </c>
      <c r="B52" s="24" t="s">
        <v>96</v>
      </c>
      <c r="C52" s="24"/>
      <c r="D52" s="24" t="s">
        <v>39</v>
      </c>
      <c r="E52" s="19" t="s">
        <v>99</v>
      </c>
      <c r="F52" s="17">
        <v>49</v>
      </c>
      <c r="G52" s="37" t="s">
        <v>469</v>
      </c>
      <c r="H52" s="21"/>
      <c r="I52" s="21"/>
      <c r="J52" s="21"/>
      <c r="K52" s="34"/>
      <c r="L52" s="181" t="e">
        <f t="shared" si="10"/>
        <v>#N/A</v>
      </c>
      <c r="M52" s="42" t="e">
        <f t="shared" si="20"/>
        <v>#N/A</v>
      </c>
      <c r="N52" s="43" t="e">
        <f t="shared" si="21"/>
        <v>#N/A</v>
      </c>
      <c r="O52" s="43" t="e">
        <f t="shared" si="22"/>
        <v>#N/A</v>
      </c>
      <c r="P52" s="45"/>
      <c r="Q52" s="44"/>
      <c r="R52" s="181" t="e">
        <f t="shared" si="8"/>
        <v>#N/A</v>
      </c>
      <c r="S52" s="42" t="e">
        <f t="shared" si="23"/>
        <v>#N/A</v>
      </c>
      <c r="T52" s="295"/>
      <c r="Z52" s="21"/>
      <c r="AA52" s="21"/>
      <c r="AB52" s="21"/>
      <c r="AC52" s="34"/>
      <c r="AD52" s="181" t="e">
        <f t="shared" si="14"/>
        <v>#N/A</v>
      </c>
      <c r="AE52" s="42" t="e">
        <f t="shared" si="24"/>
        <v>#N/A</v>
      </c>
      <c r="AF52" s="43" t="e">
        <f t="shared" si="25"/>
        <v>#N/A</v>
      </c>
      <c r="AG52" s="43" t="e">
        <f t="shared" si="26"/>
        <v>#N/A</v>
      </c>
      <c r="AH52" s="45"/>
      <c r="AI52" s="44"/>
      <c r="AJ52" s="181" t="e">
        <f t="shared" si="9"/>
        <v>#N/A</v>
      </c>
      <c r="AK52" s="390" t="e">
        <f t="shared" si="27"/>
        <v>#N/A</v>
      </c>
      <c r="AL52" s="296"/>
    </row>
    <row r="53" spans="1:39" ht="261.75" customHeight="1" thickBot="1">
      <c r="A53" s="29" t="s">
        <v>155</v>
      </c>
      <c r="B53" s="24" t="s">
        <v>96</v>
      </c>
      <c r="C53" s="24" t="s">
        <v>96</v>
      </c>
      <c r="D53" s="24" t="s">
        <v>39</v>
      </c>
      <c r="E53" s="15" t="s">
        <v>100</v>
      </c>
      <c r="F53" s="96">
        <v>50</v>
      </c>
      <c r="G53" s="37" t="s">
        <v>342</v>
      </c>
      <c r="H53" s="21">
        <v>1</v>
      </c>
      <c r="I53" s="21">
        <v>1</v>
      </c>
      <c r="J53" s="21">
        <v>1</v>
      </c>
      <c r="K53" s="34" t="s">
        <v>157</v>
      </c>
      <c r="L53" s="181" t="e">
        <f t="shared" si="10"/>
        <v>#N/A</v>
      </c>
      <c r="M53" s="42" t="e">
        <f t="shared" si="20"/>
        <v>#N/A</v>
      </c>
      <c r="N53" s="43" t="e">
        <f t="shared" si="21"/>
        <v>#N/A</v>
      </c>
      <c r="O53" s="43" t="e">
        <f t="shared" si="22"/>
        <v>#N/A</v>
      </c>
      <c r="P53" s="45">
        <v>3</v>
      </c>
      <c r="Q53" s="44">
        <v>3</v>
      </c>
      <c r="R53" s="181" t="e">
        <f t="shared" si="8"/>
        <v>#N/A</v>
      </c>
      <c r="S53" s="42" t="e">
        <f t="shared" si="23"/>
        <v>#N/A</v>
      </c>
      <c r="T53" s="295"/>
      <c r="U53" s="188" t="s">
        <v>919</v>
      </c>
      <c r="Z53" s="21">
        <v>3</v>
      </c>
      <c r="AA53" s="21">
        <v>5</v>
      </c>
      <c r="AB53" s="21">
        <v>2</v>
      </c>
      <c r="AC53" s="34" t="s">
        <v>157</v>
      </c>
      <c r="AD53" s="181" t="e">
        <f t="shared" si="14"/>
        <v>#N/A</v>
      </c>
      <c r="AE53" s="42" t="e">
        <f t="shared" si="24"/>
        <v>#N/A</v>
      </c>
      <c r="AF53" s="43" t="e">
        <f t="shared" si="25"/>
        <v>#N/A</v>
      </c>
      <c r="AG53" s="43" t="e">
        <f t="shared" si="26"/>
        <v>#N/A</v>
      </c>
      <c r="AH53" s="45">
        <v>3</v>
      </c>
      <c r="AI53" s="44">
        <v>4</v>
      </c>
      <c r="AJ53" s="181" t="e">
        <f t="shared" si="9"/>
        <v>#N/A</v>
      </c>
      <c r="AK53" s="390" t="e">
        <f t="shared" si="27"/>
        <v>#N/A</v>
      </c>
      <c r="AL53" s="296"/>
      <c r="AM53" s="188" t="s">
        <v>920</v>
      </c>
    </row>
    <row r="54" spans="1:39" ht="216.75" customHeight="1" thickBot="1">
      <c r="A54" s="29" t="s">
        <v>155</v>
      </c>
      <c r="B54" s="25" t="s">
        <v>96</v>
      </c>
      <c r="C54" s="24" t="s">
        <v>96</v>
      </c>
      <c r="D54" s="25" t="s">
        <v>39</v>
      </c>
      <c r="E54" s="39" t="s">
        <v>101</v>
      </c>
      <c r="F54" s="17">
        <v>51</v>
      </c>
      <c r="G54" s="37" t="s">
        <v>723</v>
      </c>
      <c r="H54" s="21">
        <v>1</v>
      </c>
      <c r="I54" s="21">
        <v>1</v>
      </c>
      <c r="J54" s="21">
        <v>1</v>
      </c>
      <c r="K54" s="34" t="s">
        <v>165</v>
      </c>
      <c r="L54" s="181" t="e">
        <f t="shared" si="10"/>
        <v>#N/A</v>
      </c>
      <c r="M54" s="42" t="e">
        <f t="shared" si="20"/>
        <v>#N/A</v>
      </c>
      <c r="N54" s="43" t="e">
        <f t="shared" si="21"/>
        <v>#N/A</v>
      </c>
      <c r="O54" s="43" t="e">
        <f t="shared" si="22"/>
        <v>#N/A</v>
      </c>
      <c r="P54" s="44">
        <v>3</v>
      </c>
      <c r="Q54" s="44">
        <v>3</v>
      </c>
      <c r="R54" s="181" t="e">
        <f t="shared" si="8"/>
        <v>#N/A</v>
      </c>
      <c r="S54" s="42" t="e">
        <f t="shared" si="23"/>
        <v>#N/A</v>
      </c>
      <c r="T54" s="295"/>
      <c r="U54" s="188" t="s">
        <v>921</v>
      </c>
      <c r="Z54" s="21">
        <v>1</v>
      </c>
      <c r="AA54" s="21">
        <v>1</v>
      </c>
      <c r="AB54" s="21">
        <v>1</v>
      </c>
      <c r="AC54" s="34" t="s">
        <v>165</v>
      </c>
      <c r="AD54" s="181" t="e">
        <f t="shared" si="14"/>
        <v>#N/A</v>
      </c>
      <c r="AE54" s="42" t="e">
        <f t="shared" si="24"/>
        <v>#N/A</v>
      </c>
      <c r="AF54" s="43" t="e">
        <f t="shared" si="25"/>
        <v>#N/A</v>
      </c>
      <c r="AG54" s="43" t="e">
        <f t="shared" si="26"/>
        <v>#N/A</v>
      </c>
      <c r="AH54" s="44">
        <v>3</v>
      </c>
      <c r="AI54" s="44">
        <v>3</v>
      </c>
      <c r="AJ54" s="181" t="e">
        <f t="shared" si="9"/>
        <v>#N/A</v>
      </c>
      <c r="AK54" s="390" t="e">
        <f t="shared" si="27"/>
        <v>#N/A</v>
      </c>
      <c r="AL54" s="296"/>
      <c r="AM54" s="188" t="s">
        <v>921</v>
      </c>
    </row>
    <row r="55" spans="1:39" ht="124.5" customHeight="1" thickBot="1">
      <c r="A55" s="29" t="s">
        <v>155</v>
      </c>
      <c r="B55" s="25" t="s">
        <v>96</v>
      </c>
      <c r="C55" s="24" t="s">
        <v>96</v>
      </c>
      <c r="D55" s="25" t="s">
        <v>39</v>
      </c>
      <c r="E55" s="39" t="s">
        <v>102</v>
      </c>
      <c r="F55" s="17">
        <v>52</v>
      </c>
      <c r="G55" s="37" t="s">
        <v>373</v>
      </c>
      <c r="H55" s="21"/>
      <c r="I55" s="21"/>
      <c r="J55" s="21"/>
      <c r="K55" s="21"/>
      <c r="L55" s="181" t="e">
        <f t="shared" si="10"/>
        <v>#N/A</v>
      </c>
      <c r="M55" s="42" t="e">
        <f t="shared" si="20"/>
        <v>#N/A</v>
      </c>
      <c r="N55" s="43" t="e">
        <f t="shared" si="21"/>
        <v>#N/A</v>
      </c>
      <c r="O55" s="43" t="e">
        <f t="shared" si="22"/>
        <v>#N/A</v>
      </c>
      <c r="P55" s="44"/>
      <c r="Q55" s="44"/>
      <c r="R55" s="181" t="e">
        <f t="shared" si="8"/>
        <v>#N/A</v>
      </c>
      <c r="S55" s="42" t="e">
        <f t="shared" si="23"/>
        <v>#N/A</v>
      </c>
      <c r="T55" s="295"/>
      <c r="Z55" s="21"/>
      <c r="AA55" s="21"/>
      <c r="AB55" s="21"/>
      <c r="AC55" s="21"/>
      <c r="AD55" s="181" t="e">
        <f t="shared" si="14"/>
        <v>#N/A</v>
      </c>
      <c r="AE55" s="42" t="e">
        <f t="shared" si="24"/>
        <v>#N/A</v>
      </c>
      <c r="AF55" s="43" t="e">
        <f t="shared" si="25"/>
        <v>#N/A</v>
      </c>
      <c r="AG55" s="43" t="e">
        <f t="shared" si="26"/>
        <v>#N/A</v>
      </c>
      <c r="AH55" s="44"/>
      <c r="AI55" s="44"/>
      <c r="AJ55" s="181" t="e">
        <f t="shared" si="9"/>
        <v>#N/A</v>
      </c>
      <c r="AK55" s="390" t="e">
        <f t="shared" si="27"/>
        <v>#N/A</v>
      </c>
      <c r="AL55" s="296"/>
    </row>
    <row r="56" spans="1:39" ht="83" customHeight="1" thickBot="1">
      <c r="A56" s="29" t="s">
        <v>155</v>
      </c>
      <c r="B56" s="25" t="s">
        <v>96</v>
      </c>
      <c r="C56" s="24" t="s">
        <v>96</v>
      </c>
      <c r="D56" s="25" t="s">
        <v>39</v>
      </c>
      <c r="E56" s="39" t="s">
        <v>103</v>
      </c>
      <c r="F56" s="17">
        <v>53</v>
      </c>
      <c r="G56" s="37" t="s">
        <v>502</v>
      </c>
      <c r="H56" s="21">
        <v>2</v>
      </c>
      <c r="I56" s="21">
        <v>2</v>
      </c>
      <c r="J56" s="21">
        <v>2</v>
      </c>
      <c r="K56" s="21"/>
      <c r="L56" s="181" t="e">
        <f t="shared" si="10"/>
        <v>#N/A</v>
      </c>
      <c r="M56" s="42" t="e">
        <f t="shared" si="20"/>
        <v>#N/A</v>
      </c>
      <c r="N56" s="43" t="e">
        <f t="shared" si="21"/>
        <v>#N/A</v>
      </c>
      <c r="O56" s="43" t="e">
        <f t="shared" si="22"/>
        <v>#N/A</v>
      </c>
      <c r="P56" s="44">
        <v>2</v>
      </c>
      <c r="Q56" s="44">
        <v>3</v>
      </c>
      <c r="R56" s="181" t="e">
        <f t="shared" si="8"/>
        <v>#N/A</v>
      </c>
      <c r="S56" s="42" t="e">
        <f t="shared" si="23"/>
        <v>#N/A</v>
      </c>
      <c r="T56" s="295" t="s">
        <v>174</v>
      </c>
      <c r="U56" s="300" t="s">
        <v>175</v>
      </c>
      <c r="Z56" s="21">
        <v>1</v>
      </c>
      <c r="AA56" s="21">
        <v>1</v>
      </c>
      <c r="AB56" s="21">
        <v>1</v>
      </c>
      <c r="AC56" s="21"/>
      <c r="AD56" s="181" t="e">
        <f t="shared" si="14"/>
        <v>#N/A</v>
      </c>
      <c r="AE56" s="42" t="e">
        <f t="shared" si="24"/>
        <v>#N/A</v>
      </c>
      <c r="AF56" s="43" t="e">
        <f t="shared" si="25"/>
        <v>#N/A</v>
      </c>
      <c r="AG56" s="43" t="e">
        <f t="shared" si="26"/>
        <v>#N/A</v>
      </c>
      <c r="AH56" s="44">
        <v>3</v>
      </c>
      <c r="AI56" s="44">
        <v>3</v>
      </c>
      <c r="AJ56" s="181" t="e">
        <f t="shared" si="9"/>
        <v>#N/A</v>
      </c>
      <c r="AK56" s="390" t="e">
        <f t="shared" si="27"/>
        <v>#N/A</v>
      </c>
      <c r="AL56" s="296" t="s">
        <v>174</v>
      </c>
      <c r="AM56" s="300" t="s">
        <v>175</v>
      </c>
    </row>
    <row r="57" spans="1:39" ht="221.25" customHeight="1" thickBot="1">
      <c r="A57" s="29" t="s">
        <v>155</v>
      </c>
      <c r="B57" s="25" t="s">
        <v>96</v>
      </c>
      <c r="C57" s="24" t="s">
        <v>96</v>
      </c>
      <c r="D57" s="25" t="s">
        <v>47</v>
      </c>
      <c r="E57" s="37" t="s">
        <v>104</v>
      </c>
      <c r="F57" s="17">
        <v>54</v>
      </c>
      <c r="G57" s="37" t="s">
        <v>514</v>
      </c>
      <c r="H57" s="21"/>
      <c r="I57" s="21"/>
      <c r="J57" s="21"/>
      <c r="K57" s="34"/>
      <c r="L57" s="181" t="e">
        <f t="shared" si="10"/>
        <v>#N/A</v>
      </c>
      <c r="M57" s="42" t="e">
        <f t="shared" si="20"/>
        <v>#N/A</v>
      </c>
      <c r="N57" s="43" t="e">
        <f t="shared" si="21"/>
        <v>#N/A</v>
      </c>
      <c r="O57" s="43" t="e">
        <f t="shared" si="22"/>
        <v>#N/A</v>
      </c>
      <c r="P57" s="44"/>
      <c r="Q57" s="44"/>
      <c r="R57" s="181" t="e">
        <f t="shared" si="8"/>
        <v>#N/A</v>
      </c>
      <c r="S57" s="42" t="e">
        <f t="shared" si="23"/>
        <v>#N/A</v>
      </c>
      <c r="T57" s="295"/>
      <c r="U57" s="188" t="s">
        <v>922</v>
      </c>
      <c r="Z57" s="21">
        <v>1</v>
      </c>
      <c r="AA57" s="21">
        <v>1</v>
      </c>
      <c r="AB57" s="21">
        <v>1</v>
      </c>
      <c r="AC57" s="34" t="s">
        <v>179</v>
      </c>
      <c r="AD57" s="181" t="e">
        <f t="shared" si="14"/>
        <v>#N/A</v>
      </c>
      <c r="AE57" s="42" t="e">
        <f t="shared" si="24"/>
        <v>#N/A</v>
      </c>
      <c r="AF57" s="43" t="e">
        <f t="shared" si="25"/>
        <v>#N/A</v>
      </c>
      <c r="AG57" s="43" t="e">
        <f t="shared" si="26"/>
        <v>#N/A</v>
      </c>
      <c r="AH57" s="44">
        <v>1</v>
      </c>
      <c r="AI57" s="44">
        <v>3</v>
      </c>
      <c r="AJ57" s="181" t="e">
        <f t="shared" si="9"/>
        <v>#N/A</v>
      </c>
      <c r="AK57" s="390" t="e">
        <f t="shared" si="27"/>
        <v>#N/A</v>
      </c>
      <c r="AL57" s="296"/>
      <c r="AM57" s="188" t="s">
        <v>922</v>
      </c>
    </row>
    <row r="58" spans="1:39" ht="220.5" customHeight="1" thickBot="1">
      <c r="A58" s="29" t="s">
        <v>155</v>
      </c>
      <c r="B58" s="25" t="s">
        <v>96</v>
      </c>
      <c r="C58" s="24" t="s">
        <v>96</v>
      </c>
      <c r="D58" s="25" t="s">
        <v>47</v>
      </c>
      <c r="E58" s="37" t="s">
        <v>105</v>
      </c>
      <c r="F58" s="17">
        <v>55</v>
      </c>
      <c r="G58" s="37" t="s">
        <v>514</v>
      </c>
      <c r="H58" s="21"/>
      <c r="I58" s="21"/>
      <c r="J58" s="21"/>
      <c r="K58" s="34"/>
      <c r="L58" s="181" t="e">
        <f t="shared" si="10"/>
        <v>#N/A</v>
      </c>
      <c r="M58" s="42" t="e">
        <f t="shared" si="20"/>
        <v>#N/A</v>
      </c>
      <c r="N58" s="43" t="e">
        <f t="shared" si="21"/>
        <v>#N/A</v>
      </c>
      <c r="O58" s="43" t="e">
        <f t="shared" si="22"/>
        <v>#N/A</v>
      </c>
      <c r="P58" s="44"/>
      <c r="Q58" s="44"/>
      <c r="R58" s="181" t="e">
        <f t="shared" si="8"/>
        <v>#N/A</v>
      </c>
      <c r="S58" s="42" t="e">
        <f t="shared" si="23"/>
        <v>#N/A</v>
      </c>
      <c r="T58" s="295"/>
      <c r="U58" s="188" t="s">
        <v>923</v>
      </c>
      <c r="Z58" s="21">
        <v>1</v>
      </c>
      <c r="AA58" s="21">
        <v>1</v>
      </c>
      <c r="AB58" s="21">
        <v>1</v>
      </c>
      <c r="AC58" s="34" t="s">
        <v>179</v>
      </c>
      <c r="AD58" s="181" t="e">
        <f t="shared" si="14"/>
        <v>#N/A</v>
      </c>
      <c r="AE58" s="42" t="e">
        <f t="shared" si="24"/>
        <v>#N/A</v>
      </c>
      <c r="AF58" s="43" t="e">
        <f t="shared" si="25"/>
        <v>#N/A</v>
      </c>
      <c r="AG58" s="43" t="e">
        <f t="shared" si="26"/>
        <v>#N/A</v>
      </c>
      <c r="AH58" s="44">
        <v>1</v>
      </c>
      <c r="AI58" s="44">
        <v>3</v>
      </c>
      <c r="AJ58" s="181" t="e">
        <f t="shared" si="9"/>
        <v>#N/A</v>
      </c>
      <c r="AK58" s="390" t="e">
        <f t="shared" si="27"/>
        <v>#N/A</v>
      </c>
      <c r="AL58" s="296"/>
      <c r="AM58" s="188" t="s">
        <v>922</v>
      </c>
    </row>
    <row r="59" spans="1:39" ht="160.5" customHeight="1" thickBot="1">
      <c r="A59" s="29" t="s">
        <v>155</v>
      </c>
      <c r="B59" s="25" t="s">
        <v>96</v>
      </c>
      <c r="C59" s="24" t="s">
        <v>96</v>
      </c>
      <c r="D59" s="25" t="s">
        <v>47</v>
      </c>
      <c r="E59" s="37" t="s">
        <v>106</v>
      </c>
      <c r="F59" s="17">
        <v>56</v>
      </c>
      <c r="G59" s="37" t="s">
        <v>522</v>
      </c>
      <c r="H59" s="21"/>
      <c r="I59" s="21"/>
      <c r="J59" s="21"/>
      <c r="K59" s="34"/>
      <c r="L59" s="181" t="e">
        <f t="shared" si="10"/>
        <v>#N/A</v>
      </c>
      <c r="M59" s="42" t="e">
        <f t="shared" si="20"/>
        <v>#N/A</v>
      </c>
      <c r="N59" s="43" t="e">
        <f t="shared" si="21"/>
        <v>#N/A</v>
      </c>
      <c r="O59" s="43" t="e">
        <f t="shared" si="22"/>
        <v>#N/A</v>
      </c>
      <c r="P59" s="44"/>
      <c r="Q59" s="44"/>
      <c r="R59" s="181" t="e">
        <f t="shared" si="8"/>
        <v>#N/A</v>
      </c>
      <c r="S59" s="42" t="e">
        <f t="shared" si="23"/>
        <v>#N/A</v>
      </c>
      <c r="T59" s="295"/>
      <c r="U59" s="188" t="s">
        <v>923</v>
      </c>
      <c r="Z59" s="21">
        <v>2</v>
      </c>
      <c r="AA59" s="21">
        <v>5</v>
      </c>
      <c r="AB59" s="21">
        <v>2</v>
      </c>
      <c r="AC59" s="34" t="s">
        <v>179</v>
      </c>
      <c r="AD59" s="181">
        <f t="shared" si="14"/>
        <v>0</v>
      </c>
      <c r="AE59" s="42" t="e">
        <f t="shared" si="24"/>
        <v>#N/A</v>
      </c>
      <c r="AF59" s="43">
        <f t="shared" si="25"/>
        <v>0</v>
      </c>
      <c r="AG59" s="43" t="e">
        <f t="shared" si="26"/>
        <v>#N/A</v>
      </c>
      <c r="AH59" s="44">
        <v>1</v>
      </c>
      <c r="AI59" s="44">
        <v>2</v>
      </c>
      <c r="AJ59" s="181" t="e">
        <f t="shared" si="9"/>
        <v>#N/A</v>
      </c>
      <c r="AK59" s="390" t="e">
        <f t="shared" si="27"/>
        <v>#N/A</v>
      </c>
      <c r="AL59" s="296"/>
      <c r="AM59" s="188" t="s">
        <v>924</v>
      </c>
    </row>
    <row r="60" spans="1:39" ht="157.5" customHeight="1" thickBot="1">
      <c r="A60" s="29" t="s">
        <v>155</v>
      </c>
      <c r="B60" s="25" t="s">
        <v>96</v>
      </c>
      <c r="C60" s="24" t="s">
        <v>96</v>
      </c>
      <c r="D60" s="25" t="s">
        <v>47</v>
      </c>
      <c r="E60" s="37" t="s">
        <v>107</v>
      </c>
      <c r="F60" s="17">
        <v>57</v>
      </c>
      <c r="G60" s="37" t="s">
        <v>522</v>
      </c>
      <c r="H60" s="21"/>
      <c r="I60" s="21"/>
      <c r="J60" s="21"/>
      <c r="K60" s="34"/>
      <c r="L60" s="181" t="e">
        <f t="shared" si="10"/>
        <v>#N/A</v>
      </c>
      <c r="M60" s="42" t="e">
        <f t="shared" si="20"/>
        <v>#N/A</v>
      </c>
      <c r="N60" s="43" t="e">
        <f t="shared" si="21"/>
        <v>#N/A</v>
      </c>
      <c r="O60" s="43" t="e">
        <f t="shared" si="22"/>
        <v>#N/A</v>
      </c>
      <c r="P60" s="44"/>
      <c r="Q60" s="44"/>
      <c r="R60" s="181" t="e">
        <f t="shared" si="8"/>
        <v>#N/A</v>
      </c>
      <c r="S60" s="42" t="e">
        <f t="shared" si="23"/>
        <v>#N/A</v>
      </c>
      <c r="T60" s="295"/>
      <c r="U60" s="188" t="s">
        <v>923</v>
      </c>
      <c r="Z60" s="21">
        <v>2</v>
      </c>
      <c r="AA60" s="21">
        <v>5</v>
      </c>
      <c r="AB60" s="21">
        <v>2</v>
      </c>
      <c r="AC60" s="34" t="s">
        <v>179</v>
      </c>
      <c r="AD60" s="181">
        <f t="shared" si="14"/>
        <v>0</v>
      </c>
      <c r="AE60" s="42" t="e">
        <f t="shared" si="24"/>
        <v>#N/A</v>
      </c>
      <c r="AF60" s="43">
        <f t="shared" si="25"/>
        <v>0</v>
      </c>
      <c r="AG60" s="43" t="e">
        <f t="shared" si="26"/>
        <v>#N/A</v>
      </c>
      <c r="AH60" s="44">
        <v>1</v>
      </c>
      <c r="AI60" s="44">
        <v>2</v>
      </c>
      <c r="AJ60" s="181" t="e">
        <f t="shared" si="9"/>
        <v>#N/A</v>
      </c>
      <c r="AK60" s="390" t="e">
        <f t="shared" si="27"/>
        <v>#N/A</v>
      </c>
      <c r="AL60" s="296"/>
      <c r="AM60" s="188" t="s">
        <v>924</v>
      </c>
    </row>
    <row r="61" spans="1:39" ht="252.75" customHeight="1" thickBot="1">
      <c r="A61" s="29" t="s">
        <v>155</v>
      </c>
      <c r="B61" s="25" t="s">
        <v>96</v>
      </c>
      <c r="C61" s="24" t="s">
        <v>96</v>
      </c>
      <c r="D61" s="25" t="s">
        <v>47</v>
      </c>
      <c r="E61" s="37" t="s">
        <v>108</v>
      </c>
      <c r="F61" s="17">
        <v>58</v>
      </c>
      <c r="G61" s="37" t="s">
        <v>535</v>
      </c>
      <c r="H61" s="21">
        <v>-1</v>
      </c>
      <c r="I61" s="21">
        <v>-1</v>
      </c>
      <c r="J61" s="21">
        <v>-1</v>
      </c>
      <c r="K61" s="34"/>
      <c r="L61" s="181" t="e">
        <f t="shared" si="10"/>
        <v>#N/A</v>
      </c>
      <c r="M61" s="42" t="e">
        <f t="shared" si="20"/>
        <v>#N/A</v>
      </c>
      <c r="N61" s="43" t="e">
        <f t="shared" si="21"/>
        <v>#N/A</v>
      </c>
      <c r="O61" s="43" t="e">
        <f t="shared" si="22"/>
        <v>#N/A</v>
      </c>
      <c r="P61" s="44">
        <v>-1</v>
      </c>
      <c r="Q61" s="44">
        <v>-1</v>
      </c>
      <c r="R61" s="181" t="e">
        <f t="shared" si="8"/>
        <v>#N/A</v>
      </c>
      <c r="S61" s="42" t="e">
        <f t="shared" si="23"/>
        <v>#N/A</v>
      </c>
      <c r="T61" s="295"/>
      <c r="U61" s="188" t="s">
        <v>925</v>
      </c>
      <c r="Z61" s="21">
        <v>2</v>
      </c>
      <c r="AA61" s="21">
        <v>5</v>
      </c>
      <c r="AB61" s="21">
        <v>3</v>
      </c>
      <c r="AC61" s="21" t="s">
        <v>165</v>
      </c>
      <c r="AD61" s="181">
        <f t="shared" si="14"/>
        <v>0</v>
      </c>
      <c r="AE61" s="42" t="e">
        <f t="shared" si="24"/>
        <v>#N/A</v>
      </c>
      <c r="AF61" s="43">
        <f t="shared" si="25"/>
        <v>0</v>
      </c>
      <c r="AG61" s="43" t="e">
        <f t="shared" si="26"/>
        <v>#N/A</v>
      </c>
      <c r="AH61" s="44">
        <v>3</v>
      </c>
      <c r="AI61" s="44">
        <v>4</v>
      </c>
      <c r="AJ61" s="181" t="e">
        <f t="shared" si="9"/>
        <v>#N/A</v>
      </c>
      <c r="AK61" s="390" t="e">
        <f t="shared" si="27"/>
        <v>#N/A</v>
      </c>
      <c r="AL61" s="296"/>
      <c r="AM61" s="188" t="s">
        <v>926</v>
      </c>
    </row>
    <row r="62" spans="1:39" ht="263.25" customHeight="1" thickBot="1">
      <c r="A62" s="29" t="s">
        <v>155</v>
      </c>
      <c r="B62" s="25" t="s">
        <v>96</v>
      </c>
      <c r="C62" s="24" t="s">
        <v>96</v>
      </c>
      <c r="D62" s="25" t="s">
        <v>47</v>
      </c>
      <c r="E62" s="37" t="s">
        <v>109</v>
      </c>
      <c r="F62" s="17">
        <v>59</v>
      </c>
      <c r="G62" s="37" t="s">
        <v>535</v>
      </c>
      <c r="H62" s="21">
        <v>-1</v>
      </c>
      <c r="I62" s="21">
        <v>-1</v>
      </c>
      <c r="J62" s="21">
        <v>-1</v>
      </c>
      <c r="K62" s="34"/>
      <c r="L62" s="181" t="e">
        <f t="shared" si="10"/>
        <v>#N/A</v>
      </c>
      <c r="M62" s="42" t="e">
        <f t="shared" si="20"/>
        <v>#N/A</v>
      </c>
      <c r="N62" s="43" t="e">
        <f t="shared" si="21"/>
        <v>#N/A</v>
      </c>
      <c r="O62" s="43" t="e">
        <f t="shared" si="22"/>
        <v>#N/A</v>
      </c>
      <c r="P62" s="44">
        <v>-1</v>
      </c>
      <c r="Q62" s="44">
        <v>-1</v>
      </c>
      <c r="R62" s="181" t="e">
        <f t="shared" si="8"/>
        <v>#N/A</v>
      </c>
      <c r="S62" s="42" t="e">
        <f t="shared" si="23"/>
        <v>#N/A</v>
      </c>
      <c r="T62" s="295"/>
      <c r="U62" s="188" t="s">
        <v>925</v>
      </c>
      <c r="Y62" s="188" t="s">
        <v>927</v>
      </c>
      <c r="Z62" s="21">
        <v>2</v>
      </c>
      <c r="AA62" s="21">
        <v>5</v>
      </c>
      <c r="AB62" s="21">
        <v>3</v>
      </c>
      <c r="AC62" s="21" t="s">
        <v>165</v>
      </c>
      <c r="AD62" s="181">
        <f t="shared" si="14"/>
        <v>0</v>
      </c>
      <c r="AE62" s="42" t="e">
        <f t="shared" si="24"/>
        <v>#N/A</v>
      </c>
      <c r="AF62" s="43">
        <f t="shared" si="25"/>
        <v>0</v>
      </c>
      <c r="AG62" s="43" t="e">
        <f t="shared" si="26"/>
        <v>#N/A</v>
      </c>
      <c r="AH62" s="44">
        <v>3</v>
      </c>
      <c r="AI62" s="44">
        <v>4</v>
      </c>
      <c r="AJ62" s="181" t="e">
        <f t="shared" si="9"/>
        <v>#N/A</v>
      </c>
      <c r="AK62" s="390" t="e">
        <f t="shared" si="27"/>
        <v>#N/A</v>
      </c>
      <c r="AL62" s="296"/>
      <c r="AM62" s="188" t="s">
        <v>926</v>
      </c>
    </row>
    <row r="63" spans="1:39" ht="83" customHeight="1" thickBot="1">
      <c r="A63" s="24" t="s">
        <v>155</v>
      </c>
      <c r="B63" s="25" t="s">
        <v>96</v>
      </c>
      <c r="C63" s="24" t="s">
        <v>96</v>
      </c>
      <c r="D63" s="30" t="s">
        <v>51</v>
      </c>
      <c r="E63" s="37" t="s">
        <v>110</v>
      </c>
      <c r="F63" s="17">
        <v>60</v>
      </c>
      <c r="G63" s="37" t="s">
        <v>436</v>
      </c>
      <c r="H63" s="21"/>
      <c r="I63" s="21"/>
      <c r="J63" s="21"/>
      <c r="K63" s="34"/>
      <c r="L63" s="181" t="e">
        <f t="shared" si="10"/>
        <v>#N/A</v>
      </c>
      <c r="M63" s="42" t="e">
        <f t="shared" si="20"/>
        <v>#N/A</v>
      </c>
      <c r="N63" s="43" t="e">
        <f t="shared" si="21"/>
        <v>#N/A</v>
      </c>
      <c r="O63" s="43" t="e">
        <f t="shared" si="22"/>
        <v>#N/A</v>
      </c>
      <c r="P63" s="44"/>
      <c r="Q63" s="44"/>
      <c r="R63" s="181" t="e">
        <f t="shared" si="8"/>
        <v>#N/A</v>
      </c>
      <c r="S63" s="42" t="e">
        <f t="shared" si="23"/>
        <v>#N/A</v>
      </c>
      <c r="T63" s="295"/>
      <c r="Z63" s="21"/>
      <c r="AA63" s="21"/>
      <c r="AB63" s="21"/>
      <c r="AC63" s="34"/>
      <c r="AD63" s="181" t="e">
        <f t="shared" si="14"/>
        <v>#N/A</v>
      </c>
      <c r="AE63" s="42" t="e">
        <f t="shared" si="24"/>
        <v>#N/A</v>
      </c>
      <c r="AF63" s="43" t="e">
        <f t="shared" si="25"/>
        <v>#N/A</v>
      </c>
      <c r="AG63" s="43" t="e">
        <f t="shared" si="26"/>
        <v>#N/A</v>
      </c>
      <c r="AH63" s="44"/>
      <c r="AI63" s="44"/>
      <c r="AJ63" s="181" t="e">
        <f t="shared" si="9"/>
        <v>#N/A</v>
      </c>
      <c r="AK63" s="390" t="e">
        <f t="shared" si="27"/>
        <v>#N/A</v>
      </c>
      <c r="AL63" s="296"/>
    </row>
    <row r="64" spans="1:39" ht="172.5" customHeight="1" thickBot="1">
      <c r="A64" s="31" t="s">
        <v>155</v>
      </c>
      <c r="B64" s="25" t="s">
        <v>96</v>
      </c>
      <c r="C64" s="24" t="s">
        <v>96</v>
      </c>
      <c r="D64" s="25" t="s">
        <v>54</v>
      </c>
      <c r="E64" s="37" t="s">
        <v>111</v>
      </c>
      <c r="F64" s="17">
        <v>61</v>
      </c>
      <c r="G64" s="37" t="s">
        <v>548</v>
      </c>
      <c r="H64" s="21">
        <v>1</v>
      </c>
      <c r="I64" s="21">
        <v>1</v>
      </c>
      <c r="J64" s="21">
        <v>1</v>
      </c>
      <c r="K64" s="34" t="s">
        <v>165</v>
      </c>
      <c r="L64" s="181" t="e">
        <f t="shared" si="10"/>
        <v>#N/A</v>
      </c>
      <c r="M64" s="42" t="e">
        <f t="shared" si="20"/>
        <v>#N/A</v>
      </c>
      <c r="N64" s="43" t="e">
        <f t="shared" si="21"/>
        <v>#N/A</v>
      </c>
      <c r="O64" s="43" t="e">
        <f t="shared" si="22"/>
        <v>#N/A</v>
      </c>
      <c r="P64" s="44">
        <v>3</v>
      </c>
      <c r="Q64" s="44">
        <v>3</v>
      </c>
      <c r="R64" s="181" t="e">
        <f t="shared" si="8"/>
        <v>#N/A</v>
      </c>
      <c r="S64" s="42" t="e">
        <f t="shared" si="23"/>
        <v>#N/A</v>
      </c>
      <c r="T64" s="295"/>
      <c r="U64" s="188" t="s">
        <v>928</v>
      </c>
      <c r="Z64" s="21">
        <v>1</v>
      </c>
      <c r="AA64" s="21">
        <v>1</v>
      </c>
      <c r="AB64" s="21">
        <v>1</v>
      </c>
      <c r="AC64" s="34" t="s">
        <v>165</v>
      </c>
      <c r="AD64" s="181" t="e">
        <f t="shared" si="14"/>
        <v>#N/A</v>
      </c>
      <c r="AE64" s="42" t="e">
        <f t="shared" si="24"/>
        <v>#N/A</v>
      </c>
      <c r="AF64" s="43" t="e">
        <f t="shared" si="25"/>
        <v>#N/A</v>
      </c>
      <c r="AG64" s="43" t="e">
        <f t="shared" si="26"/>
        <v>#N/A</v>
      </c>
      <c r="AH64" s="44">
        <v>3</v>
      </c>
      <c r="AI64" s="44">
        <v>3</v>
      </c>
      <c r="AJ64" s="181" t="e">
        <f t="shared" si="9"/>
        <v>#N/A</v>
      </c>
      <c r="AK64" s="390" t="e">
        <f t="shared" si="27"/>
        <v>#N/A</v>
      </c>
      <c r="AL64" s="296"/>
      <c r="AM64" s="188" t="s">
        <v>928</v>
      </c>
    </row>
    <row r="65" spans="1:43" ht="150.75" customHeight="1" thickBot="1">
      <c r="A65" s="31" t="s">
        <v>155</v>
      </c>
      <c r="B65" s="25" t="s">
        <v>96</v>
      </c>
      <c r="C65" s="24" t="s">
        <v>96</v>
      </c>
      <c r="D65" s="25" t="s">
        <v>54</v>
      </c>
      <c r="E65" s="37" t="s">
        <v>112</v>
      </c>
      <c r="F65" s="17">
        <v>62</v>
      </c>
      <c r="G65" s="37" t="s">
        <v>556</v>
      </c>
      <c r="H65" s="21"/>
      <c r="I65" s="21"/>
      <c r="J65" s="21"/>
      <c r="K65" s="34"/>
      <c r="L65" s="181" t="e">
        <f t="shared" si="10"/>
        <v>#N/A</v>
      </c>
      <c r="M65" s="42" t="e">
        <f t="shared" si="20"/>
        <v>#N/A</v>
      </c>
      <c r="N65" s="43" t="e">
        <f t="shared" si="21"/>
        <v>#N/A</v>
      </c>
      <c r="O65" s="43" t="e">
        <f t="shared" si="22"/>
        <v>#N/A</v>
      </c>
      <c r="P65" s="44"/>
      <c r="Q65" s="44"/>
      <c r="R65" s="181" t="e">
        <f t="shared" si="8"/>
        <v>#N/A</v>
      </c>
      <c r="S65" s="42" t="e">
        <f t="shared" si="23"/>
        <v>#N/A</v>
      </c>
      <c r="T65" s="295"/>
      <c r="Z65" s="21"/>
      <c r="AA65" s="21"/>
      <c r="AB65" s="21"/>
      <c r="AC65" s="34"/>
      <c r="AD65" s="181" t="e">
        <f t="shared" si="14"/>
        <v>#N/A</v>
      </c>
      <c r="AE65" s="42" t="e">
        <f t="shared" si="24"/>
        <v>#N/A</v>
      </c>
      <c r="AF65" s="43" t="e">
        <f t="shared" si="25"/>
        <v>#N/A</v>
      </c>
      <c r="AG65" s="43" t="e">
        <f t="shared" si="26"/>
        <v>#N/A</v>
      </c>
      <c r="AH65" s="44"/>
      <c r="AI65" s="44"/>
      <c r="AJ65" s="181" t="e">
        <f t="shared" si="9"/>
        <v>#N/A</v>
      </c>
      <c r="AK65" s="390" t="e">
        <f t="shared" si="27"/>
        <v>#N/A</v>
      </c>
      <c r="AL65" s="296"/>
    </row>
    <row r="66" spans="1:43" ht="126" customHeight="1" thickBot="1">
      <c r="A66" s="31" t="s">
        <v>155</v>
      </c>
      <c r="B66" s="25" t="s">
        <v>96</v>
      </c>
      <c r="C66" s="24" t="s">
        <v>96</v>
      </c>
      <c r="D66" s="25" t="s">
        <v>54</v>
      </c>
      <c r="E66" s="37" t="s">
        <v>113</v>
      </c>
      <c r="F66" s="17">
        <v>63</v>
      </c>
      <c r="G66" s="37" t="s">
        <v>561</v>
      </c>
      <c r="H66" s="21"/>
      <c r="I66" s="21"/>
      <c r="J66" s="21"/>
      <c r="K66" s="34"/>
      <c r="L66" s="181" t="e">
        <f t="shared" si="10"/>
        <v>#N/A</v>
      </c>
      <c r="M66" s="42" t="e">
        <f t="shared" si="20"/>
        <v>#N/A</v>
      </c>
      <c r="N66" s="43" t="e">
        <f t="shared" si="21"/>
        <v>#N/A</v>
      </c>
      <c r="O66" s="43" t="e">
        <f t="shared" si="22"/>
        <v>#N/A</v>
      </c>
      <c r="P66" s="44"/>
      <c r="Q66" s="44"/>
      <c r="R66" s="181" t="e">
        <f t="shared" si="8"/>
        <v>#N/A</v>
      </c>
      <c r="S66" s="42" t="e">
        <f t="shared" si="23"/>
        <v>#N/A</v>
      </c>
      <c r="T66" s="295"/>
      <c r="Z66" s="21"/>
      <c r="AA66" s="21"/>
      <c r="AB66" s="21"/>
      <c r="AC66" s="34"/>
      <c r="AD66" s="181" t="e">
        <f t="shared" si="14"/>
        <v>#N/A</v>
      </c>
      <c r="AE66" s="42" t="e">
        <f t="shared" si="24"/>
        <v>#N/A</v>
      </c>
      <c r="AF66" s="43" t="e">
        <f t="shared" si="25"/>
        <v>#N/A</v>
      </c>
      <c r="AG66" s="43" t="e">
        <f t="shared" si="26"/>
        <v>#N/A</v>
      </c>
      <c r="AH66" s="44"/>
      <c r="AI66" s="44"/>
      <c r="AJ66" s="181" t="e">
        <f t="shared" si="9"/>
        <v>#N/A</v>
      </c>
      <c r="AK66" s="390" t="e">
        <f t="shared" si="27"/>
        <v>#N/A</v>
      </c>
      <c r="AL66" s="296"/>
    </row>
    <row r="67" spans="1:43" ht="83" customHeight="1" thickBot="1">
      <c r="A67" s="29" t="s">
        <v>155</v>
      </c>
      <c r="B67" s="25" t="s">
        <v>96</v>
      </c>
      <c r="C67" s="24" t="s">
        <v>96</v>
      </c>
      <c r="D67" s="25" t="s">
        <v>54</v>
      </c>
      <c r="E67" s="37" t="s">
        <v>114</v>
      </c>
      <c r="F67" s="17">
        <v>64</v>
      </c>
      <c r="G67" s="37" t="s">
        <v>562</v>
      </c>
      <c r="H67" s="21"/>
      <c r="I67" s="21"/>
      <c r="J67" s="21"/>
      <c r="K67" s="21"/>
      <c r="L67" s="181" t="e">
        <f t="shared" si="10"/>
        <v>#N/A</v>
      </c>
      <c r="M67" s="42" t="e">
        <f t="shared" si="20"/>
        <v>#N/A</v>
      </c>
      <c r="N67" s="43" t="e">
        <f t="shared" si="21"/>
        <v>#N/A</v>
      </c>
      <c r="O67" s="43" t="e">
        <f t="shared" si="22"/>
        <v>#N/A</v>
      </c>
      <c r="P67" s="44"/>
      <c r="Q67" s="44"/>
      <c r="R67" s="181" t="e">
        <f t="shared" si="8"/>
        <v>#N/A</v>
      </c>
      <c r="S67" s="42" t="e">
        <f t="shared" si="23"/>
        <v>#N/A</v>
      </c>
      <c r="T67" s="295"/>
      <c r="Z67" s="21"/>
      <c r="AA67" s="21"/>
      <c r="AB67" s="21"/>
      <c r="AC67" s="21"/>
      <c r="AD67" s="181" t="e">
        <f t="shared" si="14"/>
        <v>#N/A</v>
      </c>
      <c r="AE67" s="42" t="e">
        <f t="shared" si="24"/>
        <v>#N/A</v>
      </c>
      <c r="AF67" s="43" t="e">
        <f t="shared" si="25"/>
        <v>#N/A</v>
      </c>
      <c r="AG67" s="43" t="e">
        <f t="shared" si="26"/>
        <v>#N/A</v>
      </c>
      <c r="AH67" s="44"/>
      <c r="AI67" s="44"/>
      <c r="AJ67" s="181" t="e">
        <f t="shared" si="9"/>
        <v>#N/A</v>
      </c>
      <c r="AK67" s="390" t="e">
        <f t="shared" si="27"/>
        <v>#N/A</v>
      </c>
      <c r="AL67" s="296"/>
    </row>
    <row r="68" spans="1:43" ht="363.75" customHeight="1" thickBot="1">
      <c r="A68" s="32" t="s">
        <v>155</v>
      </c>
      <c r="B68" s="25" t="s">
        <v>96</v>
      </c>
      <c r="C68" s="24" t="s">
        <v>96</v>
      </c>
      <c r="D68" s="25" t="s">
        <v>54</v>
      </c>
      <c r="E68" s="37" t="s">
        <v>115</v>
      </c>
      <c r="F68" s="17">
        <v>65</v>
      </c>
      <c r="G68" s="37" t="s">
        <v>333</v>
      </c>
      <c r="H68" s="21"/>
      <c r="I68" s="21"/>
      <c r="J68" s="21"/>
      <c r="K68" s="21"/>
      <c r="L68" s="181" t="e">
        <f t="shared" si="10"/>
        <v>#N/A</v>
      </c>
      <c r="M68" s="42" t="e">
        <f t="shared" ref="M68:M73" si="28">VLOOKUP(N68*J68,biorisk,3,FALSE)</f>
        <v>#N/A</v>
      </c>
      <c r="N68" s="43" t="e">
        <f t="shared" ref="N68:N73" si="29">VLOOKUP(H68*I68,likelihood,2,FALSE)</f>
        <v>#N/A</v>
      </c>
      <c r="O68" s="43" t="e">
        <f t="shared" ref="O68:O73" si="30">VLOOKUP(N68*J68,biorisk,2,FALSE)</f>
        <v>#N/A</v>
      </c>
      <c r="P68" s="44"/>
      <c r="Q68" s="44"/>
      <c r="R68" s="181" t="e">
        <f t="shared" si="8"/>
        <v>#N/A</v>
      </c>
      <c r="S68" s="42" t="e">
        <f t="shared" ref="S68:S73" si="31">VLOOKUP(O68&amp;Q68,futurerisk,3,FALSE)</f>
        <v>#N/A</v>
      </c>
      <c r="T68" s="295"/>
      <c r="Z68" s="21">
        <v>2</v>
      </c>
      <c r="AA68" s="21">
        <v>3</v>
      </c>
      <c r="AB68" s="21">
        <v>2</v>
      </c>
      <c r="AC68" s="21">
        <v>2</v>
      </c>
      <c r="AD68" s="181" t="e">
        <f t="shared" si="14"/>
        <v>#N/A</v>
      </c>
      <c r="AE68" s="42" t="e">
        <f>VLOOKUP(AF68*AB68,biorisk,3,FALSE)</f>
        <v>#N/A</v>
      </c>
      <c r="AF68" s="43" t="e">
        <f t="shared" ref="AF68:AF73" si="32">VLOOKUP(Z68*AA68,likelihood,2,FALSE)</f>
        <v>#N/A</v>
      </c>
      <c r="AG68" s="43" t="e">
        <f t="shared" ref="AG68:AG73" si="33">VLOOKUP(AF68*AB68,biorisk,2,FALSE)</f>
        <v>#N/A</v>
      </c>
      <c r="AH68" s="44"/>
      <c r="AI68" s="44">
        <v>5</v>
      </c>
      <c r="AJ68" s="181" t="e">
        <f t="shared" si="9"/>
        <v>#N/A</v>
      </c>
      <c r="AK68" s="390" t="e">
        <f>VLOOKUP(AG68&amp;AI68,futurerisk,3,FALSE)</f>
        <v>#N/A</v>
      </c>
      <c r="AL68" s="296"/>
    </row>
    <row r="69" spans="1:43" ht="83" customHeight="1" thickBot="1">
      <c r="A69" s="32" t="s">
        <v>155</v>
      </c>
      <c r="B69" s="25" t="s">
        <v>96</v>
      </c>
      <c r="C69" s="24" t="s">
        <v>96</v>
      </c>
      <c r="D69" s="25" t="s">
        <v>54</v>
      </c>
      <c r="E69" s="37" t="s">
        <v>116</v>
      </c>
      <c r="F69" s="17">
        <v>66</v>
      </c>
      <c r="G69" s="37" t="s">
        <v>574</v>
      </c>
      <c r="H69" s="21"/>
      <c r="I69" s="21"/>
      <c r="J69" s="21"/>
      <c r="K69" s="34"/>
      <c r="L69" s="181" t="e">
        <f t="shared" si="10"/>
        <v>#N/A</v>
      </c>
      <c r="M69" s="42" t="e">
        <f t="shared" si="28"/>
        <v>#N/A</v>
      </c>
      <c r="N69" s="43" t="e">
        <f t="shared" si="29"/>
        <v>#N/A</v>
      </c>
      <c r="O69" s="43" t="e">
        <f t="shared" si="30"/>
        <v>#N/A</v>
      </c>
      <c r="P69" s="44"/>
      <c r="Q69" s="44"/>
      <c r="R69" s="181" t="e">
        <f t="shared" ref="R69:R73" si="34">(O69&amp;Q69)</f>
        <v>#N/A</v>
      </c>
      <c r="S69" s="42" t="e">
        <f t="shared" si="31"/>
        <v>#N/A</v>
      </c>
      <c r="T69" s="295"/>
      <c r="Z69" s="21"/>
      <c r="AA69" s="21"/>
      <c r="AB69" s="21"/>
      <c r="AC69" s="34"/>
      <c r="AD69" s="181" t="e">
        <f t="shared" si="14"/>
        <v>#N/A</v>
      </c>
      <c r="AE69" s="42" t="e">
        <f t="shared" ref="AE69:AE73" si="35">VLOOKUP(AF69*AB69,biorisk,3,FALSE)</f>
        <v>#N/A</v>
      </c>
      <c r="AF69" s="43" t="e">
        <f t="shared" si="32"/>
        <v>#N/A</v>
      </c>
      <c r="AG69" s="43" t="e">
        <f t="shared" si="33"/>
        <v>#N/A</v>
      </c>
      <c r="AH69" s="44"/>
      <c r="AI69" s="44"/>
      <c r="AJ69" s="181" t="e">
        <f t="shared" ref="AJ69:AJ73" si="36">(AG69&amp;AI69)</f>
        <v>#N/A</v>
      </c>
      <c r="AK69" s="390" t="e">
        <f t="shared" si="27"/>
        <v>#N/A</v>
      </c>
      <c r="AL69" s="296"/>
    </row>
    <row r="70" spans="1:43" ht="169.5" customHeight="1" thickBot="1">
      <c r="A70" s="29" t="s">
        <v>577</v>
      </c>
      <c r="B70" s="25" t="s">
        <v>117</v>
      </c>
      <c r="C70" s="24" t="s">
        <v>96</v>
      </c>
      <c r="D70" s="24" t="s">
        <v>51</v>
      </c>
      <c r="E70" s="37" t="s">
        <v>118</v>
      </c>
      <c r="F70" s="17">
        <v>67</v>
      </c>
      <c r="G70" s="37" t="s">
        <v>578</v>
      </c>
      <c r="H70" s="21">
        <v>5</v>
      </c>
      <c r="I70" s="21">
        <v>5</v>
      </c>
      <c r="J70" s="21">
        <v>4</v>
      </c>
      <c r="K70" s="34" t="s">
        <v>165</v>
      </c>
      <c r="L70" s="181" t="e">
        <f t="shared" ref="L70:L73" si="37">(N70*J70)</f>
        <v>#N/A</v>
      </c>
      <c r="M70" s="42" t="e">
        <f t="shared" si="28"/>
        <v>#N/A</v>
      </c>
      <c r="N70" s="43" t="e">
        <f t="shared" si="29"/>
        <v>#N/A</v>
      </c>
      <c r="O70" s="43" t="e">
        <f t="shared" si="30"/>
        <v>#N/A</v>
      </c>
      <c r="P70" s="44">
        <v>4</v>
      </c>
      <c r="Q70" s="44">
        <v>3</v>
      </c>
      <c r="R70" s="181" t="e">
        <f t="shared" si="34"/>
        <v>#N/A</v>
      </c>
      <c r="S70" s="42" t="e">
        <f t="shared" si="31"/>
        <v>#N/A</v>
      </c>
      <c r="T70" s="295" t="s">
        <v>174</v>
      </c>
      <c r="U70" s="188" t="s">
        <v>929</v>
      </c>
      <c r="V70" s="217"/>
      <c r="W70" s="217"/>
      <c r="Y70" s="188" t="s">
        <v>930</v>
      </c>
      <c r="Z70" s="21">
        <v>5</v>
      </c>
      <c r="AA70" s="21">
        <v>5</v>
      </c>
      <c r="AB70" s="21">
        <v>4</v>
      </c>
      <c r="AC70" s="34" t="s">
        <v>165</v>
      </c>
      <c r="AD70" s="181" t="e">
        <f t="shared" ref="AD70:AD73" si="38">(AF70*AB70)</f>
        <v>#N/A</v>
      </c>
      <c r="AE70" s="42" t="e">
        <f t="shared" si="35"/>
        <v>#N/A</v>
      </c>
      <c r="AF70" s="43" t="e">
        <f t="shared" si="32"/>
        <v>#N/A</v>
      </c>
      <c r="AG70" s="43" t="e">
        <f t="shared" si="33"/>
        <v>#N/A</v>
      </c>
      <c r="AH70" s="44">
        <v>4</v>
      </c>
      <c r="AI70" s="44">
        <v>3</v>
      </c>
      <c r="AJ70" s="181" t="e">
        <f t="shared" si="36"/>
        <v>#N/A</v>
      </c>
      <c r="AK70" s="390" t="e">
        <f t="shared" si="27"/>
        <v>#N/A</v>
      </c>
      <c r="AL70" s="296"/>
      <c r="AM70" s="188" t="s">
        <v>929</v>
      </c>
      <c r="AN70" s="217"/>
      <c r="AO70" s="217" t="s">
        <v>931</v>
      </c>
      <c r="AQ70" s="188" t="s">
        <v>930</v>
      </c>
    </row>
    <row r="71" spans="1:43" ht="219.5" customHeight="1" thickBot="1">
      <c r="A71" s="31" t="s">
        <v>577</v>
      </c>
      <c r="B71" s="25" t="s">
        <v>117</v>
      </c>
      <c r="C71" s="24" t="s">
        <v>96</v>
      </c>
      <c r="D71" s="24" t="s">
        <v>51</v>
      </c>
      <c r="E71" s="37" t="s">
        <v>119</v>
      </c>
      <c r="F71" s="17">
        <v>68</v>
      </c>
      <c r="G71" s="37" t="s">
        <v>594</v>
      </c>
      <c r="H71" s="21">
        <v>5</v>
      </c>
      <c r="I71" s="21">
        <v>5</v>
      </c>
      <c r="J71" s="21">
        <v>2</v>
      </c>
      <c r="K71" s="34" t="s">
        <v>165</v>
      </c>
      <c r="L71" s="181" t="e">
        <f t="shared" si="37"/>
        <v>#N/A</v>
      </c>
      <c r="M71" s="42" t="e">
        <f t="shared" si="28"/>
        <v>#N/A</v>
      </c>
      <c r="N71" s="43" t="e">
        <f t="shared" si="29"/>
        <v>#N/A</v>
      </c>
      <c r="O71" s="43" t="e">
        <f t="shared" si="30"/>
        <v>#N/A</v>
      </c>
      <c r="P71" s="44">
        <v>3</v>
      </c>
      <c r="Q71" s="44">
        <v>2</v>
      </c>
      <c r="R71" s="181" t="e">
        <f t="shared" si="34"/>
        <v>#N/A</v>
      </c>
      <c r="S71" s="42" t="e">
        <f t="shared" si="31"/>
        <v>#N/A</v>
      </c>
      <c r="T71" s="295" t="s">
        <v>174</v>
      </c>
      <c r="U71" s="188" t="s">
        <v>932</v>
      </c>
      <c r="Y71" s="188" t="s">
        <v>933</v>
      </c>
      <c r="Z71" s="21">
        <v>-1</v>
      </c>
      <c r="AA71" s="21">
        <v>-1</v>
      </c>
      <c r="AB71" s="21">
        <v>-1</v>
      </c>
      <c r="AC71" s="34"/>
      <c r="AD71" s="181" t="e">
        <f t="shared" si="38"/>
        <v>#N/A</v>
      </c>
      <c r="AE71" s="42" t="e">
        <f t="shared" si="35"/>
        <v>#N/A</v>
      </c>
      <c r="AF71" s="43" t="e">
        <f t="shared" si="32"/>
        <v>#N/A</v>
      </c>
      <c r="AG71" s="43" t="e">
        <f t="shared" si="33"/>
        <v>#N/A</v>
      </c>
      <c r="AH71" s="44">
        <v>-1</v>
      </c>
      <c r="AI71" s="44">
        <v>-1</v>
      </c>
      <c r="AJ71" s="181" t="e">
        <f t="shared" si="36"/>
        <v>#N/A</v>
      </c>
      <c r="AK71" s="390" t="e">
        <f t="shared" si="27"/>
        <v>#N/A</v>
      </c>
      <c r="AL71" s="296"/>
      <c r="AM71" s="188" t="s">
        <v>934</v>
      </c>
      <c r="AQ71" s="188" t="s">
        <v>933</v>
      </c>
    </row>
    <row r="72" spans="1:43" ht="83" customHeight="1" thickBot="1">
      <c r="A72" s="29" t="s">
        <v>577</v>
      </c>
      <c r="B72" s="25" t="s">
        <v>117</v>
      </c>
      <c r="C72" s="24" t="s">
        <v>96</v>
      </c>
      <c r="D72" s="24" t="s">
        <v>51</v>
      </c>
      <c r="E72" s="37" t="s">
        <v>120</v>
      </c>
      <c r="F72" s="17">
        <v>69</v>
      </c>
      <c r="G72" s="37" t="s">
        <v>756</v>
      </c>
      <c r="H72" s="21">
        <v>1</v>
      </c>
      <c r="I72" s="21">
        <v>1</v>
      </c>
      <c r="J72" s="21">
        <v>1</v>
      </c>
      <c r="K72" s="34" t="s">
        <v>157</v>
      </c>
      <c r="L72" s="181" t="e">
        <f t="shared" si="37"/>
        <v>#N/A</v>
      </c>
      <c r="M72" s="42" t="e">
        <f t="shared" si="28"/>
        <v>#N/A</v>
      </c>
      <c r="N72" s="43" t="e">
        <f t="shared" si="29"/>
        <v>#N/A</v>
      </c>
      <c r="O72" s="43" t="e">
        <f t="shared" si="30"/>
        <v>#N/A</v>
      </c>
      <c r="P72" s="44">
        <v>3</v>
      </c>
      <c r="Q72" s="44">
        <v>3</v>
      </c>
      <c r="R72" s="181" t="e">
        <f t="shared" si="34"/>
        <v>#N/A</v>
      </c>
      <c r="S72" s="42" t="e">
        <f t="shared" si="31"/>
        <v>#N/A</v>
      </c>
      <c r="T72" s="295" t="s">
        <v>174</v>
      </c>
      <c r="U72" s="188" t="s">
        <v>935</v>
      </c>
      <c r="Y72" s="188" t="s">
        <v>936</v>
      </c>
      <c r="Z72" s="21">
        <v>1</v>
      </c>
      <c r="AA72" s="21">
        <v>1</v>
      </c>
      <c r="AB72" s="21">
        <v>1</v>
      </c>
      <c r="AC72" s="34" t="s">
        <v>157</v>
      </c>
      <c r="AD72" s="181" t="e">
        <f t="shared" si="38"/>
        <v>#N/A</v>
      </c>
      <c r="AE72" s="42" t="e">
        <f t="shared" si="35"/>
        <v>#N/A</v>
      </c>
      <c r="AF72" s="43" t="e">
        <f t="shared" si="32"/>
        <v>#N/A</v>
      </c>
      <c r="AG72" s="43" t="e">
        <f t="shared" si="33"/>
        <v>#N/A</v>
      </c>
      <c r="AH72" s="44">
        <v>3</v>
      </c>
      <c r="AI72" s="44">
        <v>3</v>
      </c>
      <c r="AJ72" s="181" t="e">
        <f t="shared" si="36"/>
        <v>#N/A</v>
      </c>
      <c r="AK72" s="390" t="e">
        <f t="shared" si="27"/>
        <v>#N/A</v>
      </c>
      <c r="AL72" s="296"/>
      <c r="AM72" s="188" t="s">
        <v>937</v>
      </c>
      <c r="AQ72" s="188" t="s">
        <v>936</v>
      </c>
    </row>
    <row r="73" spans="1:43" ht="120.5" customHeight="1">
      <c r="A73" s="31" t="s">
        <v>577</v>
      </c>
      <c r="B73" s="25" t="s">
        <v>117</v>
      </c>
      <c r="C73" s="24" t="s">
        <v>96</v>
      </c>
      <c r="D73" s="24" t="s">
        <v>51</v>
      </c>
      <c r="E73" s="37" t="s">
        <v>121</v>
      </c>
      <c r="F73" s="17">
        <v>70</v>
      </c>
      <c r="G73" s="37" t="s">
        <v>613</v>
      </c>
      <c r="H73" s="21">
        <v>1</v>
      </c>
      <c r="I73" s="21">
        <v>1</v>
      </c>
      <c r="J73" s="21">
        <v>1</v>
      </c>
      <c r="K73" s="21" t="s">
        <v>179</v>
      </c>
      <c r="L73" s="181" t="e">
        <f t="shared" si="37"/>
        <v>#N/A</v>
      </c>
      <c r="M73" s="42" t="e">
        <f t="shared" si="28"/>
        <v>#N/A</v>
      </c>
      <c r="N73" s="43" t="e">
        <f t="shared" si="29"/>
        <v>#N/A</v>
      </c>
      <c r="O73" s="43" t="e">
        <f t="shared" si="30"/>
        <v>#N/A</v>
      </c>
      <c r="P73" s="44">
        <v>3</v>
      </c>
      <c r="Q73" s="44">
        <v>3</v>
      </c>
      <c r="R73" s="181" t="e">
        <f t="shared" si="34"/>
        <v>#N/A</v>
      </c>
      <c r="S73" s="42" t="e">
        <f t="shared" si="31"/>
        <v>#N/A</v>
      </c>
      <c r="T73" s="295" t="s">
        <v>174</v>
      </c>
      <c r="U73" s="188" t="s">
        <v>938</v>
      </c>
      <c r="Y73" s="188" t="s">
        <v>936</v>
      </c>
      <c r="Z73" s="21">
        <v>1</v>
      </c>
      <c r="AA73" s="21">
        <v>1</v>
      </c>
      <c r="AB73" s="21">
        <v>1</v>
      </c>
      <c r="AC73" s="21" t="s">
        <v>179</v>
      </c>
      <c r="AD73" s="181" t="e">
        <f t="shared" si="38"/>
        <v>#N/A</v>
      </c>
      <c r="AE73" s="42" t="e">
        <f t="shared" si="35"/>
        <v>#N/A</v>
      </c>
      <c r="AF73" s="43" t="e">
        <f t="shared" si="32"/>
        <v>#N/A</v>
      </c>
      <c r="AG73" s="43" t="e">
        <f t="shared" si="33"/>
        <v>#N/A</v>
      </c>
      <c r="AH73" s="44">
        <v>3</v>
      </c>
      <c r="AI73" s="44">
        <v>3</v>
      </c>
      <c r="AJ73" s="181" t="e">
        <f t="shared" si="36"/>
        <v>#N/A</v>
      </c>
      <c r="AK73" s="390" t="e">
        <f t="shared" si="27"/>
        <v>#N/A</v>
      </c>
      <c r="AL73" s="296"/>
      <c r="AM73" s="188" t="s">
        <v>939</v>
      </c>
      <c r="AQ73" s="188" t="s">
        <v>936</v>
      </c>
    </row>
  </sheetData>
  <sheetProtection formatCells="0" formatColumns="0" formatRows="0" insertColumns="0" insertRows="0" insertHyperlinks="0" deleteColumns="0" deleteRows="0" selectLockedCells="1"/>
  <mergeCells count="14">
    <mergeCell ref="CY1:DE1"/>
    <mergeCell ref="Z2:AC2"/>
    <mergeCell ref="CO1:CX1"/>
    <mergeCell ref="H2:K2"/>
    <mergeCell ref="M2:O2"/>
    <mergeCell ref="P2:S2"/>
    <mergeCell ref="G1:S1"/>
    <mergeCell ref="Z1:AK1"/>
    <mergeCell ref="AZ1:BL1"/>
    <mergeCell ref="BM1:BS1"/>
    <mergeCell ref="BT1:BX1"/>
    <mergeCell ref="BY1:CN1"/>
    <mergeCell ref="AE2:AG2"/>
    <mergeCell ref="AH2:AK2"/>
  </mergeCells>
  <conditionalFormatting sqref="AE4 AE12 AE25:AE34 AE43 AE46:AE49 AE55 AE59 AE61 AE63:AE69 AE71:AE73 AE7 AE9 AE14:AE18 AE22 AE36 AE38 AE52:AE53 AE57">
    <cfRule type="cellIs" dxfId="650" priority="526" stopIfTrue="1" operator="equal">
      <formula>"Very High"</formula>
    </cfRule>
    <cfRule type="cellIs" dxfId="649" priority="527" stopIfTrue="1" operator="equal">
      <formula>"High"</formula>
    </cfRule>
    <cfRule type="cellIs" dxfId="648" priority="528" stopIfTrue="1" operator="equal">
      <formula>"Moderate"</formula>
    </cfRule>
  </conditionalFormatting>
  <conditionalFormatting sqref="AK4 AK43:AK44 AK7 AK9:AK12 AK14:AK18 AK22 AK24:AK34 AK36 AK38:AK39 AK46:AK49 AK52:AK55 AK57:AK73">
    <cfRule type="cellIs" dxfId="647" priority="523" stopIfTrue="1" operator="equal">
      <formula>"Very High"</formula>
    </cfRule>
    <cfRule type="cellIs" dxfId="646" priority="524" stopIfTrue="1" operator="equal">
      <formula>"High"</formula>
    </cfRule>
    <cfRule type="cellIs" dxfId="645" priority="525" stopIfTrue="1" operator="equal">
      <formula>"Moderate"</formula>
    </cfRule>
  </conditionalFormatting>
  <conditionalFormatting sqref="A4:A73">
    <cfRule type="expression" dxfId="644" priority="513">
      <formula>#REF!="Water Quality"</formula>
    </cfRule>
    <cfRule type="expression" dxfId="643" priority="514">
      <formula>#REF!="Hatcheries, Fisheries, and Genetics"</formula>
    </cfRule>
    <cfRule type="expression" dxfId="642" priority="515">
      <formula>#REF!="Habitat"</formula>
    </cfRule>
    <cfRule type="expression" dxfId="641" priority="516">
      <formula>#REF!="Ecology"</formula>
    </cfRule>
  </conditionalFormatting>
  <conditionalFormatting sqref="M4:M5 M12 M44 M55 M63:M73 M7 M9:M10 M14:M18 M22 M24:M34 M36 M38:M39 M46:M49 M52:M53 M57">
    <cfRule type="cellIs" dxfId="640" priority="507" stopIfTrue="1" operator="equal">
      <formula>"Very High"</formula>
    </cfRule>
    <cfRule type="cellIs" dxfId="639" priority="508" stopIfTrue="1" operator="equal">
      <formula>"High"</formula>
    </cfRule>
    <cfRule type="cellIs" dxfId="638" priority="509" stopIfTrue="1" operator="equal">
      <formula>"Moderate"</formula>
    </cfRule>
  </conditionalFormatting>
  <conditionalFormatting sqref="S4:S5 S12 S44 S55 S7 S9:S10 S14:S18 S22 S24:S34 S36 S38:S39 S46:S49 S52:S53 S57:S73">
    <cfRule type="cellIs" dxfId="637" priority="504" stopIfTrue="1" operator="equal">
      <formula>"Very High"</formula>
    </cfRule>
    <cfRule type="cellIs" dxfId="636" priority="505" stopIfTrue="1" operator="equal">
      <formula>"High"</formula>
    </cfRule>
    <cfRule type="cellIs" dxfId="635" priority="506" stopIfTrue="1" operator="equal">
      <formula>"Moderate"</formula>
    </cfRule>
  </conditionalFormatting>
  <conditionalFormatting sqref="M11">
    <cfRule type="cellIs" dxfId="634" priority="501" stopIfTrue="1" operator="equal">
      <formula>"Very High"</formula>
    </cfRule>
    <cfRule type="cellIs" dxfId="633" priority="502" stopIfTrue="1" operator="equal">
      <formula>"High"</formula>
    </cfRule>
    <cfRule type="cellIs" dxfId="632" priority="503" stopIfTrue="1" operator="equal">
      <formula>"Moderate"</formula>
    </cfRule>
  </conditionalFormatting>
  <conditionalFormatting sqref="S11">
    <cfRule type="cellIs" dxfId="631" priority="498" stopIfTrue="1" operator="equal">
      <formula>"Very High"</formula>
    </cfRule>
    <cfRule type="cellIs" dxfId="630" priority="499" stopIfTrue="1" operator="equal">
      <formula>"High"</formula>
    </cfRule>
    <cfRule type="cellIs" dxfId="629" priority="500" stopIfTrue="1" operator="equal">
      <formula>"Moderate"</formula>
    </cfRule>
  </conditionalFormatting>
  <conditionalFormatting sqref="AE10">
    <cfRule type="cellIs" dxfId="628" priority="495" stopIfTrue="1" operator="equal">
      <formula>"Very High"</formula>
    </cfRule>
    <cfRule type="cellIs" dxfId="627" priority="496" stopIfTrue="1" operator="equal">
      <formula>"High"</formula>
    </cfRule>
    <cfRule type="cellIs" dxfId="626" priority="497" stopIfTrue="1" operator="equal">
      <formula>"Moderate"</formula>
    </cfRule>
  </conditionalFormatting>
  <conditionalFormatting sqref="AE11">
    <cfRule type="cellIs" dxfId="625" priority="492" stopIfTrue="1" operator="equal">
      <formula>"Very High"</formula>
    </cfRule>
    <cfRule type="cellIs" dxfId="624" priority="493" stopIfTrue="1" operator="equal">
      <formula>"High"</formula>
    </cfRule>
    <cfRule type="cellIs" dxfId="623" priority="494" stopIfTrue="1" operator="equal">
      <formula>"Moderate"</formula>
    </cfRule>
  </conditionalFormatting>
  <conditionalFormatting sqref="AE24">
    <cfRule type="cellIs" dxfId="622" priority="489" stopIfTrue="1" operator="equal">
      <formula>"Very High"</formula>
    </cfRule>
    <cfRule type="cellIs" dxfId="621" priority="490" stopIfTrue="1" operator="equal">
      <formula>"High"</formula>
    </cfRule>
    <cfRule type="cellIs" dxfId="620" priority="491" stopIfTrue="1" operator="equal">
      <formula>"Moderate"</formula>
    </cfRule>
  </conditionalFormatting>
  <conditionalFormatting sqref="AE39">
    <cfRule type="cellIs" dxfId="619" priority="486" stopIfTrue="1" operator="equal">
      <formula>"Very High"</formula>
    </cfRule>
    <cfRule type="cellIs" dxfId="618" priority="487" stopIfTrue="1" operator="equal">
      <formula>"High"</formula>
    </cfRule>
    <cfRule type="cellIs" dxfId="617" priority="488" stopIfTrue="1" operator="equal">
      <formula>"Moderate"</formula>
    </cfRule>
  </conditionalFormatting>
  <conditionalFormatting sqref="AK40">
    <cfRule type="cellIs" dxfId="616" priority="483" stopIfTrue="1" operator="equal">
      <formula>"Very High"</formula>
    </cfRule>
    <cfRule type="cellIs" dxfId="615" priority="484" stopIfTrue="1" operator="equal">
      <formula>"High"</formula>
    </cfRule>
    <cfRule type="cellIs" dxfId="614" priority="485" stopIfTrue="1" operator="equal">
      <formula>"Moderate"</formula>
    </cfRule>
  </conditionalFormatting>
  <conditionalFormatting sqref="M40">
    <cfRule type="cellIs" dxfId="613" priority="480" stopIfTrue="1" operator="equal">
      <formula>"Very High"</formula>
    </cfRule>
    <cfRule type="cellIs" dxfId="612" priority="481" stopIfTrue="1" operator="equal">
      <formula>"High"</formula>
    </cfRule>
    <cfRule type="cellIs" dxfId="611" priority="482" stopIfTrue="1" operator="equal">
      <formula>"Moderate"</formula>
    </cfRule>
  </conditionalFormatting>
  <conditionalFormatting sqref="S40">
    <cfRule type="cellIs" dxfId="610" priority="477" stopIfTrue="1" operator="equal">
      <formula>"Very High"</formula>
    </cfRule>
    <cfRule type="cellIs" dxfId="609" priority="478" stopIfTrue="1" operator="equal">
      <formula>"High"</formula>
    </cfRule>
    <cfRule type="cellIs" dxfId="608" priority="479" stopIfTrue="1" operator="equal">
      <formula>"Moderate"</formula>
    </cfRule>
  </conditionalFormatting>
  <conditionalFormatting sqref="AE40">
    <cfRule type="cellIs" dxfId="607" priority="474" stopIfTrue="1" operator="equal">
      <formula>"Very High"</formula>
    </cfRule>
    <cfRule type="cellIs" dxfId="606" priority="475" stopIfTrue="1" operator="equal">
      <formula>"High"</formula>
    </cfRule>
    <cfRule type="cellIs" dxfId="605" priority="476" stopIfTrue="1" operator="equal">
      <formula>"Moderate"</formula>
    </cfRule>
  </conditionalFormatting>
  <conditionalFormatting sqref="AK41">
    <cfRule type="cellIs" dxfId="604" priority="471" stopIfTrue="1" operator="equal">
      <formula>"Very High"</formula>
    </cfRule>
    <cfRule type="cellIs" dxfId="603" priority="472" stopIfTrue="1" operator="equal">
      <formula>"High"</formula>
    </cfRule>
    <cfRule type="cellIs" dxfId="602" priority="473" stopIfTrue="1" operator="equal">
      <formula>"Moderate"</formula>
    </cfRule>
  </conditionalFormatting>
  <conditionalFormatting sqref="M41:M42">
    <cfRule type="cellIs" dxfId="601" priority="468" stopIfTrue="1" operator="equal">
      <formula>"Very High"</formula>
    </cfRule>
    <cfRule type="cellIs" dxfId="600" priority="469" stopIfTrue="1" operator="equal">
      <formula>"High"</formula>
    </cfRule>
    <cfRule type="cellIs" dxfId="599" priority="470" stopIfTrue="1" operator="equal">
      <formula>"Moderate"</formula>
    </cfRule>
  </conditionalFormatting>
  <conditionalFormatting sqref="S41:S42">
    <cfRule type="cellIs" dxfId="598" priority="465" stopIfTrue="1" operator="equal">
      <formula>"Very High"</formula>
    </cfRule>
    <cfRule type="cellIs" dxfId="597" priority="466" stopIfTrue="1" operator="equal">
      <formula>"High"</formula>
    </cfRule>
    <cfRule type="cellIs" dxfId="596" priority="467" stopIfTrue="1" operator="equal">
      <formula>"Moderate"</formula>
    </cfRule>
  </conditionalFormatting>
  <conditionalFormatting sqref="AE41">
    <cfRule type="cellIs" dxfId="595" priority="462" stopIfTrue="1" operator="equal">
      <formula>"Very High"</formula>
    </cfRule>
    <cfRule type="cellIs" dxfId="594" priority="463" stopIfTrue="1" operator="equal">
      <formula>"High"</formula>
    </cfRule>
    <cfRule type="cellIs" dxfId="593" priority="464" stopIfTrue="1" operator="equal">
      <formula>"Moderate"</formula>
    </cfRule>
  </conditionalFormatting>
  <conditionalFormatting sqref="AK42">
    <cfRule type="cellIs" dxfId="592" priority="459" stopIfTrue="1" operator="equal">
      <formula>"Very High"</formula>
    </cfRule>
    <cfRule type="cellIs" dxfId="591" priority="460" stopIfTrue="1" operator="equal">
      <formula>"High"</formula>
    </cfRule>
    <cfRule type="cellIs" dxfId="590" priority="461" stopIfTrue="1" operator="equal">
      <formula>"Moderate"</formula>
    </cfRule>
  </conditionalFormatting>
  <conditionalFormatting sqref="AE42">
    <cfRule type="cellIs" dxfId="589" priority="450" stopIfTrue="1" operator="equal">
      <formula>"Very High"</formula>
    </cfRule>
    <cfRule type="cellIs" dxfId="588" priority="451" stopIfTrue="1" operator="equal">
      <formula>"High"</formula>
    </cfRule>
    <cfRule type="cellIs" dxfId="587" priority="452" stopIfTrue="1" operator="equal">
      <formula>"Moderate"</formula>
    </cfRule>
  </conditionalFormatting>
  <conditionalFormatting sqref="M43">
    <cfRule type="cellIs" dxfId="586" priority="447" stopIfTrue="1" operator="equal">
      <formula>"Very High"</formula>
    </cfRule>
    <cfRule type="cellIs" dxfId="585" priority="448" stopIfTrue="1" operator="equal">
      <formula>"High"</formula>
    </cfRule>
    <cfRule type="cellIs" dxfId="584" priority="449" stopIfTrue="1" operator="equal">
      <formula>"Moderate"</formula>
    </cfRule>
  </conditionalFormatting>
  <conditionalFormatting sqref="S43">
    <cfRule type="cellIs" dxfId="583" priority="444" stopIfTrue="1" operator="equal">
      <formula>"Very High"</formula>
    </cfRule>
    <cfRule type="cellIs" dxfId="582" priority="445" stopIfTrue="1" operator="equal">
      <formula>"High"</formula>
    </cfRule>
    <cfRule type="cellIs" dxfId="581" priority="446" stopIfTrue="1" operator="equal">
      <formula>"Moderate"</formula>
    </cfRule>
  </conditionalFormatting>
  <conditionalFormatting sqref="AE44">
    <cfRule type="cellIs" dxfId="580" priority="441" stopIfTrue="1" operator="equal">
      <formula>"Very High"</formula>
    </cfRule>
    <cfRule type="cellIs" dxfId="579" priority="442" stopIfTrue="1" operator="equal">
      <formula>"High"</formula>
    </cfRule>
    <cfRule type="cellIs" dxfId="578" priority="443" stopIfTrue="1" operator="equal">
      <formula>"Moderate"</formula>
    </cfRule>
  </conditionalFormatting>
  <conditionalFormatting sqref="AE54">
    <cfRule type="cellIs" dxfId="577" priority="438" stopIfTrue="1" operator="equal">
      <formula>"Very High"</formula>
    </cfRule>
    <cfRule type="cellIs" dxfId="576" priority="439" stopIfTrue="1" operator="equal">
      <formula>"High"</formula>
    </cfRule>
    <cfRule type="cellIs" dxfId="575" priority="440" stopIfTrue="1" operator="equal">
      <formula>"Moderate"</formula>
    </cfRule>
  </conditionalFormatting>
  <conditionalFormatting sqref="M54">
    <cfRule type="cellIs" dxfId="574" priority="435" stopIfTrue="1" operator="equal">
      <formula>"Very High"</formula>
    </cfRule>
    <cfRule type="cellIs" dxfId="573" priority="436" stopIfTrue="1" operator="equal">
      <formula>"High"</formula>
    </cfRule>
    <cfRule type="cellIs" dxfId="572" priority="437" stopIfTrue="1" operator="equal">
      <formula>"Moderate"</formula>
    </cfRule>
  </conditionalFormatting>
  <conditionalFormatting sqref="S54">
    <cfRule type="cellIs" dxfId="571" priority="432" stopIfTrue="1" operator="equal">
      <formula>"Very High"</formula>
    </cfRule>
    <cfRule type="cellIs" dxfId="570" priority="433" stopIfTrue="1" operator="equal">
      <formula>"High"</formula>
    </cfRule>
    <cfRule type="cellIs" dxfId="569" priority="434" stopIfTrue="1" operator="equal">
      <formula>"Moderate"</formula>
    </cfRule>
  </conditionalFormatting>
  <conditionalFormatting sqref="AE58">
    <cfRule type="cellIs" dxfId="568" priority="429" stopIfTrue="1" operator="equal">
      <formula>"Very High"</formula>
    </cfRule>
    <cfRule type="cellIs" dxfId="567" priority="430" stopIfTrue="1" operator="equal">
      <formula>"High"</formula>
    </cfRule>
    <cfRule type="cellIs" dxfId="566" priority="431" stopIfTrue="1" operator="equal">
      <formula>"Moderate"</formula>
    </cfRule>
  </conditionalFormatting>
  <conditionalFormatting sqref="AE60">
    <cfRule type="cellIs" dxfId="565" priority="426" stopIfTrue="1" operator="equal">
      <formula>"Very High"</formula>
    </cfRule>
    <cfRule type="cellIs" dxfId="564" priority="427" stopIfTrue="1" operator="equal">
      <formula>"High"</formula>
    </cfRule>
    <cfRule type="cellIs" dxfId="563" priority="428" stopIfTrue="1" operator="equal">
      <formula>"Moderate"</formula>
    </cfRule>
  </conditionalFormatting>
  <conditionalFormatting sqref="AE62">
    <cfRule type="cellIs" dxfId="562" priority="423" stopIfTrue="1" operator="equal">
      <formula>"Very High"</formula>
    </cfRule>
    <cfRule type="cellIs" dxfId="561" priority="424" stopIfTrue="1" operator="equal">
      <formula>"High"</formula>
    </cfRule>
    <cfRule type="cellIs" dxfId="560" priority="425" stopIfTrue="1" operator="equal">
      <formula>"Moderate"</formula>
    </cfRule>
  </conditionalFormatting>
  <conditionalFormatting sqref="M58">
    <cfRule type="cellIs" dxfId="559" priority="420" stopIfTrue="1" operator="equal">
      <formula>"Very High"</formula>
    </cfRule>
    <cfRule type="cellIs" dxfId="558" priority="421" stopIfTrue="1" operator="equal">
      <formula>"High"</formula>
    </cfRule>
    <cfRule type="cellIs" dxfId="557" priority="422" stopIfTrue="1" operator="equal">
      <formula>"Moderate"</formula>
    </cfRule>
  </conditionalFormatting>
  <conditionalFormatting sqref="M59">
    <cfRule type="cellIs" dxfId="556" priority="417" stopIfTrue="1" operator="equal">
      <formula>"Very High"</formula>
    </cfRule>
    <cfRule type="cellIs" dxfId="555" priority="418" stopIfTrue="1" operator="equal">
      <formula>"High"</formula>
    </cfRule>
    <cfRule type="cellIs" dxfId="554" priority="419" stopIfTrue="1" operator="equal">
      <formula>"Moderate"</formula>
    </cfRule>
  </conditionalFormatting>
  <conditionalFormatting sqref="M60">
    <cfRule type="cellIs" dxfId="553" priority="414" stopIfTrue="1" operator="equal">
      <formula>"Very High"</formula>
    </cfRule>
    <cfRule type="cellIs" dxfId="552" priority="415" stopIfTrue="1" operator="equal">
      <formula>"High"</formula>
    </cfRule>
    <cfRule type="cellIs" dxfId="551" priority="416" stopIfTrue="1" operator="equal">
      <formula>"Moderate"</formula>
    </cfRule>
  </conditionalFormatting>
  <conditionalFormatting sqref="M61">
    <cfRule type="cellIs" dxfId="550" priority="411" stopIfTrue="1" operator="equal">
      <formula>"Very High"</formula>
    </cfRule>
    <cfRule type="cellIs" dxfId="549" priority="412" stopIfTrue="1" operator="equal">
      <formula>"High"</formula>
    </cfRule>
    <cfRule type="cellIs" dxfId="548" priority="413" stopIfTrue="1" operator="equal">
      <formula>"Moderate"</formula>
    </cfRule>
  </conditionalFormatting>
  <conditionalFormatting sqref="M62">
    <cfRule type="cellIs" dxfId="547" priority="408" stopIfTrue="1" operator="equal">
      <formula>"Very High"</formula>
    </cfRule>
    <cfRule type="cellIs" dxfId="546" priority="409" stopIfTrue="1" operator="equal">
      <formula>"High"</formula>
    </cfRule>
    <cfRule type="cellIs" dxfId="545" priority="410" stopIfTrue="1" operator="equal">
      <formula>"Moderate"</formula>
    </cfRule>
  </conditionalFormatting>
  <conditionalFormatting sqref="AE70">
    <cfRule type="cellIs" dxfId="544" priority="405" stopIfTrue="1" operator="equal">
      <formula>"Very High"</formula>
    </cfRule>
    <cfRule type="cellIs" dxfId="543" priority="406" stopIfTrue="1" operator="equal">
      <formula>"High"</formula>
    </cfRule>
    <cfRule type="cellIs" dxfId="542" priority="407" stopIfTrue="1" operator="equal">
      <formula>"Moderate"</formula>
    </cfRule>
  </conditionalFormatting>
  <conditionalFormatting sqref="U5 T1:T7 AL1:AL5">
    <cfRule type="cellIs" dxfId="541" priority="404" stopIfTrue="1" operator="equal">
      <formula>"Y"</formula>
    </cfRule>
  </conditionalFormatting>
  <conditionalFormatting sqref="T4:T7 T9:T12 T14:T18 T22 T24:T34 T36 T38:T44 T46:T49 T52:T55 T57:T73">
    <cfRule type="cellIs" dxfId="540" priority="401" stopIfTrue="1" operator="equal">
      <formula>"Very High"</formula>
    </cfRule>
    <cfRule type="cellIs" dxfId="539" priority="402" stopIfTrue="1" operator="equal">
      <formula>"High"</formula>
    </cfRule>
    <cfRule type="cellIs" dxfId="538" priority="403" stopIfTrue="1" operator="equal">
      <formula>"Moderate"</formula>
    </cfRule>
  </conditionalFormatting>
  <conditionalFormatting sqref="T9:T12 T14:T18 T22 T24:T34 T36 T38:T44 T46:T49 T52:T55 T57:T1048576">
    <cfRule type="cellIs" dxfId="537" priority="400" stopIfTrue="1" operator="equal">
      <formula>"Y"</formula>
    </cfRule>
  </conditionalFormatting>
  <conditionalFormatting sqref="M6">
    <cfRule type="cellIs" dxfId="536" priority="397" stopIfTrue="1" operator="equal">
      <formula>"Very High"</formula>
    </cfRule>
    <cfRule type="cellIs" dxfId="535" priority="398" stopIfTrue="1" operator="equal">
      <formula>"High"</formula>
    </cfRule>
    <cfRule type="cellIs" dxfId="534" priority="399" stopIfTrue="1" operator="equal">
      <formula>"Moderate"</formula>
    </cfRule>
  </conditionalFormatting>
  <conditionalFormatting sqref="S6">
    <cfRule type="cellIs" dxfId="533" priority="394" stopIfTrue="1" operator="equal">
      <formula>"Very High"</formula>
    </cfRule>
    <cfRule type="cellIs" dxfId="532" priority="395" stopIfTrue="1" operator="equal">
      <formula>"High"</formula>
    </cfRule>
    <cfRule type="cellIs" dxfId="531" priority="396" stopIfTrue="1" operator="equal">
      <formula>"Moderate"</formula>
    </cfRule>
  </conditionalFormatting>
  <conditionalFormatting sqref="U6">
    <cfRule type="cellIs" dxfId="530" priority="393" stopIfTrue="1" operator="equal">
      <formula>"Y"</formula>
    </cfRule>
  </conditionalFormatting>
  <conditionalFormatting sqref="U8">
    <cfRule type="cellIs" dxfId="529" priority="382" stopIfTrue="1" operator="equal">
      <formula>"Y"</formula>
    </cfRule>
  </conditionalFormatting>
  <conditionalFormatting sqref="U13">
    <cfRule type="cellIs" dxfId="528" priority="371" stopIfTrue="1" operator="equal">
      <formula>"Y"</formula>
    </cfRule>
  </conditionalFormatting>
  <conditionalFormatting sqref="T8">
    <cfRule type="cellIs" dxfId="527" priority="364" stopIfTrue="1" operator="equal">
      <formula>"Very High"</formula>
    </cfRule>
    <cfRule type="cellIs" dxfId="526" priority="365" stopIfTrue="1" operator="equal">
      <formula>"High"</formula>
    </cfRule>
    <cfRule type="cellIs" dxfId="525" priority="366" stopIfTrue="1" operator="equal">
      <formula>"Moderate"</formula>
    </cfRule>
  </conditionalFormatting>
  <conditionalFormatting sqref="T8">
    <cfRule type="cellIs" dxfId="524" priority="363" stopIfTrue="1" operator="equal">
      <formula>"Y"</formula>
    </cfRule>
  </conditionalFormatting>
  <conditionalFormatting sqref="M8">
    <cfRule type="cellIs" dxfId="523" priority="360" stopIfTrue="1" operator="equal">
      <formula>"Very High"</formula>
    </cfRule>
    <cfRule type="cellIs" dxfId="522" priority="361" stopIfTrue="1" operator="equal">
      <formula>"High"</formula>
    </cfRule>
    <cfRule type="cellIs" dxfId="521" priority="362" stopIfTrue="1" operator="equal">
      <formula>"Moderate"</formula>
    </cfRule>
  </conditionalFormatting>
  <conditionalFormatting sqref="S8">
    <cfRule type="cellIs" dxfId="520" priority="357" stopIfTrue="1" operator="equal">
      <formula>"Very High"</formula>
    </cfRule>
    <cfRule type="cellIs" dxfId="519" priority="358" stopIfTrue="1" operator="equal">
      <formula>"High"</formula>
    </cfRule>
    <cfRule type="cellIs" dxfId="518" priority="359" stopIfTrue="1" operator="equal">
      <formula>"Moderate"</formula>
    </cfRule>
  </conditionalFormatting>
  <conditionalFormatting sqref="T13">
    <cfRule type="cellIs" dxfId="517" priority="354" stopIfTrue="1" operator="equal">
      <formula>"Very High"</formula>
    </cfRule>
    <cfRule type="cellIs" dxfId="516" priority="355" stopIfTrue="1" operator="equal">
      <formula>"High"</formula>
    </cfRule>
    <cfRule type="cellIs" dxfId="515" priority="356" stopIfTrue="1" operator="equal">
      <formula>"Moderate"</formula>
    </cfRule>
  </conditionalFormatting>
  <conditionalFormatting sqref="T13">
    <cfRule type="cellIs" dxfId="514" priority="353" stopIfTrue="1" operator="equal">
      <formula>"Y"</formula>
    </cfRule>
  </conditionalFormatting>
  <conditionalFormatting sqref="M13">
    <cfRule type="cellIs" dxfId="513" priority="350" stopIfTrue="1" operator="equal">
      <formula>"Very High"</formula>
    </cfRule>
    <cfRule type="cellIs" dxfId="512" priority="351" stopIfTrue="1" operator="equal">
      <formula>"High"</formula>
    </cfRule>
    <cfRule type="cellIs" dxfId="511" priority="352" stopIfTrue="1" operator="equal">
      <formula>"Moderate"</formula>
    </cfRule>
  </conditionalFormatting>
  <conditionalFormatting sqref="S13">
    <cfRule type="cellIs" dxfId="510" priority="347" stopIfTrue="1" operator="equal">
      <formula>"Very High"</formula>
    </cfRule>
    <cfRule type="cellIs" dxfId="509" priority="348" stopIfTrue="1" operator="equal">
      <formula>"High"</formula>
    </cfRule>
    <cfRule type="cellIs" dxfId="508" priority="349" stopIfTrue="1" operator="equal">
      <formula>"Moderate"</formula>
    </cfRule>
  </conditionalFormatting>
  <conditionalFormatting sqref="T19">
    <cfRule type="cellIs" dxfId="507" priority="344" stopIfTrue="1" operator="equal">
      <formula>"Very High"</formula>
    </cfRule>
    <cfRule type="cellIs" dxfId="506" priority="345" stopIfTrue="1" operator="equal">
      <formula>"High"</formula>
    </cfRule>
    <cfRule type="cellIs" dxfId="505" priority="346" stopIfTrue="1" operator="equal">
      <formula>"Moderate"</formula>
    </cfRule>
  </conditionalFormatting>
  <conditionalFormatting sqref="T19">
    <cfRule type="cellIs" dxfId="504" priority="343" stopIfTrue="1" operator="equal">
      <formula>"Y"</formula>
    </cfRule>
  </conditionalFormatting>
  <conditionalFormatting sqref="M19">
    <cfRule type="cellIs" dxfId="503" priority="340" stopIfTrue="1" operator="equal">
      <formula>"Very High"</formula>
    </cfRule>
    <cfRule type="cellIs" dxfId="502" priority="341" stopIfTrue="1" operator="equal">
      <formula>"High"</formula>
    </cfRule>
    <cfRule type="cellIs" dxfId="501" priority="342" stopIfTrue="1" operator="equal">
      <formula>"Moderate"</formula>
    </cfRule>
  </conditionalFormatting>
  <conditionalFormatting sqref="S19">
    <cfRule type="cellIs" dxfId="500" priority="337" stopIfTrue="1" operator="equal">
      <formula>"Very High"</formula>
    </cfRule>
    <cfRule type="cellIs" dxfId="499" priority="338" stopIfTrue="1" operator="equal">
      <formula>"High"</formula>
    </cfRule>
    <cfRule type="cellIs" dxfId="498" priority="339" stopIfTrue="1" operator="equal">
      <formula>"Moderate"</formula>
    </cfRule>
  </conditionalFormatting>
  <conditionalFormatting sqref="T20">
    <cfRule type="cellIs" dxfId="497" priority="334" stopIfTrue="1" operator="equal">
      <formula>"Very High"</formula>
    </cfRule>
    <cfRule type="cellIs" dxfId="496" priority="335" stopIfTrue="1" operator="equal">
      <formula>"High"</formula>
    </cfRule>
    <cfRule type="cellIs" dxfId="495" priority="336" stopIfTrue="1" operator="equal">
      <formula>"Moderate"</formula>
    </cfRule>
  </conditionalFormatting>
  <conditionalFormatting sqref="T20">
    <cfRule type="cellIs" dxfId="494" priority="333" stopIfTrue="1" operator="equal">
      <formula>"Y"</formula>
    </cfRule>
  </conditionalFormatting>
  <conditionalFormatting sqref="M20">
    <cfRule type="cellIs" dxfId="493" priority="330" stopIfTrue="1" operator="equal">
      <formula>"Very High"</formula>
    </cfRule>
    <cfRule type="cellIs" dxfId="492" priority="331" stopIfTrue="1" operator="equal">
      <formula>"High"</formula>
    </cfRule>
    <cfRule type="cellIs" dxfId="491" priority="332" stopIfTrue="1" operator="equal">
      <formula>"Moderate"</formula>
    </cfRule>
  </conditionalFormatting>
  <conditionalFormatting sqref="S20">
    <cfRule type="cellIs" dxfId="490" priority="327" stopIfTrue="1" operator="equal">
      <formula>"Very High"</formula>
    </cfRule>
    <cfRule type="cellIs" dxfId="489" priority="328" stopIfTrue="1" operator="equal">
      <formula>"High"</formula>
    </cfRule>
    <cfRule type="cellIs" dxfId="488" priority="329" stopIfTrue="1" operator="equal">
      <formula>"Moderate"</formula>
    </cfRule>
  </conditionalFormatting>
  <conditionalFormatting sqref="T21">
    <cfRule type="cellIs" dxfId="487" priority="324" stopIfTrue="1" operator="equal">
      <formula>"Very High"</formula>
    </cfRule>
    <cfRule type="cellIs" dxfId="486" priority="325" stopIfTrue="1" operator="equal">
      <formula>"High"</formula>
    </cfRule>
    <cfRule type="cellIs" dxfId="485" priority="326" stopIfTrue="1" operator="equal">
      <formula>"Moderate"</formula>
    </cfRule>
  </conditionalFormatting>
  <conditionalFormatting sqref="T21">
    <cfRule type="cellIs" dxfId="484" priority="323" stopIfTrue="1" operator="equal">
      <formula>"Y"</formula>
    </cfRule>
  </conditionalFormatting>
  <conditionalFormatting sqref="M21">
    <cfRule type="cellIs" dxfId="483" priority="320" stopIfTrue="1" operator="equal">
      <formula>"Very High"</formula>
    </cfRule>
    <cfRule type="cellIs" dxfId="482" priority="321" stopIfTrue="1" operator="equal">
      <formula>"High"</formula>
    </cfRule>
    <cfRule type="cellIs" dxfId="481" priority="322" stopIfTrue="1" operator="equal">
      <formula>"Moderate"</formula>
    </cfRule>
  </conditionalFormatting>
  <conditionalFormatting sqref="S21">
    <cfRule type="cellIs" dxfId="480" priority="317" stopIfTrue="1" operator="equal">
      <formula>"Very High"</formula>
    </cfRule>
    <cfRule type="cellIs" dxfId="479" priority="318" stopIfTrue="1" operator="equal">
      <formula>"High"</formula>
    </cfRule>
    <cfRule type="cellIs" dxfId="478" priority="319" stopIfTrue="1" operator="equal">
      <formula>"Moderate"</formula>
    </cfRule>
  </conditionalFormatting>
  <conditionalFormatting sqref="T23">
    <cfRule type="cellIs" dxfId="477" priority="314" stopIfTrue="1" operator="equal">
      <formula>"Very High"</formula>
    </cfRule>
    <cfRule type="cellIs" dxfId="476" priority="315" stopIfTrue="1" operator="equal">
      <formula>"High"</formula>
    </cfRule>
    <cfRule type="cellIs" dxfId="475" priority="316" stopIfTrue="1" operator="equal">
      <formula>"Moderate"</formula>
    </cfRule>
  </conditionalFormatting>
  <conditionalFormatting sqref="T23">
    <cfRule type="cellIs" dxfId="474" priority="313" stopIfTrue="1" operator="equal">
      <formula>"Y"</formula>
    </cfRule>
  </conditionalFormatting>
  <conditionalFormatting sqref="M23">
    <cfRule type="cellIs" dxfId="473" priority="310" stopIfTrue="1" operator="equal">
      <formula>"Very High"</formula>
    </cfRule>
    <cfRule type="cellIs" dxfId="472" priority="311" stopIfTrue="1" operator="equal">
      <formula>"High"</formula>
    </cfRule>
    <cfRule type="cellIs" dxfId="471" priority="312" stopIfTrue="1" operator="equal">
      <formula>"Moderate"</formula>
    </cfRule>
  </conditionalFormatting>
  <conditionalFormatting sqref="S23">
    <cfRule type="cellIs" dxfId="470" priority="307" stopIfTrue="1" operator="equal">
      <formula>"Very High"</formula>
    </cfRule>
    <cfRule type="cellIs" dxfId="469" priority="308" stopIfTrue="1" operator="equal">
      <formula>"High"</formula>
    </cfRule>
    <cfRule type="cellIs" dxfId="468" priority="309" stopIfTrue="1" operator="equal">
      <formula>"Moderate"</formula>
    </cfRule>
  </conditionalFormatting>
  <conditionalFormatting sqref="T35">
    <cfRule type="cellIs" dxfId="467" priority="304" stopIfTrue="1" operator="equal">
      <formula>"Very High"</formula>
    </cfRule>
    <cfRule type="cellIs" dxfId="466" priority="305" stopIfTrue="1" operator="equal">
      <formula>"High"</formula>
    </cfRule>
    <cfRule type="cellIs" dxfId="465" priority="306" stopIfTrue="1" operator="equal">
      <formula>"Moderate"</formula>
    </cfRule>
  </conditionalFormatting>
  <conditionalFormatting sqref="T35">
    <cfRule type="cellIs" dxfId="464" priority="303" stopIfTrue="1" operator="equal">
      <formula>"Y"</formula>
    </cfRule>
  </conditionalFormatting>
  <conditionalFormatting sqref="M35">
    <cfRule type="cellIs" dxfId="463" priority="300" stopIfTrue="1" operator="equal">
      <formula>"Very High"</formula>
    </cfRule>
    <cfRule type="cellIs" dxfId="462" priority="301" stopIfTrue="1" operator="equal">
      <formula>"High"</formula>
    </cfRule>
    <cfRule type="cellIs" dxfId="461" priority="302" stopIfTrue="1" operator="equal">
      <formula>"Moderate"</formula>
    </cfRule>
  </conditionalFormatting>
  <conditionalFormatting sqref="S35">
    <cfRule type="cellIs" dxfId="460" priority="297" stopIfTrue="1" operator="equal">
      <formula>"Very High"</formula>
    </cfRule>
    <cfRule type="cellIs" dxfId="459" priority="298" stopIfTrue="1" operator="equal">
      <formula>"High"</formula>
    </cfRule>
    <cfRule type="cellIs" dxfId="458" priority="299" stopIfTrue="1" operator="equal">
      <formula>"Moderate"</formula>
    </cfRule>
  </conditionalFormatting>
  <conditionalFormatting sqref="T37">
    <cfRule type="cellIs" dxfId="457" priority="294" stopIfTrue="1" operator="equal">
      <formula>"Very High"</formula>
    </cfRule>
    <cfRule type="cellIs" dxfId="456" priority="295" stopIfTrue="1" operator="equal">
      <formula>"High"</formula>
    </cfRule>
    <cfRule type="cellIs" dxfId="455" priority="296" stopIfTrue="1" operator="equal">
      <formula>"Moderate"</formula>
    </cfRule>
  </conditionalFormatting>
  <conditionalFormatting sqref="T37">
    <cfRule type="cellIs" dxfId="454" priority="293" stopIfTrue="1" operator="equal">
      <formula>"Y"</formula>
    </cfRule>
  </conditionalFormatting>
  <conditionalFormatting sqref="T45">
    <cfRule type="cellIs" dxfId="453" priority="284" stopIfTrue="1" operator="equal">
      <formula>"Very High"</formula>
    </cfRule>
    <cfRule type="cellIs" dxfId="452" priority="285" stopIfTrue="1" operator="equal">
      <formula>"High"</formula>
    </cfRule>
    <cfRule type="cellIs" dxfId="451" priority="286" stopIfTrue="1" operator="equal">
      <formula>"Moderate"</formula>
    </cfRule>
  </conditionalFormatting>
  <conditionalFormatting sqref="T45">
    <cfRule type="cellIs" dxfId="450" priority="283" stopIfTrue="1" operator="equal">
      <formula>"Y"</formula>
    </cfRule>
  </conditionalFormatting>
  <conditionalFormatting sqref="M45">
    <cfRule type="cellIs" dxfId="449" priority="280" stopIfTrue="1" operator="equal">
      <formula>"Very High"</formula>
    </cfRule>
    <cfRule type="cellIs" dxfId="448" priority="281" stopIfTrue="1" operator="equal">
      <formula>"High"</formula>
    </cfRule>
    <cfRule type="cellIs" dxfId="447" priority="282" stopIfTrue="1" operator="equal">
      <formula>"Moderate"</formula>
    </cfRule>
  </conditionalFormatting>
  <conditionalFormatting sqref="S45">
    <cfRule type="cellIs" dxfId="446" priority="277" stopIfTrue="1" operator="equal">
      <formula>"Very High"</formula>
    </cfRule>
    <cfRule type="cellIs" dxfId="445" priority="278" stopIfTrue="1" operator="equal">
      <formula>"High"</formula>
    </cfRule>
    <cfRule type="cellIs" dxfId="444" priority="279" stopIfTrue="1" operator="equal">
      <formula>"Moderate"</formula>
    </cfRule>
  </conditionalFormatting>
  <conditionalFormatting sqref="T50">
    <cfRule type="cellIs" dxfId="443" priority="274" stopIfTrue="1" operator="equal">
      <formula>"Very High"</formula>
    </cfRule>
    <cfRule type="cellIs" dxfId="442" priority="275" stopIfTrue="1" operator="equal">
      <formula>"High"</formula>
    </cfRule>
    <cfRule type="cellIs" dxfId="441" priority="276" stopIfTrue="1" operator="equal">
      <formula>"Moderate"</formula>
    </cfRule>
  </conditionalFormatting>
  <conditionalFormatting sqref="T50">
    <cfRule type="cellIs" dxfId="440" priority="273" stopIfTrue="1" operator="equal">
      <formula>"Y"</formula>
    </cfRule>
  </conditionalFormatting>
  <conditionalFormatting sqref="M50">
    <cfRule type="cellIs" dxfId="439" priority="270" stopIfTrue="1" operator="equal">
      <formula>"Very High"</formula>
    </cfRule>
    <cfRule type="cellIs" dxfId="438" priority="271" stopIfTrue="1" operator="equal">
      <formula>"High"</formula>
    </cfRule>
    <cfRule type="cellIs" dxfId="437" priority="272" stopIfTrue="1" operator="equal">
      <formula>"Moderate"</formula>
    </cfRule>
  </conditionalFormatting>
  <conditionalFormatting sqref="S50">
    <cfRule type="cellIs" dxfId="436" priority="267" stopIfTrue="1" operator="equal">
      <formula>"Very High"</formula>
    </cfRule>
    <cfRule type="cellIs" dxfId="435" priority="268" stopIfTrue="1" operator="equal">
      <formula>"High"</formula>
    </cfRule>
    <cfRule type="cellIs" dxfId="434" priority="269" stopIfTrue="1" operator="equal">
      <formula>"Moderate"</formula>
    </cfRule>
  </conditionalFormatting>
  <conditionalFormatting sqref="T51">
    <cfRule type="cellIs" dxfId="433" priority="264" stopIfTrue="1" operator="equal">
      <formula>"Very High"</formula>
    </cfRule>
    <cfRule type="cellIs" dxfId="432" priority="265" stopIfTrue="1" operator="equal">
      <formula>"High"</formula>
    </cfRule>
    <cfRule type="cellIs" dxfId="431" priority="266" stopIfTrue="1" operator="equal">
      <formula>"Moderate"</formula>
    </cfRule>
  </conditionalFormatting>
  <conditionalFormatting sqref="T51">
    <cfRule type="cellIs" dxfId="430" priority="263" stopIfTrue="1" operator="equal">
      <formula>"Y"</formula>
    </cfRule>
  </conditionalFormatting>
  <conditionalFormatting sqref="M51">
    <cfRule type="cellIs" dxfId="429" priority="260" stopIfTrue="1" operator="equal">
      <formula>"Very High"</formula>
    </cfRule>
    <cfRule type="cellIs" dxfId="428" priority="261" stopIfTrue="1" operator="equal">
      <formula>"High"</formula>
    </cfRule>
    <cfRule type="cellIs" dxfId="427" priority="262" stopIfTrue="1" operator="equal">
      <formula>"Moderate"</formula>
    </cfRule>
  </conditionalFormatting>
  <conditionalFormatting sqref="S51">
    <cfRule type="cellIs" dxfId="426" priority="257" stopIfTrue="1" operator="equal">
      <formula>"Very High"</formula>
    </cfRule>
    <cfRule type="cellIs" dxfId="425" priority="258" stopIfTrue="1" operator="equal">
      <formula>"High"</formula>
    </cfRule>
    <cfRule type="cellIs" dxfId="424" priority="259" stopIfTrue="1" operator="equal">
      <formula>"Moderate"</formula>
    </cfRule>
  </conditionalFormatting>
  <conditionalFormatting sqref="T56">
    <cfRule type="cellIs" dxfId="423" priority="254" stopIfTrue="1" operator="equal">
      <formula>"Very High"</formula>
    </cfRule>
    <cfRule type="cellIs" dxfId="422" priority="255" stopIfTrue="1" operator="equal">
      <formula>"High"</formula>
    </cfRule>
    <cfRule type="cellIs" dxfId="421" priority="256" stopIfTrue="1" operator="equal">
      <formula>"Moderate"</formula>
    </cfRule>
  </conditionalFormatting>
  <conditionalFormatting sqref="T56">
    <cfRule type="cellIs" dxfId="420" priority="253" stopIfTrue="1" operator="equal">
      <formula>"Y"</formula>
    </cfRule>
  </conditionalFormatting>
  <conditionalFormatting sqref="M56">
    <cfRule type="cellIs" dxfId="419" priority="250" stopIfTrue="1" operator="equal">
      <formula>"Very High"</formula>
    </cfRule>
    <cfRule type="cellIs" dxfId="418" priority="251" stopIfTrue="1" operator="equal">
      <formula>"High"</formula>
    </cfRule>
    <cfRule type="cellIs" dxfId="417" priority="252" stopIfTrue="1" operator="equal">
      <formula>"Moderate"</formula>
    </cfRule>
  </conditionalFormatting>
  <conditionalFormatting sqref="S56">
    <cfRule type="cellIs" dxfId="416" priority="247" stopIfTrue="1" operator="equal">
      <formula>"Very High"</formula>
    </cfRule>
    <cfRule type="cellIs" dxfId="415" priority="248" stopIfTrue="1" operator="equal">
      <formula>"High"</formula>
    </cfRule>
    <cfRule type="cellIs" dxfId="414" priority="249" stopIfTrue="1" operator="equal">
      <formula>"Moderate"</formula>
    </cfRule>
  </conditionalFormatting>
  <conditionalFormatting sqref="AE5">
    <cfRule type="cellIs" dxfId="413" priority="240" stopIfTrue="1" operator="equal">
      <formula>"Very High"</formula>
    </cfRule>
    <cfRule type="cellIs" dxfId="412" priority="241" stopIfTrue="1" operator="equal">
      <formula>"High"</formula>
    </cfRule>
    <cfRule type="cellIs" dxfId="411" priority="242" stopIfTrue="1" operator="equal">
      <formula>"Moderate"</formula>
    </cfRule>
  </conditionalFormatting>
  <conditionalFormatting sqref="AK5">
    <cfRule type="cellIs" dxfId="410" priority="237" stopIfTrue="1" operator="equal">
      <formula>"Very High"</formula>
    </cfRule>
    <cfRule type="cellIs" dxfId="409" priority="238" stopIfTrue="1" operator="equal">
      <formula>"High"</formula>
    </cfRule>
    <cfRule type="cellIs" dxfId="408" priority="239" stopIfTrue="1" operator="equal">
      <formula>"Moderate"</formula>
    </cfRule>
  </conditionalFormatting>
  <conditionalFormatting sqref="AE8">
    <cfRule type="cellIs" dxfId="407" priority="230" stopIfTrue="1" operator="equal">
      <formula>"Very High"</formula>
    </cfRule>
    <cfRule type="cellIs" dxfId="406" priority="231" stopIfTrue="1" operator="equal">
      <formula>"High"</formula>
    </cfRule>
    <cfRule type="cellIs" dxfId="405" priority="232" stopIfTrue="1" operator="equal">
      <formula>"Moderate"</formula>
    </cfRule>
  </conditionalFormatting>
  <conditionalFormatting sqref="AK8">
    <cfRule type="cellIs" dxfId="404" priority="227" stopIfTrue="1" operator="equal">
      <formula>"Very High"</formula>
    </cfRule>
    <cfRule type="cellIs" dxfId="403" priority="228" stopIfTrue="1" operator="equal">
      <formula>"High"</formula>
    </cfRule>
    <cfRule type="cellIs" dxfId="402" priority="229" stopIfTrue="1" operator="equal">
      <formula>"Moderate"</formula>
    </cfRule>
  </conditionalFormatting>
  <conditionalFormatting sqref="AE13">
    <cfRule type="cellIs" dxfId="401" priority="220" stopIfTrue="1" operator="equal">
      <formula>"Very High"</formula>
    </cfRule>
    <cfRule type="cellIs" dxfId="400" priority="221" stopIfTrue="1" operator="equal">
      <formula>"High"</formula>
    </cfRule>
    <cfRule type="cellIs" dxfId="399" priority="222" stopIfTrue="1" operator="equal">
      <formula>"Moderate"</formula>
    </cfRule>
  </conditionalFormatting>
  <conditionalFormatting sqref="AK13">
    <cfRule type="cellIs" dxfId="398" priority="217" stopIfTrue="1" operator="equal">
      <formula>"Very High"</formula>
    </cfRule>
    <cfRule type="cellIs" dxfId="397" priority="218" stopIfTrue="1" operator="equal">
      <formula>"High"</formula>
    </cfRule>
    <cfRule type="cellIs" dxfId="396" priority="219" stopIfTrue="1" operator="equal">
      <formula>"Moderate"</formula>
    </cfRule>
  </conditionalFormatting>
  <conditionalFormatting sqref="AE19">
    <cfRule type="cellIs" dxfId="395" priority="210" stopIfTrue="1" operator="equal">
      <formula>"Very High"</formula>
    </cfRule>
    <cfRule type="cellIs" dxfId="394" priority="211" stopIfTrue="1" operator="equal">
      <formula>"High"</formula>
    </cfRule>
    <cfRule type="cellIs" dxfId="393" priority="212" stopIfTrue="1" operator="equal">
      <formula>"Moderate"</formula>
    </cfRule>
  </conditionalFormatting>
  <conditionalFormatting sqref="AK19">
    <cfRule type="cellIs" dxfId="392" priority="207" stopIfTrue="1" operator="equal">
      <formula>"Very High"</formula>
    </cfRule>
    <cfRule type="cellIs" dxfId="391" priority="208" stopIfTrue="1" operator="equal">
      <formula>"High"</formula>
    </cfRule>
    <cfRule type="cellIs" dxfId="390" priority="209" stopIfTrue="1" operator="equal">
      <formula>"Moderate"</formula>
    </cfRule>
  </conditionalFormatting>
  <conditionalFormatting sqref="AE20">
    <cfRule type="cellIs" dxfId="389" priority="200" stopIfTrue="1" operator="equal">
      <formula>"Very High"</formula>
    </cfRule>
    <cfRule type="cellIs" dxfId="388" priority="201" stopIfTrue="1" operator="equal">
      <formula>"High"</formula>
    </cfRule>
    <cfRule type="cellIs" dxfId="387" priority="202" stopIfTrue="1" operator="equal">
      <formula>"Moderate"</formula>
    </cfRule>
  </conditionalFormatting>
  <conditionalFormatting sqref="AK20">
    <cfRule type="cellIs" dxfId="386" priority="197" stopIfTrue="1" operator="equal">
      <formula>"Very High"</formula>
    </cfRule>
    <cfRule type="cellIs" dxfId="385" priority="198" stopIfTrue="1" operator="equal">
      <formula>"High"</formula>
    </cfRule>
    <cfRule type="cellIs" dxfId="384" priority="199" stopIfTrue="1" operator="equal">
      <formula>"Moderate"</formula>
    </cfRule>
  </conditionalFormatting>
  <conditionalFormatting sqref="AE21">
    <cfRule type="cellIs" dxfId="383" priority="190" stopIfTrue="1" operator="equal">
      <formula>"Very High"</formula>
    </cfRule>
    <cfRule type="cellIs" dxfId="382" priority="191" stopIfTrue="1" operator="equal">
      <formula>"High"</formula>
    </cfRule>
    <cfRule type="cellIs" dxfId="381" priority="192" stopIfTrue="1" operator="equal">
      <formula>"Moderate"</formula>
    </cfRule>
  </conditionalFormatting>
  <conditionalFormatting sqref="AK21">
    <cfRule type="cellIs" dxfId="380" priority="187" stopIfTrue="1" operator="equal">
      <formula>"Very High"</formula>
    </cfRule>
    <cfRule type="cellIs" dxfId="379" priority="188" stopIfTrue="1" operator="equal">
      <formula>"High"</formula>
    </cfRule>
    <cfRule type="cellIs" dxfId="378" priority="189" stopIfTrue="1" operator="equal">
      <formula>"Moderate"</formula>
    </cfRule>
  </conditionalFormatting>
  <conditionalFormatting sqref="AE23">
    <cfRule type="cellIs" dxfId="377" priority="180" stopIfTrue="1" operator="equal">
      <formula>"Very High"</formula>
    </cfRule>
    <cfRule type="cellIs" dxfId="376" priority="181" stopIfTrue="1" operator="equal">
      <formula>"High"</formula>
    </cfRule>
    <cfRule type="cellIs" dxfId="375" priority="182" stopIfTrue="1" operator="equal">
      <formula>"Moderate"</formula>
    </cfRule>
  </conditionalFormatting>
  <conditionalFormatting sqref="AK23">
    <cfRule type="cellIs" dxfId="374" priority="177" stopIfTrue="1" operator="equal">
      <formula>"Very High"</formula>
    </cfRule>
    <cfRule type="cellIs" dxfId="373" priority="178" stopIfTrue="1" operator="equal">
      <formula>"High"</formula>
    </cfRule>
    <cfRule type="cellIs" dxfId="372" priority="179" stopIfTrue="1" operator="equal">
      <formula>"Moderate"</formula>
    </cfRule>
  </conditionalFormatting>
  <conditionalFormatting sqref="AE35">
    <cfRule type="cellIs" dxfId="371" priority="170" stopIfTrue="1" operator="equal">
      <formula>"Very High"</formula>
    </cfRule>
    <cfRule type="cellIs" dxfId="370" priority="171" stopIfTrue="1" operator="equal">
      <formula>"High"</formula>
    </cfRule>
    <cfRule type="cellIs" dxfId="369" priority="172" stopIfTrue="1" operator="equal">
      <formula>"Moderate"</formula>
    </cfRule>
  </conditionalFormatting>
  <conditionalFormatting sqref="AK35">
    <cfRule type="cellIs" dxfId="368" priority="167" stopIfTrue="1" operator="equal">
      <formula>"Very High"</formula>
    </cfRule>
    <cfRule type="cellIs" dxfId="367" priority="168" stopIfTrue="1" operator="equal">
      <formula>"High"</formula>
    </cfRule>
    <cfRule type="cellIs" dxfId="366" priority="169" stopIfTrue="1" operator="equal">
      <formula>"Moderate"</formula>
    </cfRule>
  </conditionalFormatting>
  <conditionalFormatting sqref="AE37">
    <cfRule type="cellIs" dxfId="365" priority="160" stopIfTrue="1" operator="equal">
      <formula>"Very High"</formula>
    </cfRule>
    <cfRule type="cellIs" dxfId="364" priority="161" stopIfTrue="1" operator="equal">
      <formula>"High"</formula>
    </cfRule>
    <cfRule type="cellIs" dxfId="363" priority="162" stopIfTrue="1" operator="equal">
      <formula>"Moderate"</formula>
    </cfRule>
  </conditionalFormatting>
  <conditionalFormatting sqref="AK37">
    <cfRule type="cellIs" dxfId="362" priority="157" stopIfTrue="1" operator="equal">
      <formula>"Very High"</formula>
    </cfRule>
    <cfRule type="cellIs" dxfId="361" priority="158" stopIfTrue="1" operator="equal">
      <formula>"High"</formula>
    </cfRule>
    <cfRule type="cellIs" dxfId="360" priority="159" stopIfTrue="1" operator="equal">
      <formula>"Moderate"</formula>
    </cfRule>
  </conditionalFormatting>
  <conditionalFormatting sqref="AE45">
    <cfRule type="cellIs" dxfId="359" priority="150" stopIfTrue="1" operator="equal">
      <formula>"Very High"</formula>
    </cfRule>
    <cfRule type="cellIs" dxfId="358" priority="151" stopIfTrue="1" operator="equal">
      <formula>"High"</formula>
    </cfRule>
    <cfRule type="cellIs" dxfId="357" priority="152" stopIfTrue="1" operator="equal">
      <formula>"Moderate"</formula>
    </cfRule>
  </conditionalFormatting>
  <conditionalFormatting sqref="AK45">
    <cfRule type="cellIs" dxfId="356" priority="147" stopIfTrue="1" operator="equal">
      <formula>"Very High"</formula>
    </cfRule>
    <cfRule type="cellIs" dxfId="355" priority="148" stopIfTrue="1" operator="equal">
      <formula>"High"</formula>
    </cfRule>
    <cfRule type="cellIs" dxfId="354" priority="149" stopIfTrue="1" operator="equal">
      <formula>"Moderate"</formula>
    </cfRule>
  </conditionalFormatting>
  <conditionalFormatting sqref="AE50">
    <cfRule type="cellIs" dxfId="353" priority="140" stopIfTrue="1" operator="equal">
      <formula>"Very High"</formula>
    </cfRule>
    <cfRule type="cellIs" dxfId="352" priority="141" stopIfTrue="1" operator="equal">
      <formula>"High"</formula>
    </cfRule>
    <cfRule type="cellIs" dxfId="351" priority="142" stopIfTrue="1" operator="equal">
      <formula>"Moderate"</formula>
    </cfRule>
  </conditionalFormatting>
  <conditionalFormatting sqref="AK50">
    <cfRule type="cellIs" dxfId="350" priority="137" stopIfTrue="1" operator="equal">
      <formula>"Very High"</formula>
    </cfRule>
    <cfRule type="cellIs" dxfId="349" priority="138" stopIfTrue="1" operator="equal">
      <formula>"High"</formula>
    </cfRule>
    <cfRule type="cellIs" dxfId="348" priority="139" stopIfTrue="1" operator="equal">
      <formula>"Moderate"</formula>
    </cfRule>
  </conditionalFormatting>
  <conditionalFormatting sqref="AE51">
    <cfRule type="cellIs" dxfId="347" priority="130" stopIfTrue="1" operator="equal">
      <formula>"Very High"</formula>
    </cfRule>
    <cfRule type="cellIs" dxfId="346" priority="131" stopIfTrue="1" operator="equal">
      <formula>"High"</formula>
    </cfRule>
    <cfRule type="cellIs" dxfId="345" priority="132" stopIfTrue="1" operator="equal">
      <formula>"Moderate"</formula>
    </cfRule>
  </conditionalFormatting>
  <conditionalFormatting sqref="AK51">
    <cfRule type="cellIs" dxfId="344" priority="127" stopIfTrue="1" operator="equal">
      <formula>"Very High"</formula>
    </cfRule>
    <cfRule type="cellIs" dxfId="343" priority="128" stopIfTrue="1" operator="equal">
      <formula>"High"</formula>
    </cfRule>
    <cfRule type="cellIs" dxfId="342" priority="129" stopIfTrue="1" operator="equal">
      <formula>"Moderate"</formula>
    </cfRule>
  </conditionalFormatting>
  <conditionalFormatting sqref="AE56">
    <cfRule type="cellIs" dxfId="341" priority="120" stopIfTrue="1" operator="equal">
      <formula>"Very High"</formula>
    </cfRule>
    <cfRule type="cellIs" dxfId="340" priority="121" stopIfTrue="1" operator="equal">
      <formula>"High"</formula>
    </cfRule>
    <cfRule type="cellIs" dxfId="339" priority="122" stopIfTrue="1" operator="equal">
      <formula>"Moderate"</formula>
    </cfRule>
  </conditionalFormatting>
  <conditionalFormatting sqref="AK56">
    <cfRule type="cellIs" dxfId="338" priority="117" stopIfTrue="1" operator="equal">
      <formula>"Very High"</formula>
    </cfRule>
    <cfRule type="cellIs" dxfId="337" priority="118" stopIfTrue="1" operator="equal">
      <formula>"High"</formula>
    </cfRule>
    <cfRule type="cellIs" dxfId="336" priority="119" stopIfTrue="1" operator="equal">
      <formula>"Moderate"</formula>
    </cfRule>
  </conditionalFormatting>
  <conditionalFormatting sqref="AL4:AL5 AL9:AL12 AL14:AL18 AL22 AL24:AL34 AL36 AL38:AL44 AL46:AL49 AL52:AL55 AL57:AL73 AL7">
    <cfRule type="cellIs" dxfId="335" priority="114" stopIfTrue="1" operator="equal">
      <formula>"Very High"</formula>
    </cfRule>
    <cfRule type="cellIs" dxfId="334" priority="115" stopIfTrue="1" operator="equal">
      <formula>"High"</formula>
    </cfRule>
    <cfRule type="cellIs" dxfId="333" priority="116" stopIfTrue="1" operator="equal">
      <formula>"Moderate"</formula>
    </cfRule>
  </conditionalFormatting>
  <conditionalFormatting sqref="AL9:AL12 AL14:AL18 AL22 AL24:AL34 AL36 AL38:AL44 AL46:AL49 AL52:AL55 AL57:AL1048576 AL7">
    <cfRule type="cellIs" dxfId="332" priority="113" stopIfTrue="1" operator="equal">
      <formula>"Y"</formula>
    </cfRule>
  </conditionalFormatting>
  <conditionalFormatting sqref="AL8">
    <cfRule type="cellIs" dxfId="331" priority="110" stopIfTrue="1" operator="equal">
      <formula>"Very High"</formula>
    </cfRule>
    <cfRule type="cellIs" dxfId="330" priority="111" stopIfTrue="1" operator="equal">
      <formula>"High"</formula>
    </cfRule>
    <cfRule type="cellIs" dxfId="329" priority="112" stopIfTrue="1" operator="equal">
      <formula>"Moderate"</formula>
    </cfRule>
  </conditionalFormatting>
  <conditionalFormatting sqref="AL8">
    <cfRule type="cellIs" dxfId="328" priority="109" stopIfTrue="1" operator="equal">
      <formula>"Y"</formula>
    </cfRule>
  </conditionalFormatting>
  <conditionalFormatting sqref="AL13">
    <cfRule type="cellIs" dxfId="327" priority="106" stopIfTrue="1" operator="equal">
      <formula>"Very High"</formula>
    </cfRule>
    <cfRule type="cellIs" dxfId="326" priority="107" stopIfTrue="1" operator="equal">
      <formula>"High"</formula>
    </cfRule>
    <cfRule type="cellIs" dxfId="325" priority="108" stopIfTrue="1" operator="equal">
      <formula>"Moderate"</formula>
    </cfRule>
  </conditionalFormatting>
  <conditionalFormatting sqref="AL13">
    <cfRule type="cellIs" dxfId="324" priority="105" stopIfTrue="1" operator="equal">
      <formula>"Y"</formula>
    </cfRule>
  </conditionalFormatting>
  <conditionalFormatting sqref="AL19">
    <cfRule type="cellIs" dxfId="323" priority="102" stopIfTrue="1" operator="equal">
      <formula>"Very High"</formula>
    </cfRule>
    <cfRule type="cellIs" dxfId="322" priority="103" stopIfTrue="1" operator="equal">
      <formula>"High"</formula>
    </cfRule>
    <cfRule type="cellIs" dxfId="321" priority="104" stopIfTrue="1" operator="equal">
      <formula>"Moderate"</formula>
    </cfRule>
  </conditionalFormatting>
  <conditionalFormatting sqref="AL19">
    <cfRule type="cellIs" dxfId="320" priority="101" stopIfTrue="1" operator="equal">
      <formula>"Y"</formula>
    </cfRule>
  </conditionalFormatting>
  <conditionalFormatting sqref="AL20">
    <cfRule type="cellIs" dxfId="319" priority="98" stopIfTrue="1" operator="equal">
      <formula>"Very High"</formula>
    </cfRule>
    <cfRule type="cellIs" dxfId="318" priority="99" stopIfTrue="1" operator="equal">
      <formula>"High"</formula>
    </cfRule>
    <cfRule type="cellIs" dxfId="317" priority="100" stopIfTrue="1" operator="equal">
      <formula>"Moderate"</formula>
    </cfRule>
  </conditionalFormatting>
  <conditionalFormatting sqref="AL20">
    <cfRule type="cellIs" dxfId="316" priority="97" stopIfTrue="1" operator="equal">
      <formula>"Y"</formula>
    </cfRule>
  </conditionalFormatting>
  <conditionalFormatting sqref="AL21">
    <cfRule type="cellIs" dxfId="315" priority="94" stopIfTrue="1" operator="equal">
      <formula>"Very High"</formula>
    </cfRule>
    <cfRule type="cellIs" dxfId="314" priority="95" stopIfTrue="1" operator="equal">
      <formula>"High"</formula>
    </cfRule>
    <cfRule type="cellIs" dxfId="313" priority="96" stopIfTrue="1" operator="equal">
      <formula>"Moderate"</formula>
    </cfRule>
  </conditionalFormatting>
  <conditionalFormatting sqref="AL21">
    <cfRule type="cellIs" dxfId="312" priority="93" stopIfTrue="1" operator="equal">
      <formula>"Y"</formula>
    </cfRule>
  </conditionalFormatting>
  <conditionalFormatting sqref="AL23">
    <cfRule type="cellIs" dxfId="311" priority="90" stopIfTrue="1" operator="equal">
      <formula>"Very High"</formula>
    </cfRule>
    <cfRule type="cellIs" dxfId="310" priority="91" stopIfTrue="1" operator="equal">
      <formula>"High"</formula>
    </cfRule>
    <cfRule type="cellIs" dxfId="309" priority="92" stopIfTrue="1" operator="equal">
      <formula>"Moderate"</formula>
    </cfRule>
  </conditionalFormatting>
  <conditionalFormatting sqref="AL23">
    <cfRule type="cellIs" dxfId="308" priority="89" stopIfTrue="1" operator="equal">
      <formula>"Y"</formula>
    </cfRule>
  </conditionalFormatting>
  <conditionalFormatting sqref="AL35">
    <cfRule type="cellIs" dxfId="307" priority="86" stopIfTrue="1" operator="equal">
      <formula>"Very High"</formula>
    </cfRule>
    <cfRule type="cellIs" dxfId="306" priority="87" stopIfTrue="1" operator="equal">
      <formula>"High"</formula>
    </cfRule>
    <cfRule type="cellIs" dxfId="305" priority="88" stopIfTrue="1" operator="equal">
      <formula>"Moderate"</formula>
    </cfRule>
  </conditionalFormatting>
  <conditionalFormatting sqref="AL35">
    <cfRule type="cellIs" dxfId="304" priority="85" stopIfTrue="1" operator="equal">
      <formula>"Y"</formula>
    </cfRule>
  </conditionalFormatting>
  <conditionalFormatting sqref="AL37">
    <cfRule type="cellIs" dxfId="303" priority="82" stopIfTrue="1" operator="equal">
      <formula>"Very High"</formula>
    </cfRule>
    <cfRule type="cellIs" dxfId="302" priority="83" stopIfTrue="1" operator="equal">
      <formula>"High"</formula>
    </cfRule>
    <cfRule type="cellIs" dxfId="301" priority="84" stopIfTrue="1" operator="equal">
      <formula>"Moderate"</formula>
    </cfRule>
  </conditionalFormatting>
  <conditionalFormatting sqref="AL37">
    <cfRule type="cellIs" dxfId="300" priority="81" stopIfTrue="1" operator="equal">
      <formula>"Y"</formula>
    </cfRule>
  </conditionalFormatting>
  <conditionalFormatting sqref="AL45">
    <cfRule type="cellIs" dxfId="299" priority="78" stopIfTrue="1" operator="equal">
      <formula>"Very High"</formula>
    </cfRule>
    <cfRule type="cellIs" dxfId="298" priority="79" stopIfTrue="1" operator="equal">
      <formula>"High"</formula>
    </cfRule>
    <cfRule type="cellIs" dxfId="297" priority="80" stopIfTrue="1" operator="equal">
      <formula>"Moderate"</formula>
    </cfRule>
  </conditionalFormatting>
  <conditionalFormatting sqref="AL45">
    <cfRule type="cellIs" dxfId="296" priority="77" stopIfTrue="1" operator="equal">
      <formula>"Y"</formula>
    </cfRule>
  </conditionalFormatting>
  <conditionalFormatting sqref="AL50">
    <cfRule type="cellIs" dxfId="295" priority="74" stopIfTrue="1" operator="equal">
      <formula>"Very High"</formula>
    </cfRule>
    <cfRule type="cellIs" dxfId="294" priority="75" stopIfTrue="1" operator="equal">
      <formula>"High"</formula>
    </cfRule>
    <cfRule type="cellIs" dxfId="293" priority="76" stopIfTrue="1" operator="equal">
      <formula>"Moderate"</formula>
    </cfRule>
  </conditionalFormatting>
  <conditionalFormatting sqref="AL50">
    <cfRule type="cellIs" dxfId="292" priority="73" stopIfTrue="1" operator="equal">
      <formula>"Y"</formula>
    </cfRule>
  </conditionalFormatting>
  <conditionalFormatting sqref="AL51">
    <cfRule type="cellIs" dxfId="291" priority="70" stopIfTrue="1" operator="equal">
      <formula>"Very High"</formula>
    </cfRule>
    <cfRule type="cellIs" dxfId="290" priority="71" stopIfTrue="1" operator="equal">
      <formula>"High"</formula>
    </cfRule>
    <cfRule type="cellIs" dxfId="289" priority="72" stopIfTrue="1" operator="equal">
      <formula>"Moderate"</formula>
    </cfRule>
  </conditionalFormatting>
  <conditionalFormatting sqref="AL51">
    <cfRule type="cellIs" dxfId="288" priority="69" stopIfTrue="1" operator="equal">
      <formula>"Y"</formula>
    </cfRule>
  </conditionalFormatting>
  <conditionalFormatting sqref="AL56">
    <cfRule type="cellIs" dxfId="287" priority="66" stopIfTrue="1" operator="equal">
      <formula>"Very High"</formula>
    </cfRule>
    <cfRule type="cellIs" dxfId="286" priority="67" stopIfTrue="1" operator="equal">
      <formula>"High"</formula>
    </cfRule>
    <cfRule type="cellIs" dxfId="285" priority="68" stopIfTrue="1" operator="equal">
      <formula>"Moderate"</formula>
    </cfRule>
  </conditionalFormatting>
  <conditionalFormatting sqref="AL56">
    <cfRule type="cellIs" dxfId="284" priority="65" stopIfTrue="1" operator="equal">
      <formula>"Y"</formula>
    </cfRule>
  </conditionalFormatting>
  <conditionalFormatting sqref="AM6">
    <cfRule type="cellIs" dxfId="283" priority="64" stopIfTrue="1" operator="equal">
      <formula>"Y"</formula>
    </cfRule>
  </conditionalFormatting>
  <conditionalFormatting sqref="AM8">
    <cfRule type="cellIs" dxfId="282" priority="63" stopIfTrue="1" operator="equal">
      <formula>"Y"</formula>
    </cfRule>
  </conditionalFormatting>
  <conditionalFormatting sqref="AM13">
    <cfRule type="cellIs" dxfId="281" priority="62" stopIfTrue="1" operator="equal">
      <formula>"Y"</formula>
    </cfRule>
  </conditionalFormatting>
  <conditionalFormatting sqref="AM19:AM21">
    <cfRule type="cellIs" dxfId="280" priority="61" stopIfTrue="1" operator="equal">
      <formula>"Y"</formula>
    </cfRule>
  </conditionalFormatting>
  <conditionalFormatting sqref="AM23">
    <cfRule type="cellIs" dxfId="279" priority="60" stopIfTrue="1" operator="equal">
      <formula>"Y"</formula>
    </cfRule>
  </conditionalFormatting>
  <conditionalFormatting sqref="AM35">
    <cfRule type="cellIs" dxfId="278" priority="59" stopIfTrue="1" operator="equal">
      <formula>"Y"</formula>
    </cfRule>
  </conditionalFormatting>
  <conditionalFormatting sqref="AM37">
    <cfRule type="cellIs" dxfId="277" priority="58" stopIfTrue="1" operator="equal">
      <formula>"Y"</formula>
    </cfRule>
  </conditionalFormatting>
  <conditionalFormatting sqref="AM45">
    <cfRule type="cellIs" dxfId="276" priority="57" stopIfTrue="1" operator="equal">
      <formula>"Y"</formula>
    </cfRule>
  </conditionalFormatting>
  <conditionalFormatting sqref="AM50:AM51">
    <cfRule type="cellIs" dxfId="275" priority="56" stopIfTrue="1" operator="equal">
      <formula>"Y"</formula>
    </cfRule>
  </conditionalFormatting>
  <conditionalFormatting sqref="AM56">
    <cfRule type="cellIs" dxfId="274" priority="55" stopIfTrue="1" operator="equal">
      <formula>"Y"</formula>
    </cfRule>
  </conditionalFormatting>
  <conditionalFormatting sqref="U56">
    <cfRule type="cellIs" dxfId="273" priority="54" stopIfTrue="1" operator="equal">
      <formula>"Y"</formula>
    </cfRule>
  </conditionalFormatting>
  <conditionalFormatting sqref="U50:U51">
    <cfRule type="cellIs" dxfId="272" priority="53" stopIfTrue="1" operator="equal">
      <formula>"Y"</formula>
    </cfRule>
  </conditionalFormatting>
  <conditionalFormatting sqref="U45">
    <cfRule type="cellIs" dxfId="271" priority="52" stopIfTrue="1" operator="equal">
      <formula>"Y"</formula>
    </cfRule>
  </conditionalFormatting>
  <conditionalFormatting sqref="U37">
    <cfRule type="cellIs" dxfId="270" priority="51" stopIfTrue="1" operator="equal">
      <formula>"Y"</formula>
    </cfRule>
  </conditionalFormatting>
  <conditionalFormatting sqref="U35">
    <cfRule type="cellIs" dxfId="269" priority="50" stopIfTrue="1" operator="equal">
      <formula>"Y"</formula>
    </cfRule>
  </conditionalFormatting>
  <conditionalFormatting sqref="U19:U21">
    <cfRule type="cellIs" dxfId="268" priority="49" stopIfTrue="1" operator="equal">
      <formula>"Y"</formula>
    </cfRule>
  </conditionalFormatting>
  <conditionalFormatting sqref="U23">
    <cfRule type="cellIs" dxfId="267" priority="48" stopIfTrue="1" operator="equal">
      <formula>"Y"</formula>
    </cfRule>
  </conditionalFormatting>
  <conditionalFormatting sqref="AM5">
    <cfRule type="cellIs" dxfId="266" priority="47" stopIfTrue="1" operator="equal">
      <formula>"Y"</formula>
    </cfRule>
  </conditionalFormatting>
  <conditionalFormatting sqref="AE6">
    <cfRule type="cellIs" dxfId="265" priority="44" stopIfTrue="1" operator="equal">
      <formula>"Very High"</formula>
    </cfRule>
    <cfRule type="cellIs" dxfId="264" priority="45" stopIfTrue="1" operator="equal">
      <formula>"High"</formula>
    </cfRule>
    <cfRule type="cellIs" dxfId="263" priority="46" stopIfTrue="1" operator="equal">
      <formula>"Moderate"</formula>
    </cfRule>
  </conditionalFormatting>
  <conditionalFormatting sqref="AK6">
    <cfRule type="cellIs" dxfId="262" priority="41" stopIfTrue="1" operator="equal">
      <formula>"Very High"</formula>
    </cfRule>
    <cfRule type="cellIs" dxfId="261" priority="42" stopIfTrue="1" operator="equal">
      <formula>"High"</formula>
    </cfRule>
    <cfRule type="cellIs" dxfId="260" priority="43" stopIfTrue="1" operator="equal">
      <formula>"Moderate"</formula>
    </cfRule>
  </conditionalFormatting>
  <conditionalFormatting sqref="AL6">
    <cfRule type="cellIs" dxfId="259" priority="38" stopIfTrue="1" operator="equal">
      <formula>"Very High"</formula>
    </cfRule>
    <cfRule type="cellIs" dxfId="258" priority="39" stopIfTrue="1" operator="equal">
      <formula>"High"</formula>
    </cfRule>
    <cfRule type="cellIs" dxfId="257" priority="40" stopIfTrue="1" operator="equal">
      <formula>"Moderate"</formula>
    </cfRule>
  </conditionalFormatting>
  <conditionalFormatting sqref="AL6">
    <cfRule type="cellIs" dxfId="256" priority="37" stopIfTrue="1" operator="equal">
      <formula>"Y"</formula>
    </cfRule>
  </conditionalFormatting>
  <conditionalFormatting sqref="M37">
    <cfRule type="cellIs" dxfId="255" priority="34" stopIfTrue="1" operator="equal">
      <formula>"Very High"</formula>
    </cfRule>
    <cfRule type="cellIs" dxfId="254" priority="35" stopIfTrue="1" operator="equal">
      <formula>"High"</formula>
    </cfRule>
    <cfRule type="cellIs" dxfId="253" priority="36" stopIfTrue="1" operator="equal">
      <formula>"Moderate"</formula>
    </cfRule>
  </conditionalFormatting>
  <conditionalFormatting sqref="S37">
    <cfRule type="cellIs" dxfId="252" priority="31" stopIfTrue="1" operator="equal">
      <formula>"Very High"</formula>
    </cfRule>
    <cfRule type="cellIs" dxfId="251" priority="32" stopIfTrue="1" operator="equal">
      <formula>"High"</formula>
    </cfRule>
    <cfRule type="cellIs" dxfId="250" priority="33" stopIfTrue="1" operator="equal">
      <formula>"Moderate"</formula>
    </cfRule>
  </conditionalFormatting>
  <conditionalFormatting sqref="L4:L73">
    <cfRule type="cellIs" dxfId="249" priority="28" stopIfTrue="1" operator="equal">
      <formula>"Very High"</formula>
    </cfRule>
    <cfRule type="cellIs" dxfId="248" priority="29" stopIfTrue="1" operator="equal">
      <formula>"High"</formula>
    </cfRule>
    <cfRule type="cellIs" dxfId="247" priority="30" stopIfTrue="1" operator="equal">
      <formula>"Moderate"</formula>
    </cfRule>
  </conditionalFormatting>
  <conditionalFormatting sqref="AD4:AD73">
    <cfRule type="cellIs" dxfId="246" priority="21" stopIfTrue="1" operator="equal">
      <formula>"Very High"</formula>
    </cfRule>
    <cfRule type="cellIs" dxfId="245" priority="22" stopIfTrue="1" operator="equal">
      <formula>"High"</formula>
    </cfRule>
    <cfRule type="cellIs" dxfId="244" priority="23" stopIfTrue="1" operator="equal">
      <formula>"Moderate"</formula>
    </cfRule>
  </conditionalFormatting>
  <conditionalFormatting sqref="R2">
    <cfRule type="cellIs" dxfId="243" priority="16" stopIfTrue="1" operator="equal">
      <formula>"Y"</formula>
    </cfRule>
  </conditionalFormatting>
  <conditionalFormatting sqref="R74:R1048576">
    <cfRule type="cellIs" dxfId="242" priority="15" stopIfTrue="1" operator="equal">
      <formula>"Y"</formula>
    </cfRule>
  </conditionalFormatting>
  <conditionalFormatting sqref="AJ2">
    <cfRule type="cellIs" dxfId="241" priority="11" stopIfTrue="1" operator="equal">
      <formula>"Y"</formula>
    </cfRule>
  </conditionalFormatting>
  <conditionalFormatting sqref="AJ74:AJ1048576">
    <cfRule type="cellIs" dxfId="240" priority="10" stopIfTrue="1" operator="equal">
      <formula>"Y"</formula>
    </cfRule>
  </conditionalFormatting>
  <conditionalFormatting sqref="R4:R73">
    <cfRule type="cellIs" dxfId="239" priority="4" stopIfTrue="1" operator="equal">
      <formula>"Very High"</formula>
    </cfRule>
    <cfRule type="cellIs" dxfId="238" priority="5" stopIfTrue="1" operator="equal">
      <formula>"High"</formula>
    </cfRule>
    <cfRule type="cellIs" dxfId="237" priority="6" stopIfTrue="1" operator="equal">
      <formula>"Moderate"</formula>
    </cfRule>
  </conditionalFormatting>
  <conditionalFormatting sqref="AJ4:AJ73">
    <cfRule type="cellIs" dxfId="236" priority="1" stopIfTrue="1" operator="equal">
      <formula>"Very High"</formula>
    </cfRule>
    <cfRule type="cellIs" dxfId="235" priority="2" stopIfTrue="1" operator="equal">
      <formula>"High"</formula>
    </cfRule>
    <cfRule type="cellIs" dxfId="23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55B0-A162-554C-BB44-F1BBAEF4F4BC}">
  <sheetPr>
    <tabColor indexed="17"/>
    <pageSetUpPr fitToPage="1"/>
  </sheetPr>
  <dimension ref="A1:BK191"/>
  <sheetViews>
    <sheetView topLeftCell="D1" zoomScale="60" zoomScaleNormal="60" zoomScaleSheetLayoutView="75" workbookViewId="0">
      <pane ySplit="1" topLeftCell="A186" activePane="bottomLeft" state="frozen"/>
      <selection activeCell="F14" sqref="F14"/>
      <selection pane="bottomLeft" activeCell="K201" sqref="K201"/>
    </sheetView>
  </sheetViews>
  <sheetFormatPr baseColWidth="10" defaultColWidth="9.5" defaultRowHeight="21"/>
  <cols>
    <col min="1" max="1" width="9.5" style="150" customWidth="1"/>
    <col min="2" max="2" width="21.5" style="150" customWidth="1"/>
    <col min="3" max="3" width="60.1640625" style="167" customWidth="1"/>
    <col min="4" max="4" width="9.5" style="167" customWidth="1"/>
    <col min="5" max="10" width="20.83203125" style="150" customWidth="1"/>
    <col min="11" max="20" width="20.83203125" style="151" customWidth="1"/>
    <col min="21" max="44" width="30.6640625" style="151" customWidth="1"/>
    <col min="45" max="48" width="30.6640625" style="6" customWidth="1"/>
    <col min="49" max="49" width="20.1640625" customWidth="1"/>
    <col min="50" max="50" width="22.1640625" style="6" customWidth="1"/>
    <col min="51" max="55" width="9.5" style="6"/>
    <col min="56" max="56" width="30" style="6" customWidth="1"/>
    <col min="57" max="59" width="9.1640625" style="6" bestFit="1" customWidth="1"/>
    <col min="60" max="60" width="30" style="6" customWidth="1"/>
    <col min="61" max="61" width="18.5" style="6" bestFit="1" customWidth="1"/>
    <col min="62" max="62" width="11.5" style="6" bestFit="1" customWidth="1"/>
    <col min="63" max="16384" width="9.5" style="6"/>
  </cols>
  <sheetData>
    <row r="1" spans="1:63" ht="80" customHeight="1" thickBot="1">
      <c r="A1" s="159"/>
      <c r="B1" s="159"/>
      <c r="C1" s="163"/>
      <c r="D1" s="163"/>
      <c r="E1" s="159"/>
      <c r="F1" s="159"/>
      <c r="G1" s="608" t="s">
        <v>0</v>
      </c>
      <c r="H1" s="609"/>
      <c r="I1" s="609"/>
      <c r="J1" s="609"/>
      <c r="K1" s="609"/>
      <c r="L1" s="610"/>
      <c r="M1" s="611" t="s">
        <v>1</v>
      </c>
      <c r="N1" s="612"/>
      <c r="O1" s="612"/>
      <c r="P1" s="612"/>
      <c r="Q1" s="612"/>
      <c r="R1" s="612"/>
      <c r="S1" s="612"/>
      <c r="T1" s="612"/>
      <c r="U1" s="612"/>
      <c r="V1" s="612"/>
      <c r="W1" s="612"/>
      <c r="X1" s="612"/>
      <c r="Y1" s="612"/>
      <c r="Z1" s="612"/>
      <c r="AA1" s="612"/>
      <c r="AB1" s="612"/>
      <c r="AC1" s="612"/>
      <c r="AD1" s="612"/>
      <c r="AE1" s="612"/>
      <c r="AF1" s="613"/>
      <c r="AG1" s="597" t="s">
        <v>2</v>
      </c>
      <c r="AH1" s="598"/>
      <c r="AI1" s="598"/>
      <c r="AJ1" s="598"/>
      <c r="AK1" s="598"/>
      <c r="AL1" s="598"/>
      <c r="AM1" s="598"/>
      <c r="AN1" s="598"/>
      <c r="AO1" s="598"/>
      <c r="AP1" s="598"/>
      <c r="AQ1" s="598"/>
      <c r="AR1" s="599"/>
      <c r="AS1" s="600" t="s">
        <v>3</v>
      </c>
      <c r="AT1" s="601"/>
      <c r="AU1" s="601"/>
      <c r="AV1" s="601"/>
    </row>
    <row r="2" spans="1:63" ht="84.75" customHeight="1">
      <c r="A2" s="160"/>
      <c r="B2" s="160"/>
      <c r="C2" s="160"/>
      <c r="D2" s="160"/>
      <c r="E2" s="602" t="s">
        <v>4</v>
      </c>
      <c r="F2" s="603"/>
      <c r="G2" s="602" t="s">
        <v>5</v>
      </c>
      <c r="H2" s="603"/>
      <c r="I2" s="602" t="s">
        <v>6</v>
      </c>
      <c r="J2" s="603"/>
      <c r="K2" s="602" t="s">
        <v>7</v>
      </c>
      <c r="L2" s="603"/>
      <c r="M2" s="602" t="s">
        <v>8</v>
      </c>
      <c r="N2" s="603"/>
      <c r="O2" s="602" t="s">
        <v>9</v>
      </c>
      <c r="P2" s="603"/>
      <c r="Q2" s="602" t="s">
        <v>10</v>
      </c>
      <c r="R2" s="603"/>
      <c r="S2" s="602" t="s">
        <v>11</v>
      </c>
      <c r="T2" s="603"/>
      <c r="U2" s="604" t="s">
        <v>12</v>
      </c>
      <c r="V2" s="605"/>
      <c r="W2" s="604" t="s">
        <v>13</v>
      </c>
      <c r="X2" s="605"/>
      <c r="Y2" s="604" t="s">
        <v>14</v>
      </c>
      <c r="Z2" s="605"/>
      <c r="AA2" s="604" t="s">
        <v>15</v>
      </c>
      <c r="AB2" s="605"/>
      <c r="AC2" s="604" t="s">
        <v>16</v>
      </c>
      <c r="AD2" s="605"/>
      <c r="AE2" s="604" t="s">
        <v>17</v>
      </c>
      <c r="AF2" s="605"/>
      <c r="AG2" s="604" t="s">
        <v>18</v>
      </c>
      <c r="AH2" s="605"/>
      <c r="AI2" s="606" t="s">
        <v>19</v>
      </c>
      <c r="AJ2" s="607"/>
      <c r="AK2" s="606" t="s">
        <v>20</v>
      </c>
      <c r="AL2" s="607"/>
      <c r="AM2" s="606" t="s">
        <v>21</v>
      </c>
      <c r="AN2" s="607"/>
      <c r="AO2" s="606" t="s">
        <v>22</v>
      </c>
      <c r="AP2" s="607"/>
      <c r="AQ2" s="606" t="s">
        <v>23</v>
      </c>
      <c r="AR2" s="607"/>
      <c r="AS2" s="606" t="s">
        <v>24</v>
      </c>
      <c r="AT2" s="607"/>
      <c r="AU2" s="614" t="s">
        <v>25</v>
      </c>
      <c r="AV2" s="615"/>
    </row>
    <row r="3" spans="1:63" s="155" customFormat="1" ht="84.75"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5" t="s">
        <v>30</v>
      </c>
      <c r="AN3" s="161" t="s">
        <v>31</v>
      </c>
      <c r="AO3" s="162" t="s">
        <v>30</v>
      </c>
      <c r="AP3" s="161" t="s">
        <v>31</v>
      </c>
      <c r="AQ3" s="162" t="s">
        <v>30</v>
      </c>
      <c r="AR3" s="161" t="s">
        <v>31</v>
      </c>
      <c r="AS3" s="162" t="s">
        <v>30</v>
      </c>
      <c r="AT3" s="161" t="s">
        <v>31</v>
      </c>
      <c r="AU3" s="162" t="s">
        <v>30</v>
      </c>
      <c r="AV3" s="161" t="s">
        <v>31</v>
      </c>
      <c r="AW3" s="414" t="s">
        <v>316</v>
      </c>
      <c r="AX3" s="413" t="s">
        <v>940</v>
      </c>
      <c r="AY3" s="413" t="s">
        <v>33</v>
      </c>
      <c r="AZ3" s="413" t="s">
        <v>34</v>
      </c>
      <c r="BA3" s="413" t="s">
        <v>35</v>
      </c>
      <c r="BB3" s="413" t="s">
        <v>36</v>
      </c>
      <c r="BC3" s="413" t="s">
        <v>37</v>
      </c>
      <c r="BD3" s="155" t="s">
        <v>941</v>
      </c>
      <c r="BE3" s="413" t="s">
        <v>35</v>
      </c>
      <c r="BF3" s="413" t="s">
        <v>36</v>
      </c>
      <c r="BG3" s="413" t="s">
        <v>37</v>
      </c>
      <c r="BH3" s="155" t="s">
        <v>941</v>
      </c>
    </row>
    <row r="4" spans="1:63" ht="84.75" customHeight="1">
      <c r="A4" s="152" t="s">
        <v>38</v>
      </c>
      <c r="B4" s="152" t="s">
        <v>39</v>
      </c>
      <c r="C4" s="165" t="s">
        <v>40</v>
      </c>
      <c r="D4" s="168">
        <v>1</v>
      </c>
      <c r="E4" s="219" t="str">
        <f>'Area 23'!BQ5</f>
        <v>Moderate</v>
      </c>
      <c r="F4" s="220" t="str">
        <f>'Area 23'!BW5</f>
        <v>Moderate</v>
      </c>
      <c r="G4" s="219" t="str">
        <f>'Area 23'!L5</f>
        <v>High</v>
      </c>
      <c r="H4" s="220" t="str">
        <f>'Area 23'!R5</f>
        <v>Very High</v>
      </c>
      <c r="I4" s="219" t="e">
        <f>'Area 23'!AE5</f>
        <v>#N/A</v>
      </c>
      <c r="J4" s="220" t="e">
        <f>'Area 23'!AK5</f>
        <v>#N/A</v>
      </c>
      <c r="K4" s="219" t="e">
        <f>'Area 23'!AX5</f>
        <v>#N/A</v>
      </c>
      <c r="L4" s="220" t="e">
        <f>'Area 23'!BD5</f>
        <v>#N/A</v>
      </c>
      <c r="M4" s="219" t="e">
        <f>'Area 24'!L5</f>
        <v>#N/A</v>
      </c>
      <c r="N4" s="220" t="e">
        <f>'Area 24'!R5</f>
        <v>#N/A</v>
      </c>
      <c r="O4" s="219" t="e">
        <f>'Area 24'!AF5</f>
        <v>#N/A</v>
      </c>
      <c r="P4" s="220" t="e">
        <f>'Area 24'!AL5</f>
        <v>#N/A</v>
      </c>
      <c r="Q4" s="219" t="e">
        <f>'Area 24'!BT5</f>
        <v>#N/A</v>
      </c>
      <c r="R4" s="220" t="e">
        <f>'Area 24'!BZ5</f>
        <v>#N/A</v>
      </c>
      <c r="S4" s="219" t="e">
        <f>'Area 24'!AZ5</f>
        <v>#N/A</v>
      </c>
      <c r="T4" s="220" t="e">
        <f>'Area 24'!BF5</f>
        <v>#N/A</v>
      </c>
      <c r="U4" s="219" t="e">
        <f>'Area 24'!CO5</f>
        <v>#N/A</v>
      </c>
      <c r="V4" s="220" t="e">
        <f>'Area 24'!CU5</f>
        <v>#N/A</v>
      </c>
      <c r="W4" s="219" t="e">
        <f>'Area 24'!DK5</f>
        <v>#N/A</v>
      </c>
      <c r="X4" s="220" t="e">
        <f>'Area 24'!DQ5</f>
        <v>#N/A</v>
      </c>
      <c r="Y4" s="219" t="e">
        <f>'Area 24'!EF5</f>
        <v>#N/A</v>
      </c>
      <c r="Z4" s="219" t="e">
        <f>'Area 24'!EL5</f>
        <v>#N/A</v>
      </c>
      <c r="AA4" s="219" t="e">
        <f>'Area 24'!FA5</f>
        <v>#N/A</v>
      </c>
      <c r="AB4" s="220" t="e">
        <f>'Area 24'!FG5</f>
        <v>#N/A</v>
      </c>
      <c r="AC4" s="219" t="e">
        <f>'Area 24'!FV5</f>
        <v>#N/A</v>
      </c>
      <c r="AD4" s="220" t="e">
        <f>'Area 24'!GB5</f>
        <v>#N/A</v>
      </c>
      <c r="AE4" s="219" t="e">
        <f>'Area 24'!GQ5</f>
        <v>#N/A</v>
      </c>
      <c r="AF4" s="220" t="e">
        <f>'Area 24'!GW5</f>
        <v>#N/A</v>
      </c>
      <c r="AG4" s="219" t="e">
        <f>'Area 25'!L4</f>
        <v>#N/A</v>
      </c>
      <c r="AH4" s="220" t="e">
        <f>'Area 25'!R4</f>
        <v>#N/A</v>
      </c>
      <c r="AI4" s="219" t="e">
        <f>'Area 25'!AE4</f>
        <v>#N/A</v>
      </c>
      <c r="AJ4" s="220" t="e">
        <f>'Area 25'!AK4</f>
        <v>#N/A</v>
      </c>
      <c r="AK4" s="219" t="e">
        <f>'Area 25'!AX4</f>
        <v>#N/A</v>
      </c>
      <c r="AL4" s="220" t="e">
        <f>'Area 25'!BD4</f>
        <v>#N/A</v>
      </c>
      <c r="AM4" s="384" t="e">
        <f>'Area 25'!BQ4</f>
        <v>#N/A</v>
      </c>
      <c r="AN4" s="220" t="e">
        <f>'Area 25'!BW4</f>
        <v>#N/A</v>
      </c>
      <c r="AO4" s="219" t="e">
        <f>'Area 25'!CJ4</f>
        <v>#N/A</v>
      </c>
      <c r="AP4" s="220" t="e">
        <f>'Area 25'!CP4</f>
        <v>#N/A</v>
      </c>
      <c r="AQ4" s="219" t="e">
        <f>'Area 25'!DC4</f>
        <v>#N/A</v>
      </c>
      <c r="AR4" s="220" t="e">
        <f>'Area 25'!DI4</f>
        <v>#N/A</v>
      </c>
      <c r="AS4" s="219" t="e">
        <f>'Area 26'!AE4</f>
        <v>#N/A</v>
      </c>
      <c r="AT4" s="221" t="e">
        <f>'Area 26'!AK4</f>
        <v>#N/A</v>
      </c>
      <c r="AU4" s="222" t="e">
        <f>'Area 26'!M4</f>
        <v>#N/A</v>
      </c>
      <c r="AV4" s="223" t="e">
        <f>'Area 26'!S4</f>
        <v>#N/A</v>
      </c>
      <c r="AW4" s="171">
        <f>COUNTIF(E4:AU4, "High Priority Data Gap")</f>
        <v>0</v>
      </c>
      <c r="AX4" s="171">
        <f>COUNTIF(E4:AV4, "Low Priority Data Gap")</f>
        <v>0</v>
      </c>
      <c r="AY4" s="171">
        <f>COUNTIF(E4:AV4, "Very Low")</f>
        <v>0</v>
      </c>
      <c r="AZ4" s="171">
        <f>COUNTIF(E4:AV4, "Low")</f>
        <v>0</v>
      </c>
      <c r="BA4" s="171">
        <f>COUNTIF(E4:AV4, "Moderate")</f>
        <v>2</v>
      </c>
      <c r="BB4" s="171">
        <f>COUNTIF(E4:AV4, "High")</f>
        <v>1</v>
      </c>
      <c r="BC4" s="171">
        <f>COUNTIF(E4:AV4, "Very High")</f>
        <v>1</v>
      </c>
      <c r="BD4" s="510">
        <f t="shared" ref="BD4:BD35" si="0">SUM(BA4:BC4)</f>
        <v>4</v>
      </c>
      <c r="BE4" s="171">
        <f t="shared" ref="BE4:BE35" si="1">COUNTIF(I4:AZ4, "Moderate")</f>
        <v>0</v>
      </c>
      <c r="BF4" s="171">
        <f t="shared" ref="BF4:BF35" si="2">COUNTIF(I4:AZ4, "High")</f>
        <v>0</v>
      </c>
      <c r="BG4" s="171">
        <f t="shared" ref="BG4:BG35" si="3">COUNTIF(I4:AZ4, "Very High")</f>
        <v>0</v>
      </c>
      <c r="BH4" s="510">
        <f t="shared" ref="BH4:BH35" si="4">SUM(BE4:BG4)</f>
        <v>0</v>
      </c>
    </row>
    <row r="5" spans="1:63" ht="84.75"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e">
        <f>'Area 23'!AE6</f>
        <v>#N/A</v>
      </c>
      <c r="J5" s="220" t="e">
        <f>'Area 23'!AK6</f>
        <v>#N/A</v>
      </c>
      <c r="K5" s="219" t="e">
        <f>'Area 23'!AX6</f>
        <v>#N/A</v>
      </c>
      <c r="L5" s="220" t="e">
        <f>'Area 23'!BD6</f>
        <v>#N/A</v>
      </c>
      <c r="M5" s="219" t="e">
        <f>'Area 24'!L6</f>
        <v>#N/A</v>
      </c>
      <c r="N5" s="220" t="str">
        <f>'Area 24'!R6</f>
        <v>Very Low</v>
      </c>
      <c r="O5" s="219" t="e">
        <f>'Area 24'!AF6</f>
        <v>#N/A</v>
      </c>
      <c r="P5" s="220" t="str">
        <f>'Area 24'!AL6</f>
        <v>Very Low</v>
      </c>
      <c r="Q5" s="219" t="e">
        <f>'Area 24'!BT6</f>
        <v>#N/A</v>
      </c>
      <c r="R5" s="220" t="e">
        <f>'Area 24'!BZ6</f>
        <v>#N/A</v>
      </c>
      <c r="S5" s="219" t="e">
        <f>'Area 24'!AZ6</f>
        <v>#N/A</v>
      </c>
      <c r="T5" s="220" t="e">
        <f>'Area 24'!BF6</f>
        <v>#N/A</v>
      </c>
      <c r="U5" s="219" t="e">
        <f>'Area 24'!CO6</f>
        <v>#N/A</v>
      </c>
      <c r="V5" s="220" t="e">
        <f>'Area 24'!CU6</f>
        <v>#N/A</v>
      </c>
      <c r="W5" s="219" t="e">
        <f>'Area 24'!DK6</f>
        <v>#N/A</v>
      </c>
      <c r="X5" s="220" t="e">
        <f>'Area 24'!DQ6</f>
        <v>#N/A</v>
      </c>
      <c r="Y5" s="219" t="e">
        <f>'Area 24'!EF6</f>
        <v>#N/A</v>
      </c>
      <c r="Z5" s="219" t="e">
        <f>'Area 24'!EL6</f>
        <v>#N/A</v>
      </c>
      <c r="AA5" s="219" t="e">
        <f>'Area 24'!FA6</f>
        <v>#N/A</v>
      </c>
      <c r="AB5" s="220" t="e">
        <f>'Area 24'!FG6</f>
        <v>#N/A</v>
      </c>
      <c r="AC5" s="219" t="e">
        <f>'Area 24'!FV6</f>
        <v>#N/A</v>
      </c>
      <c r="AD5" s="220" t="e">
        <f>'Area 24'!GB6</f>
        <v>#N/A</v>
      </c>
      <c r="AE5" s="219" t="e">
        <f>'Area 24'!GQ6</f>
        <v>#N/A</v>
      </c>
      <c r="AF5" s="220" t="str">
        <f>'Area 24'!GW6</f>
        <v>Low</v>
      </c>
      <c r="AG5" s="219" t="e">
        <f>'Area 25'!L5</f>
        <v>#N/A</v>
      </c>
      <c r="AH5" s="220" t="e">
        <f>'Area 25'!R5</f>
        <v>#N/A</v>
      </c>
      <c r="AI5" s="219" t="e">
        <f>'Area 25'!AE5</f>
        <v>#N/A</v>
      </c>
      <c r="AJ5" s="220" t="e">
        <f>'Area 25'!AK5</f>
        <v>#N/A</v>
      </c>
      <c r="AK5" s="219" t="e">
        <f>'Area 25'!AX5</f>
        <v>#N/A</v>
      </c>
      <c r="AL5" s="220" t="e">
        <f>'Area 25'!BD5</f>
        <v>#N/A</v>
      </c>
      <c r="AM5" s="384" t="e">
        <f>'Area 25'!BQ5</f>
        <v>#N/A</v>
      </c>
      <c r="AN5" s="220" t="e">
        <f>'Area 25'!BW5</f>
        <v>#N/A</v>
      </c>
      <c r="AO5" s="219" t="e">
        <f>'Area 25'!CJ5</f>
        <v>#N/A</v>
      </c>
      <c r="AP5" s="220" t="e">
        <f>'Area 25'!CP5</f>
        <v>#N/A</v>
      </c>
      <c r="AQ5" s="219" t="e">
        <f>'Area 25'!DC5</f>
        <v>#N/A</v>
      </c>
      <c r="AR5" s="220" t="e">
        <f>'Area 25'!DI5</f>
        <v>#N/A</v>
      </c>
      <c r="AS5" s="219" t="e">
        <f>'Area 26'!AE5</f>
        <v>#N/A</v>
      </c>
      <c r="AT5" s="221" t="e">
        <f>'Area 26'!AK5</f>
        <v>#N/A</v>
      </c>
      <c r="AU5" s="222" t="e">
        <f>'Area 26'!M5</f>
        <v>#N/A</v>
      </c>
      <c r="AV5" s="223" t="e">
        <f>'Area 26'!S5</f>
        <v>#N/A</v>
      </c>
      <c r="AW5" s="171">
        <f t="shared" ref="AW5:AW68" si="5">COUNTIF(E5:AU5, "High Priority Data Gap")</f>
        <v>2</v>
      </c>
      <c r="AX5" s="171">
        <f t="shared" ref="AX5:AX68" si="6">COUNTIF(E5:AV5, "Low Priority Data Gap")</f>
        <v>0</v>
      </c>
      <c r="AY5" s="171">
        <f t="shared" ref="AY5:AY68" si="7">COUNTIF(E5:AV5, "Very Low")</f>
        <v>2</v>
      </c>
      <c r="AZ5" s="171">
        <f t="shared" ref="AZ5:AZ68" si="8">COUNTIF(E5:AV5, "Low")</f>
        <v>3</v>
      </c>
      <c r="BA5" s="171">
        <f t="shared" ref="BA5:BA68" si="9">COUNTIF(E5:AV5, "Moderate")</f>
        <v>0</v>
      </c>
      <c r="BB5" s="171">
        <f t="shared" ref="BB5:BB68" si="10">COUNTIF(E5:AV5, "High")</f>
        <v>0</v>
      </c>
      <c r="BC5" s="171">
        <f t="shared" ref="BC5:BC68" si="11">COUNTIF(E5:AV5, "Very High")</f>
        <v>0</v>
      </c>
      <c r="BD5" s="510">
        <f t="shared" si="0"/>
        <v>0</v>
      </c>
      <c r="BE5" s="171">
        <f t="shared" si="1"/>
        <v>0</v>
      </c>
      <c r="BF5" s="171">
        <f t="shared" si="2"/>
        <v>0</v>
      </c>
      <c r="BG5" s="171">
        <f t="shared" si="3"/>
        <v>0</v>
      </c>
      <c r="BH5" s="510">
        <f t="shared" si="4"/>
        <v>0</v>
      </c>
      <c r="BI5" s="386" t="s">
        <v>42</v>
      </c>
      <c r="BJ5" s="386" t="s">
        <v>43</v>
      </c>
      <c r="BK5" s="386"/>
    </row>
    <row r="6" spans="1:63" ht="84.75" customHeight="1">
      <c r="A6" s="152" t="s">
        <v>38</v>
      </c>
      <c r="B6" s="152" t="s">
        <v>39</v>
      </c>
      <c r="C6" s="165" t="s">
        <v>44</v>
      </c>
      <c r="D6" s="168">
        <v>3</v>
      </c>
      <c r="E6" s="219" t="str">
        <f>'Area 23'!BQ7</f>
        <v>Very Low</v>
      </c>
      <c r="F6" s="220" t="str">
        <f>'Area 23'!BW7</f>
        <v>Very Low</v>
      </c>
      <c r="G6" s="219" t="str">
        <f>'Area 23'!L7</f>
        <v>Moderate</v>
      </c>
      <c r="H6" s="220" t="str">
        <f>'Area 23'!R7</f>
        <v>Very High</v>
      </c>
      <c r="I6" s="219" t="e">
        <f>'Area 23'!AE7</f>
        <v>#N/A</v>
      </c>
      <c r="J6" s="220" t="e">
        <f>'Area 23'!AK7</f>
        <v>#N/A</v>
      </c>
      <c r="K6" s="219" t="e">
        <f>'Area 23'!AX7</f>
        <v>#N/A</v>
      </c>
      <c r="L6" s="220" t="e">
        <f>'Area 23'!BD7</f>
        <v>#N/A</v>
      </c>
      <c r="M6" s="219" t="e">
        <f>'Area 24'!L7</f>
        <v>#N/A</v>
      </c>
      <c r="N6" s="220" t="str">
        <f>'Area 24'!R7</f>
        <v>Low</v>
      </c>
      <c r="O6" s="219" t="e">
        <f>'Area 24'!AF7</f>
        <v>#N/A</v>
      </c>
      <c r="P6" s="220" t="str">
        <f>'Area 24'!AL7</f>
        <v>Low</v>
      </c>
      <c r="Q6" s="219" t="e">
        <f>'Area 24'!BT7</f>
        <v>#N/A</v>
      </c>
      <c r="R6" s="220" t="e">
        <f>'Area 24'!BZ7</f>
        <v>#N/A</v>
      </c>
      <c r="S6" s="219" t="e">
        <f>'Area 24'!AZ7</f>
        <v>#N/A</v>
      </c>
      <c r="T6" s="220" t="e">
        <f>'Area 24'!BF7</f>
        <v>#N/A</v>
      </c>
      <c r="U6" s="219" t="e">
        <f>'Area 24'!CO7</f>
        <v>#N/A</v>
      </c>
      <c r="V6" s="220" t="e">
        <f>'Area 24'!CU7</f>
        <v>#N/A</v>
      </c>
      <c r="W6" s="219" t="e">
        <f>'Area 24'!DK7</f>
        <v>#N/A</v>
      </c>
      <c r="X6" s="220" t="e">
        <f>'Area 24'!DQ7</f>
        <v>#N/A</v>
      </c>
      <c r="Y6" s="219" t="e">
        <f>'Area 24'!EF7</f>
        <v>#N/A</v>
      </c>
      <c r="Z6" s="219" t="e">
        <f>'Area 24'!EL7</f>
        <v>#N/A</v>
      </c>
      <c r="AA6" s="219" t="e">
        <f>'Area 24'!FA7</f>
        <v>#N/A</v>
      </c>
      <c r="AB6" s="220" t="e">
        <f>'Area 24'!FG7</f>
        <v>#N/A</v>
      </c>
      <c r="AC6" s="219" t="e">
        <f>'Area 24'!FV7</f>
        <v>#N/A</v>
      </c>
      <c r="AD6" s="220" t="e">
        <f>'Area 24'!GB7</f>
        <v>#N/A</v>
      </c>
      <c r="AE6" s="219" t="e">
        <f>'Area 24'!GQ7</f>
        <v>#N/A</v>
      </c>
      <c r="AF6" s="220" t="str">
        <f>'Area 24'!GW7</f>
        <v>Low</v>
      </c>
      <c r="AG6" s="219" t="e">
        <f>'Area 25'!L6</f>
        <v>#N/A</v>
      </c>
      <c r="AH6" s="220" t="e">
        <f>'Area 25'!R6</f>
        <v>#N/A</v>
      </c>
      <c r="AI6" s="219" t="e">
        <f>'Area 25'!AE6</f>
        <v>#N/A</v>
      </c>
      <c r="AJ6" s="220" t="e">
        <f>'Area 25'!AK6</f>
        <v>#N/A</v>
      </c>
      <c r="AK6" s="219" t="e">
        <f>'Area 25'!AX6</f>
        <v>#N/A</v>
      </c>
      <c r="AL6" s="220" t="e">
        <f>'Area 25'!BD6</f>
        <v>#N/A</v>
      </c>
      <c r="AM6" s="384" t="e">
        <f>'Area 25'!BQ6</f>
        <v>#N/A</v>
      </c>
      <c r="AN6" s="220" t="e">
        <f>'Area 25'!BW6</f>
        <v>#N/A</v>
      </c>
      <c r="AO6" s="219" t="e">
        <f>'Area 25'!CJ6</f>
        <v>#N/A</v>
      </c>
      <c r="AP6" s="220" t="e">
        <f>'Area 25'!CP6</f>
        <v>#N/A</v>
      </c>
      <c r="AQ6" s="219" t="e">
        <f>'Area 25'!DC6</f>
        <v>#N/A</v>
      </c>
      <c r="AR6" s="220" t="e">
        <f>'Area 25'!DI6</f>
        <v>#N/A</v>
      </c>
      <c r="AS6" s="219" t="e">
        <f>'Area 26'!AE6</f>
        <v>#N/A</v>
      </c>
      <c r="AT6" s="221" t="e">
        <f>'Area 26'!AK6</f>
        <v>#N/A</v>
      </c>
      <c r="AU6" s="222" t="e">
        <f>'Area 26'!M6</f>
        <v>#N/A</v>
      </c>
      <c r="AV6" s="223" t="e">
        <f>'Area 26'!S6</f>
        <v>#N/A</v>
      </c>
      <c r="AW6" s="171">
        <f t="shared" si="5"/>
        <v>0</v>
      </c>
      <c r="AX6" s="171">
        <f t="shared" si="6"/>
        <v>0</v>
      </c>
      <c r="AY6" s="171">
        <f t="shared" si="7"/>
        <v>2</v>
      </c>
      <c r="AZ6" s="171">
        <f t="shared" si="8"/>
        <v>3</v>
      </c>
      <c r="BA6" s="171">
        <f t="shared" si="9"/>
        <v>1</v>
      </c>
      <c r="BB6" s="171">
        <f t="shared" si="10"/>
        <v>0</v>
      </c>
      <c r="BC6" s="171">
        <f t="shared" si="11"/>
        <v>1</v>
      </c>
      <c r="BD6" s="510">
        <f t="shared" si="0"/>
        <v>2</v>
      </c>
      <c r="BE6" s="171">
        <f t="shared" si="1"/>
        <v>0</v>
      </c>
      <c r="BF6" s="171">
        <f t="shared" si="2"/>
        <v>0</v>
      </c>
      <c r="BG6" s="171">
        <f t="shared" si="3"/>
        <v>0</v>
      </c>
      <c r="BH6" s="510">
        <f t="shared" si="4"/>
        <v>0</v>
      </c>
      <c r="BI6" s="386">
        <v>15.5</v>
      </c>
      <c r="BJ6" s="386">
        <v>0</v>
      </c>
      <c r="BK6" s="386"/>
    </row>
    <row r="7" spans="1:63" ht="84.75" customHeight="1">
      <c r="A7" s="152" t="s">
        <v>38</v>
      </c>
      <c r="B7" s="152" t="s">
        <v>39</v>
      </c>
      <c r="C7" s="165" t="s">
        <v>45</v>
      </c>
      <c r="D7" s="168">
        <v>4</v>
      </c>
      <c r="E7" s="219" t="str">
        <f>'Area 23'!BQ8</f>
        <v>Low Priority Data Gap</v>
      </c>
      <c r="F7" s="220" t="str">
        <f>'Area 23'!BW8</f>
        <v>Low Priority Data Gap</v>
      </c>
      <c r="G7" s="219" t="e">
        <f>'Area 23'!L8</f>
        <v>#N/A</v>
      </c>
      <c r="H7" s="220" t="e">
        <f>'Area 23'!R8</f>
        <v>#N/A</v>
      </c>
      <c r="I7" s="219" t="e">
        <f>'Area 23'!AE8</f>
        <v>#N/A</v>
      </c>
      <c r="J7" s="220" t="e">
        <f>'Area 23'!AK8</f>
        <v>#N/A</v>
      </c>
      <c r="K7" s="219" t="e">
        <f>'Area 23'!AX8</f>
        <v>#N/A</v>
      </c>
      <c r="L7" s="220" t="e">
        <f>'Area 23'!BD8</f>
        <v>#N/A</v>
      </c>
      <c r="M7" s="219" t="e">
        <f>'Area 24'!L8</f>
        <v>#N/A</v>
      </c>
      <c r="N7" s="220" t="e">
        <f>'Area 24'!R8</f>
        <v>#N/A</v>
      </c>
      <c r="O7" s="219" t="e">
        <f>'Area 24'!AF8</f>
        <v>#N/A</v>
      </c>
      <c r="P7" s="220" t="e">
        <f>'Area 24'!AL8</f>
        <v>#N/A</v>
      </c>
      <c r="Q7" s="219" t="e">
        <f>'Area 24'!BT8</f>
        <v>#N/A</v>
      </c>
      <c r="R7" s="220" t="e">
        <f>'Area 24'!BZ8</f>
        <v>#N/A</v>
      </c>
      <c r="S7" s="219" t="e">
        <f>'Area 24'!AZ8</f>
        <v>#N/A</v>
      </c>
      <c r="T7" s="220" t="e">
        <f>'Area 24'!BF8</f>
        <v>#N/A</v>
      </c>
      <c r="U7" s="219" t="e">
        <f>'Area 24'!CO8</f>
        <v>#N/A</v>
      </c>
      <c r="V7" s="220" t="e">
        <f>'Area 24'!CU8</f>
        <v>#N/A</v>
      </c>
      <c r="W7" s="219" t="e">
        <f>'Area 24'!DK8</f>
        <v>#N/A</v>
      </c>
      <c r="X7" s="220" t="e">
        <f>'Area 24'!DQ8</f>
        <v>#N/A</v>
      </c>
      <c r="Y7" s="219" t="e">
        <f>'Area 24'!EF8</f>
        <v>#N/A</v>
      </c>
      <c r="Z7" s="219" t="e">
        <f>'Area 24'!EL8</f>
        <v>#N/A</v>
      </c>
      <c r="AA7" s="219" t="e">
        <f>'Area 24'!FA8</f>
        <v>#N/A</v>
      </c>
      <c r="AB7" s="220" t="e">
        <f>'Area 24'!FG8</f>
        <v>#N/A</v>
      </c>
      <c r="AC7" s="219" t="e">
        <f>'Area 24'!FV8</f>
        <v>#N/A</v>
      </c>
      <c r="AD7" s="220" t="e">
        <f>'Area 24'!GB8</f>
        <v>#N/A</v>
      </c>
      <c r="AE7" s="219" t="e">
        <f>'Area 24'!GQ8</f>
        <v>#N/A</v>
      </c>
      <c r="AF7" s="220" t="e">
        <f>'Area 24'!GW8</f>
        <v>#N/A</v>
      </c>
      <c r="AG7" s="219" t="e">
        <f>'Area 25'!L7</f>
        <v>#N/A</v>
      </c>
      <c r="AH7" s="220" t="e">
        <f>'Area 25'!R7</f>
        <v>#N/A</v>
      </c>
      <c r="AI7" s="219" t="e">
        <f>'Area 25'!AE7</f>
        <v>#N/A</v>
      </c>
      <c r="AJ7" s="220" t="e">
        <f>'Area 25'!AK7</f>
        <v>#N/A</v>
      </c>
      <c r="AK7" s="219" t="e">
        <f>'Area 25'!AX7</f>
        <v>#N/A</v>
      </c>
      <c r="AL7" s="220" t="e">
        <f>'Area 25'!BD7</f>
        <v>#N/A</v>
      </c>
      <c r="AM7" s="384" t="e">
        <f>'Area 25'!BQ7</f>
        <v>#N/A</v>
      </c>
      <c r="AN7" s="220" t="e">
        <f>'Area 25'!BW7</f>
        <v>#N/A</v>
      </c>
      <c r="AO7" s="219" t="e">
        <f>'Area 25'!CJ7</f>
        <v>#N/A</v>
      </c>
      <c r="AP7" s="220" t="e">
        <f>'Area 25'!CP7</f>
        <v>#N/A</v>
      </c>
      <c r="AQ7" s="219" t="e">
        <f>'Area 25'!DC7</f>
        <v>#N/A</v>
      </c>
      <c r="AR7" s="220" t="e">
        <f>'Area 25'!DI7</f>
        <v>#N/A</v>
      </c>
      <c r="AS7" s="219" t="e">
        <f>'Area 26'!AE7</f>
        <v>#N/A</v>
      </c>
      <c r="AT7" s="221" t="e">
        <f>'Area 26'!AK7</f>
        <v>#N/A</v>
      </c>
      <c r="AU7" s="222" t="e">
        <f>'Area 26'!M7</f>
        <v>#N/A</v>
      </c>
      <c r="AV7" s="223" t="e">
        <f>'Area 26'!S7</f>
        <v>#N/A</v>
      </c>
      <c r="AW7" s="171">
        <f t="shared" si="5"/>
        <v>0</v>
      </c>
      <c r="AX7" s="171">
        <f t="shared" si="6"/>
        <v>2</v>
      </c>
      <c r="AY7" s="171">
        <f t="shared" si="7"/>
        <v>0</v>
      </c>
      <c r="AZ7" s="171">
        <f t="shared" si="8"/>
        <v>0</v>
      </c>
      <c r="BA7" s="171">
        <f t="shared" si="9"/>
        <v>0</v>
      </c>
      <c r="BB7" s="171">
        <f t="shared" si="10"/>
        <v>0</v>
      </c>
      <c r="BC7" s="171">
        <f t="shared" si="11"/>
        <v>0</v>
      </c>
      <c r="BD7" s="510">
        <f t="shared" si="0"/>
        <v>0</v>
      </c>
      <c r="BE7" s="171">
        <f t="shared" si="1"/>
        <v>0</v>
      </c>
      <c r="BF7" s="171">
        <f t="shared" si="2"/>
        <v>0</v>
      </c>
      <c r="BG7" s="171">
        <f t="shared" si="3"/>
        <v>0</v>
      </c>
      <c r="BH7" s="510">
        <f t="shared" si="4"/>
        <v>0</v>
      </c>
      <c r="BI7" s="386">
        <v>15.5</v>
      </c>
      <c r="BJ7" s="386">
        <v>45</v>
      </c>
      <c r="BK7" s="386"/>
    </row>
    <row r="8" spans="1:63" ht="84.75"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e">
        <f>'Area 23'!AE9</f>
        <v>#N/A</v>
      </c>
      <c r="J8" s="220" t="e">
        <f>'Area 23'!AK9</f>
        <v>#N/A</v>
      </c>
      <c r="K8" s="219" t="e">
        <f>'Area 23'!AX9</f>
        <v>#N/A</v>
      </c>
      <c r="L8" s="220" t="e">
        <f>'Area 23'!BD9</f>
        <v>#N/A</v>
      </c>
      <c r="M8" s="219" t="e">
        <f>'Area 24'!L9</f>
        <v>#N/A</v>
      </c>
      <c r="N8" s="220" t="str">
        <f>'Area 24'!R9</f>
        <v>Very Low</v>
      </c>
      <c r="O8" s="219" t="e">
        <f>'Area 24'!AF9</f>
        <v>#N/A</v>
      </c>
      <c r="P8" s="220" t="e">
        <f>'Area 24'!AL9</f>
        <v>#N/A</v>
      </c>
      <c r="Q8" s="219" t="e">
        <f>'Area 24'!BT9</f>
        <v>#N/A</v>
      </c>
      <c r="R8" s="220" t="e">
        <f>'Area 24'!BZ9</f>
        <v>#N/A</v>
      </c>
      <c r="S8" s="219" t="e">
        <f>'Area 24'!AZ9</f>
        <v>#N/A</v>
      </c>
      <c r="T8" s="220" t="e">
        <f>'Area 24'!BF9</f>
        <v>#N/A</v>
      </c>
      <c r="U8" s="219" t="e">
        <f>'Area 24'!CO9</f>
        <v>#N/A</v>
      </c>
      <c r="V8" s="220" t="e">
        <f>'Area 24'!CU9</f>
        <v>#N/A</v>
      </c>
      <c r="W8" s="219" t="e">
        <f>'Area 24'!DK9</f>
        <v>#N/A</v>
      </c>
      <c r="X8" s="220" t="e">
        <f>'Area 24'!DQ9</f>
        <v>#N/A</v>
      </c>
      <c r="Y8" s="219" t="e">
        <f>'Area 24'!EF9</f>
        <v>#N/A</v>
      </c>
      <c r="Z8" s="219" t="e">
        <f>'Area 24'!EL9</f>
        <v>#N/A</v>
      </c>
      <c r="AA8" s="219" t="e">
        <f>'Area 24'!FA9</f>
        <v>#N/A</v>
      </c>
      <c r="AB8" s="220" t="e">
        <f>'Area 24'!FG9</f>
        <v>#N/A</v>
      </c>
      <c r="AC8" s="219" t="e">
        <f>'Area 24'!FV9</f>
        <v>#N/A</v>
      </c>
      <c r="AD8" s="220" t="e">
        <f>'Area 24'!GB9</f>
        <v>#N/A</v>
      </c>
      <c r="AE8" s="219" t="e">
        <f>'Area 24'!GQ9</f>
        <v>#N/A</v>
      </c>
      <c r="AF8" s="220" t="str">
        <f>'Area 24'!GW9</f>
        <v>Very Low</v>
      </c>
      <c r="AG8" s="219" t="e">
        <f>'Area 25'!L8</f>
        <v>#N/A</v>
      </c>
      <c r="AH8" s="220" t="e">
        <f>'Area 25'!R8</f>
        <v>#N/A</v>
      </c>
      <c r="AI8" s="219" t="e">
        <f>'Area 25'!AE8</f>
        <v>#N/A</v>
      </c>
      <c r="AJ8" s="220" t="e">
        <f>'Area 25'!AK8</f>
        <v>#N/A</v>
      </c>
      <c r="AK8" s="219" t="e">
        <f>'Area 25'!AX8</f>
        <v>#N/A</v>
      </c>
      <c r="AL8" s="220" t="e">
        <f>'Area 25'!BD8</f>
        <v>#N/A</v>
      </c>
      <c r="AM8" s="384" t="e">
        <f>'Area 25'!BQ8</f>
        <v>#N/A</v>
      </c>
      <c r="AN8" s="220" t="e">
        <f>'Area 25'!BW8</f>
        <v>#N/A</v>
      </c>
      <c r="AO8" s="219" t="e">
        <f>'Area 25'!CJ8</f>
        <v>#N/A</v>
      </c>
      <c r="AP8" s="220" t="e">
        <f>'Area 25'!CP8</f>
        <v>#N/A</v>
      </c>
      <c r="AQ8" s="219" t="e">
        <f>'Area 25'!DC8</f>
        <v>#N/A</v>
      </c>
      <c r="AR8" s="220" t="e">
        <f>'Area 25'!DI8</f>
        <v>#N/A</v>
      </c>
      <c r="AS8" s="219" t="e">
        <f>'Area 26'!AE8</f>
        <v>#N/A</v>
      </c>
      <c r="AT8" s="221" t="e">
        <f>'Area 26'!AK8</f>
        <v>#N/A</v>
      </c>
      <c r="AU8" s="222" t="e">
        <f>'Area 26'!M8</f>
        <v>#N/A</v>
      </c>
      <c r="AV8" s="223" t="e">
        <f>'Area 26'!S8</f>
        <v>#N/A</v>
      </c>
      <c r="AW8" s="171">
        <f t="shared" si="5"/>
        <v>0</v>
      </c>
      <c r="AX8" s="171">
        <f t="shared" si="6"/>
        <v>2</v>
      </c>
      <c r="AY8" s="171">
        <f t="shared" si="7"/>
        <v>2</v>
      </c>
      <c r="AZ8" s="171">
        <f t="shared" si="8"/>
        <v>2</v>
      </c>
      <c r="BA8" s="171">
        <f t="shared" si="9"/>
        <v>0</v>
      </c>
      <c r="BB8" s="171">
        <f t="shared" si="10"/>
        <v>0</v>
      </c>
      <c r="BC8" s="171">
        <f t="shared" si="11"/>
        <v>0</v>
      </c>
      <c r="BD8" s="510">
        <f t="shared" si="0"/>
        <v>0</v>
      </c>
      <c r="BE8" s="171">
        <f t="shared" si="1"/>
        <v>0</v>
      </c>
      <c r="BF8" s="171">
        <f t="shared" si="2"/>
        <v>0</v>
      </c>
      <c r="BG8" s="171">
        <f t="shared" si="3"/>
        <v>0</v>
      </c>
      <c r="BH8" s="510">
        <f t="shared" si="4"/>
        <v>0</v>
      </c>
      <c r="BI8" s="386">
        <v>29.5</v>
      </c>
      <c r="BJ8" s="386">
        <v>0</v>
      </c>
      <c r="BK8" s="386"/>
    </row>
    <row r="9" spans="1:63" ht="84.75" customHeight="1">
      <c r="A9" s="152" t="s">
        <v>38</v>
      </c>
      <c r="B9" s="152" t="s">
        <v>47</v>
      </c>
      <c r="C9" s="165" t="s">
        <v>48</v>
      </c>
      <c r="D9" s="168">
        <v>6</v>
      </c>
      <c r="E9" s="219" t="str">
        <f>'Area 23'!BQ10</f>
        <v>High</v>
      </c>
      <c r="F9" s="220" t="str">
        <f>'Area 23'!BW10</f>
        <v>High</v>
      </c>
      <c r="G9" s="219" t="str">
        <f>'Area 23'!L10</f>
        <v>Very High</v>
      </c>
      <c r="H9" s="220" t="str">
        <f>'Area 23'!R10</f>
        <v>Very High</v>
      </c>
      <c r="I9" s="219" t="e">
        <f>'Area 23'!AE10</f>
        <v>#N/A</v>
      </c>
      <c r="J9" s="220" t="e">
        <f>'Area 23'!AK10</f>
        <v>#N/A</v>
      </c>
      <c r="K9" s="219" t="e">
        <f>'Area 23'!AX10</f>
        <v>#N/A</v>
      </c>
      <c r="L9" s="220" t="e">
        <f>'Area 23'!BD10</f>
        <v>#N/A</v>
      </c>
      <c r="M9" s="219" t="e">
        <f>'Area 24'!L10</f>
        <v>#N/A</v>
      </c>
      <c r="N9" s="220" t="e">
        <f>'Area 24'!R10</f>
        <v>#N/A</v>
      </c>
      <c r="O9" s="219" t="e">
        <f>'Area 24'!AF10</f>
        <v>#N/A</v>
      </c>
      <c r="P9" s="220" t="e">
        <f>'Area 24'!AL10</f>
        <v>#N/A</v>
      </c>
      <c r="Q9" s="219" t="e">
        <f>'Area 24'!BT10</f>
        <v>#N/A</v>
      </c>
      <c r="R9" s="220" t="e">
        <f>'Area 24'!BZ10</f>
        <v>#N/A</v>
      </c>
      <c r="S9" s="219" t="e">
        <f>'Area 24'!AZ10</f>
        <v>#N/A</v>
      </c>
      <c r="T9" s="220" t="e">
        <f>'Area 24'!BF10</f>
        <v>#N/A</v>
      </c>
      <c r="U9" s="219" t="e">
        <f>'Area 24'!CO10</f>
        <v>#N/A</v>
      </c>
      <c r="V9" s="220" t="e">
        <f>'Area 24'!CU10</f>
        <v>#N/A</v>
      </c>
      <c r="W9" s="219" t="e">
        <f>'Area 24'!DK10</f>
        <v>#N/A</v>
      </c>
      <c r="X9" s="220" t="e">
        <f>'Area 24'!DQ10</f>
        <v>#N/A</v>
      </c>
      <c r="Y9" s="219" t="e">
        <f>'Area 24'!EF10</f>
        <v>#N/A</v>
      </c>
      <c r="Z9" s="219" t="e">
        <f>'Area 24'!EL10</f>
        <v>#N/A</v>
      </c>
      <c r="AA9" s="219" t="e">
        <f>'Area 24'!FA10</f>
        <v>#N/A</v>
      </c>
      <c r="AB9" s="220" t="e">
        <f>'Area 24'!FG10</f>
        <v>#N/A</v>
      </c>
      <c r="AC9" s="219" t="e">
        <f>'Area 24'!FV10</f>
        <v>#N/A</v>
      </c>
      <c r="AD9" s="220" t="e">
        <f>'Area 24'!GB10</f>
        <v>#N/A</v>
      </c>
      <c r="AE9" s="219" t="e">
        <f>'Area 24'!GQ10</f>
        <v>#N/A</v>
      </c>
      <c r="AF9" s="220" t="e">
        <f>'Area 24'!GW10</f>
        <v>#N/A</v>
      </c>
      <c r="AG9" s="219" t="e">
        <f>'Area 25'!L9</f>
        <v>#N/A</v>
      </c>
      <c r="AH9" s="220" t="e">
        <f>'Area 25'!R9</f>
        <v>#N/A</v>
      </c>
      <c r="AI9" s="219" t="e">
        <f>'Area 25'!AE9</f>
        <v>#N/A</v>
      </c>
      <c r="AJ9" s="220" t="e">
        <f>'Area 25'!AK9</f>
        <v>#N/A</v>
      </c>
      <c r="AK9" s="219" t="e">
        <f>'Area 25'!AX9</f>
        <v>#N/A</v>
      </c>
      <c r="AL9" s="220" t="e">
        <f>'Area 25'!BD9</f>
        <v>#N/A</v>
      </c>
      <c r="AM9" s="384" t="e">
        <f>'Area 25'!BQ9</f>
        <v>#N/A</v>
      </c>
      <c r="AN9" s="220" t="e">
        <f>'Area 25'!BW9</f>
        <v>#N/A</v>
      </c>
      <c r="AO9" s="219" t="e">
        <f>'Area 25'!CJ9</f>
        <v>#N/A</v>
      </c>
      <c r="AP9" s="220" t="e">
        <f>'Area 25'!CP9</f>
        <v>#N/A</v>
      </c>
      <c r="AQ9" s="219" t="e">
        <f>'Area 25'!DC9</f>
        <v>#N/A</v>
      </c>
      <c r="AR9" s="220" t="e">
        <f>'Area 25'!DI9</f>
        <v>#N/A</v>
      </c>
      <c r="AS9" s="219" t="e">
        <f>'Area 26'!AE9</f>
        <v>#N/A</v>
      </c>
      <c r="AT9" s="221" t="e">
        <f>'Area 26'!AK9</f>
        <v>#N/A</v>
      </c>
      <c r="AU9" s="222" t="e">
        <f>'Area 26'!M9</f>
        <v>#N/A</v>
      </c>
      <c r="AV9" s="223" t="e">
        <f>'Area 26'!S9</f>
        <v>#N/A</v>
      </c>
      <c r="AW9" s="171">
        <f t="shared" si="5"/>
        <v>0</v>
      </c>
      <c r="AX9" s="171">
        <f t="shared" si="6"/>
        <v>0</v>
      </c>
      <c r="AY9" s="171">
        <f t="shared" si="7"/>
        <v>0</v>
      </c>
      <c r="AZ9" s="171">
        <f t="shared" si="8"/>
        <v>0</v>
      </c>
      <c r="BA9" s="171">
        <f t="shared" si="9"/>
        <v>0</v>
      </c>
      <c r="BB9" s="171">
        <f t="shared" si="10"/>
        <v>2</v>
      </c>
      <c r="BC9" s="171">
        <f t="shared" si="11"/>
        <v>2</v>
      </c>
      <c r="BD9" s="510">
        <f t="shared" si="0"/>
        <v>4</v>
      </c>
      <c r="BE9" s="171">
        <f t="shared" si="1"/>
        <v>0</v>
      </c>
      <c r="BF9" s="171">
        <f t="shared" si="2"/>
        <v>0</v>
      </c>
      <c r="BG9" s="171">
        <f t="shared" si="3"/>
        <v>0</v>
      </c>
      <c r="BH9" s="510">
        <f t="shared" si="4"/>
        <v>0</v>
      </c>
      <c r="BI9" s="386">
        <v>29.5</v>
      </c>
      <c r="BJ9" s="386">
        <v>45</v>
      </c>
      <c r="BK9" s="386"/>
    </row>
    <row r="10" spans="1:63" ht="84.75" customHeight="1">
      <c r="A10" s="152" t="s">
        <v>38</v>
      </c>
      <c r="B10" s="152" t="s">
        <v>47</v>
      </c>
      <c r="C10" s="165" t="s">
        <v>49</v>
      </c>
      <c r="D10" s="168">
        <v>7</v>
      </c>
      <c r="E10" s="219" t="str">
        <f>'Area 23'!BQ11</f>
        <v>Very High</v>
      </c>
      <c r="F10" s="220" t="str">
        <f>'Area 23'!BW11</f>
        <v>Very High</v>
      </c>
      <c r="G10" s="219" t="e">
        <f>'Area 23'!L11</f>
        <v>#N/A</v>
      </c>
      <c r="H10" s="220" t="e">
        <f>'Area 23'!R11</f>
        <v>#N/A</v>
      </c>
      <c r="I10" s="219" t="e">
        <f>'Area 23'!AE11</f>
        <v>#N/A</v>
      </c>
      <c r="J10" s="220" t="e">
        <f>'Area 23'!AK11</f>
        <v>#N/A</v>
      </c>
      <c r="K10" s="219" t="e">
        <f>'Area 23'!AX11</f>
        <v>#N/A</v>
      </c>
      <c r="L10" s="220" t="e">
        <f>'Area 23'!BD11</f>
        <v>#N/A</v>
      </c>
      <c r="M10" s="219" t="e">
        <f>'Area 24'!L11</f>
        <v>#N/A</v>
      </c>
      <c r="N10" s="220" t="e">
        <f>'Area 24'!R11</f>
        <v>#N/A</v>
      </c>
      <c r="O10" s="219" t="e">
        <f>'Area 24'!AF11</f>
        <v>#N/A</v>
      </c>
      <c r="P10" s="220" t="e">
        <f>'Area 24'!AL11</f>
        <v>#N/A</v>
      </c>
      <c r="Q10" s="219" t="e">
        <f>'Area 24'!BT11</f>
        <v>#N/A</v>
      </c>
      <c r="R10" s="220" t="e">
        <f>'Area 24'!BZ11</f>
        <v>#N/A</v>
      </c>
      <c r="S10" s="219" t="e">
        <f>'Area 24'!AZ11</f>
        <v>#N/A</v>
      </c>
      <c r="T10" s="220" t="e">
        <f>'Area 24'!BF11</f>
        <v>#N/A</v>
      </c>
      <c r="U10" s="219" t="e">
        <f>'Area 24'!CO11</f>
        <v>#N/A</v>
      </c>
      <c r="V10" s="220" t="e">
        <f>'Area 24'!CU11</f>
        <v>#N/A</v>
      </c>
      <c r="W10" s="219" t="e">
        <f>'Area 24'!DK11</f>
        <v>#N/A</v>
      </c>
      <c r="X10" s="220" t="e">
        <f>'Area 24'!DQ11</f>
        <v>#N/A</v>
      </c>
      <c r="Y10" s="219" t="e">
        <f>'Area 24'!EF11</f>
        <v>#N/A</v>
      </c>
      <c r="Z10" s="219" t="e">
        <f>'Area 24'!EL11</f>
        <v>#N/A</v>
      </c>
      <c r="AA10" s="219" t="e">
        <f>'Area 24'!FA11</f>
        <v>#N/A</v>
      </c>
      <c r="AB10" s="220" t="e">
        <f>'Area 24'!FG11</f>
        <v>#N/A</v>
      </c>
      <c r="AC10" s="219" t="e">
        <f>'Area 24'!FV11</f>
        <v>#N/A</v>
      </c>
      <c r="AD10" s="220" t="e">
        <f>'Area 24'!GB11</f>
        <v>#N/A</v>
      </c>
      <c r="AE10" s="219" t="e">
        <f>'Area 24'!GQ11</f>
        <v>#N/A</v>
      </c>
      <c r="AF10" s="220" t="e">
        <f>'Area 24'!GW11</f>
        <v>#N/A</v>
      </c>
      <c r="AG10" s="219" t="e">
        <f>'Area 25'!L10</f>
        <v>#N/A</v>
      </c>
      <c r="AH10" s="220" t="e">
        <f>'Area 25'!R10</f>
        <v>#N/A</v>
      </c>
      <c r="AI10" s="219" t="e">
        <f>'Area 25'!AE10</f>
        <v>#N/A</v>
      </c>
      <c r="AJ10" s="220" t="e">
        <f>'Area 25'!AK10</f>
        <v>#N/A</v>
      </c>
      <c r="AK10" s="219" t="e">
        <f>'Area 25'!AX10</f>
        <v>#N/A</v>
      </c>
      <c r="AL10" s="220" t="e">
        <f>'Area 25'!BD10</f>
        <v>#N/A</v>
      </c>
      <c r="AM10" s="384" t="e">
        <f>'Area 25'!BQ10</f>
        <v>#N/A</v>
      </c>
      <c r="AN10" s="220" t="e">
        <f>'Area 25'!BW10</f>
        <v>#N/A</v>
      </c>
      <c r="AO10" s="219" t="e">
        <f>'Area 25'!CJ10</f>
        <v>#N/A</v>
      </c>
      <c r="AP10" s="220" t="e">
        <f>'Area 25'!CP10</f>
        <v>#N/A</v>
      </c>
      <c r="AQ10" s="219" t="e">
        <f>'Area 25'!DC10</f>
        <v>#N/A</v>
      </c>
      <c r="AR10" s="220" t="e">
        <f>'Area 25'!DI10</f>
        <v>#N/A</v>
      </c>
      <c r="AS10" s="219" t="e">
        <f>'Area 26'!AE10</f>
        <v>#N/A</v>
      </c>
      <c r="AT10" s="221" t="e">
        <f>'Area 26'!AK10</f>
        <v>#N/A</v>
      </c>
      <c r="AU10" s="222" t="e">
        <f>'Area 26'!M10</f>
        <v>#N/A</v>
      </c>
      <c r="AV10" s="223" t="e">
        <f>'Area 26'!S10</f>
        <v>#N/A</v>
      </c>
      <c r="AW10" s="171">
        <f t="shared" si="5"/>
        <v>0</v>
      </c>
      <c r="AX10" s="171">
        <f t="shared" si="6"/>
        <v>0</v>
      </c>
      <c r="AY10" s="171">
        <f t="shared" si="7"/>
        <v>0</v>
      </c>
      <c r="AZ10" s="171">
        <f t="shared" si="8"/>
        <v>0</v>
      </c>
      <c r="BA10" s="171">
        <f t="shared" si="9"/>
        <v>0</v>
      </c>
      <c r="BB10" s="171">
        <f t="shared" si="10"/>
        <v>0</v>
      </c>
      <c r="BC10" s="171">
        <f t="shared" si="11"/>
        <v>2</v>
      </c>
      <c r="BD10" s="510">
        <f t="shared" si="0"/>
        <v>2</v>
      </c>
      <c r="BE10" s="171">
        <f t="shared" si="1"/>
        <v>0</v>
      </c>
      <c r="BF10" s="171">
        <f t="shared" si="2"/>
        <v>0</v>
      </c>
      <c r="BG10" s="171">
        <f t="shared" si="3"/>
        <v>0</v>
      </c>
      <c r="BH10" s="510">
        <f t="shared" si="4"/>
        <v>0</v>
      </c>
      <c r="BI10" s="386">
        <v>46.5</v>
      </c>
      <c r="BJ10" s="386">
        <v>0</v>
      </c>
      <c r="BK10" s="386"/>
    </row>
    <row r="11" spans="1:63" ht="84.75" customHeight="1">
      <c r="A11" s="152" t="s">
        <v>38</v>
      </c>
      <c r="B11" s="152" t="s">
        <v>47</v>
      </c>
      <c r="C11" s="165" t="s">
        <v>50</v>
      </c>
      <c r="D11" s="168">
        <v>8</v>
      </c>
      <c r="E11" s="219" t="str">
        <f>'Area 23'!BQ12</f>
        <v>Low</v>
      </c>
      <c r="F11" s="220" t="str">
        <f>'Area 23'!BW12</f>
        <v>Low</v>
      </c>
      <c r="G11" s="219" t="str">
        <f>'Area 23'!L12</f>
        <v>Very Low</v>
      </c>
      <c r="H11" s="220" t="str">
        <f>'Area 23'!R12</f>
        <v>Low</v>
      </c>
      <c r="I11" s="219" t="e">
        <f>'Area 23'!AE12</f>
        <v>#N/A</v>
      </c>
      <c r="J11" s="220" t="e">
        <f>'Area 23'!AK12</f>
        <v>#N/A</v>
      </c>
      <c r="K11" s="219" t="e">
        <f>'Area 23'!AX12</f>
        <v>#N/A</v>
      </c>
      <c r="L11" s="220" t="e">
        <f>'Area 23'!BD12</f>
        <v>#N/A</v>
      </c>
      <c r="M11" s="219" t="e">
        <f>'Area 24'!L12</f>
        <v>#N/A</v>
      </c>
      <c r="N11" s="220" t="e">
        <f>'Area 24'!R12</f>
        <v>#N/A</v>
      </c>
      <c r="O11" s="219" t="e">
        <f>'Area 24'!AF12</f>
        <v>#N/A</v>
      </c>
      <c r="P11" s="220" t="e">
        <f>'Area 24'!AL12</f>
        <v>#N/A</v>
      </c>
      <c r="Q11" s="219" t="e">
        <f>'Area 24'!BT12</f>
        <v>#N/A</v>
      </c>
      <c r="R11" s="220" t="e">
        <f>'Area 24'!BZ12</f>
        <v>#N/A</v>
      </c>
      <c r="S11" s="219" t="e">
        <f>'Area 24'!AZ12</f>
        <v>#N/A</v>
      </c>
      <c r="T11" s="220" t="e">
        <f>'Area 24'!BF12</f>
        <v>#N/A</v>
      </c>
      <c r="U11" s="219" t="e">
        <f>'Area 24'!CO12</f>
        <v>#N/A</v>
      </c>
      <c r="V11" s="220" t="e">
        <f>'Area 24'!CU12</f>
        <v>#N/A</v>
      </c>
      <c r="W11" s="219" t="e">
        <f>'Area 24'!DK12</f>
        <v>#N/A</v>
      </c>
      <c r="X11" s="220" t="e">
        <f>'Area 24'!DQ12</f>
        <v>#N/A</v>
      </c>
      <c r="Y11" s="219" t="e">
        <f>'Area 24'!EF12</f>
        <v>#N/A</v>
      </c>
      <c r="Z11" s="219" t="e">
        <f>'Area 24'!EL12</f>
        <v>#N/A</v>
      </c>
      <c r="AA11" s="219" t="e">
        <f>'Area 24'!FA12</f>
        <v>#N/A</v>
      </c>
      <c r="AB11" s="220" t="e">
        <f>'Area 24'!FG12</f>
        <v>#N/A</v>
      </c>
      <c r="AC11" s="219" t="e">
        <f>'Area 24'!FV12</f>
        <v>#N/A</v>
      </c>
      <c r="AD11" s="220" t="e">
        <f>'Area 24'!GB12</f>
        <v>#N/A</v>
      </c>
      <c r="AE11" s="219" t="e">
        <f>'Area 24'!GQ12</f>
        <v>#N/A</v>
      </c>
      <c r="AF11" s="220" t="e">
        <f>'Area 24'!GW12</f>
        <v>#N/A</v>
      </c>
      <c r="AG11" s="219" t="e">
        <f>'Area 25'!L11</f>
        <v>#N/A</v>
      </c>
      <c r="AH11" s="220" t="e">
        <f>'Area 25'!R11</f>
        <v>#N/A</v>
      </c>
      <c r="AI11" s="219" t="e">
        <f>'Area 25'!AE11</f>
        <v>#N/A</v>
      </c>
      <c r="AJ11" s="220" t="e">
        <f>'Area 25'!AK11</f>
        <v>#N/A</v>
      </c>
      <c r="AK11" s="219" t="e">
        <f>'Area 25'!AX11</f>
        <v>#N/A</v>
      </c>
      <c r="AL11" s="220" t="e">
        <f>'Area 25'!BD11</f>
        <v>#N/A</v>
      </c>
      <c r="AM11" s="384" t="e">
        <f>'Area 25'!BQ11</f>
        <v>#N/A</v>
      </c>
      <c r="AN11" s="220" t="e">
        <f>'Area 25'!BW11</f>
        <v>#N/A</v>
      </c>
      <c r="AO11" s="219" t="e">
        <f>'Area 25'!CJ11</f>
        <v>#N/A</v>
      </c>
      <c r="AP11" s="220" t="e">
        <f>'Area 25'!CP11</f>
        <v>#N/A</v>
      </c>
      <c r="AQ11" s="219" t="e">
        <f>'Area 25'!DC11</f>
        <v>#N/A</v>
      </c>
      <c r="AR11" s="220" t="e">
        <f>'Area 25'!DI11</f>
        <v>#N/A</v>
      </c>
      <c r="AS11" s="219" t="e">
        <f>'Area 26'!AE11</f>
        <v>#N/A</v>
      </c>
      <c r="AT11" s="221" t="e">
        <f>'Area 26'!AK11</f>
        <v>#N/A</v>
      </c>
      <c r="AU11" s="222" t="e">
        <f>'Area 26'!M11</f>
        <v>#N/A</v>
      </c>
      <c r="AV11" s="223" t="e">
        <f>'Area 26'!S11</f>
        <v>#N/A</v>
      </c>
      <c r="AW11" s="171">
        <f t="shared" si="5"/>
        <v>0</v>
      </c>
      <c r="AX11" s="171">
        <f t="shared" si="6"/>
        <v>0</v>
      </c>
      <c r="AY11" s="171">
        <f t="shared" si="7"/>
        <v>1</v>
      </c>
      <c r="AZ11" s="171">
        <f t="shared" si="8"/>
        <v>3</v>
      </c>
      <c r="BA11" s="171">
        <f t="shared" si="9"/>
        <v>0</v>
      </c>
      <c r="BB11" s="171">
        <f t="shared" si="10"/>
        <v>0</v>
      </c>
      <c r="BC11" s="171">
        <f t="shared" si="11"/>
        <v>0</v>
      </c>
      <c r="BD11" s="510">
        <f t="shared" si="0"/>
        <v>0</v>
      </c>
      <c r="BE11" s="171">
        <f t="shared" si="1"/>
        <v>0</v>
      </c>
      <c r="BF11" s="171">
        <f t="shared" si="2"/>
        <v>0</v>
      </c>
      <c r="BG11" s="171">
        <f t="shared" si="3"/>
        <v>0</v>
      </c>
      <c r="BH11" s="510">
        <f t="shared" si="4"/>
        <v>0</v>
      </c>
      <c r="BI11" s="386">
        <v>46.5</v>
      </c>
      <c r="BJ11" s="386">
        <v>45</v>
      </c>
      <c r="BK11" s="386"/>
    </row>
    <row r="12" spans="1:63" ht="84.75" customHeight="1">
      <c r="A12" s="152" t="s">
        <v>38</v>
      </c>
      <c r="B12" s="152" t="s">
        <v>51</v>
      </c>
      <c r="C12" s="165" t="s">
        <v>52</v>
      </c>
      <c r="D12" s="168">
        <v>9</v>
      </c>
      <c r="E12" s="219" t="str">
        <f>'Area 23'!BQ13</f>
        <v>Low</v>
      </c>
      <c r="F12" s="220" t="str">
        <f>'Area 23'!BW13</f>
        <v>Low</v>
      </c>
      <c r="G12" s="219" t="str">
        <f>'Area 23'!L13</f>
        <v>Moderate</v>
      </c>
      <c r="H12" s="220" t="str">
        <f>'Area 23'!R13</f>
        <v>High</v>
      </c>
      <c r="I12" s="219" t="e">
        <f>'Area 23'!AE13</f>
        <v>#N/A</v>
      </c>
      <c r="J12" s="220" t="e">
        <f>'Area 23'!AK13</f>
        <v>#N/A</v>
      </c>
      <c r="K12" s="219" t="e">
        <f>'Area 23'!AX13</f>
        <v>#N/A</v>
      </c>
      <c r="L12" s="220" t="e">
        <f>'Area 23'!BD13</f>
        <v>#N/A</v>
      </c>
      <c r="M12" s="219" t="e">
        <f>'Area 24'!L13</f>
        <v>#N/A</v>
      </c>
      <c r="N12" s="220" t="e">
        <f>'Area 24'!R13</f>
        <v>#N/A</v>
      </c>
      <c r="O12" s="219" t="e">
        <f>'Area 24'!AF13</f>
        <v>#N/A</v>
      </c>
      <c r="P12" s="220" t="e">
        <f>'Area 24'!AL13</f>
        <v>#N/A</v>
      </c>
      <c r="Q12" s="219" t="e">
        <f>'Area 24'!BT13</f>
        <v>#N/A</v>
      </c>
      <c r="R12" s="220" t="e">
        <f>'Area 24'!BZ13</f>
        <v>#N/A</v>
      </c>
      <c r="S12" s="219" t="e">
        <f>'Area 24'!AZ13</f>
        <v>#N/A</v>
      </c>
      <c r="T12" s="220" t="e">
        <f>'Area 24'!BF13</f>
        <v>#N/A</v>
      </c>
      <c r="U12" s="219" t="e">
        <f>'Area 24'!CO13</f>
        <v>#N/A</v>
      </c>
      <c r="V12" s="220" t="e">
        <f>'Area 24'!CU13</f>
        <v>#N/A</v>
      </c>
      <c r="W12" s="219" t="e">
        <f>'Area 24'!DK13</f>
        <v>#N/A</v>
      </c>
      <c r="X12" s="220" t="e">
        <f>'Area 24'!DQ13</f>
        <v>#N/A</v>
      </c>
      <c r="Y12" s="219" t="e">
        <f>'Area 24'!EF13</f>
        <v>#N/A</v>
      </c>
      <c r="Z12" s="219" t="e">
        <f>'Area 24'!EL13</f>
        <v>#N/A</v>
      </c>
      <c r="AA12" s="219" t="e">
        <f>'Area 24'!FA13</f>
        <v>#N/A</v>
      </c>
      <c r="AB12" s="220" t="e">
        <f>'Area 24'!FG13</f>
        <v>#N/A</v>
      </c>
      <c r="AC12" s="219" t="e">
        <f>'Area 24'!FV13</f>
        <v>#N/A</v>
      </c>
      <c r="AD12" s="220" t="e">
        <f>'Area 24'!GB13</f>
        <v>#N/A</v>
      </c>
      <c r="AE12" s="219" t="e">
        <f>'Area 24'!GQ13</f>
        <v>#N/A</v>
      </c>
      <c r="AF12" s="220" t="e">
        <f>'Area 24'!GW13</f>
        <v>#N/A</v>
      </c>
      <c r="AG12" s="219" t="e">
        <f>'Area 25'!L12</f>
        <v>#N/A</v>
      </c>
      <c r="AH12" s="220" t="e">
        <f>'Area 25'!R12</f>
        <v>#N/A</v>
      </c>
      <c r="AI12" s="219" t="e">
        <f>'Area 25'!AE12</f>
        <v>#N/A</v>
      </c>
      <c r="AJ12" s="220" t="e">
        <f>'Area 25'!AK12</f>
        <v>#N/A</v>
      </c>
      <c r="AK12" s="219" t="e">
        <f>'Area 25'!AX12</f>
        <v>#N/A</v>
      </c>
      <c r="AL12" s="220" t="str">
        <f>'Area 25'!BD12</f>
        <v>Very Low</v>
      </c>
      <c r="AM12" s="384" t="e">
        <f>'Area 25'!BQ12</f>
        <v>#N/A</v>
      </c>
      <c r="AN12" s="220" t="str">
        <f>'Area 25'!BW12</f>
        <v>Very Low</v>
      </c>
      <c r="AO12" s="219" t="e">
        <f>'Area 25'!CJ12</f>
        <v>#N/A</v>
      </c>
      <c r="AP12" s="220" t="e">
        <f>'Area 25'!CP12</f>
        <v>#N/A</v>
      </c>
      <c r="AQ12" s="219" t="e">
        <f>'Area 25'!DC12</f>
        <v>#N/A</v>
      </c>
      <c r="AR12" s="220" t="e">
        <f>'Area 25'!DI12</f>
        <v>#N/A</v>
      </c>
      <c r="AS12" s="219" t="e">
        <f>'Area 26'!AE12</f>
        <v>#N/A</v>
      </c>
      <c r="AT12" s="221" t="e">
        <f>'Area 26'!AK12</f>
        <v>#N/A</v>
      </c>
      <c r="AU12" s="222" t="e">
        <f>'Area 26'!M12</f>
        <v>#N/A</v>
      </c>
      <c r="AV12" s="223" t="e">
        <f>'Area 26'!S12</f>
        <v>#N/A</v>
      </c>
      <c r="AW12" s="171">
        <f t="shared" si="5"/>
        <v>0</v>
      </c>
      <c r="AX12" s="171">
        <f t="shared" si="6"/>
        <v>0</v>
      </c>
      <c r="AY12" s="171">
        <f t="shared" si="7"/>
        <v>2</v>
      </c>
      <c r="AZ12" s="171">
        <f t="shared" si="8"/>
        <v>2</v>
      </c>
      <c r="BA12" s="171">
        <f t="shared" si="9"/>
        <v>1</v>
      </c>
      <c r="BB12" s="171">
        <f t="shared" si="10"/>
        <v>1</v>
      </c>
      <c r="BC12" s="171">
        <f t="shared" si="11"/>
        <v>0</v>
      </c>
      <c r="BD12" s="510">
        <f t="shared" si="0"/>
        <v>2</v>
      </c>
      <c r="BE12" s="171">
        <f t="shared" si="1"/>
        <v>0</v>
      </c>
      <c r="BF12" s="171">
        <f t="shared" si="2"/>
        <v>0</v>
      </c>
      <c r="BG12" s="171">
        <f t="shared" si="3"/>
        <v>0</v>
      </c>
      <c r="BH12" s="510">
        <f t="shared" si="4"/>
        <v>0</v>
      </c>
      <c r="BI12" s="386">
        <v>66.5</v>
      </c>
      <c r="BJ12" s="386">
        <v>0</v>
      </c>
      <c r="BK12" s="386"/>
    </row>
    <row r="13" spans="1:63" ht="84.75"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e">
        <f>'Area 23'!AE14</f>
        <v>#N/A</v>
      </c>
      <c r="J13" s="220" t="e">
        <f>'Area 23'!AK14</f>
        <v>#N/A</v>
      </c>
      <c r="K13" s="219" t="e">
        <f>'Area 23'!AX14</f>
        <v>#N/A</v>
      </c>
      <c r="L13" s="220" t="e">
        <f>'Area 23'!BD14</f>
        <v>#N/A</v>
      </c>
      <c r="M13" s="219" t="e">
        <f>'Area 24'!L14</f>
        <v>#N/A</v>
      </c>
      <c r="N13" s="220" t="e">
        <f>'Area 24'!R14</f>
        <v>#N/A</v>
      </c>
      <c r="O13" s="219" t="e">
        <f>'Area 24'!AF14</f>
        <v>#N/A</v>
      </c>
      <c r="P13" s="220" t="e">
        <f>'Area 24'!AL14</f>
        <v>#N/A</v>
      </c>
      <c r="Q13" s="219" t="e">
        <f>'Area 24'!BT14</f>
        <v>#N/A</v>
      </c>
      <c r="R13" s="220" t="e">
        <f>'Area 24'!BZ14</f>
        <v>#N/A</v>
      </c>
      <c r="S13" s="219" t="e">
        <f>'Area 24'!AZ14</f>
        <v>#N/A</v>
      </c>
      <c r="T13" s="220" t="e">
        <f>'Area 24'!BF14</f>
        <v>#N/A</v>
      </c>
      <c r="U13" s="219" t="e">
        <f>'Area 24'!CO14</f>
        <v>#N/A</v>
      </c>
      <c r="V13" s="220" t="e">
        <f>'Area 24'!CU14</f>
        <v>#N/A</v>
      </c>
      <c r="W13" s="219" t="e">
        <f>'Area 24'!DK14</f>
        <v>#N/A</v>
      </c>
      <c r="X13" s="220" t="e">
        <f>'Area 24'!DQ14</f>
        <v>#N/A</v>
      </c>
      <c r="Y13" s="219" t="e">
        <f>'Area 24'!EF14</f>
        <v>#N/A</v>
      </c>
      <c r="Z13" s="219" t="e">
        <f>'Area 24'!EL14</f>
        <v>#N/A</v>
      </c>
      <c r="AA13" s="219" t="e">
        <f>'Area 24'!FA14</f>
        <v>#N/A</v>
      </c>
      <c r="AB13" s="220" t="e">
        <f>'Area 24'!FG14</f>
        <v>#N/A</v>
      </c>
      <c r="AC13" s="219" t="e">
        <f>'Area 24'!FV14</f>
        <v>#N/A</v>
      </c>
      <c r="AD13" s="220" t="e">
        <f>'Area 24'!GB14</f>
        <v>#N/A</v>
      </c>
      <c r="AE13" s="219" t="e">
        <f>'Area 24'!GQ14</f>
        <v>#N/A</v>
      </c>
      <c r="AF13" s="220" t="e">
        <f>'Area 24'!GW14</f>
        <v>#N/A</v>
      </c>
      <c r="AG13" s="219" t="e">
        <f>'Area 25'!L13</f>
        <v>#N/A</v>
      </c>
      <c r="AH13" s="220" t="e">
        <f>'Area 25'!R13</f>
        <v>#N/A</v>
      </c>
      <c r="AI13" s="219" t="e">
        <f>'Area 25'!AE13</f>
        <v>#N/A</v>
      </c>
      <c r="AJ13" s="220" t="e">
        <f>'Area 25'!AK13</f>
        <v>#N/A</v>
      </c>
      <c r="AK13" s="219" t="str">
        <f>'Area 25'!AX13</f>
        <v>Low</v>
      </c>
      <c r="AL13" s="220" t="str">
        <f>'Area 25'!BD13</f>
        <v>Low</v>
      </c>
      <c r="AM13" s="384" t="e">
        <f>'Area 25'!BQ13</f>
        <v>#N/A</v>
      </c>
      <c r="AN13" s="220" t="e">
        <f>'Area 25'!BW13</f>
        <v>#N/A</v>
      </c>
      <c r="AO13" s="219" t="e">
        <f>'Area 25'!CJ13</f>
        <v>#N/A</v>
      </c>
      <c r="AP13" s="220" t="e">
        <f>'Area 25'!CP13</f>
        <v>#N/A</v>
      </c>
      <c r="AQ13" s="219" t="e">
        <f>'Area 25'!DC13</f>
        <v>#N/A</v>
      </c>
      <c r="AR13" s="220" t="e">
        <f>'Area 25'!DI13</f>
        <v>#N/A</v>
      </c>
      <c r="AS13" s="219" t="e">
        <f>'Area 26'!AE13</f>
        <v>#N/A</v>
      </c>
      <c r="AT13" s="221" t="e">
        <f>'Area 26'!AK13</f>
        <v>#N/A</v>
      </c>
      <c r="AU13" s="222" t="e">
        <f>'Area 26'!M13</f>
        <v>#N/A</v>
      </c>
      <c r="AV13" s="223" t="e">
        <f>'Area 26'!S13</f>
        <v>#N/A</v>
      </c>
      <c r="AW13" s="171">
        <f t="shared" si="5"/>
        <v>2</v>
      </c>
      <c r="AX13" s="171">
        <f t="shared" si="6"/>
        <v>0</v>
      </c>
      <c r="AY13" s="171">
        <f t="shared" si="7"/>
        <v>2</v>
      </c>
      <c r="AZ13" s="171">
        <f t="shared" si="8"/>
        <v>2</v>
      </c>
      <c r="BA13" s="171">
        <f t="shared" si="9"/>
        <v>0</v>
      </c>
      <c r="BB13" s="171">
        <f t="shared" si="10"/>
        <v>0</v>
      </c>
      <c r="BC13" s="171">
        <f t="shared" si="11"/>
        <v>0</v>
      </c>
      <c r="BD13" s="510">
        <f t="shared" si="0"/>
        <v>0</v>
      </c>
      <c r="BE13" s="171">
        <f t="shared" si="1"/>
        <v>0</v>
      </c>
      <c r="BF13" s="171">
        <f t="shared" si="2"/>
        <v>0</v>
      </c>
      <c r="BG13" s="171">
        <f t="shared" si="3"/>
        <v>0</v>
      </c>
      <c r="BH13" s="510">
        <f t="shared" si="4"/>
        <v>0</v>
      </c>
      <c r="BI13" s="386">
        <v>66.5</v>
      </c>
      <c r="BJ13" s="386">
        <v>45</v>
      </c>
      <c r="BK13" s="386"/>
    </row>
    <row r="14" spans="1:63" ht="84.75" customHeight="1">
      <c r="A14" s="152" t="s">
        <v>38</v>
      </c>
      <c r="B14" s="152" t="s">
        <v>54</v>
      </c>
      <c r="C14" s="165" t="s">
        <v>55</v>
      </c>
      <c r="D14" s="168">
        <v>11</v>
      </c>
      <c r="E14" s="219" t="str">
        <f>'Area 23'!BQ15</f>
        <v>High</v>
      </c>
      <c r="F14" s="220" t="str">
        <f>'Area 23'!BW15</f>
        <v>Very High</v>
      </c>
      <c r="G14" s="219" t="str">
        <f>'Area 23'!L15</f>
        <v>High</v>
      </c>
      <c r="H14" s="220" t="str">
        <f>'Area 23'!R15</f>
        <v>Very High</v>
      </c>
      <c r="I14" s="219" t="e">
        <f>'Area 23'!AE15</f>
        <v>#N/A</v>
      </c>
      <c r="J14" s="220" t="str">
        <f>'Area 23'!AK15</f>
        <v>High Priority Data Gap</v>
      </c>
      <c r="K14" s="219" t="e">
        <f>'Area 23'!AX15</f>
        <v>#N/A</v>
      </c>
      <c r="L14" s="220" t="e">
        <f>'Area 23'!BD15</f>
        <v>#N/A</v>
      </c>
      <c r="M14" s="219" t="e">
        <f>'Area 24'!L15</f>
        <v>#N/A</v>
      </c>
      <c r="N14" s="220" t="e">
        <f>'Area 24'!R15</f>
        <v>#N/A</v>
      </c>
      <c r="O14" s="219" t="e">
        <f>'Area 24'!AF15</f>
        <v>#N/A</v>
      </c>
      <c r="P14" s="220" t="e">
        <f>'Area 24'!AL15</f>
        <v>#N/A</v>
      </c>
      <c r="Q14" s="219" t="e">
        <f>'Area 24'!BT15</f>
        <v>#N/A</v>
      </c>
      <c r="R14" s="220" t="e">
        <f>'Area 24'!BZ15</f>
        <v>#N/A</v>
      </c>
      <c r="S14" s="219" t="e">
        <f>'Area 24'!AZ15</f>
        <v>#N/A</v>
      </c>
      <c r="T14" s="220" t="str">
        <f>'Area 24'!BF15</f>
        <v>High</v>
      </c>
      <c r="U14" s="219" t="e">
        <f>'Area 24'!CO15</f>
        <v>#N/A</v>
      </c>
      <c r="V14" s="220" t="e">
        <f>'Area 24'!CU15</f>
        <v>#N/A</v>
      </c>
      <c r="W14" s="219" t="e">
        <f>'Area 24'!DK15</f>
        <v>#N/A</v>
      </c>
      <c r="X14" s="220" t="e">
        <f>'Area 24'!DQ15</f>
        <v>#N/A</v>
      </c>
      <c r="Y14" s="219" t="e">
        <f>'Area 24'!EF15</f>
        <v>#N/A</v>
      </c>
      <c r="Z14" s="219" t="e">
        <f>'Area 24'!EL15</f>
        <v>#N/A</v>
      </c>
      <c r="AA14" s="219" t="e">
        <f>'Area 24'!FA15</f>
        <v>#N/A</v>
      </c>
      <c r="AB14" s="220" t="e">
        <f>'Area 24'!FG15</f>
        <v>#N/A</v>
      </c>
      <c r="AC14" s="219" t="e">
        <f>'Area 24'!FV15</f>
        <v>#N/A</v>
      </c>
      <c r="AD14" s="220" t="e">
        <f>'Area 24'!GB15</f>
        <v>#N/A</v>
      </c>
      <c r="AE14" s="219" t="e">
        <f>'Area 24'!GQ15</f>
        <v>#N/A</v>
      </c>
      <c r="AF14" s="220" t="e">
        <f>'Area 24'!GW15</f>
        <v>#N/A</v>
      </c>
      <c r="AG14" s="219" t="e">
        <f>'Area 25'!L14</f>
        <v>#N/A</v>
      </c>
      <c r="AH14" s="220" t="e">
        <f>'Area 25'!R14</f>
        <v>#N/A</v>
      </c>
      <c r="AI14" s="219" t="e">
        <f>'Area 25'!AE14</f>
        <v>#N/A</v>
      </c>
      <c r="AJ14" s="220" t="str">
        <f>'Area 25'!AK14</f>
        <v>Low</v>
      </c>
      <c r="AK14" s="219" t="e">
        <f>'Area 25'!AX14</f>
        <v>#N/A</v>
      </c>
      <c r="AL14" s="220" t="e">
        <f>'Area 25'!BD14</f>
        <v>#N/A</v>
      </c>
      <c r="AM14" s="384" t="e">
        <f>'Area 25'!BQ14</f>
        <v>#N/A</v>
      </c>
      <c r="AN14" s="220" t="e">
        <f>'Area 25'!BW14</f>
        <v>#N/A</v>
      </c>
      <c r="AO14" s="219" t="e">
        <f>'Area 25'!CJ14</f>
        <v>#N/A</v>
      </c>
      <c r="AP14" s="220" t="e">
        <f>'Area 25'!CP14</f>
        <v>#N/A</v>
      </c>
      <c r="AQ14" s="219" t="e">
        <f>'Area 25'!DC14</f>
        <v>#N/A</v>
      </c>
      <c r="AR14" s="220" t="e">
        <f>'Area 25'!DI14</f>
        <v>#N/A</v>
      </c>
      <c r="AS14" s="219" t="e">
        <f>'Area 26'!AE14</f>
        <v>#N/A</v>
      </c>
      <c r="AT14" s="221" t="s">
        <v>33</v>
      </c>
      <c r="AU14" s="222" t="e">
        <f>'Area 26'!M14</f>
        <v>#N/A</v>
      </c>
      <c r="AV14" s="223" t="e">
        <f>'Area 26'!S14</f>
        <v>#N/A</v>
      </c>
      <c r="AW14" s="171">
        <f t="shared" si="5"/>
        <v>1</v>
      </c>
      <c r="AX14" s="171">
        <f t="shared" si="6"/>
        <v>0</v>
      </c>
      <c r="AY14" s="171">
        <f t="shared" si="7"/>
        <v>1</v>
      </c>
      <c r="AZ14" s="171">
        <f t="shared" si="8"/>
        <v>1</v>
      </c>
      <c r="BA14" s="171">
        <f t="shared" si="9"/>
        <v>0</v>
      </c>
      <c r="BB14" s="171">
        <f t="shared" si="10"/>
        <v>3</v>
      </c>
      <c r="BC14" s="171">
        <f t="shared" si="11"/>
        <v>2</v>
      </c>
      <c r="BD14" s="510">
        <f t="shared" si="0"/>
        <v>5</v>
      </c>
      <c r="BE14" s="171">
        <f t="shared" si="1"/>
        <v>0</v>
      </c>
      <c r="BF14" s="171">
        <f t="shared" si="2"/>
        <v>1</v>
      </c>
      <c r="BG14" s="171">
        <f t="shared" si="3"/>
        <v>0</v>
      </c>
      <c r="BH14" s="510">
        <f t="shared" si="4"/>
        <v>1</v>
      </c>
    </row>
    <row r="15" spans="1:63" ht="84.75" customHeight="1">
      <c r="A15" s="152" t="s">
        <v>38</v>
      </c>
      <c r="B15" s="152" t="s">
        <v>54</v>
      </c>
      <c r="C15" s="165" t="s">
        <v>56</v>
      </c>
      <c r="D15" s="168">
        <v>12</v>
      </c>
      <c r="E15" s="219" t="str">
        <f>'Area 23'!BQ16</f>
        <v>Very Low</v>
      </c>
      <c r="F15" s="220" t="str">
        <f>'Area 23'!BW16</f>
        <v>Very Low</v>
      </c>
      <c r="G15" s="219" t="e">
        <f>'Area 23'!L16</f>
        <v>#N/A</v>
      </c>
      <c r="H15" s="220" t="e">
        <f>'Area 23'!R16</f>
        <v>#N/A</v>
      </c>
      <c r="I15" s="219" t="e">
        <f>'Area 23'!AE16</f>
        <v>#N/A</v>
      </c>
      <c r="J15" s="220" t="e">
        <f>'Area 23'!AK16</f>
        <v>#N/A</v>
      </c>
      <c r="K15" s="219" t="e">
        <f>'Area 23'!AX16</f>
        <v>#N/A</v>
      </c>
      <c r="L15" s="220" t="e">
        <f>'Area 23'!BD16</f>
        <v>#N/A</v>
      </c>
      <c r="M15" s="219" t="e">
        <f>'Area 24'!L16</f>
        <v>#N/A</v>
      </c>
      <c r="N15" s="220" t="e">
        <f>'Area 24'!R16</f>
        <v>#N/A</v>
      </c>
      <c r="O15" s="219" t="e">
        <f>'Area 24'!AF16</f>
        <v>#N/A</v>
      </c>
      <c r="P15" s="220" t="e">
        <f>'Area 24'!AL16</f>
        <v>#N/A</v>
      </c>
      <c r="Q15" s="219" t="e">
        <f>'Area 24'!BT16</f>
        <v>#N/A</v>
      </c>
      <c r="R15" s="220" t="e">
        <f>'Area 24'!BZ16</f>
        <v>#N/A</v>
      </c>
      <c r="S15" s="219" t="e">
        <f>'Area 24'!AZ16</f>
        <v>#N/A</v>
      </c>
      <c r="T15" s="220" t="e">
        <f>'Area 24'!BF16</f>
        <v>#N/A</v>
      </c>
      <c r="U15" s="219" t="e">
        <f>'Area 24'!CO16</f>
        <v>#N/A</v>
      </c>
      <c r="V15" s="220" t="e">
        <f>'Area 24'!CU16</f>
        <v>#N/A</v>
      </c>
      <c r="W15" s="219" t="e">
        <f>'Area 24'!DK16</f>
        <v>#N/A</v>
      </c>
      <c r="X15" s="220" t="e">
        <f>'Area 24'!DQ16</f>
        <v>#N/A</v>
      </c>
      <c r="Y15" s="219" t="e">
        <f>'Area 24'!EF16</f>
        <v>#N/A</v>
      </c>
      <c r="Z15" s="219" t="e">
        <f>'Area 24'!EL16</f>
        <v>#N/A</v>
      </c>
      <c r="AA15" s="219" t="e">
        <f>'Area 24'!FA16</f>
        <v>#N/A</v>
      </c>
      <c r="AB15" s="220" t="e">
        <f>'Area 24'!FG16</f>
        <v>#N/A</v>
      </c>
      <c r="AC15" s="219" t="e">
        <f>'Area 24'!FV16</f>
        <v>#N/A</v>
      </c>
      <c r="AD15" s="220" t="e">
        <f>'Area 24'!GB16</f>
        <v>#N/A</v>
      </c>
      <c r="AE15" s="219" t="e">
        <f>'Area 24'!GQ16</f>
        <v>#N/A</v>
      </c>
      <c r="AF15" s="220" t="e">
        <f>'Area 24'!GW16</f>
        <v>#N/A</v>
      </c>
      <c r="AG15" s="219" t="e">
        <f>'Area 25'!L15</f>
        <v>#N/A</v>
      </c>
      <c r="AH15" s="220" t="e">
        <f>'Area 25'!R15</f>
        <v>#N/A</v>
      </c>
      <c r="AI15" s="219" t="e">
        <f>'Area 25'!AE15</f>
        <v>#N/A</v>
      </c>
      <c r="AJ15" s="220" t="e">
        <f>'Area 25'!AK15</f>
        <v>#N/A</v>
      </c>
      <c r="AK15" s="219" t="e">
        <f>'Area 25'!AX15</f>
        <v>#N/A</v>
      </c>
      <c r="AL15" s="220" t="e">
        <f>'Area 25'!BD15</f>
        <v>#N/A</v>
      </c>
      <c r="AM15" s="384" t="e">
        <f>'Area 25'!BQ15</f>
        <v>#N/A</v>
      </c>
      <c r="AN15" s="220" t="e">
        <f>'Area 25'!BW15</f>
        <v>#N/A</v>
      </c>
      <c r="AO15" s="219" t="e">
        <f>'Area 25'!CJ15</f>
        <v>#N/A</v>
      </c>
      <c r="AP15" s="220" t="e">
        <f>'Area 25'!CP15</f>
        <v>#N/A</v>
      </c>
      <c r="AQ15" s="219" t="e">
        <f>'Area 25'!DC15</f>
        <v>#N/A</v>
      </c>
      <c r="AR15" s="220" t="e">
        <f>'Area 25'!DI15</f>
        <v>#N/A</v>
      </c>
      <c r="AS15" s="219" t="e">
        <f>'Area 26'!AE15</f>
        <v>#N/A</v>
      </c>
      <c r="AT15" s="221" t="e">
        <f>'Area 26'!AK15</f>
        <v>#N/A</v>
      </c>
      <c r="AU15" s="222" t="e">
        <f>'Area 26'!M15</f>
        <v>#N/A</v>
      </c>
      <c r="AV15" s="223" t="e">
        <f>'Area 26'!S15</f>
        <v>#N/A</v>
      </c>
      <c r="AW15" s="171">
        <f t="shared" si="5"/>
        <v>0</v>
      </c>
      <c r="AX15" s="171">
        <f t="shared" si="6"/>
        <v>0</v>
      </c>
      <c r="AY15" s="171">
        <f t="shared" si="7"/>
        <v>2</v>
      </c>
      <c r="AZ15" s="171">
        <f t="shared" si="8"/>
        <v>0</v>
      </c>
      <c r="BA15" s="171">
        <f t="shared" si="9"/>
        <v>0</v>
      </c>
      <c r="BB15" s="171">
        <f t="shared" si="10"/>
        <v>0</v>
      </c>
      <c r="BC15" s="171">
        <f t="shared" si="11"/>
        <v>0</v>
      </c>
      <c r="BD15" s="510">
        <f t="shared" si="0"/>
        <v>0</v>
      </c>
      <c r="BE15" s="171">
        <f t="shared" si="1"/>
        <v>0</v>
      </c>
      <c r="BF15" s="171">
        <f t="shared" si="2"/>
        <v>0</v>
      </c>
      <c r="BG15" s="171">
        <f t="shared" si="3"/>
        <v>0</v>
      </c>
      <c r="BH15" s="510">
        <f t="shared" si="4"/>
        <v>0</v>
      </c>
    </row>
    <row r="16" spans="1:63" ht="84.75" customHeight="1">
      <c r="A16" s="152" t="s">
        <v>38</v>
      </c>
      <c r="B16" s="152" t="s">
        <v>54</v>
      </c>
      <c r="C16" s="165" t="s">
        <v>57</v>
      </c>
      <c r="D16" s="168">
        <v>13</v>
      </c>
      <c r="E16" s="219" t="str">
        <f>'Area 23'!BQ17</f>
        <v>Low Priority Data Gap</v>
      </c>
      <c r="F16" s="220" t="str">
        <f>'Area 23'!BW17</f>
        <v>Low Priority Data Gap</v>
      </c>
      <c r="G16" s="219" t="e">
        <f>'Area 23'!L17</f>
        <v>#N/A</v>
      </c>
      <c r="H16" s="220" t="e">
        <f>'Area 23'!R17</f>
        <v>#N/A</v>
      </c>
      <c r="I16" s="219" t="e">
        <f>'Area 23'!AE17</f>
        <v>#N/A</v>
      </c>
      <c r="J16" s="220" t="e">
        <f>'Area 23'!AK17</f>
        <v>#N/A</v>
      </c>
      <c r="K16" s="219" t="e">
        <f>'Area 23'!AX17</f>
        <v>#N/A</v>
      </c>
      <c r="L16" s="220" t="e">
        <f>'Area 23'!BD17</f>
        <v>#N/A</v>
      </c>
      <c r="M16" s="219" t="e">
        <f>'Area 24'!L17</f>
        <v>#N/A</v>
      </c>
      <c r="N16" s="220" t="e">
        <f>'Area 24'!R17</f>
        <v>#N/A</v>
      </c>
      <c r="O16" s="219" t="e">
        <f>'Area 24'!AF17</f>
        <v>#N/A</v>
      </c>
      <c r="P16" s="220" t="e">
        <f>'Area 24'!AL17</f>
        <v>#N/A</v>
      </c>
      <c r="Q16" s="219" t="e">
        <f>'Area 24'!BT17</f>
        <v>#N/A</v>
      </c>
      <c r="R16" s="220" t="e">
        <f>'Area 24'!BZ17</f>
        <v>#N/A</v>
      </c>
      <c r="S16" s="219" t="e">
        <f>'Area 24'!AZ17</f>
        <v>#N/A</v>
      </c>
      <c r="T16" s="220" t="e">
        <f>'Area 24'!BF17</f>
        <v>#N/A</v>
      </c>
      <c r="U16" s="219" t="e">
        <f>'Area 24'!CO17</f>
        <v>#N/A</v>
      </c>
      <c r="V16" s="220" t="e">
        <f>'Area 24'!CU17</f>
        <v>#N/A</v>
      </c>
      <c r="W16" s="219" t="e">
        <f>'Area 24'!DK17</f>
        <v>#N/A</v>
      </c>
      <c r="X16" s="220" t="e">
        <f>'Area 24'!DQ17</f>
        <v>#N/A</v>
      </c>
      <c r="Y16" s="219" t="e">
        <f>'Area 24'!EF17</f>
        <v>#N/A</v>
      </c>
      <c r="Z16" s="219" t="e">
        <f>'Area 24'!EL17</f>
        <v>#N/A</v>
      </c>
      <c r="AA16" s="219" t="e">
        <f>'Area 24'!FA17</f>
        <v>#N/A</v>
      </c>
      <c r="AB16" s="220" t="e">
        <f>'Area 24'!FG17</f>
        <v>#N/A</v>
      </c>
      <c r="AC16" s="219" t="e">
        <f>'Area 24'!FV17</f>
        <v>#N/A</v>
      </c>
      <c r="AD16" s="220" t="e">
        <f>'Area 24'!GB17</f>
        <v>#N/A</v>
      </c>
      <c r="AE16" s="219" t="e">
        <f>'Area 24'!GQ17</f>
        <v>#N/A</v>
      </c>
      <c r="AF16" s="220" t="e">
        <f>'Area 24'!GW17</f>
        <v>#N/A</v>
      </c>
      <c r="AG16" s="219" t="e">
        <f>'Area 25'!L16</f>
        <v>#N/A</v>
      </c>
      <c r="AH16" s="220" t="e">
        <f>'Area 25'!R16</f>
        <v>#N/A</v>
      </c>
      <c r="AI16" s="219" t="e">
        <f>'Area 25'!AE16</f>
        <v>#N/A</v>
      </c>
      <c r="AJ16" s="220" t="e">
        <f>'Area 25'!AK16</f>
        <v>#N/A</v>
      </c>
      <c r="AK16" s="219" t="e">
        <f>'Area 25'!AX16</f>
        <v>#N/A</v>
      </c>
      <c r="AL16" s="220" t="e">
        <f>'Area 25'!BD16</f>
        <v>#N/A</v>
      </c>
      <c r="AM16" s="384" t="e">
        <f>'Area 25'!BQ16</f>
        <v>#N/A</v>
      </c>
      <c r="AN16" s="220" t="e">
        <f>'Area 25'!BW16</f>
        <v>#N/A</v>
      </c>
      <c r="AO16" s="219" t="e">
        <f>'Area 25'!CJ16</f>
        <v>#N/A</v>
      </c>
      <c r="AP16" s="220" t="e">
        <f>'Area 25'!CP16</f>
        <v>#N/A</v>
      </c>
      <c r="AQ16" s="219" t="e">
        <f>'Area 25'!DC16</f>
        <v>#N/A</v>
      </c>
      <c r="AR16" s="220" t="e">
        <f>'Area 25'!DI16</f>
        <v>#N/A</v>
      </c>
      <c r="AS16" s="219" t="e">
        <f>'Area 26'!AE16</f>
        <v>#N/A</v>
      </c>
      <c r="AT16" s="221" t="e">
        <f>'Area 26'!AK16</f>
        <v>#N/A</v>
      </c>
      <c r="AU16" s="222" t="e">
        <f>'Area 26'!M16</f>
        <v>#N/A</v>
      </c>
      <c r="AV16" s="223" t="e">
        <f>'Area 26'!S16</f>
        <v>#N/A</v>
      </c>
      <c r="AW16" s="171">
        <f t="shared" si="5"/>
        <v>0</v>
      </c>
      <c r="AX16" s="171">
        <f t="shared" si="6"/>
        <v>2</v>
      </c>
      <c r="AY16" s="171">
        <f t="shared" si="7"/>
        <v>0</v>
      </c>
      <c r="AZ16" s="171">
        <f t="shared" si="8"/>
        <v>0</v>
      </c>
      <c r="BA16" s="171">
        <f t="shared" si="9"/>
        <v>0</v>
      </c>
      <c r="BB16" s="171">
        <f t="shared" si="10"/>
        <v>0</v>
      </c>
      <c r="BC16" s="171">
        <f t="shared" si="11"/>
        <v>0</v>
      </c>
      <c r="BD16" s="510">
        <f t="shared" si="0"/>
        <v>0</v>
      </c>
      <c r="BE16" s="171">
        <f t="shared" si="1"/>
        <v>0</v>
      </c>
      <c r="BF16" s="171">
        <f t="shared" si="2"/>
        <v>0</v>
      </c>
      <c r="BG16" s="171">
        <f t="shared" si="3"/>
        <v>0</v>
      </c>
      <c r="BH16" s="510">
        <f t="shared" si="4"/>
        <v>0</v>
      </c>
    </row>
    <row r="17" spans="1:60" ht="84.75" customHeight="1">
      <c r="A17" s="152" t="s">
        <v>38</v>
      </c>
      <c r="B17" s="152" t="s">
        <v>54</v>
      </c>
      <c r="C17" s="165" t="s">
        <v>58</v>
      </c>
      <c r="D17" s="168">
        <v>14</v>
      </c>
      <c r="E17" s="219" t="str">
        <f>'Area 23'!BQ18</f>
        <v>Low Priority Data Gap</v>
      </c>
      <c r="F17" s="220" t="str">
        <f>'Area 23'!BW18</f>
        <v>Low Priority Data Gap</v>
      </c>
      <c r="G17" s="219" t="e">
        <f>'Area 23'!L18</f>
        <v>#N/A</v>
      </c>
      <c r="H17" s="220" t="e">
        <f>'Area 23'!R18</f>
        <v>#N/A</v>
      </c>
      <c r="I17" s="219" t="e">
        <f>'Area 23'!AE18</f>
        <v>#N/A</v>
      </c>
      <c r="J17" s="220" t="e">
        <f>'Area 23'!AK18</f>
        <v>#N/A</v>
      </c>
      <c r="K17" s="219" t="e">
        <f>'Area 23'!AX18</f>
        <v>#N/A</v>
      </c>
      <c r="L17" s="220" t="e">
        <f>'Area 23'!BD18</f>
        <v>#N/A</v>
      </c>
      <c r="M17" s="219" t="e">
        <f>'Area 24'!L18</f>
        <v>#N/A</v>
      </c>
      <c r="N17" s="220" t="e">
        <f>'Area 24'!R18</f>
        <v>#N/A</v>
      </c>
      <c r="O17" s="219" t="e">
        <f>'Area 24'!AF18</f>
        <v>#N/A</v>
      </c>
      <c r="P17" s="220" t="e">
        <f>'Area 24'!AL18</f>
        <v>#N/A</v>
      </c>
      <c r="Q17" s="219" t="e">
        <f>'Area 24'!BT18</f>
        <v>#N/A</v>
      </c>
      <c r="R17" s="220" t="e">
        <f>'Area 24'!BZ18</f>
        <v>#N/A</v>
      </c>
      <c r="S17" s="219" t="e">
        <f>'Area 24'!AZ18</f>
        <v>#N/A</v>
      </c>
      <c r="T17" s="220" t="e">
        <f>'Area 24'!BF18</f>
        <v>#N/A</v>
      </c>
      <c r="U17" s="219" t="e">
        <f>'Area 24'!CO18</f>
        <v>#N/A</v>
      </c>
      <c r="V17" s="220" t="e">
        <f>'Area 24'!CU18</f>
        <v>#N/A</v>
      </c>
      <c r="W17" s="219" t="e">
        <f>'Area 24'!DK18</f>
        <v>#N/A</v>
      </c>
      <c r="X17" s="220" t="e">
        <f>'Area 24'!DQ18</f>
        <v>#N/A</v>
      </c>
      <c r="Y17" s="219" t="e">
        <f>'Area 24'!EF18</f>
        <v>#N/A</v>
      </c>
      <c r="Z17" s="219" t="e">
        <f>'Area 24'!EL18</f>
        <v>#N/A</v>
      </c>
      <c r="AA17" s="219" t="e">
        <f>'Area 24'!FA18</f>
        <v>#N/A</v>
      </c>
      <c r="AB17" s="220" t="e">
        <f>'Area 24'!FG18</f>
        <v>#N/A</v>
      </c>
      <c r="AC17" s="219" t="e">
        <f>'Area 24'!FV18</f>
        <v>#N/A</v>
      </c>
      <c r="AD17" s="220" t="e">
        <f>'Area 24'!GB18</f>
        <v>#N/A</v>
      </c>
      <c r="AE17" s="219" t="e">
        <f>'Area 24'!GQ18</f>
        <v>#N/A</v>
      </c>
      <c r="AF17" s="220" t="e">
        <f>'Area 24'!GW18</f>
        <v>#N/A</v>
      </c>
      <c r="AG17" s="219" t="e">
        <f>'Area 25'!L17</f>
        <v>#N/A</v>
      </c>
      <c r="AH17" s="220" t="e">
        <f>'Area 25'!R17</f>
        <v>#N/A</v>
      </c>
      <c r="AI17" s="219" t="e">
        <f>'Area 25'!AE17</f>
        <v>#N/A</v>
      </c>
      <c r="AJ17" s="220" t="e">
        <f>'Area 25'!AK17</f>
        <v>#N/A</v>
      </c>
      <c r="AK17" s="219" t="e">
        <f>'Area 25'!AX17</f>
        <v>#N/A</v>
      </c>
      <c r="AL17" s="220" t="e">
        <f>'Area 25'!BD17</f>
        <v>#N/A</v>
      </c>
      <c r="AM17" s="384" t="e">
        <f>'Area 25'!BQ17</f>
        <v>#N/A</v>
      </c>
      <c r="AN17" s="220" t="e">
        <f>'Area 25'!BW17</f>
        <v>#N/A</v>
      </c>
      <c r="AO17" s="219" t="e">
        <f>'Area 25'!CJ17</f>
        <v>#N/A</v>
      </c>
      <c r="AP17" s="220" t="e">
        <f>'Area 25'!CP17</f>
        <v>#N/A</v>
      </c>
      <c r="AQ17" s="219" t="e">
        <f>'Area 25'!DC17</f>
        <v>#N/A</v>
      </c>
      <c r="AR17" s="220" t="e">
        <f>'Area 25'!DI17</f>
        <v>#N/A</v>
      </c>
      <c r="AS17" s="219" t="e">
        <f>'Area 26'!AE17</f>
        <v>#N/A</v>
      </c>
      <c r="AT17" s="221" t="e">
        <f>'Area 26'!AK17</f>
        <v>#N/A</v>
      </c>
      <c r="AU17" s="222" t="e">
        <f>'Area 26'!M17</f>
        <v>#N/A</v>
      </c>
      <c r="AV17" s="223" t="e">
        <f>'Area 26'!S17</f>
        <v>#N/A</v>
      </c>
      <c r="AW17" s="171">
        <f t="shared" si="5"/>
        <v>0</v>
      </c>
      <c r="AX17" s="171">
        <f t="shared" si="6"/>
        <v>2</v>
      </c>
      <c r="AY17" s="171">
        <f t="shared" si="7"/>
        <v>0</v>
      </c>
      <c r="AZ17" s="171">
        <f t="shared" si="8"/>
        <v>0</v>
      </c>
      <c r="BA17" s="171">
        <f t="shared" si="9"/>
        <v>0</v>
      </c>
      <c r="BB17" s="171">
        <f t="shared" si="10"/>
        <v>0</v>
      </c>
      <c r="BC17" s="171">
        <f t="shared" si="11"/>
        <v>0</v>
      </c>
      <c r="BD17" s="510">
        <f t="shared" si="0"/>
        <v>0</v>
      </c>
      <c r="BE17" s="171">
        <f t="shared" si="1"/>
        <v>0</v>
      </c>
      <c r="BF17" s="171">
        <f t="shared" si="2"/>
        <v>0</v>
      </c>
      <c r="BG17" s="171">
        <f t="shared" si="3"/>
        <v>0</v>
      </c>
      <c r="BH17" s="510">
        <f t="shared" si="4"/>
        <v>0</v>
      </c>
    </row>
    <row r="18" spans="1:60" ht="84.75" customHeight="1">
      <c r="A18" s="152" t="s">
        <v>38</v>
      </c>
      <c r="B18" s="152" t="s">
        <v>54</v>
      </c>
      <c r="C18" s="165" t="s">
        <v>59</v>
      </c>
      <c r="D18" s="168">
        <v>15</v>
      </c>
      <c r="E18" s="219" t="str">
        <f>'Area 23'!BQ19</f>
        <v>Moderate</v>
      </c>
      <c r="F18" s="220" t="str">
        <f>'Area 23'!BW19</f>
        <v>Moderate</v>
      </c>
      <c r="G18" s="219" t="e">
        <f>'Area 23'!L19</f>
        <v>#N/A</v>
      </c>
      <c r="H18" s="220" t="e">
        <f>'Area 23'!R19</f>
        <v>#N/A</v>
      </c>
      <c r="I18" s="219" t="e">
        <f>'Area 23'!AE19</f>
        <v>#N/A</v>
      </c>
      <c r="J18" s="220" t="e">
        <f>'Area 23'!AK19</f>
        <v>#N/A</v>
      </c>
      <c r="K18" s="219" t="e">
        <f>'Area 23'!AX19</f>
        <v>#N/A</v>
      </c>
      <c r="L18" s="220" t="e">
        <f>'Area 23'!BD19</f>
        <v>#N/A</v>
      </c>
      <c r="M18" s="219" t="e">
        <f>'Area 24'!L19</f>
        <v>#N/A</v>
      </c>
      <c r="N18" s="220" t="e">
        <f>'Area 24'!R19</f>
        <v>#N/A</v>
      </c>
      <c r="O18" s="219" t="e">
        <f>'Area 24'!AF19</f>
        <v>#N/A</v>
      </c>
      <c r="P18" s="220" t="e">
        <f>'Area 24'!AL19</f>
        <v>#N/A</v>
      </c>
      <c r="Q18" s="219" t="e">
        <f>'Area 24'!BT19</f>
        <v>#N/A</v>
      </c>
      <c r="R18" s="220" t="e">
        <f>'Area 24'!BZ19</f>
        <v>#N/A</v>
      </c>
      <c r="S18" s="219" t="e">
        <f>'Area 24'!AZ19</f>
        <v>#N/A</v>
      </c>
      <c r="T18" s="220" t="e">
        <f>'Area 24'!BF19</f>
        <v>#N/A</v>
      </c>
      <c r="U18" s="219" t="e">
        <f>'Area 24'!CO19</f>
        <v>#N/A</v>
      </c>
      <c r="V18" s="220" t="e">
        <f>'Area 24'!CU19</f>
        <v>#N/A</v>
      </c>
      <c r="W18" s="219" t="e">
        <f>'Area 24'!DK19</f>
        <v>#N/A</v>
      </c>
      <c r="X18" s="220" t="e">
        <f>'Area 24'!DQ19</f>
        <v>#N/A</v>
      </c>
      <c r="Y18" s="219" t="e">
        <f>'Area 24'!EF19</f>
        <v>#N/A</v>
      </c>
      <c r="Z18" s="219" t="e">
        <f>'Area 24'!EL19</f>
        <v>#N/A</v>
      </c>
      <c r="AA18" s="219" t="e">
        <f>'Area 24'!FA19</f>
        <v>#N/A</v>
      </c>
      <c r="AB18" s="220" t="e">
        <f>'Area 24'!FG19</f>
        <v>#N/A</v>
      </c>
      <c r="AC18" s="219" t="e">
        <f>'Area 24'!FV19</f>
        <v>#N/A</v>
      </c>
      <c r="AD18" s="220" t="e">
        <f>'Area 24'!GB19</f>
        <v>#N/A</v>
      </c>
      <c r="AE18" s="219" t="e">
        <f>'Area 24'!GQ19</f>
        <v>#N/A</v>
      </c>
      <c r="AF18" s="220" t="e">
        <f>'Area 24'!GW19</f>
        <v>#N/A</v>
      </c>
      <c r="AG18" s="219" t="e">
        <f>'Area 25'!L18</f>
        <v>#N/A</v>
      </c>
      <c r="AH18" s="220" t="e">
        <f>'Area 25'!R18</f>
        <v>#N/A</v>
      </c>
      <c r="AI18" s="219" t="e">
        <f>'Area 25'!AE18</f>
        <v>#N/A</v>
      </c>
      <c r="AJ18" s="220" t="e">
        <f>'Area 25'!AK18</f>
        <v>#N/A</v>
      </c>
      <c r="AK18" s="219" t="e">
        <f>'Area 25'!AX18</f>
        <v>#N/A</v>
      </c>
      <c r="AL18" s="220" t="e">
        <f>'Area 25'!BD18</f>
        <v>#N/A</v>
      </c>
      <c r="AM18" s="384" t="e">
        <f>'Area 25'!BQ18</f>
        <v>#N/A</v>
      </c>
      <c r="AN18" s="220" t="e">
        <f>'Area 25'!BW18</f>
        <v>#N/A</v>
      </c>
      <c r="AO18" s="219" t="e">
        <f>'Area 25'!CJ18</f>
        <v>#N/A</v>
      </c>
      <c r="AP18" s="220" t="e">
        <f>'Area 25'!CP18</f>
        <v>#N/A</v>
      </c>
      <c r="AQ18" s="219" t="e">
        <f>'Area 25'!DC18</f>
        <v>#N/A</v>
      </c>
      <c r="AR18" s="220" t="e">
        <f>'Area 25'!DI18</f>
        <v>#N/A</v>
      </c>
      <c r="AS18" s="219" t="e">
        <f>'Area 26'!AE18</f>
        <v>#N/A</v>
      </c>
      <c r="AT18" s="221" t="e">
        <f>'Area 26'!AK18</f>
        <v>#N/A</v>
      </c>
      <c r="AU18" s="222" t="e">
        <f>'Area 26'!M18</f>
        <v>#N/A</v>
      </c>
      <c r="AV18" s="223" t="e">
        <f>'Area 26'!S18</f>
        <v>#N/A</v>
      </c>
      <c r="AW18" s="171">
        <f t="shared" si="5"/>
        <v>0</v>
      </c>
      <c r="AX18" s="171">
        <f t="shared" si="6"/>
        <v>0</v>
      </c>
      <c r="AY18" s="171">
        <f t="shared" si="7"/>
        <v>0</v>
      </c>
      <c r="AZ18" s="171">
        <f t="shared" si="8"/>
        <v>0</v>
      </c>
      <c r="BA18" s="171">
        <f t="shared" si="9"/>
        <v>2</v>
      </c>
      <c r="BB18" s="171">
        <f t="shared" si="10"/>
        <v>0</v>
      </c>
      <c r="BC18" s="171">
        <f t="shared" si="11"/>
        <v>0</v>
      </c>
      <c r="BD18" s="510">
        <f t="shared" si="0"/>
        <v>2</v>
      </c>
      <c r="BE18" s="171">
        <f t="shared" si="1"/>
        <v>0</v>
      </c>
      <c r="BF18" s="171">
        <f t="shared" si="2"/>
        <v>0</v>
      </c>
      <c r="BG18" s="171">
        <f t="shared" si="3"/>
        <v>0</v>
      </c>
      <c r="BH18" s="510">
        <f t="shared" si="4"/>
        <v>0</v>
      </c>
    </row>
    <row r="19" spans="1:60" ht="84.75" customHeight="1">
      <c r="A19" s="152" t="s">
        <v>60</v>
      </c>
      <c r="B19" s="152" t="s">
        <v>39</v>
      </c>
      <c r="C19" s="165" t="s">
        <v>61</v>
      </c>
      <c r="D19" s="168">
        <v>16</v>
      </c>
      <c r="E19" s="219" t="str">
        <f>'Area 23'!BQ20</f>
        <v>High</v>
      </c>
      <c r="F19" s="220" t="str">
        <f>'Area 23'!BW20</f>
        <v>High</v>
      </c>
      <c r="G19" s="219" t="e">
        <f>'Area 23'!L20</f>
        <v>#N/A</v>
      </c>
      <c r="H19" s="220" t="e">
        <f>'Area 23'!R20</f>
        <v>#N/A</v>
      </c>
      <c r="I19" s="219" t="e">
        <f>'Area 23'!AE20</f>
        <v>#N/A</v>
      </c>
      <c r="J19" s="220" t="e">
        <f>'Area 23'!AK20</f>
        <v>#N/A</v>
      </c>
      <c r="K19" s="219" t="e">
        <f>'Area 23'!AX20</f>
        <v>#N/A</v>
      </c>
      <c r="L19" s="220" t="e">
        <f>'Area 23'!BD20</f>
        <v>#N/A</v>
      </c>
      <c r="M19" s="219" t="e">
        <f>'Area 24'!L20</f>
        <v>#N/A</v>
      </c>
      <c r="N19" s="220" t="str">
        <f>'Area 24'!R20</f>
        <v>Low</v>
      </c>
      <c r="O19" s="219" t="e">
        <f>'Area 24'!AF20</f>
        <v>#N/A</v>
      </c>
      <c r="P19" s="220" t="str">
        <f>'Area 24'!AL20</f>
        <v>Low</v>
      </c>
      <c r="Q19" s="219" t="e">
        <f>'Area 24'!BT20</f>
        <v>#N/A</v>
      </c>
      <c r="R19" s="220" t="e">
        <f>'Area 24'!BZ20</f>
        <v>#N/A</v>
      </c>
      <c r="S19" s="219" t="e">
        <f>'Area 24'!AZ20</f>
        <v>#N/A</v>
      </c>
      <c r="T19" s="220" t="e">
        <f>'Area 24'!BF20</f>
        <v>#N/A</v>
      </c>
      <c r="U19" s="219" t="e">
        <f>'Area 24'!CO20</f>
        <v>#N/A</v>
      </c>
      <c r="V19" s="220" t="e">
        <f>'Area 24'!CU20</f>
        <v>#N/A</v>
      </c>
      <c r="W19" s="219" t="e">
        <f>'Area 24'!DK20</f>
        <v>#N/A</v>
      </c>
      <c r="X19" s="220" t="e">
        <f>'Area 24'!DQ20</f>
        <v>#N/A</v>
      </c>
      <c r="Y19" s="219" t="e">
        <f>'Area 24'!EF20</f>
        <v>#N/A</v>
      </c>
      <c r="Z19" s="219" t="e">
        <f>'Area 24'!EL20</f>
        <v>#N/A</v>
      </c>
      <c r="AA19" s="219" t="e">
        <f>'Area 24'!FA20</f>
        <v>#N/A</v>
      </c>
      <c r="AB19" s="220" t="e">
        <f>'Area 24'!FG20</f>
        <v>#N/A</v>
      </c>
      <c r="AC19" s="219" t="e">
        <f>'Area 24'!FV20</f>
        <v>#N/A</v>
      </c>
      <c r="AD19" s="220" t="e">
        <f>'Area 24'!GB20</f>
        <v>#N/A</v>
      </c>
      <c r="AE19" s="219" t="e">
        <f>'Area 24'!GQ20</f>
        <v>#N/A</v>
      </c>
      <c r="AF19" s="220" t="str">
        <f>'Area 24'!GW20</f>
        <v>Low</v>
      </c>
      <c r="AG19" s="219" t="e">
        <f>'Area 25'!L19</f>
        <v>#N/A</v>
      </c>
      <c r="AH19" s="220" t="e">
        <f>'Area 25'!R19</f>
        <v>#N/A</v>
      </c>
      <c r="AI19" s="219" t="e">
        <f>'Area 25'!AE19</f>
        <v>#N/A</v>
      </c>
      <c r="AJ19" s="220" t="e">
        <f>'Area 25'!AK19</f>
        <v>#N/A</v>
      </c>
      <c r="AK19" s="219" t="str">
        <f>'Area 25'!AX19</f>
        <v>Low</v>
      </c>
      <c r="AL19" s="220" t="str">
        <f>'Area 25'!BD19</f>
        <v>Low</v>
      </c>
      <c r="AM19" s="384" t="e">
        <f>'Area 25'!BQ19</f>
        <v>#N/A</v>
      </c>
      <c r="AN19" s="220" t="e">
        <f>'Area 25'!BW19</f>
        <v>#N/A</v>
      </c>
      <c r="AO19" s="219" t="e">
        <f>'Area 25'!CJ19</f>
        <v>#N/A</v>
      </c>
      <c r="AP19" s="220" t="e">
        <f>'Area 25'!CP19</f>
        <v>#N/A</v>
      </c>
      <c r="AQ19" s="219" t="e">
        <f>'Area 25'!DC19</f>
        <v>#N/A</v>
      </c>
      <c r="AR19" s="220" t="e">
        <f>'Area 25'!DI19</f>
        <v>#N/A</v>
      </c>
      <c r="AS19" s="219" t="e">
        <f>'Area 26'!AE19</f>
        <v>#N/A</v>
      </c>
      <c r="AT19" s="221" t="e">
        <f>'Area 26'!AK19</f>
        <v>#N/A</v>
      </c>
      <c r="AU19" s="222" t="e">
        <f>'Area 26'!M19</f>
        <v>#N/A</v>
      </c>
      <c r="AV19" s="223" t="e">
        <f>'Area 26'!S19</f>
        <v>#N/A</v>
      </c>
      <c r="AW19" s="171">
        <f t="shared" si="5"/>
        <v>0</v>
      </c>
      <c r="AX19" s="171">
        <f t="shared" si="6"/>
        <v>0</v>
      </c>
      <c r="AY19" s="171">
        <f t="shared" si="7"/>
        <v>0</v>
      </c>
      <c r="AZ19" s="171">
        <f t="shared" si="8"/>
        <v>5</v>
      </c>
      <c r="BA19" s="171">
        <f t="shared" si="9"/>
        <v>0</v>
      </c>
      <c r="BB19" s="171">
        <f t="shared" si="10"/>
        <v>2</v>
      </c>
      <c r="BC19" s="171">
        <f t="shared" si="11"/>
        <v>0</v>
      </c>
      <c r="BD19" s="510">
        <f t="shared" si="0"/>
        <v>2</v>
      </c>
      <c r="BE19" s="171">
        <f t="shared" si="1"/>
        <v>0</v>
      </c>
      <c r="BF19" s="171">
        <f t="shared" si="2"/>
        <v>0</v>
      </c>
      <c r="BG19" s="171">
        <f t="shared" si="3"/>
        <v>0</v>
      </c>
      <c r="BH19" s="510">
        <f t="shared" si="4"/>
        <v>0</v>
      </c>
    </row>
    <row r="20" spans="1:60" ht="84.75" customHeight="1">
      <c r="A20" s="152" t="s">
        <v>60</v>
      </c>
      <c r="B20" s="152" t="s">
        <v>39</v>
      </c>
      <c r="C20" s="165" t="s">
        <v>62</v>
      </c>
      <c r="D20" s="168">
        <v>17</v>
      </c>
      <c r="E20" s="219" t="str">
        <f>'Area 23'!BQ21</f>
        <v>Low</v>
      </c>
      <c r="F20" s="220" t="str">
        <f>'Area 23'!BW21</f>
        <v>Low</v>
      </c>
      <c r="G20" s="219" t="e">
        <f>'Area 23'!L21</f>
        <v>#N/A</v>
      </c>
      <c r="H20" s="220" t="e">
        <f>'Area 23'!R21</f>
        <v>#N/A</v>
      </c>
      <c r="I20" s="219" t="e">
        <f>'Area 23'!AE21</f>
        <v>#N/A</v>
      </c>
      <c r="J20" s="220" t="e">
        <f>'Area 23'!AK21</f>
        <v>#N/A</v>
      </c>
      <c r="K20" s="219" t="e">
        <f>'Area 23'!AX21</f>
        <v>#N/A</v>
      </c>
      <c r="L20" s="220" t="e">
        <f>'Area 23'!BD21</f>
        <v>#N/A</v>
      </c>
      <c r="M20" s="219" t="e">
        <f>'Area 24'!L21</f>
        <v>#N/A</v>
      </c>
      <c r="N20" s="220" t="str">
        <f>'Area 24'!R21</f>
        <v>Low</v>
      </c>
      <c r="O20" s="219" t="e">
        <f>'Area 24'!AF21</f>
        <v>#N/A</v>
      </c>
      <c r="P20" s="220" t="str">
        <f>'Area 24'!AL21</f>
        <v>Low</v>
      </c>
      <c r="Q20" s="219" t="e">
        <f>'Area 24'!BT21</f>
        <v>#N/A</v>
      </c>
      <c r="R20" s="220" t="e">
        <f>'Area 24'!BZ21</f>
        <v>#N/A</v>
      </c>
      <c r="S20" s="219" t="e">
        <f>'Area 24'!AZ21</f>
        <v>#N/A</v>
      </c>
      <c r="T20" s="220" t="e">
        <f>'Area 24'!BF21</f>
        <v>#N/A</v>
      </c>
      <c r="U20" s="219" t="e">
        <f>'Area 24'!CO21</f>
        <v>#N/A</v>
      </c>
      <c r="V20" s="220" t="e">
        <f>'Area 24'!CU21</f>
        <v>#N/A</v>
      </c>
      <c r="W20" s="219" t="e">
        <f>'Area 24'!DK21</f>
        <v>#N/A</v>
      </c>
      <c r="X20" s="220" t="e">
        <f>'Area 24'!DQ21</f>
        <v>#N/A</v>
      </c>
      <c r="Y20" s="219" t="e">
        <f>'Area 24'!EF21</f>
        <v>#N/A</v>
      </c>
      <c r="Z20" s="219" t="e">
        <f>'Area 24'!EL21</f>
        <v>#N/A</v>
      </c>
      <c r="AA20" s="219" t="e">
        <f>'Area 24'!FA21</f>
        <v>#N/A</v>
      </c>
      <c r="AB20" s="220" t="e">
        <f>'Area 24'!FG21</f>
        <v>#N/A</v>
      </c>
      <c r="AC20" s="219" t="e">
        <f>'Area 24'!FV21</f>
        <v>#N/A</v>
      </c>
      <c r="AD20" s="220" t="e">
        <f>'Area 24'!GB21</f>
        <v>#N/A</v>
      </c>
      <c r="AE20" s="219" t="e">
        <f>'Area 24'!GQ21</f>
        <v>#N/A</v>
      </c>
      <c r="AF20" s="220" t="str">
        <f>'Area 24'!GW21</f>
        <v>Low</v>
      </c>
      <c r="AG20" s="219" t="e">
        <f>'Area 25'!L20</f>
        <v>#N/A</v>
      </c>
      <c r="AH20" s="220" t="e">
        <f>'Area 25'!R20</f>
        <v>#N/A</v>
      </c>
      <c r="AI20" s="219" t="e">
        <f>'Area 25'!AE20</f>
        <v>#N/A</v>
      </c>
      <c r="AJ20" s="220" t="e">
        <f>'Area 25'!AK20</f>
        <v>#N/A</v>
      </c>
      <c r="AK20" s="219" t="str">
        <f>'Area 25'!AX20</f>
        <v>Low</v>
      </c>
      <c r="AL20" s="220" t="str">
        <f>'Area 25'!BD20</f>
        <v>Low</v>
      </c>
      <c r="AM20" s="384" t="e">
        <f>'Area 25'!BQ20</f>
        <v>#N/A</v>
      </c>
      <c r="AN20" s="220" t="e">
        <f>'Area 25'!BW20</f>
        <v>#N/A</v>
      </c>
      <c r="AO20" s="219" t="e">
        <f>'Area 25'!CJ20</f>
        <v>#N/A</v>
      </c>
      <c r="AP20" s="220" t="e">
        <f>'Area 25'!CP20</f>
        <v>#N/A</v>
      </c>
      <c r="AQ20" s="219" t="e">
        <f>'Area 25'!DC20</f>
        <v>#N/A</v>
      </c>
      <c r="AR20" s="220" t="e">
        <f>'Area 25'!DI20</f>
        <v>#N/A</v>
      </c>
      <c r="AS20" s="219" t="e">
        <f>'Area 26'!AE20</f>
        <v>#N/A</v>
      </c>
      <c r="AT20" s="221" t="e">
        <f>'Area 26'!AK20</f>
        <v>#N/A</v>
      </c>
      <c r="AU20" s="222" t="e">
        <f>'Area 26'!M20</f>
        <v>#N/A</v>
      </c>
      <c r="AV20" s="223" t="e">
        <f>'Area 26'!S20</f>
        <v>#N/A</v>
      </c>
      <c r="AW20" s="171">
        <f t="shared" si="5"/>
        <v>0</v>
      </c>
      <c r="AX20" s="171">
        <f t="shared" si="6"/>
        <v>0</v>
      </c>
      <c r="AY20" s="171">
        <f t="shared" si="7"/>
        <v>0</v>
      </c>
      <c r="AZ20" s="171">
        <f t="shared" si="8"/>
        <v>7</v>
      </c>
      <c r="BA20" s="171">
        <f t="shared" si="9"/>
        <v>0</v>
      </c>
      <c r="BB20" s="171">
        <f t="shared" si="10"/>
        <v>0</v>
      </c>
      <c r="BC20" s="171">
        <f t="shared" si="11"/>
        <v>0</v>
      </c>
      <c r="BD20" s="510">
        <f t="shared" si="0"/>
        <v>0</v>
      </c>
      <c r="BE20" s="171">
        <f t="shared" si="1"/>
        <v>0</v>
      </c>
      <c r="BF20" s="171">
        <f t="shared" si="2"/>
        <v>0</v>
      </c>
      <c r="BG20" s="171">
        <f t="shared" si="3"/>
        <v>0</v>
      </c>
      <c r="BH20" s="510">
        <f t="shared" si="4"/>
        <v>0</v>
      </c>
    </row>
    <row r="21" spans="1:60" ht="84.75" customHeight="1">
      <c r="A21" s="152" t="s">
        <v>60</v>
      </c>
      <c r="B21" s="152" t="s">
        <v>39</v>
      </c>
      <c r="C21" s="165" t="s">
        <v>62</v>
      </c>
      <c r="D21" s="168">
        <v>18</v>
      </c>
      <c r="E21" s="219" t="str">
        <f>'Area 23'!BQ22</f>
        <v>Low Priority Data Gap</v>
      </c>
      <c r="F21" s="220" t="str">
        <f>'Area 23'!BW22</f>
        <v>Low Priority Data Gap</v>
      </c>
      <c r="G21" s="219" t="e">
        <f>'Area 23'!L22</f>
        <v>#N/A</v>
      </c>
      <c r="H21" s="220" t="e">
        <f>'Area 23'!R22</f>
        <v>#N/A</v>
      </c>
      <c r="I21" s="219" t="e">
        <f>'Area 23'!AE22</f>
        <v>#N/A</v>
      </c>
      <c r="J21" s="220" t="e">
        <f>'Area 23'!AK22</f>
        <v>#N/A</v>
      </c>
      <c r="K21" s="219" t="e">
        <f>'Area 23'!AX22</f>
        <v>#N/A</v>
      </c>
      <c r="L21" s="220" t="e">
        <f>'Area 23'!BD22</f>
        <v>#N/A</v>
      </c>
      <c r="M21" s="219" t="e">
        <f>'Area 24'!L22</f>
        <v>#N/A</v>
      </c>
      <c r="N21" s="220" t="str">
        <f>'Area 24'!R22</f>
        <v>Low</v>
      </c>
      <c r="O21" s="219" t="e">
        <f>'Area 24'!AF22</f>
        <v>#N/A</v>
      </c>
      <c r="P21" s="220" t="str">
        <f>'Area 24'!AL22</f>
        <v>Low</v>
      </c>
      <c r="Q21" s="219" t="e">
        <f>'Area 24'!BT22</f>
        <v>#N/A</v>
      </c>
      <c r="R21" s="220" t="e">
        <f>'Area 24'!BZ22</f>
        <v>#N/A</v>
      </c>
      <c r="S21" s="219" t="e">
        <f>'Area 24'!AZ22</f>
        <v>#N/A</v>
      </c>
      <c r="T21" s="220" t="e">
        <f>'Area 24'!BF22</f>
        <v>#N/A</v>
      </c>
      <c r="U21" s="219" t="e">
        <f>'Area 24'!CO22</f>
        <v>#N/A</v>
      </c>
      <c r="V21" s="220" t="e">
        <f>'Area 24'!CU22</f>
        <v>#N/A</v>
      </c>
      <c r="W21" s="219" t="e">
        <f>'Area 24'!DK22</f>
        <v>#N/A</v>
      </c>
      <c r="X21" s="220" t="e">
        <f>'Area 24'!DQ22</f>
        <v>#N/A</v>
      </c>
      <c r="Y21" s="219" t="e">
        <f>'Area 24'!EF22</f>
        <v>#N/A</v>
      </c>
      <c r="Z21" s="219" t="e">
        <f>'Area 24'!EL22</f>
        <v>#N/A</v>
      </c>
      <c r="AA21" s="219" t="e">
        <f>'Area 24'!FA22</f>
        <v>#N/A</v>
      </c>
      <c r="AB21" s="220" t="e">
        <f>'Area 24'!FG22</f>
        <v>#N/A</v>
      </c>
      <c r="AC21" s="219" t="e">
        <f>'Area 24'!FV22</f>
        <v>#N/A</v>
      </c>
      <c r="AD21" s="220" t="e">
        <f>'Area 24'!GB22</f>
        <v>#N/A</v>
      </c>
      <c r="AE21" s="219" t="e">
        <f>'Area 24'!GQ22</f>
        <v>#N/A</v>
      </c>
      <c r="AF21" s="220" t="str">
        <f>'Area 24'!GW22</f>
        <v>Low</v>
      </c>
      <c r="AG21" s="219" t="e">
        <f>'Area 25'!L21</f>
        <v>#N/A</v>
      </c>
      <c r="AH21" s="220" t="e">
        <f>'Area 25'!R21</f>
        <v>#N/A</v>
      </c>
      <c r="AI21" s="219" t="e">
        <f>'Area 25'!AE21</f>
        <v>#N/A</v>
      </c>
      <c r="AJ21" s="220" t="e">
        <f>'Area 25'!AK21</f>
        <v>#N/A</v>
      </c>
      <c r="AK21" s="219" t="str">
        <f>'Area 25'!AX21</f>
        <v>Low</v>
      </c>
      <c r="AL21" s="220" t="str">
        <f>'Area 25'!BD21</f>
        <v>Low</v>
      </c>
      <c r="AM21" s="384" t="e">
        <f>'Area 25'!BQ21</f>
        <v>#N/A</v>
      </c>
      <c r="AN21" s="220" t="e">
        <f>'Area 25'!BW21</f>
        <v>#N/A</v>
      </c>
      <c r="AO21" s="219" t="e">
        <f>'Area 25'!CJ21</f>
        <v>#N/A</v>
      </c>
      <c r="AP21" s="220" t="e">
        <f>'Area 25'!CP21</f>
        <v>#N/A</v>
      </c>
      <c r="AQ21" s="219" t="e">
        <f>'Area 25'!DC21</f>
        <v>#N/A</v>
      </c>
      <c r="AR21" s="220" t="e">
        <f>'Area 25'!DI21</f>
        <v>#N/A</v>
      </c>
      <c r="AS21" s="219" t="e">
        <f>'Area 26'!AE21</f>
        <v>#N/A</v>
      </c>
      <c r="AT21" s="221" t="e">
        <f>'Area 26'!AK21</f>
        <v>#N/A</v>
      </c>
      <c r="AU21" s="222" t="e">
        <f>'Area 26'!M21</f>
        <v>#N/A</v>
      </c>
      <c r="AV21" s="223" t="e">
        <f>'Area 26'!S21</f>
        <v>#N/A</v>
      </c>
      <c r="AW21" s="171">
        <f t="shared" si="5"/>
        <v>0</v>
      </c>
      <c r="AX21" s="171">
        <f t="shared" si="6"/>
        <v>2</v>
      </c>
      <c r="AY21" s="171">
        <f t="shared" si="7"/>
        <v>0</v>
      </c>
      <c r="AZ21" s="171">
        <f t="shared" si="8"/>
        <v>5</v>
      </c>
      <c r="BA21" s="171">
        <f t="shared" si="9"/>
        <v>0</v>
      </c>
      <c r="BB21" s="171">
        <f t="shared" si="10"/>
        <v>0</v>
      </c>
      <c r="BC21" s="171">
        <f t="shared" si="11"/>
        <v>0</v>
      </c>
      <c r="BD21" s="510">
        <f t="shared" si="0"/>
        <v>0</v>
      </c>
      <c r="BE21" s="171">
        <f t="shared" si="1"/>
        <v>0</v>
      </c>
      <c r="BF21" s="171">
        <f t="shared" si="2"/>
        <v>0</v>
      </c>
      <c r="BG21" s="171">
        <f t="shared" si="3"/>
        <v>0</v>
      </c>
      <c r="BH21" s="510">
        <f t="shared" si="4"/>
        <v>0</v>
      </c>
    </row>
    <row r="22" spans="1:60" ht="84.75" customHeight="1">
      <c r="A22" s="152" t="s">
        <v>60</v>
      </c>
      <c r="B22" s="152" t="s">
        <v>39</v>
      </c>
      <c r="C22" s="165" t="s">
        <v>64</v>
      </c>
      <c r="D22" s="168" t="s">
        <v>1147</v>
      </c>
      <c r="E22" s="219" t="str">
        <f>'Area 23'!BQ23</f>
        <v>High Priority Data Gap</v>
      </c>
      <c r="F22" s="220" t="str">
        <f>'Area 23'!BW23</f>
        <v>High Priority Data Gap</v>
      </c>
      <c r="G22" s="219" t="str">
        <f>'Area 23'!L23</f>
        <v>High Priority Data Gap</v>
      </c>
      <c r="H22" s="220" t="str">
        <f>'Area 23'!R23</f>
        <v>High Priority Data Gap</v>
      </c>
      <c r="I22" s="219" t="e">
        <f>'Area 23'!AE23</f>
        <v>#N/A</v>
      </c>
      <c r="J22" s="220" t="e">
        <f>'Area 23'!AK23</f>
        <v>#N/A</v>
      </c>
      <c r="K22" s="219" t="e">
        <f>'Area 23'!AX23</f>
        <v>#N/A</v>
      </c>
      <c r="L22" s="220" t="e">
        <f>'Area 23'!BD23</f>
        <v>#N/A</v>
      </c>
      <c r="M22" s="219" t="e">
        <f>'Area 24'!L23</f>
        <v>#N/A</v>
      </c>
      <c r="N22" s="220" t="e">
        <f>'Area 24'!R23</f>
        <v>#N/A</v>
      </c>
      <c r="O22" s="219" t="e">
        <f>'Area 24'!AF23</f>
        <v>#N/A</v>
      </c>
      <c r="P22" s="220" t="e">
        <f>'Area 24'!AL23</f>
        <v>#N/A</v>
      </c>
      <c r="Q22" s="219" t="e">
        <f>'Area 24'!BT23</f>
        <v>#N/A</v>
      </c>
      <c r="R22" s="220" t="e">
        <f>'Area 24'!BZ23</f>
        <v>#N/A</v>
      </c>
      <c r="S22" s="219" t="e">
        <f>'Area 24'!AZ23</f>
        <v>#N/A</v>
      </c>
      <c r="T22" s="220" t="e">
        <f>'Area 24'!BF23</f>
        <v>#N/A</v>
      </c>
      <c r="U22" s="219" t="e">
        <f>'Area 24'!CO23</f>
        <v>#N/A</v>
      </c>
      <c r="V22" s="220" t="e">
        <f>'Area 24'!CU23</f>
        <v>#N/A</v>
      </c>
      <c r="W22" s="219" t="e">
        <f>'Area 24'!DK23</f>
        <v>#N/A</v>
      </c>
      <c r="X22" s="220" t="e">
        <f>'Area 24'!DQ23</f>
        <v>#N/A</v>
      </c>
      <c r="Y22" s="219" t="e">
        <f>'Area 24'!EF23</f>
        <v>#N/A</v>
      </c>
      <c r="Z22" s="219" t="e">
        <f>'Area 24'!EL23</f>
        <v>#N/A</v>
      </c>
      <c r="AA22" s="219" t="e">
        <f>'Area 24'!FA23</f>
        <v>#N/A</v>
      </c>
      <c r="AB22" s="220" t="e">
        <f>'Area 24'!FG23</f>
        <v>#N/A</v>
      </c>
      <c r="AC22" s="219" t="e">
        <f>'Area 24'!FV23</f>
        <v>#N/A</v>
      </c>
      <c r="AD22" s="220" t="e">
        <f>'Area 24'!GB23</f>
        <v>#N/A</v>
      </c>
      <c r="AE22" s="219" t="e">
        <f>'Area 24'!GQ23</f>
        <v>#N/A</v>
      </c>
      <c r="AF22" s="220" t="e">
        <f>'Area 24'!GW23</f>
        <v>#N/A</v>
      </c>
      <c r="AG22" s="219" t="e">
        <f>'Area 25'!L22</f>
        <v>#N/A</v>
      </c>
      <c r="AH22" s="220" t="e">
        <f>'Area 25'!R22</f>
        <v>#N/A</v>
      </c>
      <c r="AI22" s="219" t="e">
        <f>'Area 25'!AE22</f>
        <v>#N/A</v>
      </c>
      <c r="AJ22" s="220" t="e">
        <f>'Area 25'!AK22</f>
        <v>#N/A</v>
      </c>
      <c r="AK22" s="219" t="e">
        <f>'Area 25'!AX22</f>
        <v>#N/A</v>
      </c>
      <c r="AL22" s="220" t="e">
        <f>'Area 25'!BD22</f>
        <v>#N/A</v>
      </c>
      <c r="AM22" s="384" t="e">
        <f>'Area 25'!BQ22</f>
        <v>#N/A</v>
      </c>
      <c r="AN22" s="220" t="e">
        <f>'Area 25'!BW22</f>
        <v>#N/A</v>
      </c>
      <c r="AO22" s="219" t="e">
        <f>'Area 25'!CJ22</f>
        <v>#N/A</v>
      </c>
      <c r="AP22" s="220" t="e">
        <f>'Area 25'!CP22</f>
        <v>#N/A</v>
      </c>
      <c r="AQ22" s="219" t="e">
        <f>'Area 25'!DC22</f>
        <v>#N/A</v>
      </c>
      <c r="AR22" s="220" t="e">
        <f>'Area 25'!DI22</f>
        <v>#N/A</v>
      </c>
      <c r="AS22" s="219" t="e">
        <f>'Area 26'!AE22</f>
        <v>#N/A</v>
      </c>
      <c r="AT22" s="221" t="e">
        <f>'Area 26'!AK22</f>
        <v>#N/A</v>
      </c>
      <c r="AU22" s="222" t="e">
        <f>'Area 26'!M22</f>
        <v>#N/A</v>
      </c>
      <c r="AV22" s="223" t="e">
        <f>'Area 26'!S22</f>
        <v>#N/A</v>
      </c>
      <c r="AW22" s="171">
        <f t="shared" si="5"/>
        <v>4</v>
      </c>
      <c r="AX22" s="171">
        <f t="shared" si="6"/>
        <v>0</v>
      </c>
      <c r="AY22" s="171">
        <f t="shared" si="7"/>
        <v>0</v>
      </c>
      <c r="AZ22" s="171">
        <f t="shared" si="8"/>
        <v>0</v>
      </c>
      <c r="BA22" s="171">
        <f t="shared" si="9"/>
        <v>0</v>
      </c>
      <c r="BB22" s="171">
        <f t="shared" si="10"/>
        <v>0</v>
      </c>
      <c r="BC22" s="171">
        <f t="shared" si="11"/>
        <v>0</v>
      </c>
      <c r="BD22" s="510">
        <f t="shared" si="0"/>
        <v>0</v>
      </c>
      <c r="BE22" s="171">
        <f t="shared" si="1"/>
        <v>0</v>
      </c>
      <c r="BF22" s="171">
        <f t="shared" si="2"/>
        <v>0</v>
      </c>
      <c r="BG22" s="171">
        <f t="shared" si="3"/>
        <v>0</v>
      </c>
      <c r="BH22" s="510">
        <f t="shared" si="4"/>
        <v>0</v>
      </c>
    </row>
    <row r="23" spans="1:60" s="4" customFormat="1" ht="84.75"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e">
        <f>'Area 23'!AE24</f>
        <v>#N/A</v>
      </c>
      <c r="J23" s="220" t="e">
        <f>'Area 23'!AK24</f>
        <v>#N/A</v>
      </c>
      <c r="K23" s="219" t="e">
        <f>'Area 23'!AX24</f>
        <v>#N/A</v>
      </c>
      <c r="L23" s="220" t="e">
        <f>'Area 23'!BD24</f>
        <v>#N/A</v>
      </c>
      <c r="M23" s="219" t="e">
        <f>'Area 24'!L24</f>
        <v>#N/A</v>
      </c>
      <c r="N23" s="220" t="e">
        <f>'Area 24'!R24</f>
        <v>#N/A</v>
      </c>
      <c r="O23" s="219" t="e">
        <f>'Area 24'!AF24</f>
        <v>#N/A</v>
      </c>
      <c r="P23" s="220" t="e">
        <f>'Area 24'!AL24</f>
        <v>#N/A</v>
      </c>
      <c r="Q23" s="219" t="e">
        <f>'Area 24'!BT24</f>
        <v>#N/A</v>
      </c>
      <c r="R23" s="220" t="e">
        <f>'Area 24'!BZ24</f>
        <v>#N/A</v>
      </c>
      <c r="S23" s="219" t="e">
        <f>'Area 24'!AZ24</f>
        <v>#N/A</v>
      </c>
      <c r="T23" s="220" t="e">
        <f>'Area 24'!BF24</f>
        <v>#N/A</v>
      </c>
      <c r="U23" s="219" t="e">
        <f>'Area 24'!CO24</f>
        <v>#N/A</v>
      </c>
      <c r="V23" s="220" t="e">
        <f>'Area 24'!CU24</f>
        <v>#N/A</v>
      </c>
      <c r="W23" s="219" t="e">
        <f>'Area 24'!DK24</f>
        <v>#N/A</v>
      </c>
      <c r="X23" s="220" t="e">
        <f>'Area 24'!DQ24</f>
        <v>#N/A</v>
      </c>
      <c r="Y23" s="219" t="e">
        <f>'Area 24'!EF24</f>
        <v>#N/A</v>
      </c>
      <c r="Z23" s="219" t="e">
        <f>'Area 24'!EL24</f>
        <v>#N/A</v>
      </c>
      <c r="AA23" s="219" t="e">
        <f>'Area 24'!FA24</f>
        <v>#N/A</v>
      </c>
      <c r="AB23" s="220" t="e">
        <f>'Area 24'!FG24</f>
        <v>#N/A</v>
      </c>
      <c r="AC23" s="219" t="e">
        <f>'Area 24'!FV24</f>
        <v>#N/A</v>
      </c>
      <c r="AD23" s="220" t="e">
        <f>'Area 24'!GB24</f>
        <v>#N/A</v>
      </c>
      <c r="AE23" s="219" t="e">
        <f>'Area 24'!GQ24</f>
        <v>#N/A</v>
      </c>
      <c r="AF23" s="220" t="str">
        <f>'Area 24'!GW24</f>
        <v>Very Low</v>
      </c>
      <c r="AG23" s="219" t="e">
        <f>'Area 25'!L23</f>
        <v>#N/A</v>
      </c>
      <c r="AH23" s="220" t="e">
        <f>'Area 25'!R23</f>
        <v>#N/A</v>
      </c>
      <c r="AI23" s="219" t="e">
        <f>'Area 25'!AE23</f>
        <v>#N/A</v>
      </c>
      <c r="AJ23" s="220" t="e">
        <f>'Area 25'!AK23</f>
        <v>#N/A</v>
      </c>
      <c r="AK23" s="219" t="str">
        <f>'Area 25'!AX23</f>
        <v>Low</v>
      </c>
      <c r="AL23" s="220" t="str">
        <f>'Area 25'!BD23</f>
        <v>Low</v>
      </c>
      <c r="AM23" s="384" t="e">
        <f>'Area 25'!BQ23</f>
        <v>#N/A</v>
      </c>
      <c r="AN23" s="220" t="e">
        <f>'Area 25'!BW23</f>
        <v>#N/A</v>
      </c>
      <c r="AO23" s="219" t="e">
        <f>'Area 25'!CJ23</f>
        <v>#N/A</v>
      </c>
      <c r="AP23" s="220" t="e">
        <f>'Area 25'!CP23</f>
        <v>#N/A</v>
      </c>
      <c r="AQ23" s="219" t="e">
        <f>'Area 25'!DC23</f>
        <v>#N/A</v>
      </c>
      <c r="AR23" s="220" t="e">
        <f>'Area 25'!DI23</f>
        <v>#N/A</v>
      </c>
      <c r="AS23" s="219" t="e">
        <f>'Area 26'!AE23</f>
        <v>#N/A</v>
      </c>
      <c r="AT23" s="221" t="e">
        <f>'Area 26'!AK23</f>
        <v>#N/A</v>
      </c>
      <c r="AU23" s="222" t="e">
        <f>'Area 26'!M23</f>
        <v>#N/A</v>
      </c>
      <c r="AV23" s="223" t="e">
        <f>'Area 26'!S23</f>
        <v>#N/A</v>
      </c>
      <c r="AW23" s="171">
        <f t="shared" si="5"/>
        <v>0</v>
      </c>
      <c r="AX23" s="171">
        <f t="shared" si="6"/>
        <v>0</v>
      </c>
      <c r="AY23" s="171">
        <f t="shared" si="7"/>
        <v>3</v>
      </c>
      <c r="AZ23" s="171">
        <f t="shared" si="8"/>
        <v>2</v>
      </c>
      <c r="BA23" s="171">
        <f t="shared" si="9"/>
        <v>2</v>
      </c>
      <c r="BB23" s="171">
        <f t="shared" si="10"/>
        <v>0</v>
      </c>
      <c r="BC23" s="171">
        <f t="shared" si="11"/>
        <v>0</v>
      </c>
      <c r="BD23" s="510">
        <f t="shared" si="0"/>
        <v>2</v>
      </c>
      <c r="BE23" s="171">
        <f t="shared" si="1"/>
        <v>0</v>
      </c>
      <c r="BF23" s="171">
        <f t="shared" si="2"/>
        <v>0</v>
      </c>
      <c r="BG23" s="171">
        <f t="shared" si="3"/>
        <v>0</v>
      </c>
      <c r="BH23" s="510">
        <f t="shared" si="4"/>
        <v>0</v>
      </c>
    </row>
    <row r="24" spans="1:60" s="4" customFormat="1" ht="84.75" customHeight="1">
      <c r="A24" s="152" t="s">
        <v>60</v>
      </c>
      <c r="B24" s="152" t="s">
        <v>54</v>
      </c>
      <c r="C24" s="165" t="s">
        <v>66</v>
      </c>
      <c r="D24" s="168">
        <v>21</v>
      </c>
      <c r="E24" s="219" t="str">
        <f>'Area 23'!BQ25</f>
        <v>Low</v>
      </c>
      <c r="F24" s="220" t="str">
        <f>'Area 23'!BW25</f>
        <v>Low</v>
      </c>
      <c r="G24" s="219" t="str">
        <f>'Area 23'!L25</f>
        <v>Very Low</v>
      </c>
      <c r="H24" s="220" t="str">
        <f>'Area 23'!R25</f>
        <v>Low</v>
      </c>
      <c r="I24" s="219" t="e">
        <f>'Area 23'!AE25</f>
        <v>#N/A</v>
      </c>
      <c r="J24" s="220" t="e">
        <f>'Area 23'!AK25</f>
        <v>#N/A</v>
      </c>
      <c r="K24" s="219" t="e">
        <f>'Area 23'!AX25</f>
        <v>#N/A</v>
      </c>
      <c r="L24" s="220" t="e">
        <f>'Area 23'!BD25</f>
        <v>#N/A</v>
      </c>
      <c r="M24" s="219" t="e">
        <f>'Area 24'!L25</f>
        <v>#N/A</v>
      </c>
      <c r="N24" s="220" t="e">
        <f>'Area 24'!R25</f>
        <v>#N/A</v>
      </c>
      <c r="O24" s="219" t="e">
        <f>'Area 24'!AF25</f>
        <v>#N/A</v>
      </c>
      <c r="P24" s="220" t="e">
        <f>'Area 24'!AL25</f>
        <v>#N/A</v>
      </c>
      <c r="Q24" s="219" t="e">
        <f>'Area 24'!BT25</f>
        <v>#N/A</v>
      </c>
      <c r="R24" s="220" t="e">
        <f>'Area 24'!BZ25</f>
        <v>#N/A</v>
      </c>
      <c r="S24" s="219" t="e">
        <f>'Area 24'!AZ25</f>
        <v>#N/A</v>
      </c>
      <c r="T24" s="220" t="e">
        <f>'Area 24'!BF25</f>
        <v>#N/A</v>
      </c>
      <c r="U24" s="219" t="e">
        <f>'Area 24'!CO25</f>
        <v>#N/A</v>
      </c>
      <c r="V24" s="220" t="e">
        <f>'Area 24'!CU25</f>
        <v>#N/A</v>
      </c>
      <c r="W24" s="219" t="e">
        <f>'Area 24'!DK25</f>
        <v>#N/A</v>
      </c>
      <c r="X24" s="220" t="e">
        <f>'Area 24'!DQ25</f>
        <v>#N/A</v>
      </c>
      <c r="Y24" s="219" t="e">
        <f>'Area 24'!EF25</f>
        <v>#N/A</v>
      </c>
      <c r="Z24" s="219" t="e">
        <f>'Area 24'!EL25</f>
        <v>#N/A</v>
      </c>
      <c r="AA24" s="219" t="e">
        <f>'Area 24'!FA25</f>
        <v>#N/A</v>
      </c>
      <c r="AB24" s="220" t="e">
        <f>'Area 24'!FG25</f>
        <v>#N/A</v>
      </c>
      <c r="AC24" s="219" t="e">
        <f>'Area 24'!FV25</f>
        <v>#N/A</v>
      </c>
      <c r="AD24" s="220" t="e">
        <f>'Area 24'!GB25</f>
        <v>#N/A</v>
      </c>
      <c r="AE24" s="219" t="e">
        <f>'Area 24'!GQ25</f>
        <v>#N/A</v>
      </c>
      <c r="AF24" s="220" t="e">
        <f>'Area 24'!GW25</f>
        <v>#N/A</v>
      </c>
      <c r="AG24" s="219" t="e">
        <f>'Area 25'!L24</f>
        <v>#N/A</v>
      </c>
      <c r="AH24" s="220" t="e">
        <f>'Area 25'!R24</f>
        <v>#N/A</v>
      </c>
      <c r="AI24" s="219" t="e">
        <f>'Area 25'!AE24</f>
        <v>#N/A</v>
      </c>
      <c r="AJ24" s="220" t="e">
        <f>'Area 25'!AK24</f>
        <v>#N/A</v>
      </c>
      <c r="AK24" s="219" t="e">
        <f>'Area 25'!AX24</f>
        <v>#N/A</v>
      </c>
      <c r="AL24" s="220" t="e">
        <f>'Area 25'!BD24</f>
        <v>#N/A</v>
      </c>
      <c r="AM24" s="384" t="e">
        <f>'Area 25'!BQ24</f>
        <v>#N/A</v>
      </c>
      <c r="AN24" s="220" t="e">
        <f>'Area 25'!BW24</f>
        <v>#N/A</v>
      </c>
      <c r="AO24" s="219" t="e">
        <f>'Area 25'!CJ24</f>
        <v>#N/A</v>
      </c>
      <c r="AP24" s="220" t="e">
        <f>'Area 25'!CP24</f>
        <v>#N/A</v>
      </c>
      <c r="AQ24" s="219" t="e">
        <f>'Area 25'!DC24</f>
        <v>#N/A</v>
      </c>
      <c r="AR24" s="220" t="e">
        <f>'Area 25'!DI24</f>
        <v>#N/A</v>
      </c>
      <c r="AS24" s="219" t="e">
        <f>'Area 26'!AE24</f>
        <v>#N/A</v>
      </c>
      <c r="AT24" s="221" t="e">
        <f>'Area 26'!AK24</f>
        <v>#N/A</v>
      </c>
      <c r="AU24" s="222" t="e">
        <f>'Area 26'!M24</f>
        <v>#N/A</v>
      </c>
      <c r="AV24" s="223" t="e">
        <f>'Area 26'!S24</f>
        <v>#N/A</v>
      </c>
      <c r="AW24" s="171">
        <f t="shared" si="5"/>
        <v>0</v>
      </c>
      <c r="AX24" s="171">
        <f t="shared" si="6"/>
        <v>0</v>
      </c>
      <c r="AY24" s="171">
        <f t="shared" si="7"/>
        <v>1</v>
      </c>
      <c r="AZ24" s="171">
        <f t="shared" si="8"/>
        <v>3</v>
      </c>
      <c r="BA24" s="171">
        <f t="shared" si="9"/>
        <v>0</v>
      </c>
      <c r="BB24" s="171">
        <f t="shared" si="10"/>
        <v>0</v>
      </c>
      <c r="BC24" s="171">
        <f t="shared" si="11"/>
        <v>0</v>
      </c>
      <c r="BD24" s="510">
        <f t="shared" si="0"/>
        <v>0</v>
      </c>
      <c r="BE24" s="171">
        <f t="shared" si="1"/>
        <v>0</v>
      </c>
      <c r="BF24" s="171">
        <f t="shared" si="2"/>
        <v>0</v>
      </c>
      <c r="BG24" s="171">
        <f t="shared" si="3"/>
        <v>0</v>
      </c>
      <c r="BH24" s="510">
        <f t="shared" si="4"/>
        <v>0</v>
      </c>
    </row>
    <row r="25" spans="1:60" s="4" customFormat="1" ht="84.75" customHeight="1">
      <c r="A25" s="152" t="s">
        <v>60</v>
      </c>
      <c r="B25" s="152"/>
      <c r="C25" s="169" t="s">
        <v>67</v>
      </c>
      <c r="D25" s="168" t="s">
        <v>68</v>
      </c>
      <c r="E25" s="219" t="str">
        <f>'Area 23'!BQ26</f>
        <v>High</v>
      </c>
      <c r="F25" s="220" t="str">
        <f>'Area 23'!BW26</f>
        <v>High</v>
      </c>
      <c r="G25" s="219" t="str">
        <f>'Area 23'!L26</f>
        <v>High Priority Data Gap</v>
      </c>
      <c r="H25" s="220" t="str">
        <f>'Area 23'!R26</f>
        <v>High Priority Data Gap</v>
      </c>
      <c r="I25" s="219" t="e">
        <f>'Area 23'!AE26</f>
        <v>#N/A</v>
      </c>
      <c r="J25" s="220" t="e">
        <f>'Area 23'!AK26</f>
        <v>#N/A</v>
      </c>
      <c r="K25" s="219" t="e">
        <f>'Area 23'!AX26</f>
        <v>#N/A</v>
      </c>
      <c r="L25" s="220" t="e">
        <f>'Area 23'!BD26</f>
        <v>#N/A</v>
      </c>
      <c r="M25" s="219" t="e">
        <f>'Area 24'!L26</f>
        <v>#N/A</v>
      </c>
      <c r="N25" s="220" t="e">
        <f>'Area 24'!R26</f>
        <v>#N/A</v>
      </c>
      <c r="O25" s="219" t="e">
        <f>'Area 24'!AF26</f>
        <v>#N/A</v>
      </c>
      <c r="P25" s="220" t="e">
        <f>'Area 24'!AL26</f>
        <v>#N/A</v>
      </c>
      <c r="Q25" s="219" t="e">
        <f>'Area 24'!BT26</f>
        <v>#N/A</v>
      </c>
      <c r="R25" s="220" t="e">
        <f>'Area 24'!BZ26</f>
        <v>#N/A</v>
      </c>
      <c r="S25" s="219" t="e">
        <f>'Area 24'!AZ26</f>
        <v>#N/A</v>
      </c>
      <c r="T25" s="220" t="e">
        <f>'Area 24'!BF26</f>
        <v>#N/A</v>
      </c>
      <c r="U25" s="219" t="e">
        <f>'Area 24'!CO26</f>
        <v>#N/A</v>
      </c>
      <c r="V25" s="220" t="e">
        <f>'Area 24'!CU26</f>
        <v>#N/A</v>
      </c>
      <c r="W25" s="219" t="e">
        <f>'Area 24'!DK26</f>
        <v>#N/A</v>
      </c>
      <c r="X25" s="220" t="e">
        <f>'Area 24'!DQ26</f>
        <v>#N/A</v>
      </c>
      <c r="Y25" s="219" t="e">
        <f>'Area 24'!EF26</f>
        <v>#N/A</v>
      </c>
      <c r="Z25" s="219" t="e">
        <f>'Area 24'!EL26</f>
        <v>#N/A</v>
      </c>
      <c r="AA25" s="219" t="e">
        <f>'Area 24'!FA26</f>
        <v>#N/A</v>
      </c>
      <c r="AB25" s="220" t="e">
        <f>'Area 24'!FG26</f>
        <v>#N/A</v>
      </c>
      <c r="AC25" s="219" t="e">
        <f>'Area 24'!FV26</f>
        <v>#N/A</v>
      </c>
      <c r="AD25" s="220" t="e">
        <f>'Area 24'!GB26</f>
        <v>#N/A</v>
      </c>
      <c r="AE25" s="219" t="e">
        <f>'Area 24'!GQ26</f>
        <v>#N/A</v>
      </c>
      <c r="AF25" s="220" t="e">
        <f>'Area 24'!GW26</f>
        <v>#N/A</v>
      </c>
      <c r="AG25" s="219" t="e">
        <f>'Area 25'!L25</f>
        <v>#N/A</v>
      </c>
      <c r="AH25" s="220" t="e">
        <f>'Area 25'!R25</f>
        <v>#N/A</v>
      </c>
      <c r="AI25" s="219" t="e">
        <f>'Area 25'!AE25</f>
        <v>#N/A</v>
      </c>
      <c r="AJ25" s="220" t="e">
        <f>'Area 25'!AK25</f>
        <v>#N/A</v>
      </c>
      <c r="AK25" s="219" t="e">
        <f>'Area 25'!AX25</f>
        <v>#N/A</v>
      </c>
      <c r="AL25" s="220" t="e">
        <f>'Area 25'!BD25</f>
        <v>#N/A</v>
      </c>
      <c r="AM25" s="384" t="e">
        <f>'Area 25'!BQ25</f>
        <v>#N/A</v>
      </c>
      <c r="AN25" s="220" t="e">
        <f>'Area 25'!BW25</f>
        <v>#N/A</v>
      </c>
      <c r="AO25" s="219" t="e">
        <f>'Area 25'!CJ25</f>
        <v>#N/A</v>
      </c>
      <c r="AP25" s="220" t="e">
        <f>'Area 25'!CP25</f>
        <v>#N/A</v>
      </c>
      <c r="AQ25" s="219" t="e">
        <f>'Area 25'!DC25</f>
        <v>#N/A</v>
      </c>
      <c r="AR25" s="220" t="e">
        <f>'Area 25'!DI25</f>
        <v>#N/A</v>
      </c>
      <c r="AS25" s="219" t="e">
        <f>'Area 26'!AE25</f>
        <v>#N/A</v>
      </c>
      <c r="AT25" s="221" t="e">
        <f>'Area 26'!AK25</f>
        <v>#N/A</v>
      </c>
      <c r="AU25" s="222" t="e">
        <f>'Area 26'!M25</f>
        <v>#N/A</v>
      </c>
      <c r="AV25" s="223" t="e">
        <f>'Area 26'!S25</f>
        <v>#N/A</v>
      </c>
      <c r="AW25" s="171">
        <f t="shared" si="5"/>
        <v>2</v>
      </c>
      <c r="AX25" s="171">
        <f t="shared" si="6"/>
        <v>0</v>
      </c>
      <c r="AY25" s="171">
        <f t="shared" si="7"/>
        <v>0</v>
      </c>
      <c r="AZ25" s="171">
        <f t="shared" si="8"/>
        <v>0</v>
      </c>
      <c r="BA25" s="171">
        <f t="shared" si="9"/>
        <v>0</v>
      </c>
      <c r="BB25" s="171">
        <f t="shared" si="10"/>
        <v>2</v>
      </c>
      <c r="BC25" s="171">
        <f t="shared" si="11"/>
        <v>0</v>
      </c>
      <c r="BD25" s="510">
        <f t="shared" si="0"/>
        <v>2</v>
      </c>
      <c r="BE25" s="171">
        <f t="shared" si="1"/>
        <v>0</v>
      </c>
      <c r="BF25" s="171">
        <f t="shared" si="2"/>
        <v>0</v>
      </c>
      <c r="BG25" s="171">
        <f t="shared" si="3"/>
        <v>0</v>
      </c>
      <c r="BH25" s="510">
        <f t="shared" si="4"/>
        <v>0</v>
      </c>
    </row>
    <row r="26" spans="1:60" s="4" customFormat="1" ht="84.75" customHeight="1">
      <c r="A26" s="152" t="s">
        <v>60</v>
      </c>
      <c r="B26" s="152" t="s">
        <v>54</v>
      </c>
      <c r="C26" s="165" t="s">
        <v>69</v>
      </c>
      <c r="D26" s="168" t="s">
        <v>70</v>
      </c>
      <c r="E26" s="219" t="str">
        <f>'Area 23'!BQ27</f>
        <v>Low Priority Data Gap</v>
      </c>
      <c r="F26" s="220" t="str">
        <f>'Area 23'!BW27</f>
        <v>Low Priority Data Gap</v>
      </c>
      <c r="G26" s="219" t="e">
        <f>'Area 23'!L27</f>
        <v>#N/A</v>
      </c>
      <c r="H26" s="220" t="e">
        <f>'Area 23'!R27</f>
        <v>#N/A</v>
      </c>
      <c r="I26" s="219" t="e">
        <f>'Area 23'!AE27</f>
        <v>#N/A</v>
      </c>
      <c r="J26" s="220" t="e">
        <f>'Area 23'!AK27</f>
        <v>#N/A</v>
      </c>
      <c r="K26" s="219" t="e">
        <f>'Area 23'!AX27</f>
        <v>#N/A</v>
      </c>
      <c r="L26" s="220" t="e">
        <f>'Area 23'!BD27</f>
        <v>#N/A</v>
      </c>
      <c r="M26" s="219" t="e">
        <f>'Area 24'!L27</f>
        <v>#N/A</v>
      </c>
      <c r="N26" s="220" t="e">
        <f>'Area 24'!R27</f>
        <v>#N/A</v>
      </c>
      <c r="O26" s="219" t="e">
        <f>'Area 24'!AF27</f>
        <v>#N/A</v>
      </c>
      <c r="P26" s="220" t="e">
        <f>'Area 24'!AL27</f>
        <v>#N/A</v>
      </c>
      <c r="Q26" s="219" t="e">
        <f>'Area 24'!BT27</f>
        <v>#N/A</v>
      </c>
      <c r="R26" s="220" t="e">
        <f>'Area 24'!BZ27</f>
        <v>#N/A</v>
      </c>
      <c r="S26" s="219" t="e">
        <f>'Area 24'!AZ27</f>
        <v>#N/A</v>
      </c>
      <c r="T26" s="220" t="e">
        <f>'Area 24'!BF27</f>
        <v>#N/A</v>
      </c>
      <c r="U26" s="219" t="e">
        <f>'Area 24'!CO27</f>
        <v>#N/A</v>
      </c>
      <c r="V26" s="220" t="e">
        <f>'Area 24'!CU27</f>
        <v>#N/A</v>
      </c>
      <c r="W26" s="219" t="e">
        <f>'Area 24'!DK27</f>
        <v>#N/A</v>
      </c>
      <c r="X26" s="220" t="e">
        <f>'Area 24'!DQ27</f>
        <v>#N/A</v>
      </c>
      <c r="Y26" s="219" t="e">
        <f>'Area 24'!EF27</f>
        <v>#N/A</v>
      </c>
      <c r="Z26" s="219" t="e">
        <f>'Area 24'!EL27</f>
        <v>#N/A</v>
      </c>
      <c r="AA26" s="219" t="e">
        <f>'Area 24'!FA27</f>
        <v>#N/A</v>
      </c>
      <c r="AB26" s="220" t="e">
        <f>'Area 24'!FG27</f>
        <v>#N/A</v>
      </c>
      <c r="AC26" s="219" t="e">
        <f>'Area 24'!FV27</f>
        <v>#N/A</v>
      </c>
      <c r="AD26" s="220" t="e">
        <f>'Area 24'!GB27</f>
        <v>#N/A</v>
      </c>
      <c r="AE26" s="219" t="e">
        <f>'Area 24'!GQ27</f>
        <v>#N/A</v>
      </c>
      <c r="AF26" s="220" t="e">
        <f>'Area 24'!GW27</f>
        <v>#N/A</v>
      </c>
      <c r="AG26" s="219" t="e">
        <f>'Area 25'!L26</f>
        <v>#N/A</v>
      </c>
      <c r="AH26" s="220" t="e">
        <f>'Area 25'!R26</f>
        <v>#N/A</v>
      </c>
      <c r="AI26" s="219" t="e">
        <f>'Area 25'!AE26</f>
        <v>#N/A</v>
      </c>
      <c r="AJ26" s="220" t="e">
        <f>'Area 25'!AK26</f>
        <v>#N/A</v>
      </c>
      <c r="AK26" s="219" t="e">
        <f>'Area 25'!AX26</f>
        <v>#N/A</v>
      </c>
      <c r="AL26" s="220" t="e">
        <f>'Area 25'!BD26</f>
        <v>#N/A</v>
      </c>
      <c r="AM26" s="384" t="e">
        <f>'Area 25'!BQ26</f>
        <v>#N/A</v>
      </c>
      <c r="AN26" s="220" t="e">
        <f>'Area 25'!BW26</f>
        <v>#N/A</v>
      </c>
      <c r="AO26" s="219" t="e">
        <f>'Area 25'!CJ26</f>
        <v>#N/A</v>
      </c>
      <c r="AP26" s="220" t="e">
        <f>'Area 25'!CP26</f>
        <v>#N/A</v>
      </c>
      <c r="AQ26" s="219" t="e">
        <f>'Area 25'!DC26</f>
        <v>#N/A</v>
      </c>
      <c r="AR26" s="220" t="e">
        <f>'Area 25'!DI26</f>
        <v>#N/A</v>
      </c>
      <c r="AS26" s="219" t="e">
        <f>'Area 26'!AE26</f>
        <v>#N/A</v>
      </c>
      <c r="AT26" s="221" t="e">
        <f>'Area 26'!AK26</f>
        <v>#N/A</v>
      </c>
      <c r="AU26" s="222" t="e">
        <f>'Area 26'!M26</f>
        <v>#N/A</v>
      </c>
      <c r="AV26" s="223" t="e">
        <f>'Area 26'!S26</f>
        <v>#N/A</v>
      </c>
      <c r="AW26" s="171">
        <f t="shared" si="5"/>
        <v>0</v>
      </c>
      <c r="AX26" s="171">
        <f t="shared" si="6"/>
        <v>2</v>
      </c>
      <c r="AY26" s="171">
        <f t="shared" si="7"/>
        <v>0</v>
      </c>
      <c r="AZ26" s="171">
        <f t="shared" si="8"/>
        <v>0</v>
      </c>
      <c r="BA26" s="171">
        <f t="shared" si="9"/>
        <v>0</v>
      </c>
      <c r="BB26" s="171">
        <f t="shared" si="10"/>
        <v>0</v>
      </c>
      <c r="BC26" s="171">
        <f t="shared" si="11"/>
        <v>0</v>
      </c>
      <c r="BD26" s="510">
        <f t="shared" si="0"/>
        <v>0</v>
      </c>
      <c r="BE26" s="171">
        <f t="shared" si="1"/>
        <v>0</v>
      </c>
      <c r="BF26" s="171">
        <f t="shared" si="2"/>
        <v>0</v>
      </c>
      <c r="BG26" s="171">
        <f t="shared" si="3"/>
        <v>0</v>
      </c>
      <c r="BH26" s="510">
        <f t="shared" si="4"/>
        <v>0</v>
      </c>
    </row>
    <row r="27" spans="1:60" ht="84.75" customHeight="1">
      <c r="A27" s="152" t="s">
        <v>60</v>
      </c>
      <c r="B27" s="152" t="s">
        <v>54</v>
      </c>
      <c r="C27" s="165" t="s">
        <v>71</v>
      </c>
      <c r="D27" s="168">
        <v>24</v>
      </c>
      <c r="E27" s="219" t="str">
        <f>'Area 23'!BQ28</f>
        <v>Low Priority Data Gap</v>
      </c>
      <c r="F27" s="220" t="str">
        <f>'Area 23'!BW28</f>
        <v>Low Priority Data Gap</v>
      </c>
      <c r="G27" s="219" t="e">
        <f>'Area 23'!L28</f>
        <v>#N/A</v>
      </c>
      <c r="H27" s="220" t="e">
        <f>'Area 23'!R28</f>
        <v>#N/A</v>
      </c>
      <c r="I27" s="219" t="e">
        <f>'Area 23'!AE28</f>
        <v>#N/A</v>
      </c>
      <c r="J27" s="220" t="e">
        <f>'Area 23'!AK28</f>
        <v>#N/A</v>
      </c>
      <c r="K27" s="219" t="e">
        <f>'Area 23'!AX28</f>
        <v>#N/A</v>
      </c>
      <c r="L27" s="220" t="e">
        <f>'Area 23'!BD28</f>
        <v>#N/A</v>
      </c>
      <c r="M27" s="219" t="e">
        <f>'Area 24'!L28</f>
        <v>#N/A</v>
      </c>
      <c r="N27" s="220" t="e">
        <f>'Area 24'!R28</f>
        <v>#N/A</v>
      </c>
      <c r="O27" s="219" t="e">
        <f>'Area 24'!AF28</f>
        <v>#N/A</v>
      </c>
      <c r="P27" s="220" t="e">
        <f>'Area 24'!AL28</f>
        <v>#N/A</v>
      </c>
      <c r="Q27" s="219" t="e">
        <f>'Area 24'!BT28</f>
        <v>#N/A</v>
      </c>
      <c r="R27" s="220" t="e">
        <f>'Area 24'!BZ28</f>
        <v>#N/A</v>
      </c>
      <c r="S27" s="219" t="e">
        <f>'Area 24'!AZ28</f>
        <v>#N/A</v>
      </c>
      <c r="T27" s="220" t="e">
        <f>'Area 24'!BF28</f>
        <v>#N/A</v>
      </c>
      <c r="U27" s="219" t="e">
        <f>'Area 24'!CO28</f>
        <v>#N/A</v>
      </c>
      <c r="V27" s="220" t="e">
        <f>'Area 24'!CU28</f>
        <v>#N/A</v>
      </c>
      <c r="W27" s="219" t="e">
        <f>'Area 24'!DK28</f>
        <v>#N/A</v>
      </c>
      <c r="X27" s="220" t="e">
        <f>'Area 24'!DQ28</f>
        <v>#N/A</v>
      </c>
      <c r="Y27" s="219" t="e">
        <f>'Area 24'!EF28</f>
        <v>#N/A</v>
      </c>
      <c r="Z27" s="219" t="e">
        <f>'Area 24'!EL28</f>
        <v>#N/A</v>
      </c>
      <c r="AA27" s="219" t="e">
        <f>'Area 24'!FA28</f>
        <v>#N/A</v>
      </c>
      <c r="AB27" s="220" t="e">
        <f>'Area 24'!FG28</f>
        <v>#N/A</v>
      </c>
      <c r="AC27" s="219" t="e">
        <f>'Area 24'!FV28</f>
        <v>#N/A</v>
      </c>
      <c r="AD27" s="220" t="e">
        <f>'Area 24'!GB28</f>
        <v>#N/A</v>
      </c>
      <c r="AE27" s="219" t="e">
        <f>'Area 24'!GQ28</f>
        <v>#N/A</v>
      </c>
      <c r="AF27" s="220" t="e">
        <f>'Area 24'!GW28</f>
        <v>#N/A</v>
      </c>
      <c r="AG27" s="219" t="e">
        <f>'Area 25'!L27</f>
        <v>#N/A</v>
      </c>
      <c r="AH27" s="220" t="e">
        <f>'Area 25'!R27</f>
        <v>#N/A</v>
      </c>
      <c r="AI27" s="219" t="e">
        <f>'Area 25'!AE27</f>
        <v>#N/A</v>
      </c>
      <c r="AJ27" s="220" t="e">
        <f>'Area 25'!AK27</f>
        <v>#N/A</v>
      </c>
      <c r="AK27" s="219" t="e">
        <f>'Area 25'!AX27</f>
        <v>#N/A</v>
      </c>
      <c r="AL27" s="220" t="e">
        <f>'Area 25'!BD27</f>
        <v>#N/A</v>
      </c>
      <c r="AM27" s="384" t="e">
        <f>'Area 25'!BQ27</f>
        <v>#N/A</v>
      </c>
      <c r="AN27" s="220" t="e">
        <f>'Area 25'!BW27</f>
        <v>#N/A</v>
      </c>
      <c r="AO27" s="219" t="e">
        <f>'Area 25'!CJ27</f>
        <v>#N/A</v>
      </c>
      <c r="AP27" s="220" t="e">
        <f>'Area 25'!CP27</f>
        <v>#N/A</v>
      </c>
      <c r="AQ27" s="219" t="e">
        <f>'Area 25'!DC27</f>
        <v>#N/A</v>
      </c>
      <c r="AR27" s="220" t="e">
        <f>'Area 25'!DI27</f>
        <v>#N/A</v>
      </c>
      <c r="AS27" s="219" t="e">
        <f>'Area 26'!AE27</f>
        <v>#N/A</v>
      </c>
      <c r="AT27" s="221" t="e">
        <f>'Area 26'!AK27</f>
        <v>#N/A</v>
      </c>
      <c r="AU27" s="222" t="e">
        <f>'Area 26'!M27</f>
        <v>#N/A</v>
      </c>
      <c r="AV27" s="223" t="e">
        <f>'Area 26'!S27</f>
        <v>#N/A</v>
      </c>
      <c r="AW27" s="171">
        <f t="shared" si="5"/>
        <v>0</v>
      </c>
      <c r="AX27" s="171">
        <f t="shared" si="6"/>
        <v>2</v>
      </c>
      <c r="AY27" s="171">
        <f t="shared" si="7"/>
        <v>0</v>
      </c>
      <c r="AZ27" s="171">
        <f t="shared" si="8"/>
        <v>0</v>
      </c>
      <c r="BA27" s="171">
        <f t="shared" si="9"/>
        <v>0</v>
      </c>
      <c r="BB27" s="171">
        <f t="shared" si="10"/>
        <v>0</v>
      </c>
      <c r="BC27" s="171">
        <f t="shared" si="11"/>
        <v>0</v>
      </c>
      <c r="BD27" s="510">
        <f t="shared" si="0"/>
        <v>0</v>
      </c>
      <c r="BE27" s="171">
        <f t="shared" si="1"/>
        <v>0</v>
      </c>
      <c r="BF27" s="171">
        <f t="shared" si="2"/>
        <v>0</v>
      </c>
      <c r="BG27" s="171">
        <f t="shared" si="3"/>
        <v>0</v>
      </c>
      <c r="BH27" s="510">
        <f t="shared" si="4"/>
        <v>0</v>
      </c>
    </row>
    <row r="28" spans="1:60" ht="84.75" customHeight="1">
      <c r="A28" s="152" t="s">
        <v>60</v>
      </c>
      <c r="B28" s="152" t="s">
        <v>47</v>
      </c>
      <c r="C28" s="165" t="s">
        <v>72</v>
      </c>
      <c r="D28" s="168">
        <v>25</v>
      </c>
      <c r="E28" s="219" t="str">
        <f>'Area 23'!BQ29</f>
        <v>Moderate</v>
      </c>
      <c r="F28" s="220" t="str">
        <f>'Area 23'!BW29</f>
        <v>Moderate</v>
      </c>
      <c r="G28" s="219" t="str">
        <f>'Area 23'!L29</f>
        <v>High Priority Data Gap</v>
      </c>
      <c r="H28" s="220" t="str">
        <f>'Area 23'!R29</f>
        <v>High Priority Data Gap</v>
      </c>
      <c r="I28" s="219" t="e">
        <f>'Area 23'!AE29</f>
        <v>#N/A</v>
      </c>
      <c r="J28" s="220" t="e">
        <f>'Area 23'!AK29</f>
        <v>#N/A</v>
      </c>
      <c r="K28" s="219" t="e">
        <f>'Area 23'!AX29</f>
        <v>#N/A</v>
      </c>
      <c r="L28" s="220" t="e">
        <f>'Area 23'!BD29</f>
        <v>#N/A</v>
      </c>
      <c r="M28" s="219" t="e">
        <f>'Area 24'!L29</f>
        <v>#N/A</v>
      </c>
      <c r="N28" s="220" t="e">
        <f>'Area 24'!R29</f>
        <v>#N/A</v>
      </c>
      <c r="O28" s="219" t="e">
        <f>'Area 24'!AF29</f>
        <v>#N/A</v>
      </c>
      <c r="P28" s="220" t="e">
        <f>'Area 24'!AL29</f>
        <v>#N/A</v>
      </c>
      <c r="Q28" s="219" t="e">
        <f>'Area 24'!BT29</f>
        <v>#N/A</v>
      </c>
      <c r="R28" s="220" t="e">
        <f>'Area 24'!BZ29</f>
        <v>#N/A</v>
      </c>
      <c r="S28" s="219" t="e">
        <f>'Area 24'!AZ29</f>
        <v>#N/A</v>
      </c>
      <c r="T28" s="220" t="e">
        <f>'Area 24'!BF29</f>
        <v>#N/A</v>
      </c>
      <c r="U28" s="219" t="e">
        <f>'Area 24'!CO29</f>
        <v>#N/A</v>
      </c>
      <c r="V28" s="220" t="e">
        <f>'Area 24'!CU29</f>
        <v>#N/A</v>
      </c>
      <c r="W28" s="219" t="e">
        <f>'Area 24'!DK29</f>
        <v>#N/A</v>
      </c>
      <c r="X28" s="220" t="e">
        <f>'Area 24'!DQ29</f>
        <v>#N/A</v>
      </c>
      <c r="Y28" s="219" t="e">
        <f>'Area 24'!EF29</f>
        <v>#N/A</v>
      </c>
      <c r="Z28" s="219" t="e">
        <f>'Area 24'!EL29</f>
        <v>#N/A</v>
      </c>
      <c r="AA28" s="219" t="e">
        <f>'Area 24'!FA29</f>
        <v>#N/A</v>
      </c>
      <c r="AB28" s="220" t="e">
        <f>'Area 24'!FG29</f>
        <v>#N/A</v>
      </c>
      <c r="AC28" s="219" t="e">
        <f>'Area 24'!FV29</f>
        <v>#N/A</v>
      </c>
      <c r="AD28" s="220" t="e">
        <f>'Area 24'!GB29</f>
        <v>#N/A</v>
      </c>
      <c r="AE28" s="219" t="e">
        <f>'Area 24'!GQ29</f>
        <v>#N/A</v>
      </c>
      <c r="AF28" s="220" t="e">
        <f>'Area 24'!GW29</f>
        <v>#N/A</v>
      </c>
      <c r="AG28" s="219" t="e">
        <f>'Area 25'!L28</f>
        <v>#N/A</v>
      </c>
      <c r="AH28" s="220" t="e">
        <f>'Area 25'!R28</f>
        <v>#N/A</v>
      </c>
      <c r="AI28" s="219" t="e">
        <f>'Area 25'!AE28</f>
        <v>#N/A</v>
      </c>
      <c r="AJ28" s="220" t="e">
        <f>'Area 25'!AK28</f>
        <v>#N/A</v>
      </c>
      <c r="AK28" s="219" t="e">
        <f>'Area 25'!AX28</f>
        <v>#N/A</v>
      </c>
      <c r="AL28" s="220" t="e">
        <f>'Area 25'!BD28</f>
        <v>#N/A</v>
      </c>
      <c r="AM28" s="384" t="e">
        <f>'Area 25'!BQ28</f>
        <v>#N/A</v>
      </c>
      <c r="AN28" s="220" t="e">
        <f>'Area 25'!BW28</f>
        <v>#N/A</v>
      </c>
      <c r="AO28" s="219" t="e">
        <f>'Area 25'!CJ28</f>
        <v>#N/A</v>
      </c>
      <c r="AP28" s="220" t="e">
        <f>'Area 25'!CP28</f>
        <v>#N/A</v>
      </c>
      <c r="AQ28" s="219" t="e">
        <f>'Area 25'!DC28</f>
        <v>#N/A</v>
      </c>
      <c r="AR28" s="220" t="e">
        <f>'Area 25'!DI28</f>
        <v>#N/A</v>
      </c>
      <c r="AS28" s="219" t="e">
        <f>'Area 26'!AE28</f>
        <v>#N/A</v>
      </c>
      <c r="AT28" s="221" t="e">
        <f>'Area 26'!AK28</f>
        <v>#N/A</v>
      </c>
      <c r="AU28" s="222" t="e">
        <f>'Area 26'!M28</f>
        <v>#N/A</v>
      </c>
      <c r="AV28" s="223" t="e">
        <f>'Area 26'!S28</f>
        <v>#N/A</v>
      </c>
      <c r="AW28" s="171">
        <f t="shared" si="5"/>
        <v>2</v>
      </c>
      <c r="AX28" s="171">
        <f t="shared" si="6"/>
        <v>0</v>
      </c>
      <c r="AY28" s="171">
        <f t="shared" si="7"/>
        <v>0</v>
      </c>
      <c r="AZ28" s="171">
        <f t="shared" si="8"/>
        <v>0</v>
      </c>
      <c r="BA28" s="171">
        <f t="shared" si="9"/>
        <v>2</v>
      </c>
      <c r="BB28" s="171">
        <f t="shared" si="10"/>
        <v>0</v>
      </c>
      <c r="BC28" s="171">
        <f t="shared" si="11"/>
        <v>0</v>
      </c>
      <c r="BD28" s="510">
        <f t="shared" si="0"/>
        <v>2</v>
      </c>
      <c r="BE28" s="171">
        <f t="shared" si="1"/>
        <v>0</v>
      </c>
      <c r="BF28" s="171">
        <f t="shared" si="2"/>
        <v>0</v>
      </c>
      <c r="BG28" s="171">
        <f t="shared" si="3"/>
        <v>0</v>
      </c>
      <c r="BH28" s="510">
        <f t="shared" si="4"/>
        <v>0</v>
      </c>
    </row>
    <row r="29" spans="1:60" ht="84.75"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e">
        <f>'Area 23'!AE30</f>
        <v>#N/A</v>
      </c>
      <c r="J29" s="220" t="e">
        <f>'Area 23'!AK30</f>
        <v>#N/A</v>
      </c>
      <c r="K29" s="219" t="e">
        <f>'Area 23'!AX30</f>
        <v>#N/A</v>
      </c>
      <c r="L29" s="220" t="e">
        <f>'Area 23'!BD30</f>
        <v>#N/A</v>
      </c>
      <c r="M29" s="219" t="e">
        <f>'Area 24'!L30</f>
        <v>#N/A</v>
      </c>
      <c r="N29" s="220" t="e">
        <f>'Area 24'!R30</f>
        <v>#N/A</v>
      </c>
      <c r="O29" s="219" t="e">
        <f>'Area 24'!AF30</f>
        <v>#N/A</v>
      </c>
      <c r="P29" s="220" t="e">
        <f>'Area 24'!AL30</f>
        <v>#N/A</v>
      </c>
      <c r="Q29" s="219" t="e">
        <f>'Area 24'!BT30</f>
        <v>#N/A</v>
      </c>
      <c r="R29" s="220" t="e">
        <f>'Area 24'!BZ30</f>
        <v>#N/A</v>
      </c>
      <c r="S29" s="219" t="e">
        <f>'Area 24'!AZ30</f>
        <v>#N/A</v>
      </c>
      <c r="T29" s="220" t="e">
        <f>'Area 24'!BF30</f>
        <v>#N/A</v>
      </c>
      <c r="U29" s="219" t="e">
        <f>'Area 24'!CO30</f>
        <v>#N/A</v>
      </c>
      <c r="V29" s="220" t="e">
        <f>'Area 24'!CU30</f>
        <v>#N/A</v>
      </c>
      <c r="W29" s="219" t="e">
        <f>'Area 24'!DK30</f>
        <v>#N/A</v>
      </c>
      <c r="X29" s="220" t="e">
        <f>'Area 24'!DQ30</f>
        <v>#N/A</v>
      </c>
      <c r="Y29" s="219" t="e">
        <f>'Area 24'!EF30</f>
        <v>#N/A</v>
      </c>
      <c r="Z29" s="219" t="e">
        <f>'Area 24'!EL30</f>
        <v>#N/A</v>
      </c>
      <c r="AA29" s="219" t="e">
        <f>'Area 24'!FA30</f>
        <v>#N/A</v>
      </c>
      <c r="AB29" s="220" t="e">
        <f>'Area 24'!FG30</f>
        <v>#N/A</v>
      </c>
      <c r="AC29" s="219" t="e">
        <f>'Area 24'!FV30</f>
        <v>#N/A</v>
      </c>
      <c r="AD29" s="220" t="e">
        <f>'Area 24'!GB30</f>
        <v>#N/A</v>
      </c>
      <c r="AE29" s="219" t="e">
        <f>'Area 24'!GQ30</f>
        <v>#N/A</v>
      </c>
      <c r="AF29" s="220" t="e">
        <f>'Area 24'!GW30</f>
        <v>#N/A</v>
      </c>
      <c r="AG29" s="219" t="e">
        <f>'Area 25'!L29</f>
        <v>#N/A</v>
      </c>
      <c r="AH29" s="220" t="e">
        <f>'Area 25'!R29</f>
        <v>#N/A</v>
      </c>
      <c r="AI29" s="219" t="e">
        <f>'Area 25'!AE29</f>
        <v>#N/A</v>
      </c>
      <c r="AJ29" s="220" t="e">
        <f>'Area 25'!AK29</f>
        <v>#N/A</v>
      </c>
      <c r="AK29" s="219" t="e">
        <f>'Area 25'!AX29</f>
        <v>#N/A</v>
      </c>
      <c r="AL29" s="220" t="e">
        <f>'Area 25'!BD29</f>
        <v>#N/A</v>
      </c>
      <c r="AM29" s="384" t="e">
        <f>'Area 25'!BQ29</f>
        <v>#N/A</v>
      </c>
      <c r="AN29" s="220" t="e">
        <f>'Area 25'!BW29</f>
        <v>#N/A</v>
      </c>
      <c r="AO29" s="219" t="e">
        <f>'Area 25'!CJ29</f>
        <v>#N/A</v>
      </c>
      <c r="AP29" s="220" t="e">
        <f>'Area 25'!CP29</f>
        <v>#N/A</v>
      </c>
      <c r="AQ29" s="219" t="e">
        <f>'Area 25'!DC29</f>
        <v>#N/A</v>
      </c>
      <c r="AR29" s="220" t="e">
        <f>'Area 25'!DI29</f>
        <v>#N/A</v>
      </c>
      <c r="AS29" s="219" t="e">
        <f>'Area 26'!AE29</f>
        <v>#N/A</v>
      </c>
      <c r="AT29" s="221" t="e">
        <f>'Area 26'!AK29</f>
        <v>#N/A</v>
      </c>
      <c r="AU29" s="222" t="e">
        <f>'Area 26'!M29</f>
        <v>#N/A</v>
      </c>
      <c r="AV29" s="223" t="e">
        <f>'Area 26'!S29</f>
        <v>#N/A</v>
      </c>
      <c r="AW29" s="171">
        <f t="shared" si="5"/>
        <v>4</v>
      </c>
      <c r="AX29" s="171">
        <f t="shared" si="6"/>
        <v>0</v>
      </c>
      <c r="AY29" s="171">
        <f t="shared" si="7"/>
        <v>0</v>
      </c>
      <c r="AZ29" s="171">
        <f t="shared" si="8"/>
        <v>0</v>
      </c>
      <c r="BA29" s="171">
        <f t="shared" si="9"/>
        <v>0</v>
      </c>
      <c r="BB29" s="171">
        <f t="shared" si="10"/>
        <v>0</v>
      </c>
      <c r="BC29" s="171">
        <f t="shared" si="11"/>
        <v>0</v>
      </c>
      <c r="BD29" s="510">
        <f t="shared" si="0"/>
        <v>0</v>
      </c>
      <c r="BE29" s="171">
        <f t="shared" si="1"/>
        <v>0</v>
      </c>
      <c r="BF29" s="171">
        <f t="shared" si="2"/>
        <v>0</v>
      </c>
      <c r="BG29" s="171">
        <f t="shared" si="3"/>
        <v>0</v>
      </c>
      <c r="BH29" s="510">
        <f t="shared" si="4"/>
        <v>0</v>
      </c>
    </row>
    <row r="30" spans="1:60" ht="84.75"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e">
        <f>'Area 23'!AE31</f>
        <v>#N/A</v>
      </c>
      <c r="J30" s="220" t="e">
        <f>'Area 23'!AK31</f>
        <v>#N/A</v>
      </c>
      <c r="K30" s="219" t="e">
        <f>'Area 23'!AX31</f>
        <v>#N/A</v>
      </c>
      <c r="L30" s="220" t="e">
        <f>'Area 23'!BD31</f>
        <v>#N/A</v>
      </c>
      <c r="M30" s="219" t="e">
        <f>'Area 24'!L31</f>
        <v>#N/A</v>
      </c>
      <c r="N30" s="220" t="e">
        <f>'Area 24'!R31</f>
        <v>#N/A</v>
      </c>
      <c r="O30" s="219" t="e">
        <f>'Area 24'!AF31</f>
        <v>#N/A</v>
      </c>
      <c r="P30" s="220" t="e">
        <f>'Area 24'!AL31</f>
        <v>#N/A</v>
      </c>
      <c r="Q30" s="219" t="e">
        <f>'Area 24'!BT31</f>
        <v>#N/A</v>
      </c>
      <c r="R30" s="220" t="e">
        <f>'Area 24'!BZ31</f>
        <v>#N/A</v>
      </c>
      <c r="S30" s="219" t="e">
        <f>'Area 24'!AZ31</f>
        <v>#N/A</v>
      </c>
      <c r="T30" s="220" t="e">
        <f>'Area 24'!BF31</f>
        <v>#N/A</v>
      </c>
      <c r="U30" s="219" t="e">
        <f>'Area 24'!CO31</f>
        <v>#N/A</v>
      </c>
      <c r="V30" s="220" t="e">
        <f>'Area 24'!CU31</f>
        <v>#N/A</v>
      </c>
      <c r="W30" s="219" t="e">
        <f>'Area 24'!DK31</f>
        <v>#N/A</v>
      </c>
      <c r="X30" s="220" t="e">
        <f>'Area 24'!DQ31</f>
        <v>#N/A</v>
      </c>
      <c r="Y30" s="219" t="e">
        <f>'Area 24'!EF31</f>
        <v>#N/A</v>
      </c>
      <c r="Z30" s="219" t="e">
        <f>'Area 24'!EL31</f>
        <v>#N/A</v>
      </c>
      <c r="AA30" s="219" t="e">
        <f>'Area 24'!FA31</f>
        <v>#N/A</v>
      </c>
      <c r="AB30" s="220" t="e">
        <f>'Area 24'!FG31</f>
        <v>#N/A</v>
      </c>
      <c r="AC30" s="219" t="e">
        <f>'Area 24'!FV31</f>
        <v>#N/A</v>
      </c>
      <c r="AD30" s="220" t="e">
        <f>'Area 24'!GB31</f>
        <v>#N/A</v>
      </c>
      <c r="AE30" s="219" t="e">
        <f>'Area 24'!GQ31</f>
        <v>#N/A</v>
      </c>
      <c r="AF30" s="220" t="e">
        <f>'Area 24'!GW31</f>
        <v>#N/A</v>
      </c>
      <c r="AG30" s="219" t="e">
        <f>'Area 25'!L30</f>
        <v>#N/A</v>
      </c>
      <c r="AH30" s="220" t="e">
        <f>'Area 25'!R30</f>
        <v>#N/A</v>
      </c>
      <c r="AI30" s="219" t="e">
        <f>'Area 25'!AE30</f>
        <v>#N/A</v>
      </c>
      <c r="AJ30" s="220" t="e">
        <f>'Area 25'!AK30</f>
        <v>#N/A</v>
      </c>
      <c r="AK30" s="219" t="e">
        <f>'Area 25'!AX30</f>
        <v>#N/A</v>
      </c>
      <c r="AL30" s="220" t="e">
        <f>'Area 25'!BD30</f>
        <v>#N/A</v>
      </c>
      <c r="AM30" s="384" t="e">
        <f>'Area 25'!BQ30</f>
        <v>#N/A</v>
      </c>
      <c r="AN30" s="220" t="e">
        <f>'Area 25'!BW30</f>
        <v>#N/A</v>
      </c>
      <c r="AO30" s="219" t="e">
        <f>'Area 25'!CJ30</f>
        <v>#N/A</v>
      </c>
      <c r="AP30" s="220" t="e">
        <f>'Area 25'!CP30</f>
        <v>#N/A</v>
      </c>
      <c r="AQ30" s="219" t="e">
        <f>'Area 25'!DC30</f>
        <v>#N/A</v>
      </c>
      <c r="AR30" s="220" t="e">
        <f>'Area 25'!DI30</f>
        <v>#N/A</v>
      </c>
      <c r="AS30" s="219" t="e">
        <f>'Area 26'!AE30</f>
        <v>#N/A</v>
      </c>
      <c r="AT30" s="221" t="e">
        <f>'Area 26'!AK30</f>
        <v>#N/A</v>
      </c>
      <c r="AU30" s="222" t="e">
        <f>'Area 26'!M30</f>
        <v>#N/A</v>
      </c>
      <c r="AV30" s="223" t="e">
        <f>'Area 26'!S30</f>
        <v>#N/A</v>
      </c>
      <c r="AW30" s="171">
        <f t="shared" si="5"/>
        <v>4</v>
      </c>
      <c r="AX30" s="171">
        <f t="shared" si="6"/>
        <v>0</v>
      </c>
      <c r="AY30" s="171">
        <f t="shared" si="7"/>
        <v>0</v>
      </c>
      <c r="AZ30" s="171">
        <f t="shared" si="8"/>
        <v>0</v>
      </c>
      <c r="BA30" s="171">
        <f t="shared" si="9"/>
        <v>0</v>
      </c>
      <c r="BB30" s="171">
        <f t="shared" si="10"/>
        <v>0</v>
      </c>
      <c r="BC30" s="171">
        <f t="shared" si="11"/>
        <v>0</v>
      </c>
      <c r="BD30" s="510">
        <f t="shared" si="0"/>
        <v>0</v>
      </c>
      <c r="BE30" s="171">
        <f t="shared" si="1"/>
        <v>0</v>
      </c>
      <c r="BF30" s="171">
        <f t="shared" si="2"/>
        <v>0</v>
      </c>
      <c r="BG30" s="171">
        <f t="shared" si="3"/>
        <v>0</v>
      </c>
      <c r="BH30" s="510">
        <f t="shared" si="4"/>
        <v>0</v>
      </c>
    </row>
    <row r="31" spans="1:60" ht="84.75"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e">
        <f>'Area 23'!AE32</f>
        <v>#N/A</v>
      </c>
      <c r="J31" s="220" t="e">
        <f>'Area 23'!AK32</f>
        <v>#N/A</v>
      </c>
      <c r="K31" s="219" t="e">
        <f>'Area 23'!AX32</f>
        <v>#N/A</v>
      </c>
      <c r="L31" s="220" t="e">
        <f>'Area 23'!BD32</f>
        <v>#N/A</v>
      </c>
      <c r="M31" s="219" t="e">
        <f>'Area 24'!L32</f>
        <v>#N/A</v>
      </c>
      <c r="N31" s="220" t="e">
        <f>'Area 24'!R32</f>
        <v>#N/A</v>
      </c>
      <c r="O31" s="219" t="e">
        <f>'Area 24'!AF32</f>
        <v>#N/A</v>
      </c>
      <c r="P31" s="220" t="e">
        <f>'Area 24'!AL32</f>
        <v>#N/A</v>
      </c>
      <c r="Q31" s="219" t="e">
        <f>'Area 24'!BT32</f>
        <v>#N/A</v>
      </c>
      <c r="R31" s="220" t="e">
        <f>'Area 24'!BZ32</f>
        <v>#N/A</v>
      </c>
      <c r="S31" s="219" t="e">
        <f>'Area 24'!AZ32</f>
        <v>#N/A</v>
      </c>
      <c r="T31" s="220" t="e">
        <f>'Area 24'!BF32</f>
        <v>#N/A</v>
      </c>
      <c r="U31" s="219" t="e">
        <f>'Area 24'!CO32</f>
        <v>#N/A</v>
      </c>
      <c r="V31" s="220" t="e">
        <f>'Area 24'!CU32</f>
        <v>#N/A</v>
      </c>
      <c r="W31" s="219" t="e">
        <f>'Area 24'!DK32</f>
        <v>#N/A</v>
      </c>
      <c r="X31" s="220" t="e">
        <f>'Area 24'!DQ32</f>
        <v>#N/A</v>
      </c>
      <c r="Y31" s="219" t="e">
        <f>'Area 24'!EF32</f>
        <v>#N/A</v>
      </c>
      <c r="Z31" s="219" t="e">
        <f>'Area 24'!EL32</f>
        <v>#N/A</v>
      </c>
      <c r="AA31" s="219" t="e">
        <f>'Area 24'!FA32</f>
        <v>#N/A</v>
      </c>
      <c r="AB31" s="220" t="e">
        <f>'Area 24'!FG32</f>
        <v>#N/A</v>
      </c>
      <c r="AC31" s="219" t="e">
        <f>'Area 24'!FV32</f>
        <v>#N/A</v>
      </c>
      <c r="AD31" s="220" t="e">
        <f>'Area 24'!GB32</f>
        <v>#N/A</v>
      </c>
      <c r="AE31" s="219" t="e">
        <f>'Area 24'!GQ32</f>
        <v>#N/A</v>
      </c>
      <c r="AF31" s="220" t="e">
        <f>'Area 24'!GW32</f>
        <v>#N/A</v>
      </c>
      <c r="AG31" s="219" t="e">
        <f>'Area 25'!L31</f>
        <v>#N/A</v>
      </c>
      <c r="AH31" s="220" t="e">
        <f>'Area 25'!R31</f>
        <v>#N/A</v>
      </c>
      <c r="AI31" s="219" t="e">
        <f>'Area 25'!AE31</f>
        <v>#N/A</v>
      </c>
      <c r="AJ31" s="220" t="e">
        <f>'Area 25'!AK31</f>
        <v>#N/A</v>
      </c>
      <c r="AK31" s="219" t="e">
        <f>'Area 25'!AX31</f>
        <v>#N/A</v>
      </c>
      <c r="AL31" s="220" t="e">
        <f>'Area 25'!BD31</f>
        <v>#N/A</v>
      </c>
      <c r="AM31" s="384" t="e">
        <f>'Area 25'!BQ31</f>
        <v>#N/A</v>
      </c>
      <c r="AN31" s="220" t="e">
        <f>'Area 25'!BW31</f>
        <v>#N/A</v>
      </c>
      <c r="AO31" s="219" t="e">
        <f>'Area 25'!CJ31</f>
        <v>#N/A</v>
      </c>
      <c r="AP31" s="220" t="e">
        <f>'Area 25'!CP31</f>
        <v>#N/A</v>
      </c>
      <c r="AQ31" s="219" t="e">
        <f>'Area 25'!DC31</f>
        <v>#N/A</v>
      </c>
      <c r="AR31" s="220" t="e">
        <f>'Area 25'!DI31</f>
        <v>#N/A</v>
      </c>
      <c r="AS31" s="219" t="e">
        <f>'Area 26'!AE31</f>
        <v>#N/A</v>
      </c>
      <c r="AT31" s="221" t="e">
        <f>'Area 26'!AK31</f>
        <v>#N/A</v>
      </c>
      <c r="AU31" s="222" t="e">
        <f>'Area 26'!M31</f>
        <v>#N/A</v>
      </c>
      <c r="AV31" s="223" t="e">
        <f>'Area 26'!S31</f>
        <v>#N/A</v>
      </c>
      <c r="AW31" s="171">
        <f t="shared" si="5"/>
        <v>4</v>
      </c>
      <c r="AX31" s="171">
        <f t="shared" si="6"/>
        <v>0</v>
      </c>
      <c r="AY31" s="171">
        <f t="shared" si="7"/>
        <v>0</v>
      </c>
      <c r="AZ31" s="171">
        <f t="shared" si="8"/>
        <v>0</v>
      </c>
      <c r="BA31" s="171">
        <f t="shared" si="9"/>
        <v>0</v>
      </c>
      <c r="BB31" s="171">
        <f t="shared" si="10"/>
        <v>0</v>
      </c>
      <c r="BC31" s="171">
        <f t="shared" si="11"/>
        <v>0</v>
      </c>
      <c r="BD31" s="510">
        <f t="shared" si="0"/>
        <v>0</v>
      </c>
      <c r="BE31" s="171">
        <f t="shared" si="1"/>
        <v>0</v>
      </c>
      <c r="BF31" s="171">
        <f t="shared" si="2"/>
        <v>0</v>
      </c>
      <c r="BG31" s="171">
        <f t="shared" si="3"/>
        <v>0</v>
      </c>
      <c r="BH31" s="510">
        <f t="shared" si="4"/>
        <v>0</v>
      </c>
    </row>
    <row r="32" spans="1:60" ht="84.75" customHeight="1">
      <c r="A32" s="152" t="s">
        <v>60</v>
      </c>
      <c r="B32" s="152" t="s">
        <v>54</v>
      </c>
      <c r="C32" s="165" t="s">
        <v>76</v>
      </c>
      <c r="D32" s="168">
        <v>29</v>
      </c>
      <c r="E32" s="219" t="str">
        <f>'Area 23'!BQ33</f>
        <v>Low Priority Data Gap</v>
      </c>
      <c r="F32" s="220" t="str">
        <f>'Area 23'!BW33</f>
        <v>Low Priority Data Gap</v>
      </c>
      <c r="G32" s="219" t="e">
        <f>'Area 23'!L33</f>
        <v>#N/A</v>
      </c>
      <c r="H32" s="220" t="e">
        <f>'Area 23'!R33</f>
        <v>#N/A</v>
      </c>
      <c r="I32" s="219" t="e">
        <f>'Area 23'!AE33</f>
        <v>#N/A</v>
      </c>
      <c r="J32" s="220" t="e">
        <f>'Area 23'!AK33</f>
        <v>#N/A</v>
      </c>
      <c r="K32" s="219" t="e">
        <f>'Area 23'!AX33</f>
        <v>#N/A</v>
      </c>
      <c r="L32" s="220" t="e">
        <f>'Area 23'!BD33</f>
        <v>#N/A</v>
      </c>
      <c r="M32" s="219" t="e">
        <f>'Area 24'!L33</f>
        <v>#N/A</v>
      </c>
      <c r="N32" s="220" t="e">
        <f>'Area 24'!R33</f>
        <v>#N/A</v>
      </c>
      <c r="O32" s="219" t="e">
        <f>'Area 24'!AF33</f>
        <v>#N/A</v>
      </c>
      <c r="P32" s="220" t="e">
        <f>'Area 24'!AL33</f>
        <v>#N/A</v>
      </c>
      <c r="Q32" s="219" t="e">
        <f>'Area 24'!BT33</f>
        <v>#N/A</v>
      </c>
      <c r="R32" s="220" t="e">
        <f>'Area 24'!BZ33</f>
        <v>#N/A</v>
      </c>
      <c r="S32" s="219" t="e">
        <f>'Area 24'!AZ33</f>
        <v>#N/A</v>
      </c>
      <c r="T32" s="220" t="e">
        <f>'Area 24'!BF33</f>
        <v>#N/A</v>
      </c>
      <c r="U32" s="219" t="e">
        <f>'Area 24'!CO33</f>
        <v>#N/A</v>
      </c>
      <c r="V32" s="220" t="e">
        <f>'Area 24'!CU33</f>
        <v>#N/A</v>
      </c>
      <c r="W32" s="219" t="e">
        <f>'Area 24'!DK33</f>
        <v>#N/A</v>
      </c>
      <c r="X32" s="220" t="e">
        <f>'Area 24'!DQ33</f>
        <v>#N/A</v>
      </c>
      <c r="Y32" s="219" t="e">
        <f>'Area 24'!EF33</f>
        <v>#N/A</v>
      </c>
      <c r="Z32" s="219" t="e">
        <f>'Area 24'!EL33</f>
        <v>#N/A</v>
      </c>
      <c r="AA32" s="219" t="e">
        <f>'Area 24'!FA33</f>
        <v>#N/A</v>
      </c>
      <c r="AB32" s="220" t="e">
        <f>'Area 24'!FG33</f>
        <v>#N/A</v>
      </c>
      <c r="AC32" s="219" t="e">
        <f>'Area 24'!FV33</f>
        <v>#N/A</v>
      </c>
      <c r="AD32" s="220" t="e">
        <f>'Area 24'!GB33</f>
        <v>#N/A</v>
      </c>
      <c r="AE32" s="219" t="e">
        <f>'Area 24'!GQ33</f>
        <v>#N/A</v>
      </c>
      <c r="AF32" s="220" t="e">
        <f>'Area 24'!GW33</f>
        <v>#N/A</v>
      </c>
      <c r="AG32" s="219" t="e">
        <f>'Area 25'!L32</f>
        <v>#N/A</v>
      </c>
      <c r="AH32" s="220" t="e">
        <f>'Area 25'!R32</f>
        <v>#N/A</v>
      </c>
      <c r="AI32" s="219" t="e">
        <f>'Area 25'!AE32</f>
        <v>#N/A</v>
      </c>
      <c r="AJ32" s="220" t="e">
        <f>'Area 25'!AK32</f>
        <v>#N/A</v>
      </c>
      <c r="AK32" s="219" t="e">
        <f>'Area 25'!AX32</f>
        <v>#N/A</v>
      </c>
      <c r="AL32" s="220" t="e">
        <f>'Area 25'!BD32</f>
        <v>#N/A</v>
      </c>
      <c r="AM32" s="384" t="e">
        <f>'Area 25'!BQ32</f>
        <v>#N/A</v>
      </c>
      <c r="AN32" s="220" t="e">
        <f>'Area 25'!BW32</f>
        <v>#N/A</v>
      </c>
      <c r="AO32" s="219" t="e">
        <f>'Area 25'!CJ32</f>
        <v>#N/A</v>
      </c>
      <c r="AP32" s="220" t="e">
        <f>'Area 25'!CP32</f>
        <v>#N/A</v>
      </c>
      <c r="AQ32" s="219" t="e">
        <f>'Area 25'!DC32</f>
        <v>#N/A</v>
      </c>
      <c r="AR32" s="220" t="e">
        <f>'Area 25'!DI32</f>
        <v>#N/A</v>
      </c>
      <c r="AS32" s="219" t="e">
        <f>'Area 26'!AE32</f>
        <v>#N/A</v>
      </c>
      <c r="AT32" s="221" t="e">
        <f>'Area 26'!AK32</f>
        <v>#N/A</v>
      </c>
      <c r="AU32" s="222" t="e">
        <f>'Area 26'!M32</f>
        <v>#N/A</v>
      </c>
      <c r="AV32" s="223" t="e">
        <f>'Area 26'!S32</f>
        <v>#N/A</v>
      </c>
      <c r="AW32" s="171">
        <f t="shared" si="5"/>
        <v>0</v>
      </c>
      <c r="AX32" s="171">
        <f t="shared" si="6"/>
        <v>2</v>
      </c>
      <c r="AY32" s="171">
        <f t="shared" si="7"/>
        <v>0</v>
      </c>
      <c r="AZ32" s="171">
        <f t="shared" si="8"/>
        <v>0</v>
      </c>
      <c r="BA32" s="171">
        <f t="shared" si="9"/>
        <v>0</v>
      </c>
      <c r="BB32" s="171">
        <f t="shared" si="10"/>
        <v>0</v>
      </c>
      <c r="BC32" s="171">
        <f t="shared" si="11"/>
        <v>0</v>
      </c>
      <c r="BD32" s="510">
        <f t="shared" si="0"/>
        <v>0</v>
      </c>
      <c r="BE32" s="171">
        <f t="shared" si="1"/>
        <v>0</v>
      </c>
      <c r="BF32" s="171">
        <f t="shared" si="2"/>
        <v>0</v>
      </c>
      <c r="BG32" s="171">
        <f t="shared" si="3"/>
        <v>0</v>
      </c>
      <c r="BH32" s="510">
        <f t="shared" si="4"/>
        <v>0</v>
      </c>
    </row>
    <row r="33" spans="1:60" ht="84.75" customHeight="1">
      <c r="A33" s="152" t="s">
        <v>77</v>
      </c>
      <c r="B33" s="152" t="s">
        <v>39</v>
      </c>
      <c r="C33" s="165" t="s">
        <v>78</v>
      </c>
      <c r="D33" s="168">
        <v>30</v>
      </c>
      <c r="E33" s="219" t="str">
        <f>'Area 23'!BQ34</f>
        <v>High</v>
      </c>
      <c r="F33" s="220" t="str">
        <f>'Area 23'!BW34</f>
        <v>High</v>
      </c>
      <c r="G33" s="219" t="e">
        <f>'Area 23'!L34</f>
        <v>#N/A</v>
      </c>
      <c r="H33" s="220" t="e">
        <f>'Area 23'!R34</f>
        <v>#N/A</v>
      </c>
      <c r="I33" s="219" t="e">
        <f>'Area 23'!AE34</f>
        <v>#N/A</v>
      </c>
      <c r="J33" s="220" t="e">
        <f>'Area 23'!AK34</f>
        <v>#N/A</v>
      </c>
      <c r="K33" s="219" t="e">
        <f>'Area 23'!AX34</f>
        <v>#N/A</v>
      </c>
      <c r="L33" s="220" t="e">
        <f>'Area 23'!BD34</f>
        <v>#N/A</v>
      </c>
      <c r="M33" s="219" t="e">
        <f>'Area 24'!L34</f>
        <v>#N/A</v>
      </c>
      <c r="N33" s="220" t="e">
        <f>'Area 24'!R34</f>
        <v>#N/A</v>
      </c>
      <c r="O33" s="219" t="e">
        <f>'Area 24'!AF34</f>
        <v>#N/A</v>
      </c>
      <c r="P33" s="220" t="e">
        <f>'Area 24'!AL34</f>
        <v>#N/A</v>
      </c>
      <c r="Q33" s="219" t="e">
        <f>'Area 24'!BT34</f>
        <v>#N/A</v>
      </c>
      <c r="R33" s="220" t="e">
        <f>'Area 24'!BZ34</f>
        <v>#N/A</v>
      </c>
      <c r="S33" s="219" t="e">
        <f>'Area 24'!AZ34</f>
        <v>#N/A</v>
      </c>
      <c r="T33" s="220" t="e">
        <f>'Area 24'!BF34</f>
        <v>#N/A</v>
      </c>
      <c r="U33" s="219" t="e">
        <f>'Area 24'!CO34</f>
        <v>#N/A</v>
      </c>
      <c r="V33" s="220" t="e">
        <f>'Area 24'!CU34</f>
        <v>#N/A</v>
      </c>
      <c r="W33" s="219" t="e">
        <f>'Area 24'!DK34</f>
        <v>#N/A</v>
      </c>
      <c r="X33" s="220" t="e">
        <f>'Area 24'!DQ34</f>
        <v>#N/A</v>
      </c>
      <c r="Y33" s="219" t="e">
        <f>'Area 24'!EF34</f>
        <v>#N/A</v>
      </c>
      <c r="Z33" s="219" t="e">
        <f>'Area 24'!EL34</f>
        <v>#N/A</v>
      </c>
      <c r="AA33" s="219" t="e">
        <f>'Area 24'!FA34</f>
        <v>#N/A</v>
      </c>
      <c r="AB33" s="220" t="e">
        <f>'Area 24'!FG34</f>
        <v>#N/A</v>
      </c>
      <c r="AC33" s="219" t="e">
        <f>'Area 24'!FV34</f>
        <v>#N/A</v>
      </c>
      <c r="AD33" s="220" t="e">
        <f>'Area 24'!GB34</f>
        <v>#N/A</v>
      </c>
      <c r="AE33" s="219" t="e">
        <f>'Area 24'!GQ34</f>
        <v>#N/A</v>
      </c>
      <c r="AF33" s="220" t="e">
        <f>'Area 24'!GW34</f>
        <v>#N/A</v>
      </c>
      <c r="AG33" s="219" t="e">
        <f>'Area 25'!L33</f>
        <v>#N/A</v>
      </c>
      <c r="AH33" s="220" t="e">
        <f>'Area 25'!R33</f>
        <v>#N/A</v>
      </c>
      <c r="AI33" s="219" t="e">
        <f>'Area 25'!AE33</f>
        <v>#N/A</v>
      </c>
      <c r="AJ33" s="220" t="e">
        <f>'Area 25'!AK33</f>
        <v>#N/A</v>
      </c>
      <c r="AK33" s="219" t="e">
        <f>'Area 25'!AX33</f>
        <v>#N/A</v>
      </c>
      <c r="AL33" s="220" t="e">
        <f>'Area 25'!BD33</f>
        <v>#N/A</v>
      </c>
      <c r="AM33" s="384" t="e">
        <f>'Area 25'!BQ33</f>
        <v>#N/A</v>
      </c>
      <c r="AN33" s="220" t="e">
        <f>'Area 25'!BW33</f>
        <v>#N/A</v>
      </c>
      <c r="AO33" s="219" t="e">
        <f>'Area 25'!CJ33</f>
        <v>#N/A</v>
      </c>
      <c r="AP33" s="220" t="e">
        <f>'Area 25'!CP33</f>
        <v>#N/A</v>
      </c>
      <c r="AQ33" s="219" t="e">
        <f>'Area 25'!DC33</f>
        <v>#N/A</v>
      </c>
      <c r="AR33" s="220" t="e">
        <f>'Area 25'!DI33</f>
        <v>#N/A</v>
      </c>
      <c r="AS33" s="219" t="e">
        <f>'Area 26'!AE33</f>
        <v>#N/A</v>
      </c>
      <c r="AT33" s="221" t="e">
        <f>'Area 26'!AK33</f>
        <v>#N/A</v>
      </c>
      <c r="AU33" s="222" t="e">
        <f>'Area 26'!M33</f>
        <v>#N/A</v>
      </c>
      <c r="AV33" s="223" t="e">
        <f>'Area 26'!S33</f>
        <v>#N/A</v>
      </c>
      <c r="AW33" s="171">
        <f t="shared" si="5"/>
        <v>0</v>
      </c>
      <c r="AX33" s="171">
        <f t="shared" si="6"/>
        <v>0</v>
      </c>
      <c r="AY33" s="171">
        <f t="shared" si="7"/>
        <v>0</v>
      </c>
      <c r="AZ33" s="171">
        <f t="shared" si="8"/>
        <v>0</v>
      </c>
      <c r="BA33" s="171">
        <f t="shared" si="9"/>
        <v>0</v>
      </c>
      <c r="BB33" s="171">
        <f t="shared" si="10"/>
        <v>2</v>
      </c>
      <c r="BC33" s="171">
        <f t="shared" si="11"/>
        <v>0</v>
      </c>
      <c r="BD33" s="510">
        <f t="shared" si="0"/>
        <v>2</v>
      </c>
      <c r="BE33" s="171">
        <f t="shared" si="1"/>
        <v>0</v>
      </c>
      <c r="BF33" s="171">
        <f t="shared" si="2"/>
        <v>0</v>
      </c>
      <c r="BG33" s="171">
        <f t="shared" si="3"/>
        <v>0</v>
      </c>
      <c r="BH33" s="510">
        <f t="shared" si="4"/>
        <v>0</v>
      </c>
    </row>
    <row r="34" spans="1:60" ht="84.75" customHeight="1">
      <c r="A34" s="152" t="s">
        <v>77</v>
      </c>
      <c r="B34" s="152" t="s">
        <v>39</v>
      </c>
      <c r="C34" s="165" t="s">
        <v>79</v>
      </c>
      <c r="D34" s="168">
        <v>31</v>
      </c>
      <c r="E34" s="219" t="str">
        <f>'Area 23'!BQ35</f>
        <v>Low Priority Data Gap</v>
      </c>
      <c r="F34" s="220" t="str">
        <f>'Area 23'!BW35</f>
        <v>Low Priority Data Gap</v>
      </c>
      <c r="G34" s="219" t="e">
        <f>'Area 23'!L35</f>
        <v>#N/A</v>
      </c>
      <c r="H34" s="220" t="e">
        <f>'Area 23'!R35</f>
        <v>#N/A</v>
      </c>
      <c r="I34" s="219" t="e">
        <f>'Area 23'!AE35</f>
        <v>#N/A</v>
      </c>
      <c r="J34" s="220" t="e">
        <f>'Area 23'!AK35</f>
        <v>#N/A</v>
      </c>
      <c r="K34" s="219" t="e">
        <f>'Area 23'!AX35</f>
        <v>#N/A</v>
      </c>
      <c r="L34" s="220" t="e">
        <f>'Area 23'!BD35</f>
        <v>#N/A</v>
      </c>
      <c r="M34" s="219" t="e">
        <f>'Area 24'!L35</f>
        <v>#N/A</v>
      </c>
      <c r="N34" s="220" t="e">
        <f>'Area 24'!R35</f>
        <v>#N/A</v>
      </c>
      <c r="O34" s="219" t="e">
        <f>'Area 24'!AF35</f>
        <v>#N/A</v>
      </c>
      <c r="P34" s="220" t="e">
        <f>'Area 24'!AL35</f>
        <v>#N/A</v>
      </c>
      <c r="Q34" s="219" t="e">
        <f>'Area 24'!BT35</f>
        <v>#N/A</v>
      </c>
      <c r="R34" s="220" t="e">
        <f>'Area 24'!BZ35</f>
        <v>#N/A</v>
      </c>
      <c r="S34" s="219" t="e">
        <f>'Area 24'!AZ35</f>
        <v>#N/A</v>
      </c>
      <c r="T34" s="220" t="e">
        <f>'Area 24'!BF35</f>
        <v>#N/A</v>
      </c>
      <c r="U34" s="219" t="e">
        <f>'Area 24'!CO35</f>
        <v>#N/A</v>
      </c>
      <c r="V34" s="220" t="e">
        <f>'Area 24'!CU35</f>
        <v>#N/A</v>
      </c>
      <c r="W34" s="219" t="e">
        <f>'Area 24'!DK35</f>
        <v>#N/A</v>
      </c>
      <c r="X34" s="220" t="e">
        <f>'Area 24'!DQ35</f>
        <v>#N/A</v>
      </c>
      <c r="Y34" s="219" t="e">
        <f>'Area 24'!EF35</f>
        <v>#N/A</v>
      </c>
      <c r="Z34" s="219" t="e">
        <f>'Area 24'!EL35</f>
        <v>#N/A</v>
      </c>
      <c r="AA34" s="219" t="e">
        <f>'Area 24'!FA35</f>
        <v>#N/A</v>
      </c>
      <c r="AB34" s="220" t="e">
        <f>'Area 24'!FG35</f>
        <v>#N/A</v>
      </c>
      <c r="AC34" s="219" t="e">
        <f>'Area 24'!FV35</f>
        <v>#N/A</v>
      </c>
      <c r="AD34" s="220" t="e">
        <f>'Area 24'!GB35</f>
        <v>#N/A</v>
      </c>
      <c r="AE34" s="219" t="e">
        <f>'Area 24'!GQ35</f>
        <v>#N/A</v>
      </c>
      <c r="AF34" s="220" t="e">
        <f>'Area 24'!GW35</f>
        <v>#N/A</v>
      </c>
      <c r="AG34" s="219" t="e">
        <f>'Area 25'!L34</f>
        <v>#N/A</v>
      </c>
      <c r="AH34" s="220" t="e">
        <f>'Area 25'!R34</f>
        <v>#N/A</v>
      </c>
      <c r="AI34" s="219" t="e">
        <f>'Area 25'!AE34</f>
        <v>#N/A</v>
      </c>
      <c r="AJ34" s="220" t="e">
        <f>'Area 25'!AK34</f>
        <v>#N/A</v>
      </c>
      <c r="AK34" s="219" t="e">
        <f>'Area 25'!AX34</f>
        <v>#N/A</v>
      </c>
      <c r="AL34" s="220" t="e">
        <f>'Area 25'!BD34</f>
        <v>#N/A</v>
      </c>
      <c r="AM34" s="384" t="e">
        <f>'Area 25'!BQ34</f>
        <v>#N/A</v>
      </c>
      <c r="AN34" s="220" t="e">
        <f>'Area 25'!BW34</f>
        <v>#N/A</v>
      </c>
      <c r="AO34" s="219" t="e">
        <f>'Area 25'!CJ34</f>
        <v>#N/A</v>
      </c>
      <c r="AP34" s="220" t="e">
        <f>'Area 25'!CP34</f>
        <v>#N/A</v>
      </c>
      <c r="AQ34" s="219" t="e">
        <f>'Area 25'!DC34</f>
        <v>#N/A</v>
      </c>
      <c r="AR34" s="220" t="e">
        <f>'Area 25'!DI34</f>
        <v>#N/A</v>
      </c>
      <c r="AS34" s="219" t="e">
        <f>'Area 26'!AE34</f>
        <v>#N/A</v>
      </c>
      <c r="AT34" s="221" t="e">
        <f>'Area 26'!AK34</f>
        <v>#N/A</v>
      </c>
      <c r="AU34" s="222" t="e">
        <f>'Area 26'!M34</f>
        <v>#N/A</v>
      </c>
      <c r="AV34" s="223" t="e">
        <f>'Area 26'!S34</f>
        <v>#N/A</v>
      </c>
      <c r="AW34" s="171">
        <f t="shared" si="5"/>
        <v>0</v>
      </c>
      <c r="AX34" s="171">
        <f t="shared" si="6"/>
        <v>2</v>
      </c>
      <c r="AY34" s="171">
        <f t="shared" si="7"/>
        <v>0</v>
      </c>
      <c r="AZ34" s="171">
        <f t="shared" si="8"/>
        <v>0</v>
      </c>
      <c r="BA34" s="171">
        <f t="shared" si="9"/>
        <v>0</v>
      </c>
      <c r="BB34" s="171">
        <f t="shared" si="10"/>
        <v>0</v>
      </c>
      <c r="BC34" s="171">
        <f t="shared" si="11"/>
        <v>0</v>
      </c>
      <c r="BD34" s="510">
        <f t="shared" si="0"/>
        <v>0</v>
      </c>
      <c r="BE34" s="171">
        <f t="shared" si="1"/>
        <v>0</v>
      </c>
      <c r="BF34" s="171">
        <f t="shared" si="2"/>
        <v>0</v>
      </c>
      <c r="BG34" s="171">
        <f t="shared" si="3"/>
        <v>0</v>
      </c>
      <c r="BH34" s="510">
        <f t="shared" si="4"/>
        <v>0</v>
      </c>
    </row>
    <row r="35" spans="1:60" ht="84.75"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e">
        <f>'Area 23'!AE36</f>
        <v>#N/A</v>
      </c>
      <c r="J35" s="220" t="e">
        <f>'Area 23'!AK36</f>
        <v>#N/A</v>
      </c>
      <c r="K35" s="219" t="e">
        <f>'Area 23'!AX36</f>
        <v>#N/A</v>
      </c>
      <c r="L35" s="220" t="e">
        <f>'Area 23'!BD36</f>
        <v>#N/A</v>
      </c>
      <c r="M35" s="219" t="e">
        <f>'Area 24'!L36</f>
        <v>#N/A</v>
      </c>
      <c r="N35" s="220" t="str">
        <f>'Area 24'!R36</f>
        <v>Low</v>
      </c>
      <c r="O35" s="219" t="e">
        <f>'Area 24'!AF36</f>
        <v>#N/A</v>
      </c>
      <c r="P35" s="220" t="str">
        <f>'Area 24'!AL36</f>
        <v>Low</v>
      </c>
      <c r="Q35" s="219" t="e">
        <f>'Area 24'!BT36</f>
        <v>#N/A</v>
      </c>
      <c r="R35" s="220" t="e">
        <f>'Area 24'!BZ36</f>
        <v>#N/A</v>
      </c>
      <c r="S35" s="219" t="e">
        <f>'Area 24'!AZ36</f>
        <v>#N/A</v>
      </c>
      <c r="T35" s="220" t="e">
        <f>'Area 24'!BF36</f>
        <v>#N/A</v>
      </c>
      <c r="U35" s="219" t="e">
        <f>'Area 24'!CO36</f>
        <v>#N/A</v>
      </c>
      <c r="V35" s="220" t="e">
        <f>'Area 24'!CU36</f>
        <v>#N/A</v>
      </c>
      <c r="W35" s="219" t="e">
        <f>'Area 24'!DK36</f>
        <v>#N/A</v>
      </c>
      <c r="X35" s="220" t="e">
        <f>'Area 24'!DQ36</f>
        <v>#N/A</v>
      </c>
      <c r="Y35" s="219" t="e">
        <f>'Area 24'!EF36</f>
        <v>#N/A</v>
      </c>
      <c r="Z35" s="219" t="e">
        <f>'Area 24'!EL36</f>
        <v>#N/A</v>
      </c>
      <c r="AA35" s="219" t="e">
        <f>'Area 24'!FA36</f>
        <v>#N/A</v>
      </c>
      <c r="AB35" s="220" t="e">
        <f>'Area 24'!FG36</f>
        <v>#N/A</v>
      </c>
      <c r="AC35" s="219" t="e">
        <f>'Area 24'!FV36</f>
        <v>#N/A</v>
      </c>
      <c r="AD35" s="220" t="e">
        <f>'Area 24'!GB36</f>
        <v>#N/A</v>
      </c>
      <c r="AE35" s="219" t="e">
        <f>'Area 24'!GQ36</f>
        <v>#N/A</v>
      </c>
      <c r="AF35" s="220" t="e">
        <f>'Area 24'!GW36</f>
        <v>#N/A</v>
      </c>
      <c r="AG35" s="219" t="e">
        <f>'Area 25'!L35</f>
        <v>#N/A</v>
      </c>
      <c r="AH35" s="220" t="e">
        <f>'Area 25'!R35</f>
        <v>#N/A</v>
      </c>
      <c r="AI35" s="219" t="e">
        <f>'Area 25'!AE35</f>
        <v>#N/A</v>
      </c>
      <c r="AJ35" s="220" t="e">
        <f>'Area 25'!AK35</f>
        <v>#N/A</v>
      </c>
      <c r="AK35" s="219" t="str">
        <f>'Area 25'!AX35</f>
        <v>Low</v>
      </c>
      <c r="AL35" s="220" t="str">
        <f>'Area 25'!BD35</f>
        <v>Low</v>
      </c>
      <c r="AM35" s="384" t="e">
        <f>'Area 25'!BQ35</f>
        <v>#N/A</v>
      </c>
      <c r="AN35" s="220" t="e">
        <f>'Area 25'!BW35</f>
        <v>#N/A</v>
      </c>
      <c r="AO35" s="219" t="e">
        <f>'Area 25'!CJ35</f>
        <v>#N/A</v>
      </c>
      <c r="AP35" s="220" t="e">
        <f>'Area 25'!CP35</f>
        <v>#N/A</v>
      </c>
      <c r="AQ35" s="219" t="e">
        <f>'Area 25'!DC35</f>
        <v>#N/A</v>
      </c>
      <c r="AR35" s="220" t="e">
        <f>'Area 25'!DI35</f>
        <v>#N/A</v>
      </c>
      <c r="AS35" s="219" t="e">
        <f>'Area 26'!AE35</f>
        <v>#N/A</v>
      </c>
      <c r="AT35" s="221" t="e">
        <f>'Area 26'!AK35</f>
        <v>#N/A</v>
      </c>
      <c r="AU35" s="222" t="e">
        <f>'Area 26'!M35</f>
        <v>#N/A</v>
      </c>
      <c r="AV35" s="223" t="e">
        <f>'Area 26'!S35</f>
        <v>#N/A</v>
      </c>
      <c r="AW35" s="171">
        <f t="shared" si="5"/>
        <v>0</v>
      </c>
      <c r="AX35" s="171">
        <f t="shared" si="6"/>
        <v>0</v>
      </c>
      <c r="AY35" s="171">
        <f t="shared" si="7"/>
        <v>4</v>
      </c>
      <c r="AZ35" s="171">
        <f t="shared" si="8"/>
        <v>4</v>
      </c>
      <c r="BA35" s="171">
        <f t="shared" si="9"/>
        <v>0</v>
      </c>
      <c r="BB35" s="171">
        <f t="shared" si="10"/>
        <v>0</v>
      </c>
      <c r="BC35" s="171">
        <f t="shared" si="11"/>
        <v>0</v>
      </c>
      <c r="BD35" s="510">
        <f t="shared" si="0"/>
        <v>0</v>
      </c>
      <c r="BE35" s="171">
        <f t="shared" si="1"/>
        <v>0</v>
      </c>
      <c r="BF35" s="171">
        <f t="shared" si="2"/>
        <v>0</v>
      </c>
      <c r="BG35" s="171">
        <f t="shared" si="3"/>
        <v>0</v>
      </c>
      <c r="BH35" s="510">
        <f t="shared" si="4"/>
        <v>0</v>
      </c>
    </row>
    <row r="36" spans="1:60" ht="84.75"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e">
        <f>'Area 23'!AE37</f>
        <v>#N/A</v>
      </c>
      <c r="J36" s="220" t="e">
        <f>'Area 23'!AK37</f>
        <v>#N/A</v>
      </c>
      <c r="K36" s="219" t="e">
        <f>'Area 23'!AX37</f>
        <v>#N/A</v>
      </c>
      <c r="L36" s="220" t="e">
        <f>'Area 23'!BD37</f>
        <v>#N/A</v>
      </c>
      <c r="M36" s="219" t="e">
        <f>'Area 24'!L37</f>
        <v>#N/A</v>
      </c>
      <c r="N36" s="220" t="e">
        <f>'Area 24'!R37</f>
        <v>#N/A</v>
      </c>
      <c r="O36" s="219" t="e">
        <f>'Area 24'!AF37</f>
        <v>#N/A</v>
      </c>
      <c r="P36" s="220" t="e">
        <f>'Area 24'!AL37</f>
        <v>#N/A</v>
      </c>
      <c r="Q36" s="219" t="e">
        <f>'Area 24'!BT37</f>
        <v>#N/A</v>
      </c>
      <c r="R36" s="220" t="e">
        <f>'Area 24'!BZ37</f>
        <v>#N/A</v>
      </c>
      <c r="S36" s="219" t="e">
        <f>'Area 24'!AZ37</f>
        <v>#N/A</v>
      </c>
      <c r="T36" s="220" t="e">
        <f>'Area 24'!BF37</f>
        <v>#N/A</v>
      </c>
      <c r="U36" s="219" t="e">
        <f>'Area 24'!CO37</f>
        <v>#N/A</v>
      </c>
      <c r="V36" s="220" t="e">
        <f>'Area 24'!CU37</f>
        <v>#N/A</v>
      </c>
      <c r="W36" s="219" t="e">
        <f>'Area 24'!DK37</f>
        <v>#N/A</v>
      </c>
      <c r="X36" s="220" t="e">
        <f>'Area 24'!DQ37</f>
        <v>#N/A</v>
      </c>
      <c r="Y36" s="219" t="e">
        <f>'Area 24'!EF37</f>
        <v>#N/A</v>
      </c>
      <c r="Z36" s="219" t="e">
        <f>'Area 24'!EL37</f>
        <v>#N/A</v>
      </c>
      <c r="AA36" s="219" t="e">
        <f>'Area 24'!FA37</f>
        <v>#N/A</v>
      </c>
      <c r="AB36" s="220" t="e">
        <f>'Area 24'!FG37</f>
        <v>#N/A</v>
      </c>
      <c r="AC36" s="219" t="e">
        <f>'Area 24'!FV37</f>
        <v>#N/A</v>
      </c>
      <c r="AD36" s="220" t="e">
        <f>'Area 24'!GB37</f>
        <v>#N/A</v>
      </c>
      <c r="AE36" s="219" t="e">
        <f>'Area 24'!GQ37</f>
        <v>#N/A</v>
      </c>
      <c r="AF36" s="220" t="e">
        <f>'Area 24'!GW37</f>
        <v>#N/A</v>
      </c>
      <c r="AG36" s="219" t="e">
        <f>'Area 25'!L36</f>
        <v>#N/A</v>
      </c>
      <c r="AH36" s="220" t="e">
        <f>'Area 25'!R36</f>
        <v>#N/A</v>
      </c>
      <c r="AI36" s="219" t="e">
        <f>'Area 25'!AE36</f>
        <v>#N/A</v>
      </c>
      <c r="AJ36" s="220" t="e">
        <f>'Area 25'!AK36</f>
        <v>#N/A</v>
      </c>
      <c r="AK36" s="219" t="e">
        <f>'Area 25'!AX36</f>
        <v>#N/A</v>
      </c>
      <c r="AL36" s="220" t="e">
        <f>'Area 25'!BD36</f>
        <v>#N/A</v>
      </c>
      <c r="AM36" s="384" t="e">
        <f>'Area 25'!BQ36</f>
        <v>#N/A</v>
      </c>
      <c r="AN36" s="220" t="e">
        <f>'Area 25'!BW36</f>
        <v>#N/A</v>
      </c>
      <c r="AO36" s="219" t="e">
        <f>'Area 25'!CJ36</f>
        <v>#N/A</v>
      </c>
      <c r="AP36" s="220" t="e">
        <f>'Area 25'!CP36</f>
        <v>#N/A</v>
      </c>
      <c r="AQ36" s="219" t="e">
        <f>'Area 25'!DC36</f>
        <v>#N/A</v>
      </c>
      <c r="AR36" s="220" t="e">
        <f>'Area 25'!DI36</f>
        <v>#N/A</v>
      </c>
      <c r="AS36" s="219" t="e">
        <f>'Area 26'!AE36</f>
        <v>#N/A</v>
      </c>
      <c r="AT36" s="221" t="e">
        <f>'Area 26'!AK36</f>
        <v>#N/A</v>
      </c>
      <c r="AU36" s="222" t="e">
        <f>'Area 26'!M36</f>
        <v>#N/A</v>
      </c>
      <c r="AV36" s="223" t="e">
        <f>'Area 26'!S36</f>
        <v>#N/A</v>
      </c>
      <c r="AW36" s="171">
        <f t="shared" si="5"/>
        <v>4</v>
      </c>
      <c r="AX36" s="171">
        <f t="shared" si="6"/>
        <v>0</v>
      </c>
      <c r="AY36" s="171">
        <f t="shared" si="7"/>
        <v>0</v>
      </c>
      <c r="AZ36" s="171">
        <f t="shared" si="8"/>
        <v>0</v>
      </c>
      <c r="BA36" s="171">
        <f t="shared" si="9"/>
        <v>0</v>
      </c>
      <c r="BB36" s="171">
        <f t="shared" si="10"/>
        <v>0</v>
      </c>
      <c r="BC36" s="171">
        <f t="shared" si="11"/>
        <v>0</v>
      </c>
      <c r="BD36" s="510">
        <f t="shared" ref="BD36:BD67" si="12">SUM(BA36:BC36)</f>
        <v>0</v>
      </c>
      <c r="BE36" s="171">
        <f t="shared" ref="BE36:BE67" si="13">COUNTIF(I36:AZ36, "Moderate")</f>
        <v>0</v>
      </c>
      <c r="BF36" s="171">
        <f t="shared" ref="BF36:BF67" si="14">COUNTIF(I36:AZ36, "High")</f>
        <v>0</v>
      </c>
      <c r="BG36" s="171">
        <f t="shared" ref="BG36:BG67" si="15">COUNTIF(I36:AZ36, "Very High")</f>
        <v>0</v>
      </c>
      <c r="BH36" s="510">
        <f t="shared" ref="BH36:BH67" si="16">SUM(BE36:BG36)</f>
        <v>0</v>
      </c>
    </row>
    <row r="37" spans="1:60" ht="84.75"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e">
        <f>'Area 23'!AE38</f>
        <v>#N/A</v>
      </c>
      <c r="J37" s="220" t="e">
        <f>'Area 23'!AK38</f>
        <v>#N/A</v>
      </c>
      <c r="K37" s="219" t="e">
        <f>'Area 23'!AX38</f>
        <v>#N/A</v>
      </c>
      <c r="L37" s="220" t="e">
        <f>'Area 23'!BD38</f>
        <v>#N/A</v>
      </c>
      <c r="M37" s="219" t="e">
        <f>'Area 24'!L38</f>
        <v>#N/A</v>
      </c>
      <c r="N37" s="220" t="str">
        <f>'Area 24'!R38</f>
        <v>Low</v>
      </c>
      <c r="O37" s="219" t="e">
        <f>'Area 24'!AF38</f>
        <v>#N/A</v>
      </c>
      <c r="P37" s="220" t="str">
        <f>'Area 24'!AL38</f>
        <v>Low</v>
      </c>
      <c r="Q37" s="219" t="e">
        <f>'Area 24'!BT38</f>
        <v>#N/A</v>
      </c>
      <c r="R37" s="220" t="e">
        <f>'Area 24'!BZ38</f>
        <v>#N/A</v>
      </c>
      <c r="S37" s="219" t="e">
        <f>'Area 24'!AZ38</f>
        <v>#N/A</v>
      </c>
      <c r="T37" s="220" t="e">
        <f>'Area 24'!BF38</f>
        <v>#N/A</v>
      </c>
      <c r="U37" s="219" t="e">
        <f>'Area 24'!CO38</f>
        <v>#N/A</v>
      </c>
      <c r="V37" s="220" t="e">
        <f>'Area 24'!CU38</f>
        <v>#N/A</v>
      </c>
      <c r="W37" s="219" t="e">
        <f>'Area 24'!DK38</f>
        <v>#N/A</v>
      </c>
      <c r="X37" s="220" t="e">
        <f>'Area 24'!DQ38</f>
        <v>#N/A</v>
      </c>
      <c r="Y37" s="219" t="e">
        <f>'Area 24'!EF38</f>
        <v>#N/A</v>
      </c>
      <c r="Z37" s="219" t="e">
        <f>'Area 24'!EL38</f>
        <v>#N/A</v>
      </c>
      <c r="AA37" s="219" t="e">
        <f>'Area 24'!FA38</f>
        <v>#N/A</v>
      </c>
      <c r="AB37" s="220" t="e">
        <f>'Area 24'!FG38</f>
        <v>#N/A</v>
      </c>
      <c r="AC37" s="219" t="e">
        <f>'Area 24'!FV38</f>
        <v>#N/A</v>
      </c>
      <c r="AD37" s="220" t="e">
        <f>'Area 24'!GB38</f>
        <v>#N/A</v>
      </c>
      <c r="AE37" s="219" t="e">
        <f>'Area 24'!GQ38</f>
        <v>#N/A</v>
      </c>
      <c r="AF37" s="220" t="e">
        <f>'Area 24'!GW38</f>
        <v>#N/A</v>
      </c>
      <c r="AG37" s="219" t="e">
        <f>'Area 25'!L37</f>
        <v>#N/A</v>
      </c>
      <c r="AH37" s="220" t="e">
        <f>'Area 25'!R37</f>
        <v>#N/A</v>
      </c>
      <c r="AI37" s="219" t="e">
        <f>'Area 25'!AE37</f>
        <v>#N/A</v>
      </c>
      <c r="AJ37" s="220" t="e">
        <f>'Area 25'!AK37</f>
        <v>#N/A</v>
      </c>
      <c r="AK37" s="219" t="str">
        <f>'Area 25'!AX37</f>
        <v>Low</v>
      </c>
      <c r="AL37" s="220" t="str">
        <f>'Area 25'!BD37</f>
        <v>Low</v>
      </c>
      <c r="AM37" s="384" t="e">
        <f>'Area 25'!BQ37</f>
        <v>#N/A</v>
      </c>
      <c r="AN37" s="220" t="e">
        <f>'Area 25'!BW37</f>
        <v>#N/A</v>
      </c>
      <c r="AO37" s="219" t="e">
        <f>'Area 25'!CJ37</f>
        <v>#N/A</v>
      </c>
      <c r="AP37" s="220" t="e">
        <f>'Area 25'!CP37</f>
        <v>#N/A</v>
      </c>
      <c r="AQ37" s="219" t="e">
        <f>'Area 25'!DC37</f>
        <v>#N/A</v>
      </c>
      <c r="AR37" s="220" t="e">
        <f>'Area 25'!DI37</f>
        <v>#N/A</v>
      </c>
      <c r="AS37" s="219" t="e">
        <f>'Area 26'!AE37</f>
        <v>#N/A</v>
      </c>
      <c r="AT37" s="221" t="e">
        <f>'Area 26'!AK37</f>
        <v>#N/A</v>
      </c>
      <c r="AU37" s="222" t="e">
        <f>'Area 26'!M37</f>
        <v>#N/A</v>
      </c>
      <c r="AV37" s="223" t="e">
        <f>'Area 26'!S37</f>
        <v>#N/A</v>
      </c>
      <c r="AW37" s="171">
        <f t="shared" si="5"/>
        <v>0</v>
      </c>
      <c r="AX37" s="171">
        <f t="shared" si="6"/>
        <v>0</v>
      </c>
      <c r="AY37" s="171">
        <f t="shared" si="7"/>
        <v>4</v>
      </c>
      <c r="AZ37" s="171">
        <f t="shared" si="8"/>
        <v>4</v>
      </c>
      <c r="BA37" s="171">
        <f t="shared" si="9"/>
        <v>0</v>
      </c>
      <c r="BB37" s="171">
        <f t="shared" si="10"/>
        <v>0</v>
      </c>
      <c r="BC37" s="171">
        <f t="shared" si="11"/>
        <v>0</v>
      </c>
      <c r="BD37" s="510">
        <f t="shared" si="12"/>
        <v>0</v>
      </c>
      <c r="BE37" s="171">
        <f t="shared" si="13"/>
        <v>0</v>
      </c>
      <c r="BF37" s="171">
        <f t="shared" si="14"/>
        <v>0</v>
      </c>
      <c r="BG37" s="171">
        <f t="shared" si="15"/>
        <v>0</v>
      </c>
      <c r="BH37" s="510">
        <f t="shared" si="16"/>
        <v>0</v>
      </c>
    </row>
    <row r="38" spans="1:60" ht="84.75" customHeight="1">
      <c r="A38" s="152" t="s">
        <v>77</v>
      </c>
      <c r="B38" s="152" t="s">
        <v>39</v>
      </c>
      <c r="C38" s="165" t="s">
        <v>83</v>
      </c>
      <c r="D38" s="168">
        <v>35</v>
      </c>
      <c r="E38" s="219" t="str">
        <f>'Area 23'!BQ39</f>
        <v>Moderate</v>
      </c>
      <c r="F38" s="220" t="str">
        <f>'Area 23'!BW39</f>
        <v>Moderate</v>
      </c>
      <c r="G38" s="219" t="str">
        <f>'Area 23'!L39</f>
        <v>High Priority Data Gap</v>
      </c>
      <c r="H38" s="220" t="str">
        <f>'Area 23'!R39</f>
        <v>High Priority Data Gap</v>
      </c>
      <c r="I38" s="219" t="e">
        <f>'Area 23'!AE39</f>
        <v>#N/A</v>
      </c>
      <c r="J38" s="220" t="e">
        <f>'Area 23'!AK39</f>
        <v>#N/A</v>
      </c>
      <c r="K38" s="219" t="e">
        <f>'Area 23'!AX39</f>
        <v>#N/A</v>
      </c>
      <c r="L38" s="220" t="e">
        <f>'Area 23'!BD39</f>
        <v>#N/A</v>
      </c>
      <c r="M38" s="219" t="e">
        <f>'Area 24'!L39</f>
        <v>#N/A</v>
      </c>
      <c r="N38" s="220" t="e">
        <f>'Area 24'!R39</f>
        <v>#N/A</v>
      </c>
      <c r="O38" s="219" t="e">
        <f>'Area 24'!AF39</f>
        <v>#N/A</v>
      </c>
      <c r="P38" s="220" t="e">
        <f>'Area 24'!AL39</f>
        <v>#N/A</v>
      </c>
      <c r="Q38" s="219" t="e">
        <f>'Area 24'!BT39</f>
        <v>#N/A</v>
      </c>
      <c r="R38" s="220" t="e">
        <f>'Area 24'!BZ39</f>
        <v>#N/A</v>
      </c>
      <c r="S38" s="219" t="e">
        <f>'Area 24'!AZ39</f>
        <v>#N/A</v>
      </c>
      <c r="T38" s="220" t="e">
        <f>'Area 24'!BF39</f>
        <v>#N/A</v>
      </c>
      <c r="U38" s="219" t="e">
        <f>'Area 24'!CO39</f>
        <v>#N/A</v>
      </c>
      <c r="V38" s="220" t="e">
        <f>'Area 24'!CU39</f>
        <v>#N/A</v>
      </c>
      <c r="W38" s="219" t="e">
        <f>'Area 24'!DK39</f>
        <v>#N/A</v>
      </c>
      <c r="X38" s="220" t="e">
        <f>'Area 24'!DQ39</f>
        <v>#N/A</v>
      </c>
      <c r="Y38" s="219" t="e">
        <f>'Area 24'!EF39</f>
        <v>#N/A</v>
      </c>
      <c r="Z38" s="219" t="e">
        <f>'Area 24'!EL39</f>
        <v>#N/A</v>
      </c>
      <c r="AA38" s="219" t="e">
        <f>'Area 24'!FA39</f>
        <v>#N/A</v>
      </c>
      <c r="AB38" s="220" t="e">
        <f>'Area 24'!FG39</f>
        <v>#N/A</v>
      </c>
      <c r="AC38" s="219" t="e">
        <f>'Area 24'!FV39</f>
        <v>#N/A</v>
      </c>
      <c r="AD38" s="220" t="e">
        <f>'Area 24'!GB39</f>
        <v>#N/A</v>
      </c>
      <c r="AE38" s="219" t="e">
        <f>'Area 24'!GQ39</f>
        <v>#N/A</v>
      </c>
      <c r="AF38" s="220" t="e">
        <f>'Area 24'!GW39</f>
        <v>#N/A</v>
      </c>
      <c r="AG38" s="219" t="e">
        <f>'Area 25'!L38</f>
        <v>#N/A</v>
      </c>
      <c r="AH38" s="220" t="e">
        <f>'Area 25'!R38</f>
        <v>#N/A</v>
      </c>
      <c r="AI38" s="219" t="e">
        <f>'Area 25'!AE38</f>
        <v>#N/A</v>
      </c>
      <c r="AJ38" s="220" t="e">
        <f>'Area 25'!AK38</f>
        <v>#N/A</v>
      </c>
      <c r="AK38" s="219" t="e">
        <f>'Area 25'!AX38</f>
        <v>#N/A</v>
      </c>
      <c r="AL38" s="220" t="e">
        <f>'Area 25'!BD38</f>
        <v>#N/A</v>
      </c>
      <c r="AM38" s="384" t="e">
        <f>'Area 25'!BQ38</f>
        <v>#N/A</v>
      </c>
      <c r="AN38" s="220" t="e">
        <f>'Area 25'!BW38</f>
        <v>#N/A</v>
      </c>
      <c r="AO38" s="219" t="e">
        <f>'Area 25'!CJ38</f>
        <v>#N/A</v>
      </c>
      <c r="AP38" s="220" t="e">
        <f>'Area 25'!CP38</f>
        <v>#N/A</v>
      </c>
      <c r="AQ38" s="219" t="e">
        <f>'Area 25'!DC38</f>
        <v>#N/A</v>
      </c>
      <c r="AR38" s="220" t="e">
        <f>'Area 25'!DI38</f>
        <v>#N/A</v>
      </c>
      <c r="AS38" s="219" t="e">
        <f>'Area 26'!AE38</f>
        <v>#N/A</v>
      </c>
      <c r="AT38" s="221" t="e">
        <f>'Area 26'!AK38</f>
        <v>#N/A</v>
      </c>
      <c r="AU38" s="222" t="e">
        <f>'Area 26'!M38</f>
        <v>#N/A</v>
      </c>
      <c r="AV38" s="223" t="e">
        <f>'Area 26'!S38</f>
        <v>#N/A</v>
      </c>
      <c r="AW38" s="171">
        <f t="shared" si="5"/>
        <v>2</v>
      </c>
      <c r="AX38" s="171">
        <f t="shared" si="6"/>
        <v>0</v>
      </c>
      <c r="AY38" s="171">
        <f t="shared" si="7"/>
        <v>0</v>
      </c>
      <c r="AZ38" s="171">
        <f t="shared" si="8"/>
        <v>0</v>
      </c>
      <c r="BA38" s="171">
        <f t="shared" si="9"/>
        <v>2</v>
      </c>
      <c r="BB38" s="171">
        <f t="shared" si="10"/>
        <v>0</v>
      </c>
      <c r="BC38" s="171">
        <f t="shared" si="11"/>
        <v>0</v>
      </c>
      <c r="BD38" s="510">
        <f t="shared" si="12"/>
        <v>2</v>
      </c>
      <c r="BE38" s="171">
        <f t="shared" si="13"/>
        <v>0</v>
      </c>
      <c r="BF38" s="171">
        <f t="shared" si="14"/>
        <v>0</v>
      </c>
      <c r="BG38" s="171">
        <f t="shared" si="15"/>
        <v>0</v>
      </c>
      <c r="BH38" s="510">
        <f t="shared" si="16"/>
        <v>0</v>
      </c>
    </row>
    <row r="39" spans="1:60" ht="84.75" customHeight="1">
      <c r="A39" s="152" t="s">
        <v>77</v>
      </c>
      <c r="B39" s="152" t="s">
        <v>47</v>
      </c>
      <c r="C39" s="165" t="s">
        <v>84</v>
      </c>
      <c r="D39" s="168">
        <v>36</v>
      </c>
      <c r="E39" s="219" t="str">
        <f>'Area 23'!BQ40</f>
        <v>Very High</v>
      </c>
      <c r="F39" s="220" t="str">
        <f>'Area 23'!BW40</f>
        <v>Very High</v>
      </c>
      <c r="G39" s="219" t="str">
        <f>'Area 23'!L40</f>
        <v>High</v>
      </c>
      <c r="H39" s="220" t="str">
        <f>'Area 23'!R40</f>
        <v>Very High</v>
      </c>
      <c r="I39" s="219" t="e">
        <f>'Area 23'!AE40</f>
        <v>#N/A</v>
      </c>
      <c r="J39" s="220" t="e">
        <f>'Area 23'!AK40</f>
        <v>#N/A</v>
      </c>
      <c r="K39" s="219" t="e">
        <f>'Area 23'!AX40</f>
        <v>#N/A</v>
      </c>
      <c r="L39" s="220" t="e">
        <f>'Area 23'!BD40</f>
        <v>#N/A</v>
      </c>
      <c r="M39" s="219" t="e">
        <f>'Area 24'!L40</f>
        <v>#N/A</v>
      </c>
      <c r="N39" s="220" t="e">
        <f>'Area 24'!R40</f>
        <v>#N/A</v>
      </c>
      <c r="O39" s="219" t="e">
        <f>'Area 24'!AF40</f>
        <v>#N/A</v>
      </c>
      <c r="P39" s="220" t="e">
        <f>'Area 24'!AL40</f>
        <v>#N/A</v>
      </c>
      <c r="Q39" s="219" t="e">
        <f>'Area 24'!BT40</f>
        <v>#N/A</v>
      </c>
      <c r="R39" s="220" t="e">
        <f>'Area 24'!BZ40</f>
        <v>#N/A</v>
      </c>
      <c r="S39" s="219" t="e">
        <f>'Area 24'!AZ40</f>
        <v>#N/A</v>
      </c>
      <c r="T39" s="220" t="e">
        <f>'Area 24'!BF40</f>
        <v>#N/A</v>
      </c>
      <c r="U39" s="219" t="e">
        <f>'Area 24'!CO40</f>
        <v>#N/A</v>
      </c>
      <c r="V39" s="220" t="e">
        <f>'Area 24'!CU40</f>
        <v>#N/A</v>
      </c>
      <c r="W39" s="219" t="e">
        <f>'Area 24'!DK40</f>
        <v>#N/A</v>
      </c>
      <c r="X39" s="220" t="e">
        <f>'Area 24'!DQ40</f>
        <v>#N/A</v>
      </c>
      <c r="Y39" s="219" t="e">
        <f>'Area 24'!EF40</f>
        <v>#N/A</v>
      </c>
      <c r="Z39" s="219" t="e">
        <f>'Area 24'!EL40</f>
        <v>#N/A</v>
      </c>
      <c r="AA39" s="219" t="e">
        <f>'Area 24'!FA40</f>
        <v>#N/A</v>
      </c>
      <c r="AB39" s="220" t="e">
        <f>'Area 24'!FG40</f>
        <v>#N/A</v>
      </c>
      <c r="AC39" s="219" t="e">
        <f>'Area 24'!FV40</f>
        <v>#N/A</v>
      </c>
      <c r="AD39" s="220" t="e">
        <f>'Area 24'!GB40</f>
        <v>#N/A</v>
      </c>
      <c r="AE39" s="219" t="e">
        <f>'Area 24'!GQ40</f>
        <v>#N/A</v>
      </c>
      <c r="AF39" s="220" t="e">
        <f>'Area 24'!GW40</f>
        <v>#N/A</v>
      </c>
      <c r="AG39" s="219" t="e">
        <f>'Area 25'!L39</f>
        <v>#N/A</v>
      </c>
      <c r="AH39" s="220" t="e">
        <f>'Area 25'!R39</f>
        <v>#N/A</v>
      </c>
      <c r="AI39" s="219" t="e">
        <f>'Area 25'!AE39</f>
        <v>#N/A</v>
      </c>
      <c r="AJ39" s="220" t="e">
        <f>'Area 25'!AK39</f>
        <v>#N/A</v>
      </c>
      <c r="AK39" s="219" t="e">
        <f>'Area 25'!AX39</f>
        <v>#N/A</v>
      </c>
      <c r="AL39" s="220" t="e">
        <f>'Area 25'!BD39</f>
        <v>#N/A</v>
      </c>
      <c r="AM39" s="384" t="e">
        <f>'Area 25'!BQ39</f>
        <v>#N/A</v>
      </c>
      <c r="AN39" s="220" t="e">
        <f>'Area 25'!BW39</f>
        <v>#N/A</v>
      </c>
      <c r="AO39" s="219" t="e">
        <f>'Area 25'!CJ39</f>
        <v>#N/A</v>
      </c>
      <c r="AP39" s="220" t="e">
        <f>'Area 25'!CP39</f>
        <v>#N/A</v>
      </c>
      <c r="AQ39" s="219" t="e">
        <f>'Area 25'!DC39</f>
        <v>#N/A</v>
      </c>
      <c r="AR39" s="220" t="e">
        <f>'Area 25'!DI39</f>
        <v>#N/A</v>
      </c>
      <c r="AS39" s="219" t="e">
        <f>'Area 26'!AE39</f>
        <v>#N/A</v>
      </c>
      <c r="AT39" s="221" t="e">
        <f>'Area 26'!AK39</f>
        <v>#N/A</v>
      </c>
      <c r="AU39" s="222" t="e">
        <f>'Area 26'!M39</f>
        <v>#N/A</v>
      </c>
      <c r="AV39" s="223" t="e">
        <f>'Area 26'!S39</f>
        <v>#N/A</v>
      </c>
      <c r="AW39" s="171">
        <f t="shared" si="5"/>
        <v>0</v>
      </c>
      <c r="AX39" s="171">
        <f t="shared" si="6"/>
        <v>0</v>
      </c>
      <c r="AY39" s="171">
        <f t="shared" si="7"/>
        <v>0</v>
      </c>
      <c r="AZ39" s="171">
        <f t="shared" si="8"/>
        <v>0</v>
      </c>
      <c r="BA39" s="171">
        <f t="shared" si="9"/>
        <v>0</v>
      </c>
      <c r="BB39" s="171">
        <f t="shared" si="10"/>
        <v>1</v>
      </c>
      <c r="BC39" s="171">
        <f t="shared" si="11"/>
        <v>3</v>
      </c>
      <c r="BD39" s="510">
        <f t="shared" si="12"/>
        <v>4</v>
      </c>
      <c r="BE39" s="171">
        <f t="shared" si="13"/>
        <v>0</v>
      </c>
      <c r="BF39" s="171">
        <f t="shared" si="14"/>
        <v>0</v>
      </c>
      <c r="BG39" s="171">
        <f t="shared" si="15"/>
        <v>0</v>
      </c>
      <c r="BH39" s="510">
        <f t="shared" si="16"/>
        <v>0</v>
      </c>
    </row>
    <row r="40" spans="1:60" ht="84.75" customHeight="1">
      <c r="A40" s="152" t="s">
        <v>77</v>
      </c>
      <c r="B40" s="152" t="s">
        <v>47</v>
      </c>
      <c r="C40" s="165" t="s">
        <v>85</v>
      </c>
      <c r="D40" s="168">
        <v>37</v>
      </c>
      <c r="E40" s="219" t="str">
        <f>'Area 23'!BQ41</f>
        <v>Very High</v>
      </c>
      <c r="F40" s="220" t="str">
        <f>'Area 23'!BW41</f>
        <v>Very High</v>
      </c>
      <c r="G40" s="219" t="str">
        <f>'Area 23'!L41</f>
        <v>High</v>
      </c>
      <c r="H40" s="220" t="str">
        <f>'Area 23'!R41</f>
        <v>Very High</v>
      </c>
      <c r="I40" s="219" t="e">
        <f>'Area 23'!AE41</f>
        <v>#N/A</v>
      </c>
      <c r="J40" s="220" t="e">
        <f>'Area 23'!AK41</f>
        <v>#N/A</v>
      </c>
      <c r="K40" s="219" t="e">
        <f>'Area 23'!AX41</f>
        <v>#N/A</v>
      </c>
      <c r="L40" s="220" t="e">
        <f>'Area 23'!BD41</f>
        <v>#N/A</v>
      </c>
      <c r="M40" s="219" t="e">
        <f>'Area 24'!L41</f>
        <v>#N/A</v>
      </c>
      <c r="N40" s="220" t="e">
        <f>'Area 24'!R41</f>
        <v>#N/A</v>
      </c>
      <c r="O40" s="219" t="e">
        <f>'Area 24'!AF41</f>
        <v>#N/A</v>
      </c>
      <c r="P40" s="220" t="e">
        <f>'Area 24'!AL41</f>
        <v>#N/A</v>
      </c>
      <c r="Q40" s="219" t="e">
        <f>'Area 24'!BT41</f>
        <v>#N/A</v>
      </c>
      <c r="R40" s="220" t="e">
        <f>'Area 24'!BZ41</f>
        <v>#N/A</v>
      </c>
      <c r="S40" s="219" t="e">
        <f>'Area 24'!AZ41</f>
        <v>#N/A</v>
      </c>
      <c r="T40" s="220" t="e">
        <f>'Area 24'!BF41</f>
        <v>#N/A</v>
      </c>
      <c r="U40" s="219" t="e">
        <f>'Area 24'!CO41</f>
        <v>#N/A</v>
      </c>
      <c r="V40" s="220" t="e">
        <f>'Area 24'!CU41</f>
        <v>#N/A</v>
      </c>
      <c r="W40" s="219" t="e">
        <f>'Area 24'!DK41</f>
        <v>#N/A</v>
      </c>
      <c r="X40" s="220" t="e">
        <f>'Area 24'!DQ41</f>
        <v>#N/A</v>
      </c>
      <c r="Y40" s="219" t="e">
        <f>'Area 24'!EF41</f>
        <v>#N/A</v>
      </c>
      <c r="Z40" s="219" t="e">
        <f>'Area 24'!EL41</f>
        <v>#N/A</v>
      </c>
      <c r="AA40" s="219" t="e">
        <f>'Area 24'!FA41</f>
        <v>#N/A</v>
      </c>
      <c r="AB40" s="220" t="e">
        <f>'Area 24'!FG41</f>
        <v>#N/A</v>
      </c>
      <c r="AC40" s="219" t="e">
        <f>'Area 24'!FV41</f>
        <v>#N/A</v>
      </c>
      <c r="AD40" s="220" t="e">
        <f>'Area 24'!GB41</f>
        <v>#N/A</v>
      </c>
      <c r="AE40" s="219" t="e">
        <f>'Area 24'!GQ41</f>
        <v>#N/A</v>
      </c>
      <c r="AF40" s="220" t="e">
        <f>'Area 24'!GW41</f>
        <v>#N/A</v>
      </c>
      <c r="AG40" s="219" t="e">
        <f>'Area 25'!L40</f>
        <v>#N/A</v>
      </c>
      <c r="AH40" s="220" t="e">
        <f>'Area 25'!R40</f>
        <v>#N/A</v>
      </c>
      <c r="AI40" s="219" t="e">
        <f>'Area 25'!AE40</f>
        <v>#N/A</v>
      </c>
      <c r="AJ40" s="220" t="e">
        <f>'Area 25'!AK40</f>
        <v>#N/A</v>
      </c>
      <c r="AK40" s="219" t="e">
        <f>'Area 25'!AX40</f>
        <v>#N/A</v>
      </c>
      <c r="AL40" s="220" t="e">
        <f>'Area 25'!BD40</f>
        <v>#N/A</v>
      </c>
      <c r="AM40" s="384" t="e">
        <f>'Area 25'!BQ40</f>
        <v>#N/A</v>
      </c>
      <c r="AN40" s="220" t="e">
        <f>'Area 25'!BW40</f>
        <v>#N/A</v>
      </c>
      <c r="AO40" s="219" t="e">
        <f>'Area 25'!CJ40</f>
        <v>#N/A</v>
      </c>
      <c r="AP40" s="220" t="e">
        <f>'Area 25'!CP40</f>
        <v>#N/A</v>
      </c>
      <c r="AQ40" s="219" t="e">
        <f>'Area 25'!DC40</f>
        <v>#N/A</v>
      </c>
      <c r="AR40" s="220" t="e">
        <f>'Area 25'!DI40</f>
        <v>#N/A</v>
      </c>
      <c r="AS40" s="219" t="e">
        <f>'Area 26'!AE40</f>
        <v>#N/A</v>
      </c>
      <c r="AT40" s="221" t="e">
        <f>'Area 26'!AK40</f>
        <v>#N/A</v>
      </c>
      <c r="AU40" s="222" t="e">
        <f>'Area 26'!M40</f>
        <v>#N/A</v>
      </c>
      <c r="AV40" s="223" t="e">
        <f>'Area 26'!S40</f>
        <v>#N/A</v>
      </c>
      <c r="AW40" s="171">
        <f t="shared" si="5"/>
        <v>0</v>
      </c>
      <c r="AX40" s="171">
        <f t="shared" si="6"/>
        <v>0</v>
      </c>
      <c r="AY40" s="171">
        <f t="shared" si="7"/>
        <v>0</v>
      </c>
      <c r="AZ40" s="171">
        <f t="shared" si="8"/>
        <v>0</v>
      </c>
      <c r="BA40" s="171">
        <f t="shared" si="9"/>
        <v>0</v>
      </c>
      <c r="BB40" s="171">
        <f t="shared" si="10"/>
        <v>1</v>
      </c>
      <c r="BC40" s="171">
        <f t="shared" si="11"/>
        <v>3</v>
      </c>
      <c r="BD40" s="510">
        <f t="shared" si="12"/>
        <v>4</v>
      </c>
      <c r="BE40" s="171">
        <f t="shared" si="13"/>
        <v>0</v>
      </c>
      <c r="BF40" s="171">
        <f t="shared" si="14"/>
        <v>0</v>
      </c>
      <c r="BG40" s="171">
        <f t="shared" si="15"/>
        <v>0</v>
      </c>
      <c r="BH40" s="510">
        <f t="shared" si="16"/>
        <v>0</v>
      </c>
    </row>
    <row r="41" spans="1:60" ht="84.75" customHeight="1">
      <c r="A41" s="152" t="s">
        <v>77</v>
      </c>
      <c r="B41" s="152" t="s">
        <v>47</v>
      </c>
      <c r="C41" s="165" t="s">
        <v>86</v>
      </c>
      <c r="D41" s="168">
        <v>38</v>
      </c>
      <c r="E41" s="219" t="str">
        <f>'Area 23'!BQ42</f>
        <v>Very High</v>
      </c>
      <c r="F41" s="220" t="str">
        <f>'Area 23'!BW42</f>
        <v>Moderate</v>
      </c>
      <c r="G41" s="219" t="str">
        <f>'Area 23'!L42</f>
        <v>Very Low</v>
      </c>
      <c r="H41" s="220" t="str">
        <f>'Area 23'!R42</f>
        <v>Low</v>
      </c>
      <c r="I41" s="219" t="e">
        <f>'Area 23'!AE42</f>
        <v>#N/A</v>
      </c>
      <c r="J41" s="220" t="e">
        <f>'Area 23'!AK42</f>
        <v>#N/A</v>
      </c>
      <c r="K41" s="219" t="e">
        <f>'Area 23'!AX42</f>
        <v>#N/A</v>
      </c>
      <c r="L41" s="220" t="e">
        <f>'Area 23'!BD42</f>
        <v>#N/A</v>
      </c>
      <c r="M41" s="219" t="e">
        <f>'Area 24'!L42</f>
        <v>#N/A</v>
      </c>
      <c r="N41" s="220" t="e">
        <f>'Area 24'!R42</f>
        <v>#N/A</v>
      </c>
      <c r="O41" s="219" t="e">
        <f>'Area 24'!AF42</f>
        <v>#N/A</v>
      </c>
      <c r="P41" s="220" t="e">
        <f>'Area 24'!AL42</f>
        <v>#N/A</v>
      </c>
      <c r="Q41" s="219" t="e">
        <f>'Area 24'!BT42</f>
        <v>#N/A</v>
      </c>
      <c r="R41" s="220" t="e">
        <f>'Area 24'!BZ42</f>
        <v>#N/A</v>
      </c>
      <c r="S41" s="219" t="e">
        <f>'Area 24'!AZ42</f>
        <v>#N/A</v>
      </c>
      <c r="T41" s="220" t="e">
        <f>'Area 24'!BF42</f>
        <v>#N/A</v>
      </c>
      <c r="U41" s="219" t="e">
        <f>'Area 24'!CO42</f>
        <v>#N/A</v>
      </c>
      <c r="V41" s="220" t="e">
        <f>'Area 24'!CU42</f>
        <v>#N/A</v>
      </c>
      <c r="W41" s="219" t="e">
        <f>'Area 24'!DK42</f>
        <v>#N/A</v>
      </c>
      <c r="X41" s="220" t="e">
        <f>'Area 24'!DQ42</f>
        <v>#N/A</v>
      </c>
      <c r="Y41" s="219" t="e">
        <f>'Area 24'!EF42</f>
        <v>#N/A</v>
      </c>
      <c r="Z41" s="219" t="e">
        <f>'Area 24'!EL42</f>
        <v>#N/A</v>
      </c>
      <c r="AA41" s="219" t="e">
        <f>'Area 24'!FA42</f>
        <v>#N/A</v>
      </c>
      <c r="AB41" s="220" t="e">
        <f>'Area 24'!FG42</f>
        <v>#N/A</v>
      </c>
      <c r="AC41" s="219" t="e">
        <f>'Area 24'!FV42</f>
        <v>#N/A</v>
      </c>
      <c r="AD41" s="220" t="e">
        <f>'Area 24'!GB42</f>
        <v>#N/A</v>
      </c>
      <c r="AE41" s="219" t="e">
        <f>'Area 24'!GQ42</f>
        <v>#N/A</v>
      </c>
      <c r="AF41" s="220" t="e">
        <f>'Area 24'!GW42</f>
        <v>#N/A</v>
      </c>
      <c r="AG41" s="219" t="e">
        <f>'Area 25'!L41</f>
        <v>#N/A</v>
      </c>
      <c r="AH41" s="220" t="e">
        <f>'Area 25'!R41</f>
        <v>#N/A</v>
      </c>
      <c r="AI41" s="219" t="e">
        <f>'Area 25'!AE41</f>
        <v>#N/A</v>
      </c>
      <c r="AJ41" s="220" t="e">
        <f>'Area 25'!AK41</f>
        <v>#N/A</v>
      </c>
      <c r="AK41" s="219" t="e">
        <f>'Area 25'!AX41</f>
        <v>#N/A</v>
      </c>
      <c r="AL41" s="220" t="e">
        <f>'Area 25'!BD41</f>
        <v>#N/A</v>
      </c>
      <c r="AM41" s="384" t="e">
        <f>'Area 25'!BQ41</f>
        <v>#N/A</v>
      </c>
      <c r="AN41" s="220" t="e">
        <f>'Area 25'!BW41</f>
        <v>#N/A</v>
      </c>
      <c r="AO41" s="219" t="e">
        <f>'Area 25'!CJ41</f>
        <v>#N/A</v>
      </c>
      <c r="AP41" s="220" t="e">
        <f>'Area 25'!CP41</f>
        <v>#N/A</v>
      </c>
      <c r="AQ41" s="219" t="e">
        <f>'Area 25'!DC41</f>
        <v>#N/A</v>
      </c>
      <c r="AR41" s="220" t="e">
        <f>'Area 25'!DI41</f>
        <v>#N/A</v>
      </c>
      <c r="AS41" s="219" t="e">
        <f>'Area 26'!AE41</f>
        <v>#N/A</v>
      </c>
      <c r="AT41" s="221" t="e">
        <f>'Area 26'!AK41</f>
        <v>#N/A</v>
      </c>
      <c r="AU41" s="222" t="e">
        <f>'Area 26'!M41</f>
        <v>#N/A</v>
      </c>
      <c r="AV41" s="223" t="e">
        <f>'Area 26'!S41</f>
        <v>#N/A</v>
      </c>
      <c r="AW41" s="171">
        <f t="shared" si="5"/>
        <v>0</v>
      </c>
      <c r="AX41" s="171">
        <f t="shared" si="6"/>
        <v>0</v>
      </c>
      <c r="AY41" s="171">
        <f t="shared" si="7"/>
        <v>1</v>
      </c>
      <c r="AZ41" s="171">
        <f t="shared" si="8"/>
        <v>1</v>
      </c>
      <c r="BA41" s="171">
        <f t="shared" si="9"/>
        <v>1</v>
      </c>
      <c r="BB41" s="171">
        <f t="shared" si="10"/>
        <v>0</v>
      </c>
      <c r="BC41" s="171">
        <f t="shared" si="11"/>
        <v>1</v>
      </c>
      <c r="BD41" s="510">
        <f t="shared" si="12"/>
        <v>2</v>
      </c>
      <c r="BE41" s="171">
        <f t="shared" si="13"/>
        <v>0</v>
      </c>
      <c r="BF41" s="171">
        <f t="shared" si="14"/>
        <v>0</v>
      </c>
      <c r="BG41" s="171">
        <f t="shared" si="15"/>
        <v>0</v>
      </c>
      <c r="BH41" s="510">
        <f t="shared" si="16"/>
        <v>0</v>
      </c>
    </row>
    <row r="42" spans="1:60" ht="84.75" customHeight="1">
      <c r="A42" s="152" t="s">
        <v>77</v>
      </c>
      <c r="B42" s="152" t="s">
        <v>47</v>
      </c>
      <c r="C42" s="165" t="s">
        <v>87</v>
      </c>
      <c r="D42" s="168">
        <v>39</v>
      </c>
      <c r="E42" s="219" t="str">
        <f>'Area 23'!BQ43</f>
        <v>Low</v>
      </c>
      <c r="F42" s="220" t="str">
        <f>'Area 23'!BW43</f>
        <v>Low</v>
      </c>
      <c r="G42" s="219" t="str">
        <f>'Area 23'!L43</f>
        <v>Very Low</v>
      </c>
      <c r="H42" s="220" t="str">
        <f>'Area 23'!R43</f>
        <v>Low</v>
      </c>
      <c r="I42" s="219" t="e">
        <f>'Area 23'!AE43</f>
        <v>#N/A</v>
      </c>
      <c r="J42" s="220" t="e">
        <f>'Area 23'!AK43</f>
        <v>#N/A</v>
      </c>
      <c r="K42" s="219" t="e">
        <f>'Area 23'!AX43</f>
        <v>#N/A</v>
      </c>
      <c r="L42" s="220" t="e">
        <f>'Area 23'!BD43</f>
        <v>#N/A</v>
      </c>
      <c r="M42" s="219" t="e">
        <f>'Area 24'!L43</f>
        <v>#N/A</v>
      </c>
      <c r="N42" s="220" t="e">
        <f>'Area 24'!R43</f>
        <v>#N/A</v>
      </c>
      <c r="O42" s="219" t="e">
        <f>'Area 24'!AF43</f>
        <v>#N/A</v>
      </c>
      <c r="P42" s="220" t="e">
        <f>'Area 24'!AL43</f>
        <v>#N/A</v>
      </c>
      <c r="Q42" s="219" t="e">
        <f>'Area 24'!BT43</f>
        <v>#N/A</v>
      </c>
      <c r="R42" s="220" t="e">
        <f>'Area 24'!BZ43</f>
        <v>#N/A</v>
      </c>
      <c r="S42" s="219" t="e">
        <f>'Area 24'!AZ43</f>
        <v>#N/A</v>
      </c>
      <c r="T42" s="220" t="e">
        <f>'Area 24'!BF43</f>
        <v>#N/A</v>
      </c>
      <c r="U42" s="219" t="e">
        <f>'Area 24'!CO43</f>
        <v>#N/A</v>
      </c>
      <c r="V42" s="220" t="e">
        <f>'Area 24'!CU43</f>
        <v>#N/A</v>
      </c>
      <c r="W42" s="219" t="e">
        <f>'Area 24'!DK43</f>
        <v>#N/A</v>
      </c>
      <c r="X42" s="220" t="e">
        <f>'Area 24'!DQ43</f>
        <v>#N/A</v>
      </c>
      <c r="Y42" s="219" t="e">
        <f>'Area 24'!EF43</f>
        <v>#N/A</v>
      </c>
      <c r="Z42" s="219" t="e">
        <f>'Area 24'!EL43</f>
        <v>#N/A</v>
      </c>
      <c r="AA42" s="219" t="e">
        <f>'Area 24'!FA43</f>
        <v>#N/A</v>
      </c>
      <c r="AB42" s="220" t="e">
        <f>'Area 24'!FG43</f>
        <v>#N/A</v>
      </c>
      <c r="AC42" s="219" t="e">
        <f>'Area 24'!FV43</f>
        <v>#N/A</v>
      </c>
      <c r="AD42" s="220" t="e">
        <f>'Area 24'!GB43</f>
        <v>#N/A</v>
      </c>
      <c r="AE42" s="219" t="e">
        <f>'Area 24'!GQ43</f>
        <v>#N/A</v>
      </c>
      <c r="AF42" s="220" t="e">
        <f>'Area 24'!GW43</f>
        <v>#N/A</v>
      </c>
      <c r="AG42" s="219" t="e">
        <f>'Area 25'!L42</f>
        <v>#N/A</v>
      </c>
      <c r="AH42" s="220" t="e">
        <f>'Area 25'!R42</f>
        <v>#N/A</v>
      </c>
      <c r="AI42" s="219" t="e">
        <f>'Area 25'!AE42</f>
        <v>#N/A</v>
      </c>
      <c r="AJ42" s="220" t="e">
        <f>'Area 25'!AK42</f>
        <v>#N/A</v>
      </c>
      <c r="AK42" s="219" t="e">
        <f>'Area 25'!AX42</f>
        <v>#N/A</v>
      </c>
      <c r="AL42" s="220" t="e">
        <f>'Area 25'!BD42</f>
        <v>#N/A</v>
      </c>
      <c r="AM42" s="384" t="e">
        <f>'Area 25'!BQ42</f>
        <v>#N/A</v>
      </c>
      <c r="AN42" s="220" t="e">
        <f>'Area 25'!BW42</f>
        <v>#N/A</v>
      </c>
      <c r="AO42" s="219" t="e">
        <f>'Area 25'!CJ42</f>
        <v>#N/A</v>
      </c>
      <c r="AP42" s="220" t="e">
        <f>'Area 25'!CP42</f>
        <v>#N/A</v>
      </c>
      <c r="AQ42" s="219" t="e">
        <f>'Area 25'!DC42</f>
        <v>#N/A</v>
      </c>
      <c r="AR42" s="220" t="e">
        <f>'Area 25'!DI42</f>
        <v>#N/A</v>
      </c>
      <c r="AS42" s="219" t="e">
        <f>'Area 26'!AE42</f>
        <v>#N/A</v>
      </c>
      <c r="AT42" s="221" t="e">
        <f>'Area 26'!AK42</f>
        <v>#N/A</v>
      </c>
      <c r="AU42" s="222" t="e">
        <f>'Area 26'!M42</f>
        <v>#N/A</v>
      </c>
      <c r="AV42" s="223" t="e">
        <f>'Area 26'!S42</f>
        <v>#N/A</v>
      </c>
      <c r="AW42" s="171">
        <f t="shared" si="5"/>
        <v>0</v>
      </c>
      <c r="AX42" s="171">
        <f t="shared" si="6"/>
        <v>0</v>
      </c>
      <c r="AY42" s="171">
        <f t="shared" si="7"/>
        <v>1</v>
      </c>
      <c r="AZ42" s="171">
        <f t="shared" si="8"/>
        <v>3</v>
      </c>
      <c r="BA42" s="171">
        <f t="shared" si="9"/>
        <v>0</v>
      </c>
      <c r="BB42" s="171">
        <f t="shared" si="10"/>
        <v>0</v>
      </c>
      <c r="BC42" s="171">
        <f t="shared" si="11"/>
        <v>0</v>
      </c>
      <c r="BD42" s="510">
        <f t="shared" si="12"/>
        <v>0</v>
      </c>
      <c r="BE42" s="171">
        <f t="shared" si="13"/>
        <v>0</v>
      </c>
      <c r="BF42" s="171">
        <f t="shared" si="14"/>
        <v>0</v>
      </c>
      <c r="BG42" s="171">
        <f t="shared" si="15"/>
        <v>0</v>
      </c>
      <c r="BH42" s="510">
        <f t="shared" si="16"/>
        <v>0</v>
      </c>
    </row>
    <row r="43" spans="1:60" ht="84.75" customHeight="1">
      <c r="A43" s="152" t="s">
        <v>77</v>
      </c>
      <c r="B43" s="152" t="s">
        <v>54</v>
      </c>
      <c r="C43" s="165" t="s">
        <v>88</v>
      </c>
      <c r="D43" s="168">
        <v>40</v>
      </c>
      <c r="E43" s="219" t="str">
        <f>'Area 23'!BQ44</f>
        <v>Low Priority Data Gap</v>
      </c>
      <c r="F43" s="220" t="str">
        <f>'Area 23'!BW44</f>
        <v>Low Priority Data Gap</v>
      </c>
      <c r="G43" s="219" t="e">
        <f>'Area 23'!L44</f>
        <v>#N/A</v>
      </c>
      <c r="H43" s="220" t="e">
        <f>'Area 23'!R44</f>
        <v>#N/A</v>
      </c>
      <c r="I43" s="219" t="e">
        <f>'Area 23'!AE44</f>
        <v>#N/A</v>
      </c>
      <c r="J43" s="220" t="e">
        <f>'Area 23'!AK44</f>
        <v>#N/A</v>
      </c>
      <c r="K43" s="219" t="e">
        <f>'Area 23'!AX44</f>
        <v>#N/A</v>
      </c>
      <c r="L43" s="220" t="e">
        <f>'Area 23'!BD44</f>
        <v>#N/A</v>
      </c>
      <c r="M43" s="219" t="e">
        <f>'Area 24'!L44</f>
        <v>#N/A</v>
      </c>
      <c r="N43" s="220" t="e">
        <f>'Area 24'!R44</f>
        <v>#N/A</v>
      </c>
      <c r="O43" s="219" t="e">
        <f>'Area 24'!AF44</f>
        <v>#N/A</v>
      </c>
      <c r="P43" s="220" t="e">
        <f>'Area 24'!AL44</f>
        <v>#N/A</v>
      </c>
      <c r="Q43" s="219" t="e">
        <f>'Area 24'!BT44</f>
        <v>#N/A</v>
      </c>
      <c r="R43" s="220" t="e">
        <f>'Area 24'!BZ44</f>
        <v>#N/A</v>
      </c>
      <c r="S43" s="219" t="e">
        <f>'Area 24'!AZ44</f>
        <v>#N/A</v>
      </c>
      <c r="T43" s="220" t="e">
        <f>'Area 24'!BF44</f>
        <v>#N/A</v>
      </c>
      <c r="U43" s="219" t="e">
        <f>'Area 24'!CO44</f>
        <v>#N/A</v>
      </c>
      <c r="V43" s="220" t="e">
        <f>'Area 24'!CU44</f>
        <v>#N/A</v>
      </c>
      <c r="W43" s="219" t="e">
        <f>'Area 24'!DK44</f>
        <v>#N/A</v>
      </c>
      <c r="X43" s="220" t="e">
        <f>'Area 24'!DQ44</f>
        <v>#N/A</v>
      </c>
      <c r="Y43" s="219" t="e">
        <f>'Area 24'!EF44</f>
        <v>#N/A</v>
      </c>
      <c r="Z43" s="219" t="e">
        <f>'Area 24'!EL44</f>
        <v>#N/A</v>
      </c>
      <c r="AA43" s="219" t="e">
        <f>'Area 24'!FA44</f>
        <v>#N/A</v>
      </c>
      <c r="AB43" s="220" t="e">
        <f>'Area 24'!FG44</f>
        <v>#N/A</v>
      </c>
      <c r="AC43" s="219" t="e">
        <f>'Area 24'!FV44</f>
        <v>#N/A</v>
      </c>
      <c r="AD43" s="220" t="e">
        <f>'Area 24'!GB44</f>
        <v>#N/A</v>
      </c>
      <c r="AE43" s="219" t="e">
        <f>'Area 24'!GQ44</f>
        <v>#N/A</v>
      </c>
      <c r="AF43" s="220" t="e">
        <f>'Area 24'!GW44</f>
        <v>#N/A</v>
      </c>
      <c r="AG43" s="219" t="e">
        <f>'Area 25'!L43</f>
        <v>#N/A</v>
      </c>
      <c r="AH43" s="220" t="e">
        <f>'Area 25'!R43</f>
        <v>#N/A</v>
      </c>
      <c r="AI43" s="219" t="e">
        <f>'Area 25'!AE43</f>
        <v>#N/A</v>
      </c>
      <c r="AJ43" s="220" t="e">
        <f>'Area 25'!AK43</f>
        <v>#N/A</v>
      </c>
      <c r="AK43" s="219" t="e">
        <f>'Area 25'!AX43</f>
        <v>#N/A</v>
      </c>
      <c r="AL43" s="220" t="e">
        <f>'Area 25'!BD43</f>
        <v>#N/A</v>
      </c>
      <c r="AM43" s="384" t="e">
        <f>'Area 25'!BQ43</f>
        <v>#N/A</v>
      </c>
      <c r="AN43" s="220" t="e">
        <f>'Area 25'!BW43</f>
        <v>#N/A</v>
      </c>
      <c r="AO43" s="219" t="e">
        <f>'Area 25'!CJ43</f>
        <v>#N/A</v>
      </c>
      <c r="AP43" s="220" t="e">
        <f>'Area 25'!CP43</f>
        <v>#N/A</v>
      </c>
      <c r="AQ43" s="219" t="e">
        <f>'Area 25'!DC43</f>
        <v>#N/A</v>
      </c>
      <c r="AR43" s="220" t="e">
        <f>'Area 25'!DI43</f>
        <v>#N/A</v>
      </c>
      <c r="AS43" s="219" t="e">
        <f>'Area 26'!AE43</f>
        <v>#N/A</v>
      </c>
      <c r="AT43" s="221" t="e">
        <f>'Area 26'!AK43</f>
        <v>#N/A</v>
      </c>
      <c r="AU43" s="222" t="e">
        <f>'Area 26'!M43</f>
        <v>#N/A</v>
      </c>
      <c r="AV43" s="223" t="e">
        <f>'Area 26'!S43</f>
        <v>#N/A</v>
      </c>
      <c r="AW43" s="171">
        <f t="shared" si="5"/>
        <v>0</v>
      </c>
      <c r="AX43" s="171">
        <f t="shared" si="6"/>
        <v>2</v>
      </c>
      <c r="AY43" s="171">
        <f t="shared" si="7"/>
        <v>0</v>
      </c>
      <c r="AZ43" s="171">
        <f t="shared" si="8"/>
        <v>0</v>
      </c>
      <c r="BA43" s="171">
        <f t="shared" si="9"/>
        <v>0</v>
      </c>
      <c r="BB43" s="171">
        <f t="shared" si="10"/>
        <v>0</v>
      </c>
      <c r="BC43" s="171">
        <f t="shared" si="11"/>
        <v>0</v>
      </c>
      <c r="BD43" s="510">
        <f t="shared" si="12"/>
        <v>0</v>
      </c>
      <c r="BE43" s="171">
        <f t="shared" si="13"/>
        <v>0</v>
      </c>
      <c r="BF43" s="171">
        <f t="shared" si="14"/>
        <v>0</v>
      </c>
      <c r="BG43" s="171">
        <f t="shared" si="15"/>
        <v>0</v>
      </c>
      <c r="BH43" s="510">
        <f t="shared" si="16"/>
        <v>0</v>
      </c>
    </row>
    <row r="44" spans="1:60" ht="84.75" customHeight="1">
      <c r="A44" s="152" t="s">
        <v>77</v>
      </c>
      <c r="B44" s="152" t="s">
        <v>51</v>
      </c>
      <c r="C44" s="165" t="s">
        <v>89</v>
      </c>
      <c r="D44" s="168">
        <v>41</v>
      </c>
      <c r="E44" s="219" t="str">
        <f>'Area 23'!BQ45</f>
        <v>Low</v>
      </c>
      <c r="F44" s="220" t="str">
        <f>'Area 23'!BW45</f>
        <v>Low</v>
      </c>
      <c r="G44" s="219" t="str">
        <f>'Area 23'!L45</f>
        <v>High Priority Data Gap</v>
      </c>
      <c r="H44" s="220" t="str">
        <f>'Area 23'!R45</f>
        <v>High Priority Data Gap</v>
      </c>
      <c r="I44" s="219" t="e">
        <f>'Area 23'!AE45</f>
        <v>#N/A</v>
      </c>
      <c r="J44" s="220" t="e">
        <f>'Area 23'!AK45</f>
        <v>#N/A</v>
      </c>
      <c r="K44" s="219" t="e">
        <f>'Area 23'!AX45</f>
        <v>#N/A</v>
      </c>
      <c r="L44" s="220" t="e">
        <f>'Area 23'!BD45</f>
        <v>#N/A</v>
      </c>
      <c r="M44" s="219" t="e">
        <f>'Area 24'!L45</f>
        <v>#N/A</v>
      </c>
      <c r="N44" s="220" t="e">
        <f>'Area 24'!R45</f>
        <v>#N/A</v>
      </c>
      <c r="O44" s="219" t="e">
        <f>'Area 24'!AF45</f>
        <v>#N/A</v>
      </c>
      <c r="P44" s="220" t="e">
        <f>'Area 24'!AL45</f>
        <v>#N/A</v>
      </c>
      <c r="Q44" s="219" t="e">
        <f>'Area 24'!BT45</f>
        <v>#N/A</v>
      </c>
      <c r="R44" s="220" t="e">
        <f>'Area 24'!BZ45</f>
        <v>#N/A</v>
      </c>
      <c r="S44" s="219" t="e">
        <f>'Area 24'!AZ45</f>
        <v>#N/A</v>
      </c>
      <c r="T44" s="220" t="e">
        <f>'Area 24'!BF45</f>
        <v>#N/A</v>
      </c>
      <c r="U44" s="219" t="e">
        <f>'Area 24'!CO45</f>
        <v>#N/A</v>
      </c>
      <c r="V44" s="220" t="e">
        <f>'Area 24'!CU45</f>
        <v>#N/A</v>
      </c>
      <c r="W44" s="219" t="e">
        <f>'Area 24'!DK45</f>
        <v>#N/A</v>
      </c>
      <c r="X44" s="220" t="e">
        <f>'Area 24'!DQ45</f>
        <v>#N/A</v>
      </c>
      <c r="Y44" s="219" t="e">
        <f>'Area 24'!EF45</f>
        <v>#N/A</v>
      </c>
      <c r="Z44" s="219" t="e">
        <f>'Area 24'!EL45</f>
        <v>#N/A</v>
      </c>
      <c r="AA44" s="219" t="e">
        <f>'Area 24'!FA45</f>
        <v>#N/A</v>
      </c>
      <c r="AB44" s="220" t="e">
        <f>'Area 24'!FG45</f>
        <v>#N/A</v>
      </c>
      <c r="AC44" s="219" t="e">
        <f>'Area 24'!FV45</f>
        <v>#N/A</v>
      </c>
      <c r="AD44" s="220" t="e">
        <f>'Area 24'!GB45</f>
        <v>#N/A</v>
      </c>
      <c r="AE44" s="219" t="e">
        <f>'Area 24'!GQ45</f>
        <v>#N/A</v>
      </c>
      <c r="AF44" s="220" t="e">
        <f>'Area 24'!GW45</f>
        <v>#N/A</v>
      </c>
      <c r="AG44" s="219" t="e">
        <f>'Area 25'!L44</f>
        <v>#N/A</v>
      </c>
      <c r="AH44" s="220" t="e">
        <f>'Area 25'!R44</f>
        <v>#N/A</v>
      </c>
      <c r="AI44" s="219" t="e">
        <f>'Area 25'!AE44</f>
        <v>#N/A</v>
      </c>
      <c r="AJ44" s="220" t="e">
        <f>'Area 25'!AK44</f>
        <v>#N/A</v>
      </c>
      <c r="AK44" s="219" t="e">
        <f>'Area 25'!AX44</f>
        <v>#N/A</v>
      </c>
      <c r="AL44" s="220" t="e">
        <f>'Area 25'!BD44</f>
        <v>#N/A</v>
      </c>
      <c r="AM44" s="384" t="e">
        <f>'Area 25'!BQ44</f>
        <v>#N/A</v>
      </c>
      <c r="AN44" s="220" t="e">
        <f>'Area 25'!BW44</f>
        <v>#N/A</v>
      </c>
      <c r="AO44" s="219" t="e">
        <f>'Area 25'!CJ44</f>
        <v>#N/A</v>
      </c>
      <c r="AP44" s="220" t="e">
        <f>'Area 25'!CP44</f>
        <v>#N/A</v>
      </c>
      <c r="AQ44" s="219" t="e">
        <f>'Area 25'!DC44</f>
        <v>#N/A</v>
      </c>
      <c r="AR44" s="220" t="e">
        <f>'Area 25'!DI44</f>
        <v>#N/A</v>
      </c>
      <c r="AS44" s="219" t="e">
        <f>'Area 26'!AE44</f>
        <v>#N/A</v>
      </c>
      <c r="AT44" s="221" t="e">
        <f>'Area 26'!AK44</f>
        <v>#N/A</v>
      </c>
      <c r="AU44" s="222" t="e">
        <f>'Area 26'!M44</f>
        <v>#N/A</v>
      </c>
      <c r="AV44" s="223" t="e">
        <f>'Area 26'!S44</f>
        <v>#N/A</v>
      </c>
      <c r="AW44" s="171">
        <f t="shared" si="5"/>
        <v>2</v>
      </c>
      <c r="AX44" s="171">
        <f t="shared" si="6"/>
        <v>0</v>
      </c>
      <c r="AY44" s="171">
        <f t="shared" si="7"/>
        <v>0</v>
      </c>
      <c r="AZ44" s="171">
        <f t="shared" si="8"/>
        <v>2</v>
      </c>
      <c r="BA44" s="171">
        <f t="shared" si="9"/>
        <v>0</v>
      </c>
      <c r="BB44" s="171">
        <f t="shared" si="10"/>
        <v>0</v>
      </c>
      <c r="BC44" s="171">
        <f t="shared" si="11"/>
        <v>0</v>
      </c>
      <c r="BD44" s="510">
        <f t="shared" si="12"/>
        <v>0</v>
      </c>
      <c r="BE44" s="171">
        <f t="shared" si="13"/>
        <v>0</v>
      </c>
      <c r="BF44" s="171">
        <f t="shared" si="14"/>
        <v>0</v>
      </c>
      <c r="BG44" s="171">
        <f t="shared" si="15"/>
        <v>0</v>
      </c>
      <c r="BH44" s="510">
        <f t="shared" si="16"/>
        <v>0</v>
      </c>
    </row>
    <row r="45" spans="1:60" ht="84.75"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e">
        <f>'Area 23'!AE46</f>
        <v>#N/A</v>
      </c>
      <c r="J45" s="220" t="e">
        <f>'Area 23'!AK46</f>
        <v>#N/A</v>
      </c>
      <c r="K45" s="219" t="e">
        <f>'Area 23'!AX46</f>
        <v>#N/A</v>
      </c>
      <c r="L45" s="220" t="e">
        <f>'Area 23'!BD46</f>
        <v>#N/A</v>
      </c>
      <c r="M45" s="219" t="e">
        <f>'Area 24'!L46</f>
        <v>#N/A</v>
      </c>
      <c r="N45" s="220" t="e">
        <f>'Area 24'!R46</f>
        <v>#N/A</v>
      </c>
      <c r="O45" s="219" t="e">
        <f>'Area 24'!AF46</f>
        <v>#N/A</v>
      </c>
      <c r="P45" s="220" t="e">
        <f>'Area 24'!AL46</f>
        <v>#N/A</v>
      </c>
      <c r="Q45" s="219" t="e">
        <f>'Area 24'!BT46</f>
        <v>#N/A</v>
      </c>
      <c r="R45" s="220" t="e">
        <f>'Area 24'!BZ46</f>
        <v>#N/A</v>
      </c>
      <c r="S45" s="219" t="e">
        <f>'Area 24'!AZ46</f>
        <v>#N/A</v>
      </c>
      <c r="T45" s="220" t="e">
        <f>'Area 24'!BF46</f>
        <v>#N/A</v>
      </c>
      <c r="U45" s="219" t="e">
        <f>'Area 24'!CO46</f>
        <v>#N/A</v>
      </c>
      <c r="V45" s="220" t="e">
        <f>'Area 24'!CU46</f>
        <v>#N/A</v>
      </c>
      <c r="W45" s="219" t="e">
        <f>'Area 24'!DK46</f>
        <v>#N/A</v>
      </c>
      <c r="X45" s="220" t="e">
        <f>'Area 24'!DQ46</f>
        <v>#N/A</v>
      </c>
      <c r="Y45" s="219" t="e">
        <f>'Area 24'!EF46</f>
        <v>#N/A</v>
      </c>
      <c r="Z45" s="219" t="e">
        <f>'Area 24'!EL46</f>
        <v>#N/A</v>
      </c>
      <c r="AA45" s="219" t="e">
        <f>'Area 24'!FA46</f>
        <v>#N/A</v>
      </c>
      <c r="AB45" s="220" t="e">
        <f>'Area 24'!FG46</f>
        <v>#N/A</v>
      </c>
      <c r="AC45" s="219" t="e">
        <f>'Area 24'!FV46</f>
        <v>#N/A</v>
      </c>
      <c r="AD45" s="220" t="e">
        <f>'Area 24'!GB46</f>
        <v>#N/A</v>
      </c>
      <c r="AE45" s="219" t="e">
        <f>'Area 24'!GQ46</f>
        <v>#N/A</v>
      </c>
      <c r="AF45" s="220" t="e">
        <f>'Area 24'!GW46</f>
        <v>#N/A</v>
      </c>
      <c r="AG45" s="219" t="e">
        <f>'Area 25'!L45</f>
        <v>#N/A</v>
      </c>
      <c r="AH45" s="220" t="e">
        <f>'Area 25'!R45</f>
        <v>#N/A</v>
      </c>
      <c r="AI45" s="219" t="e">
        <f>'Area 25'!AE45</f>
        <v>#N/A</v>
      </c>
      <c r="AJ45" s="220" t="e">
        <f>'Area 25'!AK45</f>
        <v>#N/A</v>
      </c>
      <c r="AK45" s="219" t="str">
        <f>'Area 25'!AX45</f>
        <v>Low</v>
      </c>
      <c r="AL45" s="220" t="str">
        <f>'Area 25'!BD45</f>
        <v>Low</v>
      </c>
      <c r="AM45" s="384" t="e">
        <f>'Area 25'!BQ45</f>
        <v>#N/A</v>
      </c>
      <c r="AN45" s="220" t="e">
        <f>'Area 25'!BW45</f>
        <v>#N/A</v>
      </c>
      <c r="AO45" s="219" t="e">
        <f>'Area 25'!CJ45</f>
        <v>#N/A</v>
      </c>
      <c r="AP45" s="220" t="e">
        <f>'Area 25'!CP45</f>
        <v>#N/A</v>
      </c>
      <c r="AQ45" s="219" t="e">
        <f>'Area 25'!DC45</f>
        <v>#N/A</v>
      </c>
      <c r="AR45" s="220" t="e">
        <f>'Area 25'!DI45</f>
        <v>#N/A</v>
      </c>
      <c r="AS45" s="219" t="e">
        <f>'Area 26'!AE45</f>
        <v>#N/A</v>
      </c>
      <c r="AT45" s="221" t="e">
        <f>'Area 26'!AK45</f>
        <v>#N/A</v>
      </c>
      <c r="AU45" s="222" t="e">
        <f>'Area 26'!M45</f>
        <v>#N/A</v>
      </c>
      <c r="AV45" s="223" t="e">
        <f>'Area 26'!S45</f>
        <v>#N/A</v>
      </c>
      <c r="AW45" s="171">
        <f t="shared" si="5"/>
        <v>4</v>
      </c>
      <c r="AX45" s="171">
        <f t="shared" si="6"/>
        <v>0</v>
      </c>
      <c r="AY45" s="171">
        <f t="shared" si="7"/>
        <v>0</v>
      </c>
      <c r="AZ45" s="171">
        <f t="shared" si="8"/>
        <v>2</v>
      </c>
      <c r="BA45" s="171">
        <f t="shared" si="9"/>
        <v>0</v>
      </c>
      <c r="BB45" s="171">
        <f t="shared" si="10"/>
        <v>0</v>
      </c>
      <c r="BC45" s="171">
        <f t="shared" si="11"/>
        <v>0</v>
      </c>
      <c r="BD45" s="510">
        <f t="shared" si="12"/>
        <v>0</v>
      </c>
      <c r="BE45" s="171">
        <f t="shared" si="13"/>
        <v>0</v>
      </c>
      <c r="BF45" s="171">
        <f t="shared" si="14"/>
        <v>0</v>
      </c>
      <c r="BG45" s="171">
        <f t="shared" si="15"/>
        <v>0</v>
      </c>
      <c r="BH45" s="510">
        <f t="shared" si="16"/>
        <v>0</v>
      </c>
    </row>
    <row r="46" spans="1:60" ht="84.75"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e">
        <f>'Area 23'!AE47</f>
        <v>#N/A</v>
      </c>
      <c r="J46" s="220" t="e">
        <f>'Area 23'!AK47</f>
        <v>#N/A</v>
      </c>
      <c r="K46" s="219" t="e">
        <f>'Area 23'!AX47</f>
        <v>#N/A</v>
      </c>
      <c r="L46" s="220" t="e">
        <f>'Area 23'!BD47</f>
        <v>#N/A</v>
      </c>
      <c r="M46" s="219" t="e">
        <f>'Area 24'!L47</f>
        <v>#N/A</v>
      </c>
      <c r="N46" s="220" t="e">
        <f>'Area 24'!R47</f>
        <v>#N/A</v>
      </c>
      <c r="O46" s="219" t="e">
        <f>'Area 24'!AF47</f>
        <v>#N/A</v>
      </c>
      <c r="P46" s="220" t="e">
        <f>'Area 24'!AL47</f>
        <v>#N/A</v>
      </c>
      <c r="Q46" s="219" t="e">
        <f>'Area 24'!BT47</f>
        <v>#N/A</v>
      </c>
      <c r="R46" s="220" t="e">
        <f>'Area 24'!BZ47</f>
        <v>#N/A</v>
      </c>
      <c r="S46" s="219" t="e">
        <f>'Area 24'!AZ47</f>
        <v>#N/A</v>
      </c>
      <c r="T46" s="220" t="e">
        <f>'Area 24'!BF47</f>
        <v>#N/A</v>
      </c>
      <c r="U46" s="219" t="e">
        <f>'Area 24'!CO47</f>
        <v>#N/A</v>
      </c>
      <c r="V46" s="220" t="e">
        <f>'Area 24'!CU47</f>
        <v>#N/A</v>
      </c>
      <c r="W46" s="219" t="e">
        <f>'Area 24'!DK47</f>
        <v>#N/A</v>
      </c>
      <c r="X46" s="220" t="e">
        <f>'Area 24'!DQ47</f>
        <v>#N/A</v>
      </c>
      <c r="Y46" s="219" t="e">
        <f>'Area 24'!EF47</f>
        <v>#N/A</v>
      </c>
      <c r="Z46" s="219" t="e">
        <f>'Area 24'!EL47</f>
        <v>#N/A</v>
      </c>
      <c r="AA46" s="219" t="e">
        <f>'Area 24'!FA47</f>
        <v>#N/A</v>
      </c>
      <c r="AB46" s="220" t="e">
        <f>'Area 24'!FG47</f>
        <v>#N/A</v>
      </c>
      <c r="AC46" s="219" t="e">
        <f>'Area 24'!FV47</f>
        <v>#N/A</v>
      </c>
      <c r="AD46" s="220" t="e">
        <f>'Area 24'!GB47</f>
        <v>#N/A</v>
      </c>
      <c r="AE46" s="219" t="e">
        <f>'Area 24'!GQ47</f>
        <v>#N/A</v>
      </c>
      <c r="AF46" s="220" t="e">
        <f>'Area 24'!GW47</f>
        <v>#N/A</v>
      </c>
      <c r="AG46" s="219" t="e">
        <f>'Area 25'!L46</f>
        <v>#N/A</v>
      </c>
      <c r="AH46" s="220" t="e">
        <f>'Area 25'!R46</f>
        <v>#N/A</v>
      </c>
      <c r="AI46" s="219" t="e">
        <f>'Area 25'!AE46</f>
        <v>#N/A</v>
      </c>
      <c r="AJ46" s="220" t="e">
        <f>'Area 25'!AK46</f>
        <v>#N/A</v>
      </c>
      <c r="AK46" s="219" t="e">
        <f>'Area 25'!AX46</f>
        <v>#N/A</v>
      </c>
      <c r="AL46" s="220" t="e">
        <f>'Area 25'!BD46</f>
        <v>#N/A</v>
      </c>
      <c r="AM46" s="384" t="e">
        <f>'Area 25'!BQ46</f>
        <v>#N/A</v>
      </c>
      <c r="AN46" s="220" t="e">
        <f>'Area 25'!BW46</f>
        <v>#N/A</v>
      </c>
      <c r="AO46" s="219" t="e">
        <f>'Area 25'!CJ46</f>
        <v>#N/A</v>
      </c>
      <c r="AP46" s="220" t="e">
        <f>'Area 25'!CP46</f>
        <v>#N/A</v>
      </c>
      <c r="AQ46" s="219" t="e">
        <f>'Area 25'!DC46</f>
        <v>#N/A</v>
      </c>
      <c r="AR46" s="220" t="e">
        <f>'Area 25'!DI46</f>
        <v>#N/A</v>
      </c>
      <c r="AS46" s="219" t="e">
        <f>'Area 26'!AE46</f>
        <v>#N/A</v>
      </c>
      <c r="AT46" s="221" t="e">
        <f>'Area 26'!AK46</f>
        <v>#N/A</v>
      </c>
      <c r="AU46" s="222" t="e">
        <f>'Area 26'!M46</f>
        <v>#N/A</v>
      </c>
      <c r="AV46" s="223" t="e">
        <f>'Area 26'!S46</f>
        <v>#N/A</v>
      </c>
      <c r="AW46" s="171">
        <f t="shared" si="5"/>
        <v>4</v>
      </c>
      <c r="AX46" s="171">
        <f t="shared" si="6"/>
        <v>0</v>
      </c>
      <c r="AY46" s="171">
        <f t="shared" si="7"/>
        <v>0</v>
      </c>
      <c r="AZ46" s="171">
        <f t="shared" si="8"/>
        <v>0</v>
      </c>
      <c r="BA46" s="171">
        <f t="shared" si="9"/>
        <v>0</v>
      </c>
      <c r="BB46" s="171">
        <f t="shared" si="10"/>
        <v>0</v>
      </c>
      <c r="BC46" s="171">
        <f t="shared" si="11"/>
        <v>0</v>
      </c>
      <c r="BD46" s="510">
        <f t="shared" si="12"/>
        <v>0</v>
      </c>
      <c r="BE46" s="171">
        <f t="shared" si="13"/>
        <v>0</v>
      </c>
      <c r="BF46" s="171">
        <f t="shared" si="14"/>
        <v>0</v>
      </c>
      <c r="BG46" s="171">
        <f t="shared" si="15"/>
        <v>0</v>
      </c>
      <c r="BH46" s="510">
        <f t="shared" si="16"/>
        <v>0</v>
      </c>
    </row>
    <row r="47" spans="1:60" ht="84.75"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e">
        <f>'Area 23'!AE48</f>
        <v>#N/A</v>
      </c>
      <c r="J47" s="220" t="e">
        <f>'Area 23'!AK48</f>
        <v>#N/A</v>
      </c>
      <c r="K47" s="219" t="e">
        <f>'Area 23'!AX48</f>
        <v>#N/A</v>
      </c>
      <c r="L47" s="220" t="e">
        <f>'Area 23'!BD48</f>
        <v>#N/A</v>
      </c>
      <c r="M47" s="219" t="e">
        <f>'Area 24'!L48</f>
        <v>#N/A</v>
      </c>
      <c r="N47" s="220" t="e">
        <f>'Area 24'!R48</f>
        <v>#N/A</v>
      </c>
      <c r="O47" s="219" t="e">
        <f>'Area 24'!AF48</f>
        <v>#N/A</v>
      </c>
      <c r="P47" s="220" t="e">
        <f>'Area 24'!AL48</f>
        <v>#N/A</v>
      </c>
      <c r="Q47" s="219" t="e">
        <f>'Area 24'!BT48</f>
        <v>#N/A</v>
      </c>
      <c r="R47" s="220" t="e">
        <f>'Area 24'!BZ48</f>
        <v>#N/A</v>
      </c>
      <c r="S47" s="219" t="e">
        <f>'Area 24'!AZ48</f>
        <v>#N/A</v>
      </c>
      <c r="T47" s="220" t="e">
        <f>'Area 24'!BF48</f>
        <v>#N/A</v>
      </c>
      <c r="U47" s="219" t="e">
        <f>'Area 24'!CO48</f>
        <v>#N/A</v>
      </c>
      <c r="V47" s="220" t="e">
        <f>'Area 24'!CU48</f>
        <v>#N/A</v>
      </c>
      <c r="W47" s="219" t="e">
        <f>'Area 24'!DK48</f>
        <v>#N/A</v>
      </c>
      <c r="X47" s="220" t="e">
        <f>'Area 24'!DQ48</f>
        <v>#N/A</v>
      </c>
      <c r="Y47" s="219" t="e">
        <f>'Area 24'!EF48</f>
        <v>#N/A</v>
      </c>
      <c r="Z47" s="219" t="e">
        <f>'Area 24'!EL48</f>
        <v>#N/A</v>
      </c>
      <c r="AA47" s="219" t="e">
        <f>'Area 24'!FA48</f>
        <v>#N/A</v>
      </c>
      <c r="AB47" s="220" t="e">
        <f>'Area 24'!FG48</f>
        <v>#N/A</v>
      </c>
      <c r="AC47" s="219" t="e">
        <f>'Area 24'!FV48</f>
        <v>#N/A</v>
      </c>
      <c r="AD47" s="220" t="e">
        <f>'Area 24'!GB48</f>
        <v>#N/A</v>
      </c>
      <c r="AE47" s="219" t="e">
        <f>'Area 24'!GQ48</f>
        <v>#N/A</v>
      </c>
      <c r="AF47" s="220" t="e">
        <f>'Area 24'!GW48</f>
        <v>#N/A</v>
      </c>
      <c r="AG47" s="219" t="e">
        <f>'Area 25'!L47</f>
        <v>#N/A</v>
      </c>
      <c r="AH47" s="220" t="e">
        <f>'Area 25'!R47</f>
        <v>#N/A</v>
      </c>
      <c r="AI47" s="219" t="e">
        <f>'Area 25'!AE47</f>
        <v>#N/A</v>
      </c>
      <c r="AJ47" s="220" t="e">
        <f>'Area 25'!AK47</f>
        <v>#N/A</v>
      </c>
      <c r="AK47" s="219" t="e">
        <f>'Area 25'!AX47</f>
        <v>#N/A</v>
      </c>
      <c r="AL47" s="220" t="e">
        <f>'Area 25'!BD47</f>
        <v>#N/A</v>
      </c>
      <c r="AM47" s="384" t="e">
        <f>'Area 25'!BQ47</f>
        <v>#N/A</v>
      </c>
      <c r="AN47" s="220" t="e">
        <f>'Area 25'!BW47</f>
        <v>#N/A</v>
      </c>
      <c r="AO47" s="219" t="e">
        <f>'Area 25'!CJ47</f>
        <v>#N/A</v>
      </c>
      <c r="AP47" s="220" t="e">
        <f>'Area 25'!CP47</f>
        <v>#N/A</v>
      </c>
      <c r="AQ47" s="219" t="e">
        <f>'Area 25'!DC47</f>
        <v>#N/A</v>
      </c>
      <c r="AR47" s="220" t="e">
        <f>'Area 25'!DI47</f>
        <v>#N/A</v>
      </c>
      <c r="AS47" s="219" t="e">
        <f>'Area 26'!AE47</f>
        <v>#N/A</v>
      </c>
      <c r="AT47" s="221" t="e">
        <f>'Area 26'!AK47</f>
        <v>#N/A</v>
      </c>
      <c r="AU47" s="222" t="e">
        <f>'Area 26'!M47</f>
        <v>#N/A</v>
      </c>
      <c r="AV47" s="223" t="e">
        <f>'Area 26'!S47</f>
        <v>#N/A</v>
      </c>
      <c r="AW47" s="171">
        <f t="shared" si="5"/>
        <v>4</v>
      </c>
      <c r="AX47" s="171">
        <f t="shared" si="6"/>
        <v>0</v>
      </c>
      <c r="AY47" s="171">
        <f t="shared" si="7"/>
        <v>0</v>
      </c>
      <c r="AZ47" s="171">
        <f t="shared" si="8"/>
        <v>0</v>
      </c>
      <c r="BA47" s="171">
        <f t="shared" si="9"/>
        <v>0</v>
      </c>
      <c r="BB47" s="171">
        <f t="shared" si="10"/>
        <v>0</v>
      </c>
      <c r="BC47" s="171">
        <f t="shared" si="11"/>
        <v>0</v>
      </c>
      <c r="BD47" s="510">
        <f t="shared" si="12"/>
        <v>0</v>
      </c>
      <c r="BE47" s="171">
        <f t="shared" si="13"/>
        <v>0</v>
      </c>
      <c r="BF47" s="171">
        <f t="shared" si="14"/>
        <v>0</v>
      </c>
      <c r="BG47" s="171">
        <f t="shared" si="15"/>
        <v>0</v>
      </c>
      <c r="BH47" s="510">
        <f t="shared" si="16"/>
        <v>0</v>
      </c>
    </row>
    <row r="48" spans="1:60" ht="84.75"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e">
        <f>'Area 23'!AE49</f>
        <v>#N/A</v>
      </c>
      <c r="J48" s="220" t="e">
        <f>'Area 23'!AK49</f>
        <v>#N/A</v>
      </c>
      <c r="K48" s="219" t="e">
        <f>'Area 23'!AX49</f>
        <v>#N/A</v>
      </c>
      <c r="L48" s="220" t="e">
        <f>'Area 23'!BD49</f>
        <v>#N/A</v>
      </c>
      <c r="M48" s="219" t="e">
        <f>'Area 24'!L49</f>
        <v>#N/A</v>
      </c>
      <c r="N48" s="220" t="e">
        <f>'Area 24'!R49</f>
        <v>#N/A</v>
      </c>
      <c r="O48" s="219" t="e">
        <f>'Area 24'!AF49</f>
        <v>#N/A</v>
      </c>
      <c r="P48" s="220" t="e">
        <f>'Area 24'!AL49</f>
        <v>#N/A</v>
      </c>
      <c r="Q48" s="219" t="e">
        <f>'Area 24'!BT49</f>
        <v>#N/A</v>
      </c>
      <c r="R48" s="220" t="e">
        <f>'Area 24'!BZ49</f>
        <v>#N/A</v>
      </c>
      <c r="S48" s="219" t="e">
        <f>'Area 24'!AZ49</f>
        <v>#N/A</v>
      </c>
      <c r="T48" s="220" t="e">
        <f>'Area 24'!BF49</f>
        <v>#N/A</v>
      </c>
      <c r="U48" s="219" t="e">
        <f>'Area 24'!CO49</f>
        <v>#N/A</v>
      </c>
      <c r="V48" s="220" t="e">
        <f>'Area 24'!CU49</f>
        <v>#N/A</v>
      </c>
      <c r="W48" s="219" t="e">
        <f>'Area 24'!DK49</f>
        <v>#N/A</v>
      </c>
      <c r="X48" s="220" t="e">
        <f>'Area 24'!DQ49</f>
        <v>#N/A</v>
      </c>
      <c r="Y48" s="219" t="e">
        <f>'Area 24'!EF49</f>
        <v>#N/A</v>
      </c>
      <c r="Z48" s="219" t="e">
        <f>'Area 24'!EL49</f>
        <v>#N/A</v>
      </c>
      <c r="AA48" s="219" t="e">
        <f>'Area 24'!FA49</f>
        <v>#N/A</v>
      </c>
      <c r="AB48" s="220" t="e">
        <f>'Area 24'!FG49</f>
        <v>#N/A</v>
      </c>
      <c r="AC48" s="219" t="e">
        <f>'Area 24'!FV49</f>
        <v>#N/A</v>
      </c>
      <c r="AD48" s="220" t="e">
        <f>'Area 24'!GB49</f>
        <v>#N/A</v>
      </c>
      <c r="AE48" s="219" t="e">
        <f>'Area 24'!GQ49</f>
        <v>#N/A</v>
      </c>
      <c r="AF48" s="220" t="e">
        <f>'Area 24'!GW49</f>
        <v>#N/A</v>
      </c>
      <c r="AG48" s="219" t="e">
        <f>'Area 25'!L48</f>
        <v>#N/A</v>
      </c>
      <c r="AH48" s="220" t="e">
        <f>'Area 25'!R48</f>
        <v>#N/A</v>
      </c>
      <c r="AI48" s="219" t="e">
        <f>'Area 25'!AE48</f>
        <v>#N/A</v>
      </c>
      <c r="AJ48" s="220" t="e">
        <f>'Area 25'!AK48</f>
        <v>#N/A</v>
      </c>
      <c r="AK48" s="219" t="e">
        <f>'Area 25'!AX48</f>
        <v>#N/A</v>
      </c>
      <c r="AL48" s="220" t="e">
        <f>'Area 25'!BD48</f>
        <v>#N/A</v>
      </c>
      <c r="AM48" s="384" t="e">
        <f>'Area 25'!BQ48</f>
        <v>#N/A</v>
      </c>
      <c r="AN48" s="220" t="e">
        <f>'Area 25'!BW48</f>
        <v>#N/A</v>
      </c>
      <c r="AO48" s="219" t="e">
        <f>'Area 25'!CJ48</f>
        <v>#N/A</v>
      </c>
      <c r="AP48" s="220" t="e">
        <f>'Area 25'!CP48</f>
        <v>#N/A</v>
      </c>
      <c r="AQ48" s="219" t="e">
        <f>'Area 25'!DC48</f>
        <v>#N/A</v>
      </c>
      <c r="AR48" s="220" t="e">
        <f>'Area 25'!DI48</f>
        <v>#N/A</v>
      </c>
      <c r="AS48" s="219" t="e">
        <f>'Area 26'!AE48</f>
        <v>#N/A</v>
      </c>
      <c r="AT48" s="221" t="e">
        <f>'Area 26'!AK48</f>
        <v>#N/A</v>
      </c>
      <c r="AU48" s="222" t="e">
        <f>'Area 26'!M48</f>
        <v>#N/A</v>
      </c>
      <c r="AV48" s="223" t="e">
        <f>'Area 26'!S48</f>
        <v>#N/A</v>
      </c>
      <c r="AW48" s="171">
        <f t="shared" si="5"/>
        <v>4</v>
      </c>
      <c r="AX48" s="171">
        <f t="shared" si="6"/>
        <v>0</v>
      </c>
      <c r="AY48" s="171">
        <f t="shared" si="7"/>
        <v>0</v>
      </c>
      <c r="AZ48" s="171">
        <f t="shared" si="8"/>
        <v>0</v>
      </c>
      <c r="BA48" s="171">
        <f t="shared" si="9"/>
        <v>0</v>
      </c>
      <c r="BB48" s="171">
        <f t="shared" si="10"/>
        <v>0</v>
      </c>
      <c r="BC48" s="171">
        <f t="shared" si="11"/>
        <v>0</v>
      </c>
      <c r="BD48" s="510">
        <f t="shared" si="12"/>
        <v>0</v>
      </c>
      <c r="BE48" s="171">
        <f t="shared" si="13"/>
        <v>0</v>
      </c>
      <c r="BF48" s="171">
        <f t="shared" si="14"/>
        <v>0</v>
      </c>
      <c r="BG48" s="171">
        <f t="shared" si="15"/>
        <v>0</v>
      </c>
      <c r="BH48" s="510">
        <f t="shared" si="16"/>
        <v>0</v>
      </c>
    </row>
    <row r="49" spans="1:60" ht="84.75" customHeight="1">
      <c r="A49" s="152" t="s">
        <v>77</v>
      </c>
      <c r="B49" s="152" t="s">
        <v>54</v>
      </c>
      <c r="C49" s="166" t="s">
        <v>95</v>
      </c>
      <c r="D49" s="168">
        <v>46</v>
      </c>
      <c r="E49" s="219" t="str">
        <f>'Area 23'!BQ50</f>
        <v>Very Low</v>
      </c>
      <c r="F49" s="220" t="str">
        <f>'Area 23'!BW50</f>
        <v>Very Low</v>
      </c>
      <c r="G49" s="219" t="e">
        <f>'Area 23'!L50</f>
        <v>#N/A</v>
      </c>
      <c r="H49" s="220" t="e">
        <f>'Area 23'!R50</f>
        <v>#N/A</v>
      </c>
      <c r="I49" s="219" t="e">
        <f>'Area 23'!AE50</f>
        <v>#N/A</v>
      </c>
      <c r="J49" s="220" t="e">
        <f>'Area 23'!AK50</f>
        <v>#N/A</v>
      </c>
      <c r="K49" s="219" t="e">
        <f>'Area 23'!AX50</f>
        <v>#N/A</v>
      </c>
      <c r="L49" s="220" t="e">
        <f>'Area 23'!BD50</f>
        <v>#N/A</v>
      </c>
      <c r="M49" s="219" t="e">
        <f>'Area 24'!L50</f>
        <v>#N/A</v>
      </c>
      <c r="N49" s="220" t="e">
        <f>'Area 24'!R50</f>
        <v>#N/A</v>
      </c>
      <c r="O49" s="219" t="e">
        <f>'Area 24'!AF50</f>
        <v>#N/A</v>
      </c>
      <c r="P49" s="220" t="e">
        <f>'Area 24'!AL50</f>
        <v>#N/A</v>
      </c>
      <c r="Q49" s="219" t="e">
        <f>'Area 24'!BT50</f>
        <v>#N/A</v>
      </c>
      <c r="R49" s="220" t="e">
        <f>'Area 24'!BZ50</f>
        <v>#N/A</v>
      </c>
      <c r="S49" s="219" t="e">
        <f>'Area 24'!AZ50</f>
        <v>#N/A</v>
      </c>
      <c r="T49" s="220" t="e">
        <f>'Area 24'!BF50</f>
        <v>#N/A</v>
      </c>
      <c r="U49" s="219" t="e">
        <f>'Area 24'!CO50</f>
        <v>#N/A</v>
      </c>
      <c r="V49" s="220" t="e">
        <f>'Area 24'!CU50</f>
        <v>#N/A</v>
      </c>
      <c r="W49" s="219" t="e">
        <f>'Area 24'!DK50</f>
        <v>#N/A</v>
      </c>
      <c r="X49" s="220" t="e">
        <f>'Area 24'!DQ50</f>
        <v>#N/A</v>
      </c>
      <c r="Y49" s="219" t="e">
        <f>'Area 24'!EF50</f>
        <v>#N/A</v>
      </c>
      <c r="Z49" s="219" t="e">
        <f>'Area 24'!EL50</f>
        <v>#N/A</v>
      </c>
      <c r="AA49" s="219" t="e">
        <f>'Area 24'!FA50</f>
        <v>#N/A</v>
      </c>
      <c r="AB49" s="220" t="e">
        <f>'Area 24'!FG50</f>
        <v>#N/A</v>
      </c>
      <c r="AC49" s="219" t="e">
        <f>'Area 24'!FV50</f>
        <v>#N/A</v>
      </c>
      <c r="AD49" s="220" t="e">
        <f>'Area 24'!GB50</f>
        <v>#N/A</v>
      </c>
      <c r="AE49" s="219" t="e">
        <f>'Area 24'!GQ50</f>
        <v>#N/A</v>
      </c>
      <c r="AF49" s="220" t="e">
        <f>'Area 24'!GW50</f>
        <v>#N/A</v>
      </c>
      <c r="AG49" s="219" t="e">
        <f>'Area 25'!L49</f>
        <v>#N/A</v>
      </c>
      <c r="AH49" s="220" t="e">
        <f>'Area 25'!R49</f>
        <v>#N/A</v>
      </c>
      <c r="AI49" s="219" t="e">
        <f>'Area 25'!AE49</f>
        <v>#N/A</v>
      </c>
      <c r="AJ49" s="220" t="e">
        <f>'Area 25'!AK49</f>
        <v>#N/A</v>
      </c>
      <c r="AK49" s="219" t="e">
        <f>'Area 25'!AX49</f>
        <v>#N/A</v>
      </c>
      <c r="AL49" s="220" t="e">
        <f>'Area 25'!BD49</f>
        <v>#N/A</v>
      </c>
      <c r="AM49" s="384" t="e">
        <f>'Area 25'!BQ49</f>
        <v>#N/A</v>
      </c>
      <c r="AN49" s="220" t="e">
        <f>'Area 25'!BW49</f>
        <v>#N/A</v>
      </c>
      <c r="AO49" s="219" t="e">
        <f>'Area 25'!CJ49</f>
        <v>#N/A</v>
      </c>
      <c r="AP49" s="220" t="e">
        <f>'Area 25'!CP49</f>
        <v>#N/A</v>
      </c>
      <c r="AQ49" s="219" t="e">
        <f>'Area 25'!DC49</f>
        <v>#N/A</v>
      </c>
      <c r="AR49" s="220" t="e">
        <f>'Area 25'!DI49</f>
        <v>#N/A</v>
      </c>
      <c r="AS49" s="219" t="e">
        <f>'Area 26'!AE49</f>
        <v>#N/A</v>
      </c>
      <c r="AT49" s="221" t="e">
        <f>'Area 26'!AK49</f>
        <v>#N/A</v>
      </c>
      <c r="AU49" s="222" t="e">
        <f>'Area 26'!M49</f>
        <v>#N/A</v>
      </c>
      <c r="AV49" s="223" t="e">
        <f>'Area 26'!S49</f>
        <v>#N/A</v>
      </c>
      <c r="AW49" s="171">
        <f t="shared" si="5"/>
        <v>0</v>
      </c>
      <c r="AX49" s="171">
        <f t="shared" si="6"/>
        <v>0</v>
      </c>
      <c r="AY49" s="171">
        <f t="shared" si="7"/>
        <v>2</v>
      </c>
      <c r="AZ49" s="171">
        <f t="shared" si="8"/>
        <v>0</v>
      </c>
      <c r="BA49" s="171">
        <f t="shared" si="9"/>
        <v>0</v>
      </c>
      <c r="BB49" s="171">
        <f t="shared" si="10"/>
        <v>0</v>
      </c>
      <c r="BC49" s="171">
        <f t="shared" si="11"/>
        <v>0</v>
      </c>
      <c r="BD49" s="510">
        <f t="shared" si="12"/>
        <v>0</v>
      </c>
      <c r="BE49" s="171">
        <f t="shared" si="13"/>
        <v>0</v>
      </c>
      <c r="BF49" s="171">
        <f t="shared" si="14"/>
        <v>0</v>
      </c>
      <c r="BG49" s="171">
        <f t="shared" si="15"/>
        <v>0</v>
      </c>
      <c r="BH49" s="510">
        <f t="shared" si="16"/>
        <v>0</v>
      </c>
    </row>
    <row r="50" spans="1:60" ht="84.75" customHeight="1">
      <c r="A50" s="152" t="s">
        <v>96</v>
      </c>
      <c r="B50" s="152" t="s">
        <v>39</v>
      </c>
      <c r="C50" s="166" t="s">
        <v>97</v>
      </c>
      <c r="D50" s="168">
        <v>47</v>
      </c>
      <c r="E50" s="219" t="str">
        <f>'Area 23'!BQ51</f>
        <v>High</v>
      </c>
      <c r="F50" s="220" t="str">
        <f>'Area 23'!BW51</f>
        <v>Moderate</v>
      </c>
      <c r="G50" s="219" t="e">
        <f>'Area 23'!L51</f>
        <v>#N/A</v>
      </c>
      <c r="H50" s="220" t="e">
        <f>'Area 23'!R51</f>
        <v>#N/A</v>
      </c>
      <c r="I50" s="219" t="e">
        <f>'Area 23'!AE51</f>
        <v>#N/A</v>
      </c>
      <c r="J50" s="220" t="e">
        <f>'Area 23'!AK51</f>
        <v>#N/A</v>
      </c>
      <c r="K50" s="219" t="e">
        <f>'Area 23'!AX51</f>
        <v>#N/A</v>
      </c>
      <c r="L50" s="220" t="e">
        <f>'Area 23'!BD51</f>
        <v>#N/A</v>
      </c>
      <c r="M50" s="219" t="e">
        <f>'Area 24'!L51</f>
        <v>#N/A</v>
      </c>
      <c r="N50" s="220" t="str">
        <f>'Area 24'!R51</f>
        <v>Low</v>
      </c>
      <c r="O50" s="219" t="e">
        <f>'Area 24'!AF51</f>
        <v>#N/A</v>
      </c>
      <c r="P50" s="220" t="str">
        <f>'Area 24'!AL51</f>
        <v>Low</v>
      </c>
      <c r="Q50" s="219" t="e">
        <f>'Area 24'!BT51</f>
        <v>#N/A</v>
      </c>
      <c r="R50" s="220" t="e">
        <f>'Area 24'!BZ51</f>
        <v>#N/A</v>
      </c>
      <c r="S50" s="219" t="e">
        <f>'Area 24'!AZ51</f>
        <v>#N/A</v>
      </c>
      <c r="T50" s="220" t="e">
        <f>'Area 24'!BF51</f>
        <v>#N/A</v>
      </c>
      <c r="U50" s="219" t="e">
        <f>'Area 24'!CO51</f>
        <v>#N/A</v>
      </c>
      <c r="V50" s="220" t="e">
        <f>'Area 24'!CU51</f>
        <v>#N/A</v>
      </c>
      <c r="W50" s="219" t="e">
        <f>'Area 24'!DK51</f>
        <v>#N/A</v>
      </c>
      <c r="X50" s="220" t="e">
        <f>'Area 24'!DQ51</f>
        <v>#N/A</v>
      </c>
      <c r="Y50" s="219" t="e">
        <f>'Area 24'!EF51</f>
        <v>#N/A</v>
      </c>
      <c r="Z50" s="219" t="e">
        <f>'Area 24'!EL51</f>
        <v>#N/A</v>
      </c>
      <c r="AA50" s="219" t="str">
        <f>'Area 24'!FA51</f>
        <v>Very Low</v>
      </c>
      <c r="AB50" s="220" t="str">
        <f>'Area 24'!FG51</f>
        <v>Very Low</v>
      </c>
      <c r="AC50" s="219" t="e">
        <f>'Area 24'!FV51</f>
        <v>#N/A</v>
      </c>
      <c r="AD50" s="220" t="e">
        <f>'Area 24'!GB51</f>
        <v>#N/A</v>
      </c>
      <c r="AE50" s="219" t="e">
        <f>'Area 24'!GQ51</f>
        <v>#N/A</v>
      </c>
      <c r="AF50" s="220" t="e">
        <f>'Area 24'!GW51</f>
        <v>#N/A</v>
      </c>
      <c r="AG50" s="219" t="e">
        <f>'Area 25'!L50</f>
        <v>#N/A</v>
      </c>
      <c r="AH50" s="220" t="e">
        <f>'Area 25'!R50</f>
        <v>#N/A</v>
      </c>
      <c r="AI50" s="219" t="e">
        <f>'Area 25'!AE50</f>
        <v>#N/A</v>
      </c>
      <c r="AJ50" s="220" t="e">
        <f>'Area 25'!AK50</f>
        <v>#N/A</v>
      </c>
      <c r="AK50" s="219" t="str">
        <f>'Area 25'!AX50</f>
        <v>Low</v>
      </c>
      <c r="AL50" s="220" t="str">
        <f>'Area 25'!BD50</f>
        <v>Low</v>
      </c>
      <c r="AM50" s="384" t="e">
        <f>'Area 25'!BQ50</f>
        <v>#N/A</v>
      </c>
      <c r="AN50" s="220" t="e">
        <f>'Area 25'!BW50</f>
        <v>#N/A</v>
      </c>
      <c r="AO50" s="219" t="e">
        <f>'Area 25'!CJ50</f>
        <v>#N/A</v>
      </c>
      <c r="AP50" s="220" t="e">
        <f>'Area 25'!CP50</f>
        <v>#N/A</v>
      </c>
      <c r="AQ50" s="219" t="e">
        <f>'Area 25'!DC50</f>
        <v>#N/A</v>
      </c>
      <c r="AR50" s="220" t="e">
        <f>'Area 25'!DI50</f>
        <v>#N/A</v>
      </c>
      <c r="AS50" s="219" t="e">
        <f>'Area 26'!AE50</f>
        <v>#N/A</v>
      </c>
      <c r="AT50" s="221" t="e">
        <f>'Area 26'!AK50</f>
        <v>#N/A</v>
      </c>
      <c r="AU50" s="222" t="e">
        <f>'Area 26'!M50</f>
        <v>#N/A</v>
      </c>
      <c r="AV50" s="223" t="e">
        <f>'Area 26'!S50</f>
        <v>#N/A</v>
      </c>
      <c r="AW50" s="171">
        <f t="shared" si="5"/>
        <v>0</v>
      </c>
      <c r="AX50" s="171">
        <f t="shared" si="6"/>
        <v>0</v>
      </c>
      <c r="AY50" s="171">
        <f t="shared" si="7"/>
        <v>2</v>
      </c>
      <c r="AZ50" s="171">
        <f t="shared" si="8"/>
        <v>4</v>
      </c>
      <c r="BA50" s="171">
        <f t="shared" si="9"/>
        <v>1</v>
      </c>
      <c r="BB50" s="171">
        <f t="shared" si="10"/>
        <v>1</v>
      </c>
      <c r="BC50" s="171">
        <f t="shared" si="11"/>
        <v>0</v>
      </c>
      <c r="BD50" s="510">
        <f t="shared" si="12"/>
        <v>2</v>
      </c>
      <c r="BE50" s="171">
        <f t="shared" si="13"/>
        <v>0</v>
      </c>
      <c r="BF50" s="171">
        <f t="shared" si="14"/>
        <v>0</v>
      </c>
      <c r="BG50" s="171">
        <f t="shared" si="15"/>
        <v>0</v>
      </c>
      <c r="BH50" s="510">
        <f t="shared" si="16"/>
        <v>0</v>
      </c>
    </row>
    <row r="51" spans="1:60" ht="84.75" customHeight="1">
      <c r="A51" s="152" t="s">
        <v>96</v>
      </c>
      <c r="B51" s="152" t="s">
        <v>39</v>
      </c>
      <c r="C51" s="166" t="s">
        <v>98</v>
      </c>
      <c r="D51" s="168">
        <v>48</v>
      </c>
      <c r="E51" s="219" t="str">
        <f>'Area 23'!BQ52</f>
        <v>Very Low</v>
      </c>
      <c r="F51" s="220" t="str">
        <f>'Area 23'!BW52</f>
        <v>Very Low</v>
      </c>
      <c r="G51" s="219" t="e">
        <f>'Area 23'!L52</f>
        <v>#N/A</v>
      </c>
      <c r="H51" s="220" t="e">
        <f>'Area 23'!R52</f>
        <v>#N/A</v>
      </c>
      <c r="I51" s="219" t="e">
        <f>'Area 23'!AE52</f>
        <v>#N/A</v>
      </c>
      <c r="J51" s="220" t="e">
        <f>'Area 23'!AK52</f>
        <v>#N/A</v>
      </c>
      <c r="K51" s="219" t="e">
        <f>'Area 23'!AX52</f>
        <v>#N/A</v>
      </c>
      <c r="L51" s="220" t="e">
        <f>'Area 23'!BD52</f>
        <v>#N/A</v>
      </c>
      <c r="M51" s="219" t="e">
        <f>'Area 24'!L52</f>
        <v>#N/A</v>
      </c>
      <c r="N51" s="220" t="str">
        <f>'Area 24'!R52</f>
        <v>Low</v>
      </c>
      <c r="O51" s="219" t="e">
        <f>'Area 24'!AF52</f>
        <v>#N/A</v>
      </c>
      <c r="P51" s="220" t="str">
        <f>'Area 24'!AL52</f>
        <v>Low</v>
      </c>
      <c r="Q51" s="219" t="e">
        <f>'Area 24'!BT52</f>
        <v>#N/A</v>
      </c>
      <c r="R51" s="220" t="e">
        <f>'Area 24'!BZ52</f>
        <v>#N/A</v>
      </c>
      <c r="S51" s="219" t="e">
        <f>'Area 24'!AZ52</f>
        <v>#N/A</v>
      </c>
      <c r="T51" s="220" t="e">
        <f>'Area 24'!BF52</f>
        <v>#N/A</v>
      </c>
      <c r="U51" s="219" t="e">
        <f>'Area 24'!CO52</f>
        <v>#N/A</v>
      </c>
      <c r="V51" s="220" t="e">
        <f>'Area 24'!CU52</f>
        <v>#N/A</v>
      </c>
      <c r="W51" s="219" t="e">
        <f>'Area 24'!DK52</f>
        <v>#N/A</v>
      </c>
      <c r="X51" s="220" t="e">
        <f>'Area 24'!DQ52</f>
        <v>#N/A</v>
      </c>
      <c r="Y51" s="219" t="e">
        <f>'Area 24'!EF52</f>
        <v>#N/A</v>
      </c>
      <c r="Z51" s="219" t="e">
        <f>'Area 24'!EL52</f>
        <v>#N/A</v>
      </c>
      <c r="AA51" s="219" t="e">
        <f>'Area 24'!FA52</f>
        <v>#N/A</v>
      </c>
      <c r="AB51" s="220" t="e">
        <f>'Area 24'!FG52</f>
        <v>#N/A</v>
      </c>
      <c r="AC51" s="219" t="e">
        <f>'Area 24'!FV52</f>
        <v>#N/A</v>
      </c>
      <c r="AD51" s="220" t="e">
        <f>'Area 24'!GB52</f>
        <v>#N/A</v>
      </c>
      <c r="AE51" s="219" t="e">
        <f>'Area 24'!GQ52</f>
        <v>#N/A</v>
      </c>
      <c r="AF51" s="220" t="e">
        <f>'Area 24'!GW52</f>
        <v>#N/A</v>
      </c>
      <c r="AG51" s="219" t="e">
        <f>'Area 25'!L51</f>
        <v>#N/A</v>
      </c>
      <c r="AH51" s="220" t="e">
        <f>'Area 25'!R51</f>
        <v>#N/A</v>
      </c>
      <c r="AI51" s="219" t="e">
        <f>'Area 25'!AE51</f>
        <v>#N/A</v>
      </c>
      <c r="AJ51" s="220" t="e">
        <f>'Area 25'!AK51</f>
        <v>#N/A</v>
      </c>
      <c r="AK51" s="219" t="str">
        <f>'Area 25'!AX51</f>
        <v>Low</v>
      </c>
      <c r="AL51" s="220" t="str">
        <f>'Area 25'!BD51</f>
        <v>Low</v>
      </c>
      <c r="AM51" s="384" t="e">
        <f>'Area 25'!BQ51</f>
        <v>#N/A</v>
      </c>
      <c r="AN51" s="220" t="e">
        <f>'Area 25'!BW51</f>
        <v>#N/A</v>
      </c>
      <c r="AO51" s="219" t="e">
        <f>'Area 25'!CJ51</f>
        <v>#N/A</v>
      </c>
      <c r="AP51" s="220" t="e">
        <f>'Area 25'!CP51</f>
        <v>#N/A</v>
      </c>
      <c r="AQ51" s="219" t="e">
        <f>'Area 25'!DC51</f>
        <v>#N/A</v>
      </c>
      <c r="AR51" s="220" t="e">
        <f>'Area 25'!DI51</f>
        <v>#N/A</v>
      </c>
      <c r="AS51" s="219" t="e">
        <f>'Area 26'!AE51</f>
        <v>#N/A</v>
      </c>
      <c r="AT51" s="221" t="e">
        <f>'Area 26'!AK51</f>
        <v>#N/A</v>
      </c>
      <c r="AU51" s="222" t="e">
        <f>'Area 26'!M51</f>
        <v>#N/A</v>
      </c>
      <c r="AV51" s="223" t="e">
        <f>'Area 26'!S51</f>
        <v>#N/A</v>
      </c>
      <c r="AW51" s="171">
        <f t="shared" si="5"/>
        <v>0</v>
      </c>
      <c r="AX51" s="171">
        <f t="shared" si="6"/>
        <v>0</v>
      </c>
      <c r="AY51" s="171">
        <f t="shared" si="7"/>
        <v>2</v>
      </c>
      <c r="AZ51" s="171">
        <f t="shared" si="8"/>
        <v>4</v>
      </c>
      <c r="BA51" s="171">
        <f t="shared" si="9"/>
        <v>0</v>
      </c>
      <c r="BB51" s="171">
        <f t="shared" si="10"/>
        <v>0</v>
      </c>
      <c r="BC51" s="171">
        <f t="shared" si="11"/>
        <v>0</v>
      </c>
      <c r="BD51" s="510">
        <f t="shared" si="12"/>
        <v>0</v>
      </c>
      <c r="BE51" s="171">
        <f t="shared" si="13"/>
        <v>0</v>
      </c>
      <c r="BF51" s="171">
        <f t="shared" si="14"/>
        <v>0</v>
      </c>
      <c r="BG51" s="171">
        <f t="shared" si="15"/>
        <v>0</v>
      </c>
      <c r="BH51" s="510">
        <f t="shared" si="16"/>
        <v>0</v>
      </c>
    </row>
    <row r="52" spans="1:60" ht="84.75"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e">
        <f>'Area 23'!AE53</f>
        <v>#N/A</v>
      </c>
      <c r="J52" s="220" t="e">
        <f>'Area 23'!AK53</f>
        <v>#N/A</v>
      </c>
      <c r="K52" s="219" t="e">
        <f>'Area 23'!AX53</f>
        <v>#N/A</v>
      </c>
      <c r="L52" s="220" t="e">
        <f>'Area 23'!BD53</f>
        <v>#N/A</v>
      </c>
      <c r="M52" s="219" t="e">
        <f>'Area 24'!L53</f>
        <v>#N/A</v>
      </c>
      <c r="N52" s="220" t="e">
        <f>'Area 24'!R53</f>
        <v>#N/A</v>
      </c>
      <c r="O52" s="219" t="e">
        <f>'Area 24'!AF53</f>
        <v>#N/A</v>
      </c>
      <c r="P52" s="220" t="e">
        <f>'Area 24'!AL53</f>
        <v>#N/A</v>
      </c>
      <c r="Q52" s="219" t="e">
        <f>'Area 24'!BT53</f>
        <v>#N/A</v>
      </c>
      <c r="R52" s="220" t="e">
        <f>'Area 24'!BZ53</f>
        <v>#N/A</v>
      </c>
      <c r="S52" s="219" t="e">
        <f>'Area 24'!AZ53</f>
        <v>#N/A</v>
      </c>
      <c r="T52" s="220" t="e">
        <f>'Area 24'!BF53</f>
        <v>#N/A</v>
      </c>
      <c r="U52" s="219" t="e">
        <f>'Area 24'!CO53</f>
        <v>#N/A</v>
      </c>
      <c r="V52" s="220" t="e">
        <f>'Area 24'!CU53</f>
        <v>#N/A</v>
      </c>
      <c r="W52" s="219" t="e">
        <f>'Area 24'!DK53</f>
        <v>#N/A</v>
      </c>
      <c r="X52" s="220" t="e">
        <f>'Area 24'!DQ53</f>
        <v>#N/A</v>
      </c>
      <c r="Y52" s="219" t="e">
        <f>'Area 24'!EF53</f>
        <v>#N/A</v>
      </c>
      <c r="Z52" s="219" t="e">
        <f>'Area 24'!EL53</f>
        <v>#N/A</v>
      </c>
      <c r="AA52" s="219" t="e">
        <f>'Area 24'!FA53</f>
        <v>#N/A</v>
      </c>
      <c r="AB52" s="220" t="e">
        <f>'Area 24'!FG53</f>
        <v>#N/A</v>
      </c>
      <c r="AC52" s="219" t="e">
        <f>'Area 24'!FV53</f>
        <v>#N/A</v>
      </c>
      <c r="AD52" s="220" t="e">
        <f>'Area 24'!GB53</f>
        <v>#N/A</v>
      </c>
      <c r="AE52" s="219" t="e">
        <f>'Area 24'!GQ53</f>
        <v>#N/A</v>
      </c>
      <c r="AF52" s="220" t="e">
        <f>'Area 24'!GW53</f>
        <v>#N/A</v>
      </c>
      <c r="AG52" s="219" t="e">
        <f>'Area 25'!L52</f>
        <v>#N/A</v>
      </c>
      <c r="AH52" s="220" t="e">
        <f>'Area 25'!R52</f>
        <v>#N/A</v>
      </c>
      <c r="AI52" s="219" t="e">
        <f>'Area 25'!AE52</f>
        <v>#N/A</v>
      </c>
      <c r="AJ52" s="220" t="e">
        <f>'Area 25'!AK52</f>
        <v>#N/A</v>
      </c>
      <c r="AK52" s="219" t="e">
        <f>'Area 25'!AX52</f>
        <v>#N/A</v>
      </c>
      <c r="AL52" s="220" t="e">
        <f>'Area 25'!BD52</f>
        <v>#N/A</v>
      </c>
      <c r="AM52" s="384" t="e">
        <f>'Area 25'!BQ52</f>
        <v>#N/A</v>
      </c>
      <c r="AN52" s="220" t="e">
        <f>'Area 25'!BW52</f>
        <v>#N/A</v>
      </c>
      <c r="AO52" s="219" t="e">
        <f>'Area 25'!CJ52</f>
        <v>#N/A</v>
      </c>
      <c r="AP52" s="220" t="e">
        <f>'Area 25'!CP52</f>
        <v>#N/A</v>
      </c>
      <c r="AQ52" s="219" t="e">
        <f>'Area 25'!DC52</f>
        <v>#N/A</v>
      </c>
      <c r="AR52" s="220" t="e">
        <f>'Area 25'!DI52</f>
        <v>#N/A</v>
      </c>
      <c r="AS52" s="219" t="e">
        <f>'Area 26'!AE52</f>
        <v>#N/A</v>
      </c>
      <c r="AT52" s="221" t="e">
        <f>'Area 26'!AK52</f>
        <v>#N/A</v>
      </c>
      <c r="AU52" s="222" t="e">
        <f>'Area 26'!M52</f>
        <v>#N/A</v>
      </c>
      <c r="AV52" s="223" t="e">
        <f>'Area 26'!S52</f>
        <v>#N/A</v>
      </c>
      <c r="AW52" s="171">
        <f t="shared" si="5"/>
        <v>4</v>
      </c>
      <c r="AX52" s="171">
        <f t="shared" si="6"/>
        <v>0</v>
      </c>
      <c r="AY52" s="171">
        <f t="shared" si="7"/>
        <v>0</v>
      </c>
      <c r="AZ52" s="171">
        <f t="shared" si="8"/>
        <v>0</v>
      </c>
      <c r="BA52" s="171">
        <f t="shared" si="9"/>
        <v>0</v>
      </c>
      <c r="BB52" s="171">
        <f t="shared" si="10"/>
        <v>0</v>
      </c>
      <c r="BC52" s="171">
        <f t="shared" si="11"/>
        <v>0</v>
      </c>
      <c r="BD52" s="510">
        <f t="shared" si="12"/>
        <v>0</v>
      </c>
      <c r="BE52" s="171">
        <f t="shared" si="13"/>
        <v>0</v>
      </c>
      <c r="BF52" s="171">
        <f t="shared" si="14"/>
        <v>0</v>
      </c>
      <c r="BG52" s="171">
        <f t="shared" si="15"/>
        <v>0</v>
      </c>
      <c r="BH52" s="510">
        <f t="shared" si="16"/>
        <v>0</v>
      </c>
    </row>
    <row r="53" spans="1:60" ht="84.75" customHeight="1">
      <c r="A53" s="152" t="s">
        <v>96</v>
      </c>
      <c r="B53" s="152" t="s">
        <v>39</v>
      </c>
      <c r="C53" s="166" t="s">
        <v>100</v>
      </c>
      <c r="D53" s="168">
        <v>50</v>
      </c>
      <c r="E53" s="219" t="str">
        <f>'Area 23'!BQ54</f>
        <v>Very Low</v>
      </c>
      <c r="F53" s="220" t="str">
        <f>'Area 23'!BW54</f>
        <v>Very Low</v>
      </c>
      <c r="G53" s="219" t="str">
        <f>'Area 23'!L54</f>
        <v>High</v>
      </c>
      <c r="H53" s="220" t="str">
        <f>'Area 23'!R54</f>
        <v>Very High</v>
      </c>
      <c r="I53" s="219" t="e">
        <f>'Area 23'!AE54</f>
        <v>#N/A</v>
      </c>
      <c r="J53" s="220" t="e">
        <f>'Area 23'!AK54</f>
        <v>#N/A</v>
      </c>
      <c r="K53" s="219" t="e">
        <f>'Area 23'!AX54</f>
        <v>#N/A</v>
      </c>
      <c r="L53" s="220" t="e">
        <f>'Area 23'!BD54</f>
        <v>#N/A</v>
      </c>
      <c r="M53" s="219" t="e">
        <f>'Area 24'!L54</f>
        <v>#N/A</v>
      </c>
      <c r="N53" s="220" t="e">
        <f>'Area 24'!R54</f>
        <v>#N/A</v>
      </c>
      <c r="O53" s="219" t="e">
        <f>'Area 24'!AF54</f>
        <v>#N/A</v>
      </c>
      <c r="P53" s="220" t="e">
        <f>'Area 24'!AL54</f>
        <v>#N/A</v>
      </c>
      <c r="Q53" s="219" t="e">
        <f>'Area 24'!BT54</f>
        <v>#N/A</v>
      </c>
      <c r="R53" s="220" t="e">
        <f>'Area 24'!BZ54</f>
        <v>#N/A</v>
      </c>
      <c r="S53" s="219" t="e">
        <f>'Area 24'!AZ54</f>
        <v>#N/A</v>
      </c>
      <c r="T53" s="220" t="e">
        <f>'Area 24'!BF54</f>
        <v>#N/A</v>
      </c>
      <c r="U53" s="219" t="e">
        <f>'Area 24'!CO54</f>
        <v>#N/A</v>
      </c>
      <c r="V53" s="220" t="e">
        <f>'Area 24'!CU54</f>
        <v>#N/A</v>
      </c>
      <c r="W53" s="219" t="e">
        <f>'Area 24'!DK54</f>
        <v>#N/A</v>
      </c>
      <c r="X53" s="220" t="e">
        <f>'Area 24'!DQ54</f>
        <v>#N/A</v>
      </c>
      <c r="Y53" s="219" t="e">
        <f>'Area 24'!EF54</f>
        <v>#N/A</v>
      </c>
      <c r="Z53" s="219" t="e">
        <f>'Area 24'!EL54</f>
        <v>#N/A</v>
      </c>
      <c r="AA53" s="219" t="e">
        <f>'Area 24'!FA54</f>
        <v>#N/A</v>
      </c>
      <c r="AB53" s="220" t="e">
        <f>'Area 24'!FG54</f>
        <v>#N/A</v>
      </c>
      <c r="AC53" s="219" t="e">
        <f>'Area 24'!FV54</f>
        <v>#N/A</v>
      </c>
      <c r="AD53" s="220" t="e">
        <f>'Area 24'!GB54</f>
        <v>#N/A</v>
      </c>
      <c r="AE53" s="219" t="e">
        <f>'Area 24'!GQ54</f>
        <v>#N/A</v>
      </c>
      <c r="AF53" s="220" t="e">
        <f>'Area 24'!GW54</f>
        <v>#N/A</v>
      </c>
      <c r="AG53" s="219" t="e">
        <f>'Area 25'!L53</f>
        <v>#N/A</v>
      </c>
      <c r="AH53" s="220" t="e">
        <f>'Area 25'!R53</f>
        <v>#N/A</v>
      </c>
      <c r="AI53" s="219" t="e">
        <f>'Area 25'!AE53</f>
        <v>#N/A</v>
      </c>
      <c r="AJ53" s="220" t="e">
        <f>'Area 25'!AK53</f>
        <v>#N/A</v>
      </c>
      <c r="AK53" s="219" t="e">
        <f>'Area 25'!AX53</f>
        <v>#N/A</v>
      </c>
      <c r="AL53" s="220" t="e">
        <f>'Area 25'!BD53</f>
        <v>#N/A</v>
      </c>
      <c r="AM53" s="384" t="e">
        <f>'Area 25'!BQ53</f>
        <v>#N/A</v>
      </c>
      <c r="AN53" s="220" t="e">
        <f>'Area 25'!BW53</f>
        <v>#N/A</v>
      </c>
      <c r="AO53" s="219" t="e">
        <f>'Area 25'!CJ53</f>
        <v>#N/A</v>
      </c>
      <c r="AP53" s="220" t="e">
        <f>'Area 25'!CP53</f>
        <v>#N/A</v>
      </c>
      <c r="AQ53" s="219" t="e">
        <f>'Area 25'!DC53</f>
        <v>#N/A</v>
      </c>
      <c r="AR53" s="220" t="e">
        <f>'Area 25'!DI53</f>
        <v>#N/A</v>
      </c>
      <c r="AS53" s="219" t="e">
        <f>'Area 26'!AE53</f>
        <v>#N/A</v>
      </c>
      <c r="AT53" s="221" t="e">
        <f>'Area 26'!AK53</f>
        <v>#N/A</v>
      </c>
      <c r="AU53" s="222" t="e">
        <f>'Area 26'!M53</f>
        <v>#N/A</v>
      </c>
      <c r="AV53" s="223" t="e">
        <f>'Area 26'!S53</f>
        <v>#N/A</v>
      </c>
      <c r="AW53" s="171">
        <f t="shared" si="5"/>
        <v>0</v>
      </c>
      <c r="AX53" s="171">
        <f t="shared" si="6"/>
        <v>0</v>
      </c>
      <c r="AY53" s="171">
        <f t="shared" si="7"/>
        <v>2</v>
      </c>
      <c r="AZ53" s="171">
        <f t="shared" si="8"/>
        <v>0</v>
      </c>
      <c r="BA53" s="171">
        <f t="shared" si="9"/>
        <v>0</v>
      </c>
      <c r="BB53" s="171">
        <f t="shared" si="10"/>
        <v>1</v>
      </c>
      <c r="BC53" s="171">
        <f t="shared" si="11"/>
        <v>1</v>
      </c>
      <c r="BD53" s="510">
        <f t="shared" si="12"/>
        <v>2</v>
      </c>
      <c r="BE53" s="171">
        <f t="shared" si="13"/>
        <v>0</v>
      </c>
      <c r="BF53" s="171">
        <f t="shared" si="14"/>
        <v>0</v>
      </c>
      <c r="BG53" s="171">
        <f t="shared" si="15"/>
        <v>0</v>
      </c>
      <c r="BH53" s="510">
        <f t="shared" si="16"/>
        <v>0</v>
      </c>
    </row>
    <row r="54" spans="1:60" ht="84.75"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e">
        <f>'Area 23'!AE55</f>
        <v>#N/A</v>
      </c>
      <c r="J54" s="220" t="e">
        <f>'Area 23'!AK55</f>
        <v>#N/A</v>
      </c>
      <c r="K54" s="219" t="e">
        <f>'Area 23'!AX55</f>
        <v>#N/A</v>
      </c>
      <c r="L54" s="220" t="e">
        <f>'Area 23'!BD55</f>
        <v>#N/A</v>
      </c>
      <c r="M54" s="219" t="e">
        <f>'Area 24'!L55</f>
        <v>#N/A</v>
      </c>
      <c r="N54" s="220" t="e">
        <f>'Area 24'!R55</f>
        <v>#N/A</v>
      </c>
      <c r="O54" s="219" t="e">
        <f>'Area 24'!AF55</f>
        <v>#N/A</v>
      </c>
      <c r="P54" s="220" t="e">
        <f>'Area 24'!AL55</f>
        <v>#N/A</v>
      </c>
      <c r="Q54" s="219" t="e">
        <f>'Area 24'!BT55</f>
        <v>#N/A</v>
      </c>
      <c r="R54" s="220" t="e">
        <f>'Area 24'!BZ55</f>
        <v>#N/A</v>
      </c>
      <c r="S54" s="219" t="e">
        <f>'Area 24'!AZ55</f>
        <v>#N/A</v>
      </c>
      <c r="T54" s="220" t="e">
        <f>'Area 24'!BF55</f>
        <v>#N/A</v>
      </c>
      <c r="U54" s="219" t="e">
        <f>'Area 24'!CO55</f>
        <v>#N/A</v>
      </c>
      <c r="V54" s="220" t="e">
        <f>'Area 24'!CU55</f>
        <v>#N/A</v>
      </c>
      <c r="W54" s="219" t="e">
        <f>'Area 24'!DK55</f>
        <v>#N/A</v>
      </c>
      <c r="X54" s="220" t="e">
        <f>'Area 24'!DQ55</f>
        <v>#N/A</v>
      </c>
      <c r="Y54" s="219" t="e">
        <f>'Area 24'!EF55</f>
        <v>#N/A</v>
      </c>
      <c r="Z54" s="219" t="e">
        <f>'Area 24'!EL55</f>
        <v>#N/A</v>
      </c>
      <c r="AA54" s="219" t="e">
        <f>'Area 24'!FA55</f>
        <v>#N/A</v>
      </c>
      <c r="AB54" s="220" t="e">
        <f>'Area 24'!FG55</f>
        <v>#N/A</v>
      </c>
      <c r="AC54" s="219" t="e">
        <f>'Area 24'!FV55</f>
        <v>#N/A</v>
      </c>
      <c r="AD54" s="220" t="e">
        <f>'Area 24'!GB55</f>
        <v>#N/A</v>
      </c>
      <c r="AE54" s="219" t="e">
        <f>'Area 24'!GQ55</f>
        <v>#N/A</v>
      </c>
      <c r="AF54" s="220" t="e">
        <f>'Area 24'!GW55</f>
        <v>#N/A</v>
      </c>
      <c r="AG54" s="219" t="e">
        <f>'Area 25'!L54</f>
        <v>#N/A</v>
      </c>
      <c r="AH54" s="220" t="e">
        <f>'Area 25'!R54</f>
        <v>#N/A</v>
      </c>
      <c r="AI54" s="219" t="e">
        <f>'Area 25'!AE54</f>
        <v>#N/A</v>
      </c>
      <c r="AJ54" s="220" t="e">
        <f>'Area 25'!AK54</f>
        <v>#N/A</v>
      </c>
      <c r="AK54" s="219" t="e">
        <f>'Area 25'!AX54</f>
        <v>#N/A</v>
      </c>
      <c r="AL54" s="220" t="e">
        <f>'Area 25'!BD54</f>
        <v>#N/A</v>
      </c>
      <c r="AM54" s="384" t="e">
        <f>'Area 25'!BQ54</f>
        <v>#N/A</v>
      </c>
      <c r="AN54" s="220" t="e">
        <f>'Area 25'!BW54</f>
        <v>#N/A</v>
      </c>
      <c r="AO54" s="219" t="e">
        <f>'Area 25'!CJ54</f>
        <v>#N/A</v>
      </c>
      <c r="AP54" s="220" t="e">
        <f>'Area 25'!CP54</f>
        <v>#N/A</v>
      </c>
      <c r="AQ54" s="219" t="e">
        <f>'Area 25'!DC54</f>
        <v>#N/A</v>
      </c>
      <c r="AR54" s="220" t="e">
        <f>'Area 25'!DI54</f>
        <v>#N/A</v>
      </c>
      <c r="AS54" s="219" t="e">
        <f>'Area 26'!AE54</f>
        <v>#N/A</v>
      </c>
      <c r="AT54" s="221" t="e">
        <f>'Area 26'!AK54</f>
        <v>#N/A</v>
      </c>
      <c r="AU54" s="222" t="e">
        <f>'Area 26'!M54</f>
        <v>#N/A</v>
      </c>
      <c r="AV54" s="223" t="e">
        <f>'Area 26'!S54</f>
        <v>#N/A</v>
      </c>
      <c r="AW54" s="171">
        <f t="shared" si="5"/>
        <v>4</v>
      </c>
      <c r="AX54" s="171">
        <f t="shared" si="6"/>
        <v>0</v>
      </c>
      <c r="AY54" s="171">
        <f t="shared" si="7"/>
        <v>0</v>
      </c>
      <c r="AZ54" s="171">
        <f t="shared" si="8"/>
        <v>0</v>
      </c>
      <c r="BA54" s="171">
        <f t="shared" si="9"/>
        <v>0</v>
      </c>
      <c r="BB54" s="171">
        <f t="shared" si="10"/>
        <v>0</v>
      </c>
      <c r="BC54" s="171">
        <f t="shared" si="11"/>
        <v>0</v>
      </c>
      <c r="BD54" s="510">
        <f t="shared" si="12"/>
        <v>0</v>
      </c>
      <c r="BE54" s="171">
        <f t="shared" si="13"/>
        <v>0</v>
      </c>
      <c r="BF54" s="171">
        <f t="shared" si="14"/>
        <v>0</v>
      </c>
      <c r="BG54" s="171">
        <f t="shared" si="15"/>
        <v>0</v>
      </c>
      <c r="BH54" s="510">
        <f t="shared" si="16"/>
        <v>0</v>
      </c>
    </row>
    <row r="55" spans="1:60" ht="84.75" customHeight="1">
      <c r="A55" s="152" t="s">
        <v>96</v>
      </c>
      <c r="B55" s="152" t="s">
        <v>39</v>
      </c>
      <c r="C55" s="166" t="s">
        <v>102</v>
      </c>
      <c r="D55" s="168">
        <v>52</v>
      </c>
      <c r="E55" s="219" t="str">
        <f>'Area 23'!BQ56</f>
        <v>High</v>
      </c>
      <c r="F55" s="220" t="str">
        <f>'Area 23'!BW56</f>
        <v>Moderate</v>
      </c>
      <c r="G55" s="219" t="str">
        <f>'Area 23'!L56</f>
        <v>High Priority Data Gap</v>
      </c>
      <c r="H55" s="220" t="str">
        <f>'Area 23'!R56</f>
        <v>High Priority Data Gap</v>
      </c>
      <c r="I55" s="219" t="e">
        <f>'Area 23'!AE56</f>
        <v>#N/A</v>
      </c>
      <c r="J55" s="220" t="e">
        <f>'Area 23'!AK56</f>
        <v>#N/A</v>
      </c>
      <c r="K55" s="219" t="e">
        <f>'Area 23'!AX56</f>
        <v>#N/A</v>
      </c>
      <c r="L55" s="220" t="e">
        <f>'Area 23'!BD56</f>
        <v>#N/A</v>
      </c>
      <c r="M55" s="219" t="e">
        <f>'Area 24'!L56</f>
        <v>#N/A</v>
      </c>
      <c r="N55" s="220" t="e">
        <f>'Area 24'!R56</f>
        <v>#N/A</v>
      </c>
      <c r="O55" s="219" t="e">
        <f>'Area 24'!AF56</f>
        <v>#N/A</v>
      </c>
      <c r="P55" s="220" t="e">
        <f>'Area 24'!AL56</f>
        <v>#N/A</v>
      </c>
      <c r="Q55" s="219" t="e">
        <f>'Area 24'!BT56</f>
        <v>#N/A</v>
      </c>
      <c r="R55" s="220" t="e">
        <f>'Area 24'!BZ56</f>
        <v>#N/A</v>
      </c>
      <c r="S55" s="219" t="e">
        <f>'Area 24'!AZ56</f>
        <v>#N/A</v>
      </c>
      <c r="T55" s="220" t="e">
        <f>'Area 24'!BF56</f>
        <v>#N/A</v>
      </c>
      <c r="U55" s="219" t="e">
        <f>'Area 24'!CO56</f>
        <v>#N/A</v>
      </c>
      <c r="V55" s="220" t="e">
        <f>'Area 24'!CU56</f>
        <v>#N/A</v>
      </c>
      <c r="W55" s="219" t="e">
        <f>'Area 24'!DK56</f>
        <v>#N/A</v>
      </c>
      <c r="X55" s="220" t="e">
        <f>'Area 24'!DQ56</f>
        <v>#N/A</v>
      </c>
      <c r="Y55" s="219" t="e">
        <f>'Area 24'!EF56</f>
        <v>#N/A</v>
      </c>
      <c r="Z55" s="219" t="e">
        <f>'Area 24'!EL56</f>
        <v>#N/A</v>
      </c>
      <c r="AA55" s="219" t="e">
        <f>'Area 24'!FA56</f>
        <v>#N/A</v>
      </c>
      <c r="AB55" s="220" t="e">
        <f>'Area 24'!FG56</f>
        <v>#N/A</v>
      </c>
      <c r="AC55" s="219" t="e">
        <f>'Area 24'!FV56</f>
        <v>#N/A</v>
      </c>
      <c r="AD55" s="220" t="e">
        <f>'Area 24'!GB56</f>
        <v>#N/A</v>
      </c>
      <c r="AE55" s="219" t="e">
        <f>'Area 24'!GQ56</f>
        <v>#N/A</v>
      </c>
      <c r="AF55" s="220" t="e">
        <f>'Area 24'!GW56</f>
        <v>#N/A</v>
      </c>
      <c r="AG55" s="219" t="e">
        <f>'Area 25'!L55</f>
        <v>#N/A</v>
      </c>
      <c r="AH55" s="220" t="e">
        <f>'Area 25'!R55</f>
        <v>#N/A</v>
      </c>
      <c r="AI55" s="219" t="e">
        <f>'Area 25'!AE55</f>
        <v>#N/A</v>
      </c>
      <c r="AJ55" s="220" t="e">
        <f>'Area 25'!AK55</f>
        <v>#N/A</v>
      </c>
      <c r="AK55" s="219" t="e">
        <f>'Area 25'!AX55</f>
        <v>#N/A</v>
      </c>
      <c r="AL55" s="220" t="e">
        <f>'Area 25'!BD55</f>
        <v>#N/A</v>
      </c>
      <c r="AM55" s="384" t="e">
        <f>'Area 25'!BQ55</f>
        <v>#N/A</v>
      </c>
      <c r="AN55" s="220" t="e">
        <f>'Area 25'!BW55</f>
        <v>#N/A</v>
      </c>
      <c r="AO55" s="219" t="e">
        <f>'Area 25'!CJ55</f>
        <v>#N/A</v>
      </c>
      <c r="AP55" s="220" t="e">
        <f>'Area 25'!CP55</f>
        <v>#N/A</v>
      </c>
      <c r="AQ55" s="219" t="e">
        <f>'Area 25'!DC55</f>
        <v>#N/A</v>
      </c>
      <c r="AR55" s="220" t="e">
        <f>'Area 25'!DI55</f>
        <v>#N/A</v>
      </c>
      <c r="AS55" s="219" t="e">
        <f>'Area 26'!AE55</f>
        <v>#N/A</v>
      </c>
      <c r="AT55" s="221" t="e">
        <f>'Area 26'!AK55</f>
        <v>#N/A</v>
      </c>
      <c r="AU55" s="222" t="e">
        <f>'Area 26'!M55</f>
        <v>#N/A</v>
      </c>
      <c r="AV55" s="223" t="e">
        <f>'Area 26'!S55</f>
        <v>#N/A</v>
      </c>
      <c r="AW55" s="171">
        <f t="shared" si="5"/>
        <v>2</v>
      </c>
      <c r="AX55" s="171">
        <f t="shared" si="6"/>
        <v>0</v>
      </c>
      <c r="AY55" s="171">
        <f t="shared" si="7"/>
        <v>0</v>
      </c>
      <c r="AZ55" s="171">
        <f t="shared" si="8"/>
        <v>0</v>
      </c>
      <c r="BA55" s="171">
        <f t="shared" si="9"/>
        <v>1</v>
      </c>
      <c r="BB55" s="171">
        <f t="shared" si="10"/>
        <v>1</v>
      </c>
      <c r="BC55" s="171">
        <f t="shared" si="11"/>
        <v>0</v>
      </c>
      <c r="BD55" s="510">
        <f t="shared" si="12"/>
        <v>2</v>
      </c>
      <c r="BE55" s="171">
        <f t="shared" si="13"/>
        <v>0</v>
      </c>
      <c r="BF55" s="171">
        <f t="shared" si="14"/>
        <v>0</v>
      </c>
      <c r="BG55" s="171">
        <f t="shared" si="15"/>
        <v>0</v>
      </c>
      <c r="BH55" s="510">
        <f t="shared" si="16"/>
        <v>0</v>
      </c>
    </row>
    <row r="56" spans="1:60" ht="84.75" customHeight="1">
      <c r="A56" s="152" t="s">
        <v>96</v>
      </c>
      <c r="B56" s="152" t="s">
        <v>39</v>
      </c>
      <c r="C56" s="166" t="s">
        <v>103</v>
      </c>
      <c r="D56" s="168">
        <v>53</v>
      </c>
      <c r="E56" s="219" t="str">
        <f>'Area 23'!BQ57</f>
        <v>Low</v>
      </c>
      <c r="F56" s="220" t="str">
        <f>'Area 23'!BW57</f>
        <v>Low</v>
      </c>
      <c r="G56" s="219" t="str">
        <f>'Area 23'!L57</f>
        <v>High Priority Data Gap</v>
      </c>
      <c r="H56" s="220" t="str">
        <f>'Area 23'!R57</f>
        <v>High Priority Data Gap</v>
      </c>
      <c r="I56" s="219" t="e">
        <f>'Area 23'!AE57</f>
        <v>#N/A</v>
      </c>
      <c r="J56" s="220" t="e">
        <f>'Area 23'!AK57</f>
        <v>#N/A</v>
      </c>
      <c r="K56" s="219" t="e">
        <f>'Area 23'!AX57</f>
        <v>#N/A</v>
      </c>
      <c r="L56" s="220" t="e">
        <f>'Area 23'!BD57</f>
        <v>#N/A</v>
      </c>
      <c r="M56" s="219" t="e">
        <f>'Area 24'!L57</f>
        <v>#N/A</v>
      </c>
      <c r="N56" s="220" t="str">
        <f>'Area 24'!R57</f>
        <v>Low</v>
      </c>
      <c r="O56" s="219" t="e">
        <f>'Area 24'!AF57</f>
        <v>#N/A</v>
      </c>
      <c r="P56" s="220" t="str">
        <f>'Area 24'!AL57</f>
        <v>Low</v>
      </c>
      <c r="Q56" s="219" t="e">
        <f>'Area 24'!BT57</f>
        <v>#N/A</v>
      </c>
      <c r="R56" s="220" t="e">
        <f>'Area 24'!BZ57</f>
        <v>#N/A</v>
      </c>
      <c r="S56" s="219" t="e">
        <f>'Area 24'!AZ57</f>
        <v>#N/A</v>
      </c>
      <c r="T56" s="220" t="e">
        <f>'Area 24'!BF57</f>
        <v>#N/A</v>
      </c>
      <c r="U56" s="219" t="e">
        <f>'Area 24'!CO57</f>
        <v>#N/A</v>
      </c>
      <c r="V56" s="220" t="e">
        <f>'Area 24'!CU57</f>
        <v>#N/A</v>
      </c>
      <c r="W56" s="219" t="e">
        <f>'Area 24'!DK57</f>
        <v>#N/A</v>
      </c>
      <c r="X56" s="220" t="e">
        <f>'Area 24'!DQ57</f>
        <v>#N/A</v>
      </c>
      <c r="Y56" s="219" t="e">
        <f>'Area 24'!EF57</f>
        <v>#N/A</v>
      </c>
      <c r="Z56" s="219" t="e">
        <f>'Area 24'!EL57</f>
        <v>#N/A</v>
      </c>
      <c r="AA56" s="219" t="e">
        <f>'Area 24'!FA57</f>
        <v>#N/A</v>
      </c>
      <c r="AB56" s="220" t="e">
        <f>'Area 24'!FG57</f>
        <v>#N/A</v>
      </c>
      <c r="AC56" s="219" t="e">
        <f>'Area 24'!FV57</f>
        <v>#N/A</v>
      </c>
      <c r="AD56" s="220" t="e">
        <f>'Area 24'!GB57</f>
        <v>#N/A</v>
      </c>
      <c r="AE56" s="219" t="e">
        <f>'Area 24'!GQ57</f>
        <v>#N/A</v>
      </c>
      <c r="AF56" s="220" t="e">
        <f>'Area 24'!GW57</f>
        <v>#N/A</v>
      </c>
      <c r="AG56" s="219" t="e">
        <f>'Area 25'!L56</f>
        <v>#N/A</v>
      </c>
      <c r="AH56" s="220" t="e">
        <f>'Area 25'!R56</f>
        <v>#N/A</v>
      </c>
      <c r="AI56" s="219" t="e">
        <f>'Area 25'!AE56</f>
        <v>#N/A</v>
      </c>
      <c r="AJ56" s="220" t="e">
        <f>'Area 25'!AK56</f>
        <v>#N/A</v>
      </c>
      <c r="AK56" s="219" t="e">
        <f>'Area 25'!AX56</f>
        <v>#N/A</v>
      </c>
      <c r="AL56" s="220" t="e">
        <f>'Area 25'!BD56</f>
        <v>#N/A</v>
      </c>
      <c r="AM56" s="384" t="e">
        <f>'Area 25'!BQ56</f>
        <v>#N/A</v>
      </c>
      <c r="AN56" s="220" t="e">
        <f>'Area 25'!BW56</f>
        <v>#N/A</v>
      </c>
      <c r="AO56" s="219" t="e">
        <f>'Area 25'!CJ56</f>
        <v>#N/A</v>
      </c>
      <c r="AP56" s="220" t="e">
        <f>'Area 25'!CP56</f>
        <v>#N/A</v>
      </c>
      <c r="AQ56" s="219" t="e">
        <f>'Area 25'!DC56</f>
        <v>#N/A</v>
      </c>
      <c r="AR56" s="220" t="e">
        <f>'Area 25'!DI56</f>
        <v>#N/A</v>
      </c>
      <c r="AS56" s="219" t="e">
        <f>'Area 26'!AE56</f>
        <v>#N/A</v>
      </c>
      <c r="AT56" s="221" t="e">
        <f>'Area 26'!AK56</f>
        <v>#N/A</v>
      </c>
      <c r="AU56" s="222" t="e">
        <f>'Area 26'!M56</f>
        <v>#N/A</v>
      </c>
      <c r="AV56" s="223" t="e">
        <f>'Area 26'!S56</f>
        <v>#N/A</v>
      </c>
      <c r="AW56" s="171">
        <f t="shared" si="5"/>
        <v>2</v>
      </c>
      <c r="AX56" s="171">
        <f t="shared" si="6"/>
        <v>0</v>
      </c>
      <c r="AY56" s="171">
        <f t="shared" si="7"/>
        <v>0</v>
      </c>
      <c r="AZ56" s="171">
        <f t="shared" si="8"/>
        <v>4</v>
      </c>
      <c r="BA56" s="171">
        <f t="shared" si="9"/>
        <v>0</v>
      </c>
      <c r="BB56" s="171">
        <f t="shared" si="10"/>
        <v>0</v>
      </c>
      <c r="BC56" s="171">
        <f t="shared" si="11"/>
        <v>0</v>
      </c>
      <c r="BD56" s="510">
        <f t="shared" si="12"/>
        <v>0</v>
      </c>
      <c r="BE56" s="171">
        <f t="shared" si="13"/>
        <v>0</v>
      </c>
      <c r="BF56" s="171">
        <f t="shared" si="14"/>
        <v>0</v>
      </c>
      <c r="BG56" s="171">
        <f t="shared" si="15"/>
        <v>0</v>
      </c>
      <c r="BH56" s="510">
        <f t="shared" si="16"/>
        <v>0</v>
      </c>
    </row>
    <row r="57" spans="1:60" ht="84.75" customHeight="1">
      <c r="A57" s="152" t="s">
        <v>96</v>
      </c>
      <c r="B57" s="152" t="s">
        <v>47</v>
      </c>
      <c r="C57" s="166" t="s">
        <v>104</v>
      </c>
      <c r="D57" s="168">
        <v>54</v>
      </c>
      <c r="E57" s="219" t="str">
        <f>'Area 23'!BQ58</f>
        <v>Low</v>
      </c>
      <c r="F57" s="220" t="str">
        <f>'Area 23'!BW58</f>
        <v>Low</v>
      </c>
      <c r="G57" s="219" t="str">
        <f>'Area 23'!L58</f>
        <v>High Priority Data Gap</v>
      </c>
      <c r="H57" s="220" t="str">
        <f>'Area 23'!R58</f>
        <v>High Priority Data Gap</v>
      </c>
      <c r="I57" s="219" t="e">
        <f>'Area 23'!AE58</f>
        <v>#N/A</v>
      </c>
      <c r="J57" s="220" t="e">
        <f>'Area 23'!AK58</f>
        <v>#N/A</v>
      </c>
      <c r="K57" s="219" t="e">
        <f>'Area 23'!AX58</f>
        <v>#N/A</v>
      </c>
      <c r="L57" s="220" t="e">
        <f>'Area 23'!BD58</f>
        <v>#N/A</v>
      </c>
      <c r="M57" s="219" t="e">
        <f>'Area 24'!L58</f>
        <v>#N/A</v>
      </c>
      <c r="N57" s="220" t="e">
        <f>'Area 24'!R58</f>
        <v>#N/A</v>
      </c>
      <c r="O57" s="219" t="e">
        <f>'Area 24'!AF58</f>
        <v>#N/A</v>
      </c>
      <c r="P57" s="220" t="e">
        <f>'Area 24'!AL58</f>
        <v>#N/A</v>
      </c>
      <c r="Q57" s="219" t="e">
        <f>'Area 24'!BT58</f>
        <v>#N/A</v>
      </c>
      <c r="R57" s="220" t="e">
        <f>'Area 24'!BZ58</f>
        <v>#N/A</v>
      </c>
      <c r="S57" s="219" t="e">
        <f>'Area 24'!AZ58</f>
        <v>#N/A</v>
      </c>
      <c r="T57" s="220" t="e">
        <f>'Area 24'!BF58</f>
        <v>#N/A</v>
      </c>
      <c r="U57" s="219" t="e">
        <f>'Area 24'!CO58</f>
        <v>#N/A</v>
      </c>
      <c r="V57" s="220" t="e">
        <f>'Area 24'!CU58</f>
        <v>#N/A</v>
      </c>
      <c r="W57" s="219" t="e">
        <f>'Area 24'!DK58</f>
        <v>#N/A</v>
      </c>
      <c r="X57" s="220" t="e">
        <f>'Area 24'!DQ58</f>
        <v>#N/A</v>
      </c>
      <c r="Y57" s="219" t="e">
        <f>'Area 24'!EF58</f>
        <v>#N/A</v>
      </c>
      <c r="Z57" s="219" t="e">
        <f>'Area 24'!EL58</f>
        <v>#N/A</v>
      </c>
      <c r="AA57" s="219" t="e">
        <f>'Area 24'!FA58</f>
        <v>#N/A</v>
      </c>
      <c r="AB57" s="220" t="e">
        <f>'Area 24'!FG58</f>
        <v>#N/A</v>
      </c>
      <c r="AC57" s="219" t="e">
        <f>'Area 24'!FV58</f>
        <v>#N/A</v>
      </c>
      <c r="AD57" s="220" t="e">
        <f>'Area 24'!GB58</f>
        <v>#N/A</v>
      </c>
      <c r="AE57" s="219" t="e">
        <f>'Area 24'!GQ58</f>
        <v>#N/A</v>
      </c>
      <c r="AF57" s="220" t="e">
        <f>'Area 24'!GW58</f>
        <v>#N/A</v>
      </c>
      <c r="AG57" s="219" t="e">
        <f>'Area 25'!L57</f>
        <v>#N/A</v>
      </c>
      <c r="AH57" s="220" t="e">
        <f>'Area 25'!R57</f>
        <v>#N/A</v>
      </c>
      <c r="AI57" s="219" t="e">
        <f>'Area 25'!AE57</f>
        <v>#N/A</v>
      </c>
      <c r="AJ57" s="220" t="e">
        <f>'Area 25'!AK57</f>
        <v>#N/A</v>
      </c>
      <c r="AK57" s="219" t="e">
        <f>'Area 25'!AX57</f>
        <v>#N/A</v>
      </c>
      <c r="AL57" s="220" t="e">
        <f>'Area 25'!BD57</f>
        <v>#N/A</v>
      </c>
      <c r="AM57" s="384" t="e">
        <f>'Area 25'!BQ57</f>
        <v>#N/A</v>
      </c>
      <c r="AN57" s="220" t="e">
        <f>'Area 25'!BW57</f>
        <v>#N/A</v>
      </c>
      <c r="AO57" s="219" t="e">
        <f>'Area 25'!CJ57</f>
        <v>#N/A</v>
      </c>
      <c r="AP57" s="220" t="e">
        <f>'Area 25'!CP57</f>
        <v>#N/A</v>
      </c>
      <c r="AQ57" s="219" t="e">
        <f>'Area 25'!DC57</f>
        <v>#N/A</v>
      </c>
      <c r="AR57" s="220" t="e">
        <f>'Area 25'!DI57</f>
        <v>#N/A</v>
      </c>
      <c r="AS57" s="219" t="e">
        <f>'Area 26'!AE57</f>
        <v>#N/A</v>
      </c>
      <c r="AT57" s="221" t="e">
        <f>'Area 26'!AK57</f>
        <v>#N/A</v>
      </c>
      <c r="AU57" s="222" t="e">
        <f>'Area 26'!M57</f>
        <v>#N/A</v>
      </c>
      <c r="AV57" s="223" t="e">
        <f>'Area 26'!S57</f>
        <v>#N/A</v>
      </c>
      <c r="AW57" s="171">
        <f t="shared" si="5"/>
        <v>2</v>
      </c>
      <c r="AX57" s="171">
        <f t="shared" si="6"/>
        <v>0</v>
      </c>
      <c r="AY57" s="171">
        <f t="shared" si="7"/>
        <v>0</v>
      </c>
      <c r="AZ57" s="171">
        <f t="shared" si="8"/>
        <v>2</v>
      </c>
      <c r="BA57" s="171">
        <f t="shared" si="9"/>
        <v>0</v>
      </c>
      <c r="BB57" s="171">
        <f t="shared" si="10"/>
        <v>0</v>
      </c>
      <c r="BC57" s="171">
        <f t="shared" si="11"/>
        <v>0</v>
      </c>
      <c r="BD57" s="510">
        <f t="shared" si="12"/>
        <v>0</v>
      </c>
      <c r="BE57" s="171">
        <f t="shared" si="13"/>
        <v>0</v>
      </c>
      <c r="BF57" s="171">
        <f t="shared" si="14"/>
        <v>0</v>
      </c>
      <c r="BG57" s="171">
        <f t="shared" si="15"/>
        <v>0</v>
      </c>
      <c r="BH57" s="510">
        <f t="shared" si="16"/>
        <v>0</v>
      </c>
    </row>
    <row r="58" spans="1:60" ht="84.75" customHeight="1">
      <c r="A58" s="152" t="s">
        <v>96</v>
      </c>
      <c r="B58" s="152" t="s">
        <v>47</v>
      </c>
      <c r="C58" s="166" t="s">
        <v>105</v>
      </c>
      <c r="D58" s="168">
        <v>55</v>
      </c>
      <c r="E58" s="219" t="str">
        <f>'Area 23'!BQ59</f>
        <v>Low</v>
      </c>
      <c r="F58" s="220" t="str">
        <f>'Area 23'!BW59</f>
        <v>Low</v>
      </c>
      <c r="G58" s="219" t="str">
        <f>'Area 23'!L59</f>
        <v>High Priority Data Gap</v>
      </c>
      <c r="H58" s="220" t="str">
        <f>'Area 23'!R59</f>
        <v>High Priority Data Gap</v>
      </c>
      <c r="I58" s="219" t="e">
        <f>'Area 23'!AE59</f>
        <v>#N/A</v>
      </c>
      <c r="J58" s="220" t="e">
        <f>'Area 23'!AK59</f>
        <v>#N/A</v>
      </c>
      <c r="K58" s="219" t="e">
        <f>'Area 23'!AX59</f>
        <v>#N/A</v>
      </c>
      <c r="L58" s="220" t="e">
        <f>'Area 23'!BD59</f>
        <v>#N/A</v>
      </c>
      <c r="M58" s="219" t="e">
        <f>'Area 24'!L59</f>
        <v>#N/A</v>
      </c>
      <c r="N58" s="220" t="e">
        <f>'Area 24'!R59</f>
        <v>#N/A</v>
      </c>
      <c r="O58" s="219" t="e">
        <f>'Area 24'!AF59</f>
        <v>#N/A</v>
      </c>
      <c r="P58" s="220" t="e">
        <f>'Area 24'!AL59</f>
        <v>#N/A</v>
      </c>
      <c r="Q58" s="219" t="e">
        <f>'Area 24'!BT59</f>
        <v>#N/A</v>
      </c>
      <c r="R58" s="220" t="e">
        <f>'Area 24'!BZ59</f>
        <v>#N/A</v>
      </c>
      <c r="S58" s="219" t="e">
        <f>'Area 24'!AZ59</f>
        <v>#N/A</v>
      </c>
      <c r="T58" s="220" t="e">
        <f>'Area 24'!BF59</f>
        <v>#N/A</v>
      </c>
      <c r="U58" s="219" t="e">
        <f>'Area 24'!CO59</f>
        <v>#N/A</v>
      </c>
      <c r="V58" s="220" t="e">
        <f>'Area 24'!CU59</f>
        <v>#N/A</v>
      </c>
      <c r="W58" s="219" t="e">
        <f>'Area 24'!DK59</f>
        <v>#N/A</v>
      </c>
      <c r="X58" s="220" t="e">
        <f>'Area 24'!DQ59</f>
        <v>#N/A</v>
      </c>
      <c r="Y58" s="219" t="e">
        <f>'Area 24'!EF59</f>
        <v>#N/A</v>
      </c>
      <c r="Z58" s="219" t="e">
        <f>'Area 24'!EL59</f>
        <v>#N/A</v>
      </c>
      <c r="AA58" s="219" t="e">
        <f>'Area 24'!FA59</f>
        <v>#N/A</v>
      </c>
      <c r="AB58" s="220" t="e">
        <f>'Area 24'!FG59</f>
        <v>#N/A</v>
      </c>
      <c r="AC58" s="219" t="e">
        <f>'Area 24'!FV59</f>
        <v>#N/A</v>
      </c>
      <c r="AD58" s="220" t="e">
        <f>'Area 24'!GB59</f>
        <v>#N/A</v>
      </c>
      <c r="AE58" s="219" t="e">
        <f>'Area 24'!GQ59</f>
        <v>#N/A</v>
      </c>
      <c r="AF58" s="220" t="e">
        <f>'Area 24'!GW59</f>
        <v>#N/A</v>
      </c>
      <c r="AG58" s="219" t="e">
        <f>'Area 25'!L58</f>
        <v>#N/A</v>
      </c>
      <c r="AH58" s="220" t="e">
        <f>'Area 25'!R58</f>
        <v>#N/A</v>
      </c>
      <c r="AI58" s="219" t="e">
        <f>'Area 25'!AE58</f>
        <v>#N/A</v>
      </c>
      <c r="AJ58" s="220" t="e">
        <f>'Area 25'!AK58</f>
        <v>#N/A</v>
      </c>
      <c r="AK58" s="219" t="e">
        <f>'Area 25'!AX58</f>
        <v>#N/A</v>
      </c>
      <c r="AL58" s="220" t="e">
        <f>'Area 25'!BD58</f>
        <v>#N/A</v>
      </c>
      <c r="AM58" s="384" t="e">
        <f>'Area 25'!BQ58</f>
        <v>#N/A</v>
      </c>
      <c r="AN58" s="220" t="e">
        <f>'Area 25'!BW58</f>
        <v>#N/A</v>
      </c>
      <c r="AO58" s="219" t="e">
        <f>'Area 25'!CJ58</f>
        <v>#N/A</v>
      </c>
      <c r="AP58" s="220" t="e">
        <f>'Area 25'!CP58</f>
        <v>#N/A</v>
      </c>
      <c r="AQ58" s="219" t="e">
        <f>'Area 25'!DC58</f>
        <v>#N/A</v>
      </c>
      <c r="AR58" s="220" t="e">
        <f>'Area 25'!DI58</f>
        <v>#N/A</v>
      </c>
      <c r="AS58" s="219" t="e">
        <f>'Area 26'!AE58</f>
        <v>#N/A</v>
      </c>
      <c r="AT58" s="221" t="e">
        <f>'Area 26'!AK58</f>
        <v>#N/A</v>
      </c>
      <c r="AU58" s="222" t="e">
        <f>'Area 26'!M58</f>
        <v>#N/A</v>
      </c>
      <c r="AV58" s="223" t="e">
        <f>'Area 26'!S58</f>
        <v>#N/A</v>
      </c>
      <c r="AW58" s="171">
        <f t="shared" si="5"/>
        <v>2</v>
      </c>
      <c r="AX58" s="171">
        <f t="shared" si="6"/>
        <v>0</v>
      </c>
      <c r="AY58" s="171">
        <f t="shared" si="7"/>
        <v>0</v>
      </c>
      <c r="AZ58" s="171">
        <f t="shared" si="8"/>
        <v>2</v>
      </c>
      <c r="BA58" s="171">
        <f t="shared" si="9"/>
        <v>0</v>
      </c>
      <c r="BB58" s="171">
        <f t="shared" si="10"/>
        <v>0</v>
      </c>
      <c r="BC58" s="171">
        <f t="shared" si="11"/>
        <v>0</v>
      </c>
      <c r="BD58" s="510">
        <f t="shared" si="12"/>
        <v>0</v>
      </c>
      <c r="BE58" s="171">
        <f t="shared" si="13"/>
        <v>0</v>
      </c>
      <c r="BF58" s="171">
        <f t="shared" si="14"/>
        <v>0</v>
      </c>
      <c r="BG58" s="171">
        <f t="shared" si="15"/>
        <v>0</v>
      </c>
      <c r="BH58" s="510">
        <f t="shared" si="16"/>
        <v>0</v>
      </c>
    </row>
    <row r="59" spans="1:60" ht="84.75" customHeight="1">
      <c r="A59" s="152" t="s">
        <v>96</v>
      </c>
      <c r="B59" s="152" t="s">
        <v>47</v>
      </c>
      <c r="C59" s="166" t="s">
        <v>106</v>
      </c>
      <c r="D59" s="168">
        <v>56</v>
      </c>
      <c r="E59" s="219" t="str">
        <f>'Area 23'!BQ60</f>
        <v>High</v>
      </c>
      <c r="F59" s="220" t="str">
        <f>'Area 23'!BW60</f>
        <v>Very High</v>
      </c>
      <c r="G59" s="219" t="str">
        <f>'Area 23'!L60</f>
        <v>High Priority Data Gap</v>
      </c>
      <c r="H59" s="220" t="str">
        <f>'Area 23'!R60</f>
        <v>High Priority Data Gap</v>
      </c>
      <c r="I59" s="219" t="e">
        <f>'Area 23'!AE60</f>
        <v>#N/A</v>
      </c>
      <c r="J59" s="220" t="e">
        <f>'Area 23'!AK60</f>
        <v>#N/A</v>
      </c>
      <c r="K59" s="219" t="e">
        <f>'Area 23'!AX60</f>
        <v>#N/A</v>
      </c>
      <c r="L59" s="220" t="e">
        <f>'Area 23'!BD60</f>
        <v>#N/A</v>
      </c>
      <c r="M59" s="219" t="e">
        <f>'Area 24'!L60</f>
        <v>#N/A</v>
      </c>
      <c r="N59" s="220" t="e">
        <f>'Area 24'!R60</f>
        <v>#N/A</v>
      </c>
      <c r="O59" s="219" t="e">
        <f>'Area 24'!AF60</f>
        <v>#N/A</v>
      </c>
      <c r="P59" s="220" t="e">
        <f>'Area 24'!AL60</f>
        <v>#N/A</v>
      </c>
      <c r="Q59" s="219" t="e">
        <f>'Area 24'!BT60</f>
        <v>#N/A</v>
      </c>
      <c r="R59" s="220" t="e">
        <f>'Area 24'!BZ60</f>
        <v>#N/A</v>
      </c>
      <c r="S59" s="219" t="e">
        <f>'Area 24'!AZ60</f>
        <v>#N/A</v>
      </c>
      <c r="T59" s="220" t="e">
        <f>'Area 24'!BF60</f>
        <v>#N/A</v>
      </c>
      <c r="U59" s="219" t="e">
        <f>'Area 24'!CO60</f>
        <v>#N/A</v>
      </c>
      <c r="V59" s="220" t="e">
        <f>'Area 24'!CU60</f>
        <v>#N/A</v>
      </c>
      <c r="W59" s="219" t="e">
        <f>'Area 24'!DK60</f>
        <v>#N/A</v>
      </c>
      <c r="X59" s="220" t="e">
        <f>'Area 24'!DQ60</f>
        <v>#N/A</v>
      </c>
      <c r="Y59" s="219" t="e">
        <f>'Area 24'!EF60</f>
        <v>#N/A</v>
      </c>
      <c r="Z59" s="219" t="e">
        <f>'Area 24'!EL60</f>
        <v>#N/A</v>
      </c>
      <c r="AA59" s="219" t="e">
        <f>'Area 24'!FA60</f>
        <v>#N/A</v>
      </c>
      <c r="AB59" s="220" t="e">
        <f>'Area 24'!FG60</f>
        <v>#N/A</v>
      </c>
      <c r="AC59" s="219" t="e">
        <f>'Area 24'!FV60</f>
        <v>#N/A</v>
      </c>
      <c r="AD59" s="220" t="e">
        <f>'Area 24'!GB60</f>
        <v>#N/A</v>
      </c>
      <c r="AE59" s="219" t="e">
        <f>'Area 24'!GQ60</f>
        <v>#N/A</v>
      </c>
      <c r="AF59" s="220" t="e">
        <f>'Area 24'!GW60</f>
        <v>#N/A</v>
      </c>
      <c r="AG59" s="219" t="e">
        <f>'Area 25'!L59</f>
        <v>#N/A</v>
      </c>
      <c r="AH59" s="220" t="e">
        <f>'Area 25'!R59</f>
        <v>#N/A</v>
      </c>
      <c r="AI59" s="219" t="e">
        <f>'Area 25'!AE59</f>
        <v>#N/A</v>
      </c>
      <c r="AJ59" s="220" t="e">
        <f>'Area 25'!AK59</f>
        <v>#N/A</v>
      </c>
      <c r="AK59" s="219" t="e">
        <f>'Area 25'!AX59</f>
        <v>#N/A</v>
      </c>
      <c r="AL59" s="220" t="e">
        <f>'Area 25'!BD59</f>
        <v>#N/A</v>
      </c>
      <c r="AM59" s="384" t="e">
        <f>'Area 25'!BQ59</f>
        <v>#N/A</v>
      </c>
      <c r="AN59" s="220" t="e">
        <f>'Area 25'!BW59</f>
        <v>#N/A</v>
      </c>
      <c r="AO59" s="219" t="e">
        <f>'Area 25'!CJ59</f>
        <v>#N/A</v>
      </c>
      <c r="AP59" s="220" t="e">
        <f>'Area 25'!CP59</f>
        <v>#N/A</v>
      </c>
      <c r="AQ59" s="219" t="e">
        <f>'Area 25'!DC59</f>
        <v>#N/A</v>
      </c>
      <c r="AR59" s="220" t="e">
        <f>'Area 25'!DI59</f>
        <v>#N/A</v>
      </c>
      <c r="AS59" s="219" t="e">
        <f>'Area 26'!AE59</f>
        <v>#N/A</v>
      </c>
      <c r="AT59" s="221" t="e">
        <f>'Area 26'!AK59</f>
        <v>#N/A</v>
      </c>
      <c r="AU59" s="222" t="e">
        <f>'Area 26'!M59</f>
        <v>#N/A</v>
      </c>
      <c r="AV59" s="223" t="e">
        <f>'Area 26'!S59</f>
        <v>#N/A</v>
      </c>
      <c r="AW59" s="171">
        <f t="shared" si="5"/>
        <v>2</v>
      </c>
      <c r="AX59" s="171">
        <f t="shared" si="6"/>
        <v>0</v>
      </c>
      <c r="AY59" s="171">
        <f t="shared" si="7"/>
        <v>0</v>
      </c>
      <c r="AZ59" s="171">
        <f t="shared" si="8"/>
        <v>0</v>
      </c>
      <c r="BA59" s="171">
        <f t="shared" si="9"/>
        <v>0</v>
      </c>
      <c r="BB59" s="171">
        <f t="shared" si="10"/>
        <v>1</v>
      </c>
      <c r="BC59" s="171">
        <f t="shared" si="11"/>
        <v>1</v>
      </c>
      <c r="BD59" s="510">
        <f t="shared" si="12"/>
        <v>2</v>
      </c>
      <c r="BE59" s="171">
        <f t="shared" si="13"/>
        <v>0</v>
      </c>
      <c r="BF59" s="171">
        <f t="shared" si="14"/>
        <v>0</v>
      </c>
      <c r="BG59" s="171">
        <f t="shared" si="15"/>
        <v>0</v>
      </c>
      <c r="BH59" s="510">
        <f t="shared" si="16"/>
        <v>0</v>
      </c>
    </row>
    <row r="60" spans="1:60" ht="84.75" customHeight="1">
      <c r="A60" s="152" t="s">
        <v>96</v>
      </c>
      <c r="B60" s="152" t="s">
        <v>47</v>
      </c>
      <c r="C60" s="166" t="s">
        <v>107</v>
      </c>
      <c r="D60" s="168">
        <v>57</v>
      </c>
      <c r="E60" s="219" t="str">
        <f>'Area 23'!BQ61</f>
        <v>High</v>
      </c>
      <c r="F60" s="220" t="str">
        <f>'Area 23'!BW61</f>
        <v>Very High</v>
      </c>
      <c r="G60" s="219" t="str">
        <f>'Area 23'!L61</f>
        <v>High Priority Data Gap</v>
      </c>
      <c r="H60" s="220" t="str">
        <f>'Area 23'!R61</f>
        <v>High Priority Data Gap</v>
      </c>
      <c r="I60" s="219" t="e">
        <f>'Area 23'!AE61</f>
        <v>#N/A</v>
      </c>
      <c r="J60" s="220" t="e">
        <f>'Area 23'!AK61</f>
        <v>#N/A</v>
      </c>
      <c r="K60" s="219" t="e">
        <f>'Area 23'!AX61</f>
        <v>#N/A</v>
      </c>
      <c r="L60" s="220" t="e">
        <f>'Area 23'!BD61</f>
        <v>#N/A</v>
      </c>
      <c r="M60" s="219" t="e">
        <f>'Area 24'!L61</f>
        <v>#N/A</v>
      </c>
      <c r="N60" s="220" t="e">
        <f>'Area 24'!R61</f>
        <v>#N/A</v>
      </c>
      <c r="O60" s="219" t="e">
        <f>'Area 24'!AF61</f>
        <v>#N/A</v>
      </c>
      <c r="P60" s="220" t="e">
        <f>'Area 24'!AL61</f>
        <v>#N/A</v>
      </c>
      <c r="Q60" s="219" t="e">
        <f>'Area 24'!BT61</f>
        <v>#N/A</v>
      </c>
      <c r="R60" s="220" t="e">
        <f>'Area 24'!BZ61</f>
        <v>#N/A</v>
      </c>
      <c r="S60" s="219" t="e">
        <f>'Area 24'!AZ61</f>
        <v>#N/A</v>
      </c>
      <c r="T60" s="220" t="e">
        <f>'Area 24'!BF61</f>
        <v>#N/A</v>
      </c>
      <c r="U60" s="219" t="e">
        <f>'Area 24'!CO61</f>
        <v>#N/A</v>
      </c>
      <c r="V60" s="220" t="e">
        <f>'Area 24'!CU61</f>
        <v>#N/A</v>
      </c>
      <c r="W60" s="219" t="e">
        <f>'Area 24'!DK61</f>
        <v>#N/A</v>
      </c>
      <c r="X60" s="220" t="e">
        <f>'Area 24'!DQ61</f>
        <v>#N/A</v>
      </c>
      <c r="Y60" s="219" t="e">
        <f>'Area 24'!EF61</f>
        <v>#N/A</v>
      </c>
      <c r="Z60" s="219" t="e">
        <f>'Area 24'!EL61</f>
        <v>#N/A</v>
      </c>
      <c r="AA60" s="219" t="e">
        <f>'Area 24'!FA61</f>
        <v>#N/A</v>
      </c>
      <c r="AB60" s="220" t="e">
        <f>'Area 24'!FG61</f>
        <v>#N/A</v>
      </c>
      <c r="AC60" s="219" t="e">
        <f>'Area 24'!FV61</f>
        <v>#N/A</v>
      </c>
      <c r="AD60" s="220" t="e">
        <f>'Area 24'!GB61</f>
        <v>#N/A</v>
      </c>
      <c r="AE60" s="219" t="e">
        <f>'Area 24'!GQ61</f>
        <v>#N/A</v>
      </c>
      <c r="AF60" s="220" t="e">
        <f>'Area 24'!GW61</f>
        <v>#N/A</v>
      </c>
      <c r="AG60" s="219" t="e">
        <f>'Area 25'!L60</f>
        <v>#N/A</v>
      </c>
      <c r="AH60" s="220" t="e">
        <f>'Area 25'!R60</f>
        <v>#N/A</v>
      </c>
      <c r="AI60" s="219" t="e">
        <f>'Area 25'!AE60</f>
        <v>#N/A</v>
      </c>
      <c r="AJ60" s="220" t="e">
        <f>'Area 25'!AK60</f>
        <v>#N/A</v>
      </c>
      <c r="AK60" s="219" t="e">
        <f>'Area 25'!AX60</f>
        <v>#N/A</v>
      </c>
      <c r="AL60" s="220" t="e">
        <f>'Area 25'!BD60</f>
        <v>#N/A</v>
      </c>
      <c r="AM60" s="384" t="e">
        <f>'Area 25'!BQ60</f>
        <v>#N/A</v>
      </c>
      <c r="AN60" s="220" t="e">
        <f>'Area 25'!BW60</f>
        <v>#N/A</v>
      </c>
      <c r="AO60" s="219" t="e">
        <f>'Area 25'!CJ60</f>
        <v>#N/A</v>
      </c>
      <c r="AP60" s="220" t="e">
        <f>'Area 25'!CP60</f>
        <v>#N/A</v>
      </c>
      <c r="AQ60" s="219" t="e">
        <f>'Area 25'!DC60</f>
        <v>#N/A</v>
      </c>
      <c r="AR60" s="220" t="e">
        <f>'Area 25'!DI60</f>
        <v>#N/A</v>
      </c>
      <c r="AS60" s="219" t="e">
        <f>'Area 26'!AE60</f>
        <v>#N/A</v>
      </c>
      <c r="AT60" s="221" t="e">
        <f>'Area 26'!AK60</f>
        <v>#N/A</v>
      </c>
      <c r="AU60" s="222" t="e">
        <f>'Area 26'!M60</f>
        <v>#N/A</v>
      </c>
      <c r="AV60" s="223" t="e">
        <f>'Area 26'!S60</f>
        <v>#N/A</v>
      </c>
      <c r="AW60" s="171">
        <f t="shared" si="5"/>
        <v>2</v>
      </c>
      <c r="AX60" s="171">
        <f t="shared" si="6"/>
        <v>0</v>
      </c>
      <c r="AY60" s="171">
        <f t="shared" si="7"/>
        <v>0</v>
      </c>
      <c r="AZ60" s="171">
        <f t="shared" si="8"/>
        <v>0</v>
      </c>
      <c r="BA60" s="171">
        <f t="shared" si="9"/>
        <v>0</v>
      </c>
      <c r="BB60" s="171">
        <f t="shared" si="10"/>
        <v>1</v>
      </c>
      <c r="BC60" s="171">
        <f t="shared" si="11"/>
        <v>1</v>
      </c>
      <c r="BD60" s="510">
        <f t="shared" si="12"/>
        <v>2</v>
      </c>
      <c r="BE60" s="171">
        <f t="shared" si="13"/>
        <v>0</v>
      </c>
      <c r="BF60" s="171">
        <f t="shared" si="14"/>
        <v>0</v>
      </c>
      <c r="BG60" s="171">
        <f t="shared" si="15"/>
        <v>0</v>
      </c>
      <c r="BH60" s="510">
        <f t="shared" si="16"/>
        <v>0</v>
      </c>
    </row>
    <row r="61" spans="1:60" ht="84.75"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e">
        <f>'Area 23'!AE62</f>
        <v>#N/A</v>
      </c>
      <c r="J61" s="220" t="e">
        <f>'Area 23'!AK62</f>
        <v>#N/A</v>
      </c>
      <c r="K61" s="219" t="e">
        <f>'Area 23'!AX62</f>
        <v>#N/A</v>
      </c>
      <c r="L61" s="220" t="e">
        <f>'Area 23'!BD62</f>
        <v>#N/A</v>
      </c>
      <c r="M61" s="219" t="e">
        <f>'Area 24'!L62</f>
        <v>#N/A</v>
      </c>
      <c r="N61" s="220" t="e">
        <f>'Area 24'!R62</f>
        <v>#N/A</v>
      </c>
      <c r="O61" s="219" t="e">
        <f>'Area 24'!AF62</f>
        <v>#N/A</v>
      </c>
      <c r="P61" s="220" t="e">
        <f>'Area 24'!AL62</f>
        <v>#N/A</v>
      </c>
      <c r="Q61" s="219" t="e">
        <f>'Area 24'!BT62</f>
        <v>#N/A</v>
      </c>
      <c r="R61" s="220" t="e">
        <f>'Area 24'!BZ62</f>
        <v>#N/A</v>
      </c>
      <c r="S61" s="219" t="e">
        <f>'Area 24'!AZ62</f>
        <v>#N/A</v>
      </c>
      <c r="T61" s="220" t="e">
        <f>'Area 24'!BF62</f>
        <v>#N/A</v>
      </c>
      <c r="U61" s="219" t="e">
        <f>'Area 24'!CO62</f>
        <v>#N/A</v>
      </c>
      <c r="V61" s="220" t="e">
        <f>'Area 24'!CU62</f>
        <v>#N/A</v>
      </c>
      <c r="W61" s="219" t="e">
        <f>'Area 24'!DK62</f>
        <v>#N/A</v>
      </c>
      <c r="X61" s="220" t="e">
        <f>'Area 24'!DQ62</f>
        <v>#N/A</v>
      </c>
      <c r="Y61" s="219" t="e">
        <f>'Area 24'!EF62</f>
        <v>#N/A</v>
      </c>
      <c r="Z61" s="219" t="e">
        <f>'Area 24'!EL62</f>
        <v>#N/A</v>
      </c>
      <c r="AA61" s="219" t="e">
        <f>'Area 24'!FA62</f>
        <v>#N/A</v>
      </c>
      <c r="AB61" s="220" t="e">
        <f>'Area 24'!FG62</f>
        <v>#N/A</v>
      </c>
      <c r="AC61" s="219" t="e">
        <f>'Area 24'!FV62</f>
        <v>#N/A</v>
      </c>
      <c r="AD61" s="220" t="e">
        <f>'Area 24'!GB62</f>
        <v>#N/A</v>
      </c>
      <c r="AE61" s="219" t="e">
        <f>'Area 24'!GQ62</f>
        <v>#N/A</v>
      </c>
      <c r="AF61" s="220" t="e">
        <f>'Area 24'!GW62</f>
        <v>#N/A</v>
      </c>
      <c r="AG61" s="219" t="e">
        <f>'Area 25'!L61</f>
        <v>#N/A</v>
      </c>
      <c r="AH61" s="220" t="e">
        <f>'Area 25'!R61</f>
        <v>#N/A</v>
      </c>
      <c r="AI61" s="219" t="e">
        <f>'Area 25'!AE61</f>
        <v>#N/A</v>
      </c>
      <c r="AJ61" s="220" t="e">
        <f>'Area 25'!AK61</f>
        <v>#N/A</v>
      </c>
      <c r="AK61" s="219" t="e">
        <f>'Area 25'!AX61</f>
        <v>#N/A</v>
      </c>
      <c r="AL61" s="220" t="e">
        <f>'Area 25'!BD61</f>
        <v>#N/A</v>
      </c>
      <c r="AM61" s="384" t="e">
        <f>'Area 25'!BQ61</f>
        <v>#N/A</v>
      </c>
      <c r="AN61" s="220" t="e">
        <f>'Area 25'!BW61</f>
        <v>#N/A</v>
      </c>
      <c r="AO61" s="219" t="e">
        <f>'Area 25'!CJ61</f>
        <v>#N/A</v>
      </c>
      <c r="AP61" s="220" t="e">
        <f>'Area 25'!CP61</f>
        <v>#N/A</v>
      </c>
      <c r="AQ61" s="219" t="e">
        <f>'Area 25'!DC61</f>
        <v>#N/A</v>
      </c>
      <c r="AR61" s="220" t="e">
        <f>'Area 25'!DI61</f>
        <v>#N/A</v>
      </c>
      <c r="AS61" s="219" t="e">
        <f>'Area 26'!AE61</f>
        <v>#N/A</v>
      </c>
      <c r="AT61" s="221" t="e">
        <f>'Area 26'!AK61</f>
        <v>#N/A</v>
      </c>
      <c r="AU61" s="222" t="e">
        <f>'Area 26'!M61</f>
        <v>#N/A</v>
      </c>
      <c r="AV61" s="223" t="e">
        <f>'Area 26'!S61</f>
        <v>#N/A</v>
      </c>
      <c r="AW61" s="171">
        <f t="shared" si="5"/>
        <v>2</v>
      </c>
      <c r="AX61" s="171">
        <f t="shared" si="6"/>
        <v>0</v>
      </c>
      <c r="AY61" s="171">
        <f t="shared" si="7"/>
        <v>0</v>
      </c>
      <c r="AZ61" s="171">
        <f t="shared" si="8"/>
        <v>0</v>
      </c>
      <c r="BA61" s="171">
        <f t="shared" si="9"/>
        <v>0</v>
      </c>
      <c r="BB61" s="171">
        <f t="shared" si="10"/>
        <v>2</v>
      </c>
      <c r="BC61" s="171">
        <f t="shared" si="11"/>
        <v>0</v>
      </c>
      <c r="BD61" s="510">
        <f t="shared" si="12"/>
        <v>2</v>
      </c>
      <c r="BE61" s="171">
        <f t="shared" si="13"/>
        <v>0</v>
      </c>
      <c r="BF61" s="171">
        <f t="shared" si="14"/>
        <v>0</v>
      </c>
      <c r="BG61" s="171">
        <f t="shared" si="15"/>
        <v>0</v>
      </c>
      <c r="BH61" s="510">
        <f t="shared" si="16"/>
        <v>0</v>
      </c>
    </row>
    <row r="62" spans="1:60" ht="84.75"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e">
        <f>'Area 23'!AE63</f>
        <v>#N/A</v>
      </c>
      <c r="J62" s="220" t="e">
        <f>'Area 23'!AK63</f>
        <v>#N/A</v>
      </c>
      <c r="K62" s="219" t="e">
        <f>'Area 23'!AX63</f>
        <v>#N/A</v>
      </c>
      <c r="L62" s="220" t="e">
        <f>'Area 23'!BD63</f>
        <v>#N/A</v>
      </c>
      <c r="M62" s="219" t="e">
        <f>'Area 24'!L63</f>
        <v>#N/A</v>
      </c>
      <c r="N62" s="220" t="e">
        <f>'Area 24'!R63</f>
        <v>#N/A</v>
      </c>
      <c r="O62" s="219" t="e">
        <f>'Area 24'!AF63</f>
        <v>#N/A</v>
      </c>
      <c r="P62" s="220" t="e">
        <f>'Area 24'!AL63</f>
        <v>#N/A</v>
      </c>
      <c r="Q62" s="219" t="e">
        <f>'Area 24'!BT63</f>
        <v>#N/A</v>
      </c>
      <c r="R62" s="220" t="e">
        <f>'Area 24'!BZ63</f>
        <v>#N/A</v>
      </c>
      <c r="S62" s="219" t="e">
        <f>'Area 24'!AZ63</f>
        <v>#N/A</v>
      </c>
      <c r="T62" s="220" t="e">
        <f>'Area 24'!BF63</f>
        <v>#N/A</v>
      </c>
      <c r="U62" s="219" t="e">
        <f>'Area 24'!CO63</f>
        <v>#N/A</v>
      </c>
      <c r="V62" s="220" t="e">
        <f>'Area 24'!CU63</f>
        <v>#N/A</v>
      </c>
      <c r="W62" s="219" t="e">
        <f>'Area 24'!DK63</f>
        <v>#N/A</v>
      </c>
      <c r="X62" s="220" t="e">
        <f>'Area 24'!DQ63</f>
        <v>#N/A</v>
      </c>
      <c r="Y62" s="219" t="e">
        <f>'Area 24'!EF63</f>
        <v>#N/A</v>
      </c>
      <c r="Z62" s="219" t="e">
        <f>'Area 24'!EL63</f>
        <v>#N/A</v>
      </c>
      <c r="AA62" s="219" t="e">
        <f>'Area 24'!FA63</f>
        <v>#N/A</v>
      </c>
      <c r="AB62" s="220" t="e">
        <f>'Area 24'!FG63</f>
        <v>#N/A</v>
      </c>
      <c r="AC62" s="219" t="e">
        <f>'Area 24'!FV63</f>
        <v>#N/A</v>
      </c>
      <c r="AD62" s="220" t="e">
        <f>'Area 24'!GB63</f>
        <v>#N/A</v>
      </c>
      <c r="AE62" s="219" t="e">
        <f>'Area 24'!GQ63</f>
        <v>#N/A</v>
      </c>
      <c r="AF62" s="220" t="e">
        <f>'Area 24'!GW63</f>
        <v>#N/A</v>
      </c>
      <c r="AG62" s="219" t="e">
        <f>'Area 25'!L62</f>
        <v>#N/A</v>
      </c>
      <c r="AH62" s="220" t="e">
        <f>'Area 25'!R62</f>
        <v>#N/A</v>
      </c>
      <c r="AI62" s="219" t="e">
        <f>'Area 25'!AE62</f>
        <v>#N/A</v>
      </c>
      <c r="AJ62" s="220" t="e">
        <f>'Area 25'!AK62</f>
        <v>#N/A</v>
      </c>
      <c r="AK62" s="219" t="e">
        <f>'Area 25'!AX62</f>
        <v>#N/A</v>
      </c>
      <c r="AL62" s="220" t="e">
        <f>'Area 25'!BD62</f>
        <v>#N/A</v>
      </c>
      <c r="AM62" s="384" t="e">
        <f>'Area 25'!BQ62</f>
        <v>#N/A</v>
      </c>
      <c r="AN62" s="220" t="e">
        <f>'Area 25'!BW62</f>
        <v>#N/A</v>
      </c>
      <c r="AO62" s="219" t="e">
        <f>'Area 25'!CJ62</f>
        <v>#N/A</v>
      </c>
      <c r="AP62" s="220" t="e">
        <f>'Area 25'!CP62</f>
        <v>#N/A</v>
      </c>
      <c r="AQ62" s="219" t="e">
        <f>'Area 25'!DC62</f>
        <v>#N/A</v>
      </c>
      <c r="AR62" s="220" t="e">
        <f>'Area 25'!DI62</f>
        <v>#N/A</v>
      </c>
      <c r="AS62" s="219" t="e">
        <f>'Area 26'!AE62</f>
        <v>#N/A</v>
      </c>
      <c r="AT62" s="221" t="e">
        <f>'Area 26'!AK62</f>
        <v>#N/A</v>
      </c>
      <c r="AU62" s="222" t="e">
        <f>'Area 26'!M62</f>
        <v>#N/A</v>
      </c>
      <c r="AV62" s="223" t="e">
        <f>'Area 26'!S62</f>
        <v>#N/A</v>
      </c>
      <c r="AW62" s="171">
        <f t="shared" si="5"/>
        <v>2</v>
      </c>
      <c r="AX62" s="171">
        <f t="shared" si="6"/>
        <v>0</v>
      </c>
      <c r="AY62" s="171">
        <f t="shared" si="7"/>
        <v>0</v>
      </c>
      <c r="AZ62" s="171">
        <f t="shared" si="8"/>
        <v>0</v>
      </c>
      <c r="BA62" s="171">
        <f t="shared" si="9"/>
        <v>0</v>
      </c>
      <c r="BB62" s="171">
        <f t="shared" si="10"/>
        <v>2</v>
      </c>
      <c r="BC62" s="171">
        <f t="shared" si="11"/>
        <v>0</v>
      </c>
      <c r="BD62" s="510">
        <f t="shared" si="12"/>
        <v>2</v>
      </c>
      <c r="BE62" s="171">
        <f t="shared" si="13"/>
        <v>0</v>
      </c>
      <c r="BF62" s="171">
        <f t="shared" si="14"/>
        <v>0</v>
      </c>
      <c r="BG62" s="171">
        <f t="shared" si="15"/>
        <v>0</v>
      </c>
      <c r="BH62" s="510">
        <f t="shared" si="16"/>
        <v>0</v>
      </c>
    </row>
    <row r="63" spans="1:60" ht="84.75"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e">
        <f>'Area 23'!AE64</f>
        <v>#N/A</v>
      </c>
      <c r="J63" s="220" t="e">
        <f>'Area 23'!AK64</f>
        <v>#N/A</v>
      </c>
      <c r="K63" s="219" t="e">
        <f>'Area 23'!AX64</f>
        <v>#N/A</v>
      </c>
      <c r="L63" s="220" t="e">
        <f>'Area 23'!BD64</f>
        <v>#N/A</v>
      </c>
      <c r="M63" s="219" t="e">
        <f>'Area 24'!L64</f>
        <v>#N/A</v>
      </c>
      <c r="N63" s="220" t="e">
        <f>'Area 24'!R64</f>
        <v>#N/A</v>
      </c>
      <c r="O63" s="219" t="e">
        <f>'Area 24'!AF64</f>
        <v>#N/A</v>
      </c>
      <c r="P63" s="220" t="e">
        <f>'Area 24'!AL64</f>
        <v>#N/A</v>
      </c>
      <c r="Q63" s="219" t="e">
        <f>'Area 24'!BT64</f>
        <v>#N/A</v>
      </c>
      <c r="R63" s="220" t="e">
        <f>'Area 24'!BZ64</f>
        <v>#N/A</v>
      </c>
      <c r="S63" s="219" t="e">
        <f>'Area 24'!AZ64</f>
        <v>#N/A</v>
      </c>
      <c r="T63" s="220" t="e">
        <f>'Area 24'!BF64</f>
        <v>#N/A</v>
      </c>
      <c r="U63" s="219" t="e">
        <f>'Area 24'!CO64</f>
        <v>#N/A</v>
      </c>
      <c r="V63" s="220" t="e">
        <f>'Area 24'!CU64</f>
        <v>#N/A</v>
      </c>
      <c r="W63" s="219" t="e">
        <f>'Area 24'!DK64</f>
        <v>#N/A</v>
      </c>
      <c r="X63" s="220" t="e">
        <f>'Area 24'!DQ64</f>
        <v>#N/A</v>
      </c>
      <c r="Y63" s="219" t="e">
        <f>'Area 24'!EF64</f>
        <v>#N/A</v>
      </c>
      <c r="Z63" s="219" t="e">
        <f>'Area 24'!EL64</f>
        <v>#N/A</v>
      </c>
      <c r="AA63" s="219" t="e">
        <f>'Area 24'!FA64</f>
        <v>#N/A</v>
      </c>
      <c r="AB63" s="220" t="e">
        <f>'Area 24'!FG64</f>
        <v>#N/A</v>
      </c>
      <c r="AC63" s="219" t="e">
        <f>'Area 24'!FV64</f>
        <v>#N/A</v>
      </c>
      <c r="AD63" s="220" t="e">
        <f>'Area 24'!GB64</f>
        <v>#N/A</v>
      </c>
      <c r="AE63" s="219" t="e">
        <f>'Area 24'!GQ64</f>
        <v>#N/A</v>
      </c>
      <c r="AF63" s="220" t="e">
        <f>'Area 24'!GW64</f>
        <v>#N/A</v>
      </c>
      <c r="AG63" s="219" t="e">
        <f>'Area 25'!L63</f>
        <v>#N/A</v>
      </c>
      <c r="AH63" s="220" t="e">
        <f>'Area 25'!R63</f>
        <v>#N/A</v>
      </c>
      <c r="AI63" s="219" t="e">
        <f>'Area 25'!AE63</f>
        <v>#N/A</v>
      </c>
      <c r="AJ63" s="220" t="e">
        <f>'Area 25'!AK63</f>
        <v>#N/A</v>
      </c>
      <c r="AK63" s="219" t="e">
        <f>'Area 25'!AX63</f>
        <v>#N/A</v>
      </c>
      <c r="AL63" s="220" t="e">
        <f>'Area 25'!BD63</f>
        <v>#N/A</v>
      </c>
      <c r="AM63" s="384" t="e">
        <f>'Area 25'!BQ63</f>
        <v>#N/A</v>
      </c>
      <c r="AN63" s="220" t="e">
        <f>'Area 25'!BW63</f>
        <v>#N/A</v>
      </c>
      <c r="AO63" s="219" t="e">
        <f>'Area 25'!CJ63</f>
        <v>#N/A</v>
      </c>
      <c r="AP63" s="220" t="e">
        <f>'Area 25'!CP63</f>
        <v>#N/A</v>
      </c>
      <c r="AQ63" s="219" t="e">
        <f>'Area 25'!DC63</f>
        <v>#N/A</v>
      </c>
      <c r="AR63" s="220" t="e">
        <f>'Area 25'!DI63</f>
        <v>#N/A</v>
      </c>
      <c r="AS63" s="219" t="e">
        <f>'Area 26'!AE63</f>
        <v>#N/A</v>
      </c>
      <c r="AT63" s="221" t="e">
        <f>'Area 26'!AK63</f>
        <v>#N/A</v>
      </c>
      <c r="AU63" s="222" t="e">
        <f>'Area 26'!M63</f>
        <v>#N/A</v>
      </c>
      <c r="AV63" s="223" t="e">
        <f>'Area 26'!S63</f>
        <v>#N/A</v>
      </c>
      <c r="AW63" s="171">
        <f t="shared" si="5"/>
        <v>4</v>
      </c>
      <c r="AX63" s="171">
        <f t="shared" si="6"/>
        <v>0</v>
      </c>
      <c r="AY63" s="171">
        <f t="shared" si="7"/>
        <v>0</v>
      </c>
      <c r="AZ63" s="171">
        <f t="shared" si="8"/>
        <v>0</v>
      </c>
      <c r="BA63" s="171">
        <f t="shared" si="9"/>
        <v>0</v>
      </c>
      <c r="BB63" s="171">
        <f t="shared" si="10"/>
        <v>0</v>
      </c>
      <c r="BC63" s="171">
        <f t="shared" si="11"/>
        <v>0</v>
      </c>
      <c r="BD63" s="510">
        <f t="shared" si="12"/>
        <v>0</v>
      </c>
      <c r="BE63" s="171">
        <f t="shared" si="13"/>
        <v>0</v>
      </c>
      <c r="BF63" s="171">
        <f t="shared" si="14"/>
        <v>0</v>
      </c>
      <c r="BG63" s="171">
        <f t="shared" si="15"/>
        <v>0</v>
      </c>
      <c r="BH63" s="510">
        <f t="shared" si="16"/>
        <v>0</v>
      </c>
    </row>
    <row r="64" spans="1:60" ht="84.75"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e">
        <f>'Area 23'!AE65</f>
        <v>#N/A</v>
      </c>
      <c r="J64" s="220" t="e">
        <f>'Area 23'!AK65</f>
        <v>#N/A</v>
      </c>
      <c r="K64" s="219" t="e">
        <f>'Area 23'!AX65</f>
        <v>#N/A</v>
      </c>
      <c r="L64" s="220" t="e">
        <f>'Area 23'!BD65</f>
        <v>#N/A</v>
      </c>
      <c r="M64" s="219" t="e">
        <f>'Area 24'!L65</f>
        <v>#N/A</v>
      </c>
      <c r="N64" s="220" t="e">
        <f>'Area 24'!R65</f>
        <v>#N/A</v>
      </c>
      <c r="O64" s="219" t="e">
        <f>'Area 24'!AF65</f>
        <v>#N/A</v>
      </c>
      <c r="P64" s="220" t="e">
        <f>'Area 24'!AL65</f>
        <v>#N/A</v>
      </c>
      <c r="Q64" s="219" t="e">
        <f>'Area 24'!BT65</f>
        <v>#N/A</v>
      </c>
      <c r="R64" s="220" t="e">
        <f>'Area 24'!BZ65</f>
        <v>#N/A</v>
      </c>
      <c r="S64" s="219" t="e">
        <f>'Area 24'!AZ65</f>
        <v>#N/A</v>
      </c>
      <c r="T64" s="220" t="e">
        <f>'Area 24'!BF65</f>
        <v>#N/A</v>
      </c>
      <c r="U64" s="219" t="e">
        <f>'Area 24'!CO65</f>
        <v>#N/A</v>
      </c>
      <c r="V64" s="220" t="e">
        <f>'Area 24'!CU65</f>
        <v>#N/A</v>
      </c>
      <c r="W64" s="219" t="e">
        <f>'Area 24'!DK65</f>
        <v>#N/A</v>
      </c>
      <c r="X64" s="220" t="e">
        <f>'Area 24'!DQ65</f>
        <v>#N/A</v>
      </c>
      <c r="Y64" s="219" t="e">
        <f>'Area 24'!EF65</f>
        <v>#N/A</v>
      </c>
      <c r="Z64" s="219" t="e">
        <f>'Area 24'!EL65</f>
        <v>#N/A</v>
      </c>
      <c r="AA64" s="219" t="e">
        <f>'Area 24'!FA65</f>
        <v>#N/A</v>
      </c>
      <c r="AB64" s="220" t="e">
        <f>'Area 24'!FG65</f>
        <v>#N/A</v>
      </c>
      <c r="AC64" s="219" t="e">
        <f>'Area 24'!FV65</f>
        <v>#N/A</v>
      </c>
      <c r="AD64" s="220" t="e">
        <f>'Area 24'!GB65</f>
        <v>#N/A</v>
      </c>
      <c r="AE64" s="219" t="e">
        <f>'Area 24'!GQ65</f>
        <v>#N/A</v>
      </c>
      <c r="AF64" s="220" t="e">
        <f>'Area 24'!GW65</f>
        <v>#N/A</v>
      </c>
      <c r="AG64" s="219" t="e">
        <f>'Area 25'!L64</f>
        <v>#N/A</v>
      </c>
      <c r="AH64" s="220" t="e">
        <f>'Area 25'!R64</f>
        <v>#N/A</v>
      </c>
      <c r="AI64" s="219" t="e">
        <f>'Area 25'!AE64</f>
        <v>#N/A</v>
      </c>
      <c r="AJ64" s="220" t="e">
        <f>'Area 25'!AK64</f>
        <v>#N/A</v>
      </c>
      <c r="AK64" s="219" t="e">
        <f>'Area 25'!AX64</f>
        <v>#N/A</v>
      </c>
      <c r="AL64" s="220" t="e">
        <f>'Area 25'!BD64</f>
        <v>#N/A</v>
      </c>
      <c r="AM64" s="384" t="e">
        <f>'Area 25'!BQ64</f>
        <v>#N/A</v>
      </c>
      <c r="AN64" s="220" t="e">
        <f>'Area 25'!BW64</f>
        <v>#N/A</v>
      </c>
      <c r="AO64" s="219" t="e">
        <f>'Area 25'!CJ64</f>
        <v>#N/A</v>
      </c>
      <c r="AP64" s="220" t="e">
        <f>'Area 25'!CP64</f>
        <v>#N/A</v>
      </c>
      <c r="AQ64" s="219" t="e">
        <f>'Area 25'!DC64</f>
        <v>#N/A</v>
      </c>
      <c r="AR64" s="220" t="e">
        <f>'Area 25'!DI64</f>
        <v>#N/A</v>
      </c>
      <c r="AS64" s="219" t="e">
        <f>'Area 26'!AE64</f>
        <v>#N/A</v>
      </c>
      <c r="AT64" s="221" t="e">
        <f>'Area 26'!AK64</f>
        <v>#N/A</v>
      </c>
      <c r="AU64" s="222" t="e">
        <f>'Area 26'!M64</f>
        <v>#N/A</v>
      </c>
      <c r="AV64" s="223" t="e">
        <f>'Area 26'!S64</f>
        <v>#N/A</v>
      </c>
      <c r="AW64" s="171">
        <f t="shared" si="5"/>
        <v>4</v>
      </c>
      <c r="AX64" s="171">
        <f t="shared" si="6"/>
        <v>0</v>
      </c>
      <c r="AY64" s="171">
        <f t="shared" si="7"/>
        <v>0</v>
      </c>
      <c r="AZ64" s="171">
        <f t="shared" si="8"/>
        <v>0</v>
      </c>
      <c r="BA64" s="171">
        <f t="shared" si="9"/>
        <v>0</v>
      </c>
      <c r="BB64" s="171">
        <f t="shared" si="10"/>
        <v>0</v>
      </c>
      <c r="BC64" s="171">
        <f t="shared" si="11"/>
        <v>0</v>
      </c>
      <c r="BD64" s="510">
        <f t="shared" si="12"/>
        <v>0</v>
      </c>
      <c r="BE64" s="171">
        <f t="shared" si="13"/>
        <v>0</v>
      </c>
      <c r="BF64" s="171">
        <f t="shared" si="14"/>
        <v>0</v>
      </c>
      <c r="BG64" s="171">
        <f t="shared" si="15"/>
        <v>0</v>
      </c>
      <c r="BH64" s="510">
        <f t="shared" si="16"/>
        <v>0</v>
      </c>
    </row>
    <row r="65" spans="1:60" ht="84.75"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e">
        <f>'Area 23'!AE66</f>
        <v>#N/A</v>
      </c>
      <c r="J65" s="220" t="e">
        <f>'Area 23'!AK66</f>
        <v>#N/A</v>
      </c>
      <c r="K65" s="219" t="e">
        <f>'Area 23'!AX66</f>
        <v>#N/A</v>
      </c>
      <c r="L65" s="220" t="e">
        <f>'Area 23'!BD66</f>
        <v>#N/A</v>
      </c>
      <c r="M65" s="219" t="e">
        <f>'Area 24'!L66</f>
        <v>#N/A</v>
      </c>
      <c r="N65" s="220" t="e">
        <f>'Area 24'!R66</f>
        <v>#N/A</v>
      </c>
      <c r="O65" s="219" t="e">
        <f>'Area 24'!AF66</f>
        <v>#N/A</v>
      </c>
      <c r="P65" s="220" t="e">
        <f>'Area 24'!AL66</f>
        <v>#N/A</v>
      </c>
      <c r="Q65" s="219" t="e">
        <f>'Area 24'!BT66</f>
        <v>#N/A</v>
      </c>
      <c r="R65" s="220" t="e">
        <f>'Area 24'!BZ66</f>
        <v>#N/A</v>
      </c>
      <c r="S65" s="219" t="e">
        <f>'Area 24'!AZ66</f>
        <v>#N/A</v>
      </c>
      <c r="T65" s="220" t="e">
        <f>'Area 24'!BF66</f>
        <v>#N/A</v>
      </c>
      <c r="U65" s="219" t="e">
        <f>'Area 24'!CO66</f>
        <v>#N/A</v>
      </c>
      <c r="V65" s="220" t="e">
        <f>'Area 24'!CU66</f>
        <v>#N/A</v>
      </c>
      <c r="W65" s="219" t="e">
        <f>'Area 24'!DK66</f>
        <v>#N/A</v>
      </c>
      <c r="X65" s="220" t="e">
        <f>'Area 24'!DQ66</f>
        <v>#N/A</v>
      </c>
      <c r="Y65" s="219" t="e">
        <f>'Area 24'!EF66</f>
        <v>#N/A</v>
      </c>
      <c r="Z65" s="219" t="e">
        <f>'Area 24'!EL66</f>
        <v>#N/A</v>
      </c>
      <c r="AA65" s="219" t="e">
        <f>'Area 24'!FA66</f>
        <v>#N/A</v>
      </c>
      <c r="AB65" s="220" t="e">
        <f>'Area 24'!FG66</f>
        <v>#N/A</v>
      </c>
      <c r="AC65" s="219" t="e">
        <f>'Area 24'!FV66</f>
        <v>#N/A</v>
      </c>
      <c r="AD65" s="220" t="e">
        <f>'Area 24'!GB66</f>
        <v>#N/A</v>
      </c>
      <c r="AE65" s="219" t="e">
        <f>'Area 24'!GQ66</f>
        <v>#N/A</v>
      </c>
      <c r="AF65" s="220" t="e">
        <f>'Area 24'!GW66</f>
        <v>#N/A</v>
      </c>
      <c r="AG65" s="219" t="e">
        <f>'Area 25'!L65</f>
        <v>#N/A</v>
      </c>
      <c r="AH65" s="220" t="e">
        <f>'Area 25'!R65</f>
        <v>#N/A</v>
      </c>
      <c r="AI65" s="219" t="e">
        <f>'Area 25'!AE65</f>
        <v>#N/A</v>
      </c>
      <c r="AJ65" s="220" t="e">
        <f>'Area 25'!AK65</f>
        <v>#N/A</v>
      </c>
      <c r="AK65" s="219" t="e">
        <f>'Area 25'!AX65</f>
        <v>#N/A</v>
      </c>
      <c r="AL65" s="220" t="e">
        <f>'Area 25'!BD65</f>
        <v>#N/A</v>
      </c>
      <c r="AM65" s="384" t="e">
        <f>'Area 25'!BQ65</f>
        <v>#N/A</v>
      </c>
      <c r="AN65" s="220" t="e">
        <f>'Area 25'!BW65</f>
        <v>#N/A</v>
      </c>
      <c r="AO65" s="219" t="e">
        <f>'Area 25'!CJ65</f>
        <v>#N/A</v>
      </c>
      <c r="AP65" s="220" t="e">
        <f>'Area 25'!CP65</f>
        <v>#N/A</v>
      </c>
      <c r="AQ65" s="219" t="e">
        <f>'Area 25'!DC65</f>
        <v>#N/A</v>
      </c>
      <c r="AR65" s="220" t="e">
        <f>'Area 25'!DI65</f>
        <v>#N/A</v>
      </c>
      <c r="AS65" s="219" t="e">
        <f>'Area 26'!AE65</f>
        <v>#N/A</v>
      </c>
      <c r="AT65" s="221" t="e">
        <f>'Area 26'!AK65</f>
        <v>#N/A</v>
      </c>
      <c r="AU65" s="222" t="e">
        <f>'Area 26'!M65</f>
        <v>#N/A</v>
      </c>
      <c r="AV65" s="223" t="e">
        <f>'Area 26'!S65</f>
        <v>#N/A</v>
      </c>
      <c r="AW65" s="171">
        <f t="shared" si="5"/>
        <v>4</v>
      </c>
      <c r="AX65" s="171">
        <f t="shared" si="6"/>
        <v>0</v>
      </c>
      <c r="AY65" s="171">
        <f t="shared" si="7"/>
        <v>0</v>
      </c>
      <c r="AZ65" s="171">
        <f t="shared" si="8"/>
        <v>0</v>
      </c>
      <c r="BA65" s="171">
        <f t="shared" si="9"/>
        <v>0</v>
      </c>
      <c r="BB65" s="171">
        <f t="shared" si="10"/>
        <v>0</v>
      </c>
      <c r="BC65" s="171">
        <f t="shared" si="11"/>
        <v>0</v>
      </c>
      <c r="BD65" s="510">
        <f t="shared" si="12"/>
        <v>0</v>
      </c>
      <c r="BE65" s="171">
        <f t="shared" si="13"/>
        <v>0</v>
      </c>
      <c r="BF65" s="171">
        <f t="shared" si="14"/>
        <v>0</v>
      </c>
      <c r="BG65" s="171">
        <f t="shared" si="15"/>
        <v>0</v>
      </c>
      <c r="BH65" s="510">
        <f t="shared" si="16"/>
        <v>0</v>
      </c>
    </row>
    <row r="66" spans="1:60" ht="84.75"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e">
        <f>'Area 23'!AE67</f>
        <v>#N/A</v>
      </c>
      <c r="J66" s="220" t="e">
        <f>'Area 23'!AK67</f>
        <v>#N/A</v>
      </c>
      <c r="K66" s="219" t="e">
        <f>'Area 23'!AX67</f>
        <v>#N/A</v>
      </c>
      <c r="L66" s="220" t="e">
        <f>'Area 23'!BD67</f>
        <v>#N/A</v>
      </c>
      <c r="M66" s="219" t="e">
        <f>'Area 24'!L67</f>
        <v>#N/A</v>
      </c>
      <c r="N66" s="220" t="e">
        <f>'Area 24'!R67</f>
        <v>#N/A</v>
      </c>
      <c r="O66" s="219" t="e">
        <f>'Area 24'!AF67</f>
        <v>#N/A</v>
      </c>
      <c r="P66" s="220" t="e">
        <f>'Area 24'!AL67</f>
        <v>#N/A</v>
      </c>
      <c r="Q66" s="219" t="e">
        <f>'Area 24'!BT67</f>
        <v>#N/A</v>
      </c>
      <c r="R66" s="220" t="e">
        <f>'Area 24'!BZ67</f>
        <v>#N/A</v>
      </c>
      <c r="S66" s="219" t="e">
        <f>'Area 24'!AZ67</f>
        <v>#N/A</v>
      </c>
      <c r="T66" s="220" t="e">
        <f>'Area 24'!BF67</f>
        <v>#N/A</v>
      </c>
      <c r="U66" s="219" t="e">
        <f>'Area 24'!CO67</f>
        <v>#N/A</v>
      </c>
      <c r="V66" s="220" t="e">
        <f>'Area 24'!CU67</f>
        <v>#N/A</v>
      </c>
      <c r="W66" s="219" t="e">
        <f>'Area 24'!DK67</f>
        <v>#N/A</v>
      </c>
      <c r="X66" s="220" t="e">
        <f>'Area 24'!DQ67</f>
        <v>#N/A</v>
      </c>
      <c r="Y66" s="219" t="e">
        <f>'Area 24'!EF67</f>
        <v>#N/A</v>
      </c>
      <c r="Z66" s="219" t="e">
        <f>'Area 24'!EL67</f>
        <v>#N/A</v>
      </c>
      <c r="AA66" s="219" t="e">
        <f>'Area 24'!FA67</f>
        <v>#N/A</v>
      </c>
      <c r="AB66" s="220" t="e">
        <f>'Area 24'!FG67</f>
        <v>#N/A</v>
      </c>
      <c r="AC66" s="219" t="e">
        <f>'Area 24'!FV67</f>
        <v>#N/A</v>
      </c>
      <c r="AD66" s="220" t="e">
        <f>'Area 24'!GB67</f>
        <v>#N/A</v>
      </c>
      <c r="AE66" s="219" t="e">
        <f>'Area 24'!GQ67</f>
        <v>#N/A</v>
      </c>
      <c r="AF66" s="220" t="e">
        <f>'Area 24'!GW67</f>
        <v>#N/A</v>
      </c>
      <c r="AG66" s="219" t="e">
        <f>'Area 25'!L66</f>
        <v>#N/A</v>
      </c>
      <c r="AH66" s="220" t="e">
        <f>'Area 25'!R66</f>
        <v>#N/A</v>
      </c>
      <c r="AI66" s="219" t="e">
        <f>'Area 25'!AE66</f>
        <v>#N/A</v>
      </c>
      <c r="AJ66" s="220" t="e">
        <f>'Area 25'!AK66</f>
        <v>#N/A</v>
      </c>
      <c r="AK66" s="219" t="e">
        <f>'Area 25'!AX66</f>
        <v>#N/A</v>
      </c>
      <c r="AL66" s="220" t="e">
        <f>'Area 25'!BD66</f>
        <v>#N/A</v>
      </c>
      <c r="AM66" s="384" t="e">
        <f>'Area 25'!BQ66</f>
        <v>#N/A</v>
      </c>
      <c r="AN66" s="220" t="e">
        <f>'Area 25'!BW66</f>
        <v>#N/A</v>
      </c>
      <c r="AO66" s="219" t="e">
        <f>'Area 25'!CJ66</f>
        <v>#N/A</v>
      </c>
      <c r="AP66" s="220" t="e">
        <f>'Area 25'!CP66</f>
        <v>#N/A</v>
      </c>
      <c r="AQ66" s="219" t="e">
        <f>'Area 25'!DC66</f>
        <v>#N/A</v>
      </c>
      <c r="AR66" s="220" t="e">
        <f>'Area 25'!DI66</f>
        <v>#N/A</v>
      </c>
      <c r="AS66" s="219" t="e">
        <f>'Area 26'!AE66</f>
        <v>#N/A</v>
      </c>
      <c r="AT66" s="221" t="e">
        <f>'Area 26'!AK66</f>
        <v>#N/A</v>
      </c>
      <c r="AU66" s="222" t="e">
        <f>'Area 26'!M66</f>
        <v>#N/A</v>
      </c>
      <c r="AV66" s="223" t="e">
        <f>'Area 26'!S66</f>
        <v>#N/A</v>
      </c>
      <c r="AW66" s="171">
        <f t="shared" si="5"/>
        <v>4</v>
      </c>
      <c r="AX66" s="171">
        <f t="shared" si="6"/>
        <v>0</v>
      </c>
      <c r="AY66" s="171">
        <f t="shared" si="7"/>
        <v>0</v>
      </c>
      <c r="AZ66" s="171">
        <f t="shared" si="8"/>
        <v>0</v>
      </c>
      <c r="BA66" s="171">
        <f t="shared" si="9"/>
        <v>0</v>
      </c>
      <c r="BB66" s="171">
        <f t="shared" si="10"/>
        <v>0</v>
      </c>
      <c r="BC66" s="171">
        <f t="shared" si="11"/>
        <v>0</v>
      </c>
      <c r="BD66" s="510">
        <f t="shared" si="12"/>
        <v>0</v>
      </c>
      <c r="BE66" s="171">
        <f t="shared" si="13"/>
        <v>0</v>
      </c>
      <c r="BF66" s="171">
        <f t="shared" si="14"/>
        <v>0</v>
      </c>
      <c r="BG66" s="171">
        <f t="shared" si="15"/>
        <v>0</v>
      </c>
      <c r="BH66" s="510">
        <f t="shared" si="16"/>
        <v>0</v>
      </c>
    </row>
    <row r="67" spans="1:60" ht="84.75"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e">
        <f>'Area 23'!AE68</f>
        <v>#N/A</v>
      </c>
      <c r="J67" s="220" t="e">
        <f>'Area 23'!AK68</f>
        <v>#N/A</v>
      </c>
      <c r="K67" s="219" t="e">
        <f>'Area 23'!AX68</f>
        <v>#N/A</v>
      </c>
      <c r="L67" s="220" t="e">
        <f>'Area 23'!BD68</f>
        <v>#N/A</v>
      </c>
      <c r="M67" s="219" t="e">
        <f>'Area 24'!L68</f>
        <v>#N/A</v>
      </c>
      <c r="N67" s="220" t="e">
        <f>'Area 24'!R68</f>
        <v>#N/A</v>
      </c>
      <c r="O67" s="219" t="e">
        <f>'Area 24'!AF68</f>
        <v>#N/A</v>
      </c>
      <c r="P67" s="220" t="e">
        <f>'Area 24'!AL68</f>
        <v>#N/A</v>
      </c>
      <c r="Q67" s="219" t="e">
        <f>'Area 24'!BT68</f>
        <v>#N/A</v>
      </c>
      <c r="R67" s="220" t="e">
        <f>'Area 24'!BZ68</f>
        <v>#N/A</v>
      </c>
      <c r="S67" s="219" t="e">
        <f>'Area 24'!AZ68</f>
        <v>#N/A</v>
      </c>
      <c r="T67" s="220" t="e">
        <f>'Area 24'!BF68</f>
        <v>#N/A</v>
      </c>
      <c r="U67" s="219" t="e">
        <f>'Area 24'!CO68</f>
        <v>#N/A</v>
      </c>
      <c r="V67" s="220" t="e">
        <f>'Area 24'!CU68</f>
        <v>#N/A</v>
      </c>
      <c r="W67" s="219" t="e">
        <f>'Area 24'!DK68</f>
        <v>#N/A</v>
      </c>
      <c r="X67" s="220" t="e">
        <f>'Area 24'!DQ68</f>
        <v>#N/A</v>
      </c>
      <c r="Y67" s="219" t="e">
        <f>'Area 24'!EF68</f>
        <v>#N/A</v>
      </c>
      <c r="Z67" s="219" t="e">
        <f>'Area 24'!EL68</f>
        <v>#N/A</v>
      </c>
      <c r="AA67" s="219" t="e">
        <f>'Area 24'!FA68</f>
        <v>#N/A</v>
      </c>
      <c r="AB67" s="220" t="e">
        <f>'Area 24'!FG68</f>
        <v>#N/A</v>
      </c>
      <c r="AC67" s="219" t="e">
        <f>'Area 24'!FV68</f>
        <v>#N/A</v>
      </c>
      <c r="AD67" s="220" t="e">
        <f>'Area 24'!GB68</f>
        <v>#N/A</v>
      </c>
      <c r="AE67" s="219" t="e">
        <f>'Area 24'!GQ68</f>
        <v>#N/A</v>
      </c>
      <c r="AF67" s="220" t="e">
        <f>'Area 24'!GW68</f>
        <v>#N/A</v>
      </c>
      <c r="AG67" s="219" t="e">
        <f>'Area 25'!L67</f>
        <v>#N/A</v>
      </c>
      <c r="AH67" s="220" t="e">
        <f>'Area 25'!R67</f>
        <v>#N/A</v>
      </c>
      <c r="AI67" s="219" t="e">
        <f>'Area 25'!AE67</f>
        <v>#N/A</v>
      </c>
      <c r="AJ67" s="220" t="e">
        <f>'Area 25'!AK67</f>
        <v>#N/A</v>
      </c>
      <c r="AK67" s="219" t="e">
        <f>'Area 25'!AX67</f>
        <v>#N/A</v>
      </c>
      <c r="AL67" s="220" t="e">
        <f>'Area 25'!BD67</f>
        <v>#N/A</v>
      </c>
      <c r="AM67" s="384" t="e">
        <f>'Area 25'!BQ67</f>
        <v>#N/A</v>
      </c>
      <c r="AN67" s="220" t="e">
        <f>'Area 25'!BW67</f>
        <v>#N/A</v>
      </c>
      <c r="AO67" s="219" t="e">
        <f>'Area 25'!CJ67</f>
        <v>#N/A</v>
      </c>
      <c r="AP67" s="220" t="e">
        <f>'Area 25'!CP67</f>
        <v>#N/A</v>
      </c>
      <c r="AQ67" s="219" t="e">
        <f>'Area 25'!DC67</f>
        <v>#N/A</v>
      </c>
      <c r="AR67" s="220" t="e">
        <f>'Area 25'!DI67</f>
        <v>#N/A</v>
      </c>
      <c r="AS67" s="219" t="e">
        <f>'Area 26'!AE67</f>
        <v>#N/A</v>
      </c>
      <c r="AT67" s="221" t="e">
        <f>'Area 26'!AK67</f>
        <v>#N/A</v>
      </c>
      <c r="AU67" s="222" t="e">
        <f>'Area 26'!M67</f>
        <v>#N/A</v>
      </c>
      <c r="AV67" s="223" t="e">
        <f>'Area 26'!S67</f>
        <v>#N/A</v>
      </c>
      <c r="AW67" s="171">
        <f t="shared" si="5"/>
        <v>4</v>
      </c>
      <c r="AX67" s="171">
        <f t="shared" si="6"/>
        <v>0</v>
      </c>
      <c r="AY67" s="171">
        <f t="shared" si="7"/>
        <v>0</v>
      </c>
      <c r="AZ67" s="171">
        <f t="shared" si="8"/>
        <v>0</v>
      </c>
      <c r="BA67" s="171">
        <f t="shared" si="9"/>
        <v>0</v>
      </c>
      <c r="BB67" s="171">
        <f t="shared" si="10"/>
        <v>0</v>
      </c>
      <c r="BC67" s="171">
        <f t="shared" si="11"/>
        <v>0</v>
      </c>
      <c r="BD67" s="510">
        <f t="shared" si="12"/>
        <v>0</v>
      </c>
      <c r="BE67" s="171">
        <f t="shared" si="13"/>
        <v>0</v>
      </c>
      <c r="BF67" s="171">
        <f t="shared" si="14"/>
        <v>0</v>
      </c>
      <c r="BG67" s="171">
        <f t="shared" si="15"/>
        <v>0</v>
      </c>
      <c r="BH67" s="510">
        <f t="shared" si="16"/>
        <v>0</v>
      </c>
    </row>
    <row r="68" spans="1:60" ht="84.75" customHeight="1">
      <c r="A68" s="152" t="s">
        <v>96</v>
      </c>
      <c r="B68" s="152" t="s">
        <v>54</v>
      </c>
      <c r="C68" s="166" t="s">
        <v>115</v>
      </c>
      <c r="D68" s="168">
        <v>65</v>
      </c>
      <c r="E68" s="219" t="str">
        <f>'Area 23'!BQ69</f>
        <v>Low</v>
      </c>
      <c r="F68" s="220" t="str">
        <f>'Area 23'!BW69</f>
        <v>Low</v>
      </c>
      <c r="G68" s="219" t="e">
        <f>'Area 23'!L69</f>
        <v>#N/A</v>
      </c>
      <c r="H68" s="220" t="e">
        <f>'Area 23'!R69</f>
        <v>#N/A</v>
      </c>
      <c r="I68" s="219" t="e">
        <f>'Area 23'!AE69</f>
        <v>#N/A</v>
      </c>
      <c r="J68" s="220" t="e">
        <f>'Area 23'!AK69</f>
        <v>#N/A</v>
      </c>
      <c r="K68" s="219" t="e">
        <f>'Area 23'!AX69</f>
        <v>#N/A</v>
      </c>
      <c r="L68" s="220" t="e">
        <f>'Area 23'!BD69</f>
        <v>#N/A</v>
      </c>
      <c r="M68" s="219" t="e">
        <f>'Area 24'!L69</f>
        <v>#N/A</v>
      </c>
      <c r="N68" s="220" t="e">
        <f>'Area 24'!R69</f>
        <v>#N/A</v>
      </c>
      <c r="O68" s="219" t="e">
        <f>'Area 24'!AF69</f>
        <v>#N/A</v>
      </c>
      <c r="P68" s="220" t="e">
        <f>'Area 24'!AL69</f>
        <v>#N/A</v>
      </c>
      <c r="Q68" s="219" t="e">
        <f>'Area 24'!BT69</f>
        <v>#N/A</v>
      </c>
      <c r="R68" s="220" t="e">
        <f>'Area 24'!BZ69</f>
        <v>#N/A</v>
      </c>
      <c r="S68" s="219" t="e">
        <f>'Area 24'!AZ69</f>
        <v>#N/A</v>
      </c>
      <c r="T68" s="220" t="e">
        <f>'Area 24'!BF69</f>
        <v>#N/A</v>
      </c>
      <c r="U68" s="219" t="e">
        <f>'Area 24'!CO69</f>
        <v>#N/A</v>
      </c>
      <c r="V68" s="220" t="e">
        <f>'Area 24'!CU69</f>
        <v>#N/A</v>
      </c>
      <c r="W68" s="219" t="e">
        <f>'Area 24'!DK69</f>
        <v>#N/A</v>
      </c>
      <c r="X68" s="220" t="e">
        <f>'Area 24'!DQ69</f>
        <v>#N/A</v>
      </c>
      <c r="Y68" s="219" t="e">
        <f>'Area 24'!EF69</f>
        <v>#N/A</v>
      </c>
      <c r="Z68" s="219" t="e">
        <f>'Area 24'!EL69</f>
        <v>#N/A</v>
      </c>
      <c r="AA68" s="219" t="e">
        <f>'Area 24'!FA69</f>
        <v>#N/A</v>
      </c>
      <c r="AB68" s="220" t="e">
        <f>'Area 24'!FG69</f>
        <v>#N/A</v>
      </c>
      <c r="AC68" s="219" t="e">
        <f>'Area 24'!FV69</f>
        <v>#N/A</v>
      </c>
      <c r="AD68" s="220" t="e">
        <f>'Area 24'!GB69</f>
        <v>#N/A</v>
      </c>
      <c r="AE68" s="219" t="e">
        <f>'Area 24'!GQ69</f>
        <v>#N/A</v>
      </c>
      <c r="AF68" s="220" t="e">
        <f>'Area 24'!GW69</f>
        <v>#N/A</v>
      </c>
      <c r="AG68" s="219" t="e">
        <f>'Area 25'!L68</f>
        <v>#N/A</v>
      </c>
      <c r="AH68" s="220" t="e">
        <f>'Area 25'!R68</f>
        <v>#N/A</v>
      </c>
      <c r="AI68" s="219" t="e">
        <f>'Area 25'!AE68</f>
        <v>#N/A</v>
      </c>
      <c r="AJ68" s="220" t="e">
        <f>'Area 25'!AK68</f>
        <v>#N/A</v>
      </c>
      <c r="AK68" s="219" t="e">
        <f>'Area 25'!AX68</f>
        <v>#N/A</v>
      </c>
      <c r="AL68" s="220" t="e">
        <f>'Area 25'!BD68</f>
        <v>#N/A</v>
      </c>
      <c r="AM68" s="384" t="e">
        <f>'Area 25'!BQ68</f>
        <v>#N/A</v>
      </c>
      <c r="AN68" s="220" t="e">
        <f>'Area 25'!BW68</f>
        <v>#N/A</v>
      </c>
      <c r="AO68" s="219" t="e">
        <f>'Area 25'!CJ68</f>
        <v>#N/A</v>
      </c>
      <c r="AP68" s="220" t="e">
        <f>'Area 25'!CP68</f>
        <v>#N/A</v>
      </c>
      <c r="AQ68" s="219" t="e">
        <f>'Area 25'!DC68</f>
        <v>#N/A</v>
      </c>
      <c r="AR68" s="220" t="e">
        <f>'Area 25'!DI68</f>
        <v>#N/A</v>
      </c>
      <c r="AS68" s="219" t="e">
        <f>'Area 26'!AE68</f>
        <v>#N/A</v>
      </c>
      <c r="AT68" s="221" t="e">
        <f>'Area 26'!AK68</f>
        <v>#N/A</v>
      </c>
      <c r="AU68" s="222" t="e">
        <f>'Area 26'!M68</f>
        <v>#N/A</v>
      </c>
      <c r="AV68" s="223" t="e">
        <f>'Area 26'!S68</f>
        <v>#N/A</v>
      </c>
      <c r="AW68" s="171">
        <f t="shared" si="5"/>
        <v>0</v>
      </c>
      <c r="AX68" s="171">
        <f t="shared" si="6"/>
        <v>0</v>
      </c>
      <c r="AY68" s="171">
        <f t="shared" si="7"/>
        <v>0</v>
      </c>
      <c r="AZ68" s="171">
        <f t="shared" si="8"/>
        <v>2</v>
      </c>
      <c r="BA68" s="171">
        <f t="shared" si="9"/>
        <v>0</v>
      </c>
      <c r="BB68" s="171">
        <f t="shared" si="10"/>
        <v>0</v>
      </c>
      <c r="BC68" s="171">
        <f t="shared" si="11"/>
        <v>0</v>
      </c>
      <c r="BD68" s="510">
        <f t="shared" ref="BD68:BD73" si="17">SUM(BA68:BC68)</f>
        <v>0</v>
      </c>
      <c r="BE68" s="171">
        <f t="shared" ref="BE68:BE73" si="18">COUNTIF(I68:AZ68, "Moderate")</f>
        <v>0</v>
      </c>
      <c r="BF68" s="171">
        <f t="shared" ref="BF68:BF73" si="19">COUNTIF(I68:AZ68, "High")</f>
        <v>0</v>
      </c>
      <c r="BG68" s="171">
        <f t="shared" ref="BG68:BG73" si="20">COUNTIF(I68:AZ68, "Very High")</f>
        <v>0</v>
      </c>
      <c r="BH68" s="510">
        <f t="shared" ref="BH68:BH73" si="21">SUM(BE68:BG68)</f>
        <v>0</v>
      </c>
    </row>
    <row r="69" spans="1:60" ht="84.75" customHeight="1">
      <c r="A69" s="152" t="s">
        <v>96</v>
      </c>
      <c r="B69" s="152" t="s">
        <v>54</v>
      </c>
      <c r="C69" s="166" t="s">
        <v>116</v>
      </c>
      <c r="D69" s="168">
        <v>66</v>
      </c>
      <c r="E69" s="219" t="str">
        <f>'Area 23'!BQ70</f>
        <v>High Priority Data Gap</v>
      </c>
      <c r="F69" s="220" t="str">
        <f>'Area 23'!BW70</f>
        <v>High Priority Data Gap</v>
      </c>
      <c r="G69" s="219" t="e">
        <f>'Area 23'!L70</f>
        <v>#N/A</v>
      </c>
      <c r="H69" s="220" t="e">
        <f>'Area 23'!R70</f>
        <v>#N/A</v>
      </c>
      <c r="I69" s="219" t="e">
        <f>'Area 23'!AE70</f>
        <v>#N/A</v>
      </c>
      <c r="J69" s="220" t="e">
        <f>'Area 23'!AK70</f>
        <v>#N/A</v>
      </c>
      <c r="K69" s="219" t="e">
        <f>'Area 23'!AX70</f>
        <v>#N/A</v>
      </c>
      <c r="L69" s="220" t="e">
        <f>'Area 23'!BD70</f>
        <v>#N/A</v>
      </c>
      <c r="M69" s="219" t="e">
        <f>'Area 24'!L70</f>
        <v>#N/A</v>
      </c>
      <c r="N69" s="220" t="e">
        <f>'Area 24'!R70</f>
        <v>#N/A</v>
      </c>
      <c r="O69" s="219" t="e">
        <f>'Area 24'!AF70</f>
        <v>#N/A</v>
      </c>
      <c r="P69" s="220" t="e">
        <f>'Area 24'!AL70</f>
        <v>#N/A</v>
      </c>
      <c r="Q69" s="219" t="e">
        <f>'Area 24'!BT70</f>
        <v>#N/A</v>
      </c>
      <c r="R69" s="220" t="e">
        <f>'Area 24'!BZ70</f>
        <v>#N/A</v>
      </c>
      <c r="S69" s="219" t="e">
        <f>'Area 24'!AZ70</f>
        <v>#N/A</v>
      </c>
      <c r="T69" s="220" t="e">
        <f>'Area 24'!BF70</f>
        <v>#N/A</v>
      </c>
      <c r="U69" s="219" t="e">
        <f>'Area 24'!CO70</f>
        <v>#N/A</v>
      </c>
      <c r="V69" s="220" t="e">
        <f>'Area 24'!CU70</f>
        <v>#N/A</v>
      </c>
      <c r="W69" s="219" t="e">
        <f>'Area 24'!DK70</f>
        <v>#N/A</v>
      </c>
      <c r="X69" s="220" t="e">
        <f>'Area 24'!DQ70</f>
        <v>#N/A</v>
      </c>
      <c r="Y69" s="219" t="e">
        <f>'Area 24'!EF70</f>
        <v>#N/A</v>
      </c>
      <c r="Z69" s="219" t="e">
        <f>'Area 24'!EL70</f>
        <v>#N/A</v>
      </c>
      <c r="AA69" s="219" t="e">
        <f>'Area 24'!FA70</f>
        <v>#N/A</v>
      </c>
      <c r="AB69" s="220" t="e">
        <f>'Area 24'!FG70</f>
        <v>#N/A</v>
      </c>
      <c r="AC69" s="219" t="e">
        <f>'Area 24'!FV70</f>
        <v>#N/A</v>
      </c>
      <c r="AD69" s="220" t="e">
        <f>'Area 24'!GB70</f>
        <v>#N/A</v>
      </c>
      <c r="AE69" s="219" t="e">
        <f>'Area 24'!GQ70</f>
        <v>#N/A</v>
      </c>
      <c r="AF69" s="220" t="e">
        <f>'Area 24'!GW70</f>
        <v>#N/A</v>
      </c>
      <c r="AG69" s="219" t="e">
        <f>'Area 25'!L69</f>
        <v>#N/A</v>
      </c>
      <c r="AH69" s="220" t="e">
        <f>'Area 25'!R69</f>
        <v>#N/A</v>
      </c>
      <c r="AI69" s="219" t="e">
        <f>'Area 25'!AE69</f>
        <v>#N/A</v>
      </c>
      <c r="AJ69" s="220" t="e">
        <f>'Area 25'!AK69</f>
        <v>#N/A</v>
      </c>
      <c r="AK69" s="219" t="e">
        <f>'Area 25'!AX69</f>
        <v>#N/A</v>
      </c>
      <c r="AL69" s="220" t="e">
        <f>'Area 25'!BD69</f>
        <v>#N/A</v>
      </c>
      <c r="AM69" s="384" t="e">
        <f>'Area 25'!BQ69</f>
        <v>#N/A</v>
      </c>
      <c r="AN69" s="220" t="e">
        <f>'Area 25'!BW69</f>
        <v>#N/A</v>
      </c>
      <c r="AO69" s="219" t="e">
        <f>'Area 25'!CJ69</f>
        <v>#N/A</v>
      </c>
      <c r="AP69" s="220" t="e">
        <f>'Area 25'!CP69</f>
        <v>#N/A</v>
      </c>
      <c r="AQ69" s="219" t="e">
        <f>'Area 25'!DC69</f>
        <v>#N/A</v>
      </c>
      <c r="AR69" s="220" t="e">
        <f>'Area 25'!DI69</f>
        <v>#N/A</v>
      </c>
      <c r="AS69" s="219" t="e">
        <f>'Area 26'!AE69</f>
        <v>#N/A</v>
      </c>
      <c r="AT69" s="221" t="e">
        <f>'Area 26'!AK69</f>
        <v>#N/A</v>
      </c>
      <c r="AU69" s="222" t="e">
        <f>'Area 26'!M69</f>
        <v>#N/A</v>
      </c>
      <c r="AV69" s="223" t="e">
        <f>'Area 26'!S69</f>
        <v>#N/A</v>
      </c>
      <c r="AW69" s="171">
        <f t="shared" ref="AW69:AW73" si="22">COUNTIF(E69:AU69, "High Priority Data Gap")</f>
        <v>2</v>
      </c>
      <c r="AX69" s="171">
        <f t="shared" ref="AX69:AX73" si="23">COUNTIF(E69:AV69, "Low Priority Data Gap")</f>
        <v>0</v>
      </c>
      <c r="AY69" s="171">
        <f t="shared" ref="AY69:AY73" si="24">COUNTIF(E69:AV69, "Very Low")</f>
        <v>0</v>
      </c>
      <c r="AZ69" s="171">
        <f t="shared" ref="AZ69:AZ73" si="25">COUNTIF(E69:AV69, "Low")</f>
        <v>0</v>
      </c>
      <c r="BA69" s="171">
        <f t="shared" ref="BA69:BA73" si="26">COUNTIF(E69:AV69, "Moderate")</f>
        <v>0</v>
      </c>
      <c r="BB69" s="171">
        <f t="shared" ref="BB69:BB73" si="27">COUNTIF(E69:AV69, "High")</f>
        <v>0</v>
      </c>
      <c r="BC69" s="171">
        <f t="shared" ref="BC69:BC73" si="28">COUNTIF(E69:AV69, "Very High")</f>
        <v>0</v>
      </c>
      <c r="BD69" s="510">
        <f t="shared" si="17"/>
        <v>0</v>
      </c>
      <c r="BE69" s="171">
        <f t="shared" si="18"/>
        <v>0</v>
      </c>
      <c r="BF69" s="171">
        <f t="shared" si="19"/>
        <v>0</v>
      </c>
      <c r="BG69" s="171">
        <f t="shared" si="20"/>
        <v>0</v>
      </c>
      <c r="BH69" s="510">
        <f t="shared" si="21"/>
        <v>0</v>
      </c>
    </row>
    <row r="70" spans="1:60" ht="84.75"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e">
        <f>'Area 23'!AE71</f>
        <v>#N/A</v>
      </c>
      <c r="J70" s="220" t="e">
        <f>'Area 23'!AK71</f>
        <v>#N/A</v>
      </c>
      <c r="K70" s="219" t="e">
        <f>'Area 23'!AX71</f>
        <v>#N/A</v>
      </c>
      <c r="L70" s="220" t="e">
        <f>'Area 23'!BD71</f>
        <v>#N/A</v>
      </c>
      <c r="M70" s="219" t="e">
        <f>'Area 24'!L71</f>
        <v>#N/A</v>
      </c>
      <c r="N70" s="220" t="e">
        <f>'Area 24'!R71</f>
        <v>#N/A</v>
      </c>
      <c r="O70" s="219" t="e">
        <f>'Area 24'!AF71</f>
        <v>#N/A</v>
      </c>
      <c r="P70" s="220" t="e">
        <f>'Area 24'!AL71</f>
        <v>#N/A</v>
      </c>
      <c r="Q70" s="219" t="e">
        <f>'Area 24'!BT71</f>
        <v>#N/A</v>
      </c>
      <c r="R70" s="220" t="e">
        <f>'Area 24'!BZ71</f>
        <v>#N/A</v>
      </c>
      <c r="S70" s="219" t="e">
        <f>'Area 24'!AZ71</f>
        <v>#N/A</v>
      </c>
      <c r="T70" s="220" t="e">
        <f>'Area 24'!BF71</f>
        <v>#N/A</v>
      </c>
      <c r="U70" s="219" t="e">
        <f>'Area 24'!CO71</f>
        <v>#N/A</v>
      </c>
      <c r="V70" s="220" t="e">
        <f>'Area 24'!CU71</f>
        <v>#N/A</v>
      </c>
      <c r="W70" s="219" t="e">
        <f>'Area 24'!DK71</f>
        <v>#N/A</v>
      </c>
      <c r="X70" s="220" t="e">
        <f>'Area 24'!DQ71</f>
        <v>#N/A</v>
      </c>
      <c r="Y70" s="219" t="e">
        <f>'Area 24'!EF71</f>
        <v>#N/A</v>
      </c>
      <c r="Z70" s="219" t="e">
        <f>'Area 24'!EL71</f>
        <v>#N/A</v>
      </c>
      <c r="AA70" s="219" t="e">
        <f>'Area 24'!FA71</f>
        <v>#N/A</v>
      </c>
      <c r="AB70" s="220" t="e">
        <f>'Area 24'!FG71</f>
        <v>#N/A</v>
      </c>
      <c r="AC70" s="219" t="e">
        <f>'Area 24'!FV71</f>
        <v>#N/A</v>
      </c>
      <c r="AD70" s="220" t="e">
        <f>'Area 24'!GB71</f>
        <v>#N/A</v>
      </c>
      <c r="AE70" s="219" t="e">
        <f>'Area 24'!GQ71</f>
        <v>#N/A</v>
      </c>
      <c r="AF70" s="220" t="e">
        <f>'Area 24'!GW71</f>
        <v>#N/A</v>
      </c>
      <c r="AG70" s="219" t="e">
        <f>'Area 25'!L70</f>
        <v>#N/A</v>
      </c>
      <c r="AH70" s="220" t="e">
        <f>'Area 25'!R70</f>
        <v>#N/A</v>
      </c>
      <c r="AI70" s="219" t="e">
        <f>'Area 25'!AE70</f>
        <v>#N/A</v>
      </c>
      <c r="AJ70" s="220" t="e">
        <f>'Area 25'!AK70</f>
        <v>#N/A</v>
      </c>
      <c r="AK70" s="219" t="e">
        <f>'Area 25'!AX70</f>
        <v>#N/A</v>
      </c>
      <c r="AL70" s="220" t="e">
        <f>'Area 25'!BD70</f>
        <v>#N/A</v>
      </c>
      <c r="AM70" s="384" t="e">
        <f>'Area 25'!BQ70</f>
        <v>#N/A</v>
      </c>
      <c r="AN70" s="220" t="e">
        <f>'Area 25'!BW70</f>
        <v>#N/A</v>
      </c>
      <c r="AO70" s="219" t="e">
        <f>'Area 25'!CJ70</f>
        <v>#N/A</v>
      </c>
      <c r="AP70" s="220" t="e">
        <f>'Area 25'!CP70</f>
        <v>#N/A</v>
      </c>
      <c r="AQ70" s="219" t="e">
        <f>'Area 25'!DC70</f>
        <v>#N/A</v>
      </c>
      <c r="AR70" s="220" t="e">
        <f>'Area 25'!DI70</f>
        <v>#N/A</v>
      </c>
      <c r="AS70" s="219" t="e">
        <f>'Area 26'!AE70</f>
        <v>#N/A</v>
      </c>
      <c r="AT70" s="221" t="e">
        <f>'Area 26'!AK70</f>
        <v>#N/A</v>
      </c>
      <c r="AU70" s="222" t="e">
        <f>'Area 26'!M70</f>
        <v>#N/A</v>
      </c>
      <c r="AV70" s="223" t="e">
        <f>'Area 26'!S70</f>
        <v>#N/A</v>
      </c>
      <c r="AW70" s="171">
        <f t="shared" si="22"/>
        <v>2</v>
      </c>
      <c r="AX70" s="171">
        <f t="shared" si="23"/>
        <v>0</v>
      </c>
      <c r="AY70" s="171">
        <f t="shared" si="24"/>
        <v>0</v>
      </c>
      <c r="AZ70" s="171">
        <f t="shared" si="25"/>
        <v>0</v>
      </c>
      <c r="BA70" s="171">
        <f t="shared" si="26"/>
        <v>0</v>
      </c>
      <c r="BB70" s="171">
        <f t="shared" si="27"/>
        <v>0</v>
      </c>
      <c r="BC70" s="171">
        <f t="shared" si="28"/>
        <v>2</v>
      </c>
      <c r="BD70" s="510">
        <f t="shared" si="17"/>
        <v>2</v>
      </c>
      <c r="BE70" s="171">
        <f t="shared" si="18"/>
        <v>0</v>
      </c>
      <c r="BF70" s="171">
        <f t="shared" si="19"/>
        <v>0</v>
      </c>
      <c r="BG70" s="171">
        <f t="shared" si="20"/>
        <v>0</v>
      </c>
      <c r="BH70" s="510">
        <f t="shared" si="21"/>
        <v>0</v>
      </c>
    </row>
    <row r="71" spans="1:60" ht="84.75" customHeight="1">
      <c r="A71" s="152" t="s">
        <v>117</v>
      </c>
      <c r="B71" s="152" t="s">
        <v>51</v>
      </c>
      <c r="C71" s="166" t="s">
        <v>119</v>
      </c>
      <c r="D71" s="168">
        <v>68</v>
      </c>
      <c r="E71" s="219" t="str">
        <f>'Area 23'!BQ72</f>
        <v>Moderate</v>
      </c>
      <c r="F71" s="220" t="str">
        <f>'Area 23'!BW72</f>
        <v>Low</v>
      </c>
      <c r="G71" s="219" t="str">
        <f>'Area 23'!L72</f>
        <v>Very High</v>
      </c>
      <c r="H71" s="220" t="str">
        <f>'Area 23'!R72</f>
        <v>Very High</v>
      </c>
      <c r="I71" s="219" t="e">
        <f>'Area 23'!AE72</f>
        <v>#N/A</v>
      </c>
      <c r="J71" s="220" t="e">
        <f>'Area 23'!AK72</f>
        <v>#N/A</v>
      </c>
      <c r="K71" s="219" t="e">
        <f>'Area 23'!AX72</f>
        <v>#N/A</v>
      </c>
      <c r="L71" s="220" t="e">
        <f>'Area 23'!BD72</f>
        <v>#N/A</v>
      </c>
      <c r="M71" s="219" t="e">
        <f>'Area 24'!L72</f>
        <v>#N/A</v>
      </c>
      <c r="N71" s="220" t="e">
        <f>'Area 24'!R72</f>
        <v>#N/A</v>
      </c>
      <c r="O71" s="219" t="e">
        <f>'Area 24'!AF72</f>
        <v>#N/A</v>
      </c>
      <c r="P71" s="220" t="e">
        <f>'Area 24'!AL72</f>
        <v>#N/A</v>
      </c>
      <c r="Q71" s="219" t="e">
        <f>'Area 24'!BT72</f>
        <v>#N/A</v>
      </c>
      <c r="R71" s="220" t="e">
        <f>'Area 24'!BZ72</f>
        <v>#N/A</v>
      </c>
      <c r="S71" s="219" t="e">
        <f>'Area 24'!AZ72</f>
        <v>#N/A</v>
      </c>
      <c r="T71" s="220" t="e">
        <f>'Area 24'!BF72</f>
        <v>#N/A</v>
      </c>
      <c r="U71" s="219" t="e">
        <f>'Area 24'!CO72</f>
        <v>#N/A</v>
      </c>
      <c r="V71" s="220" t="e">
        <f>'Area 24'!CU72</f>
        <v>#N/A</v>
      </c>
      <c r="W71" s="219" t="e">
        <f>'Area 24'!DK72</f>
        <v>#N/A</v>
      </c>
      <c r="X71" s="220" t="e">
        <f>'Area 24'!DQ72</f>
        <v>#N/A</v>
      </c>
      <c r="Y71" s="219" t="e">
        <f>'Area 24'!EF72</f>
        <v>#N/A</v>
      </c>
      <c r="Z71" s="219" t="e">
        <f>'Area 24'!EL72</f>
        <v>#N/A</v>
      </c>
      <c r="AA71" s="219" t="e">
        <f>'Area 24'!FA72</f>
        <v>#N/A</v>
      </c>
      <c r="AB71" s="220" t="e">
        <f>'Area 24'!FG72</f>
        <v>#N/A</v>
      </c>
      <c r="AC71" s="219" t="e">
        <f>'Area 24'!FV72</f>
        <v>#N/A</v>
      </c>
      <c r="AD71" s="220" t="e">
        <f>'Area 24'!GB72</f>
        <v>#N/A</v>
      </c>
      <c r="AE71" s="219" t="e">
        <f>'Area 24'!GQ72</f>
        <v>#N/A</v>
      </c>
      <c r="AF71" s="220" t="e">
        <f>'Area 24'!GW72</f>
        <v>#N/A</v>
      </c>
      <c r="AG71" s="219" t="e">
        <f>'Area 25'!L71</f>
        <v>#N/A</v>
      </c>
      <c r="AH71" s="220" t="e">
        <f>'Area 25'!R71</f>
        <v>#N/A</v>
      </c>
      <c r="AI71" s="219" t="e">
        <f>'Area 25'!AE71</f>
        <v>#N/A</v>
      </c>
      <c r="AJ71" s="220" t="e">
        <f>'Area 25'!AK71</f>
        <v>#N/A</v>
      </c>
      <c r="AK71" s="219" t="e">
        <f>'Area 25'!AX71</f>
        <v>#N/A</v>
      </c>
      <c r="AL71" s="220" t="e">
        <f>'Area 25'!BD71</f>
        <v>#N/A</v>
      </c>
      <c r="AM71" s="384" t="e">
        <f>'Area 25'!BQ71</f>
        <v>#N/A</v>
      </c>
      <c r="AN71" s="220" t="e">
        <f>'Area 25'!BW71</f>
        <v>#N/A</v>
      </c>
      <c r="AO71" s="219" t="e">
        <f>'Area 25'!CJ71</f>
        <v>#N/A</v>
      </c>
      <c r="AP71" s="220" t="e">
        <f>'Area 25'!CP71</f>
        <v>#N/A</v>
      </c>
      <c r="AQ71" s="219" t="e">
        <f>'Area 25'!DC71</f>
        <v>#N/A</v>
      </c>
      <c r="AR71" s="220" t="e">
        <f>'Area 25'!DI71</f>
        <v>#N/A</v>
      </c>
      <c r="AS71" s="219" t="e">
        <f>'Area 26'!AE71</f>
        <v>#N/A</v>
      </c>
      <c r="AT71" s="221" t="e">
        <f>'Area 26'!AK71</f>
        <v>#N/A</v>
      </c>
      <c r="AU71" s="222" t="e">
        <f>'Area 26'!M71</f>
        <v>#N/A</v>
      </c>
      <c r="AV71" s="223" t="e">
        <f>'Area 26'!S71</f>
        <v>#N/A</v>
      </c>
      <c r="AW71" s="171">
        <f t="shared" si="22"/>
        <v>0</v>
      </c>
      <c r="AX71" s="171">
        <f t="shared" si="23"/>
        <v>0</v>
      </c>
      <c r="AY71" s="171">
        <f t="shared" si="24"/>
        <v>0</v>
      </c>
      <c r="AZ71" s="171">
        <f t="shared" si="25"/>
        <v>1</v>
      </c>
      <c r="BA71" s="171">
        <f t="shared" si="26"/>
        <v>1</v>
      </c>
      <c r="BB71" s="171">
        <f t="shared" si="27"/>
        <v>0</v>
      </c>
      <c r="BC71" s="171">
        <f t="shared" si="28"/>
        <v>2</v>
      </c>
      <c r="BD71" s="510">
        <f t="shared" si="17"/>
        <v>3</v>
      </c>
      <c r="BE71" s="171">
        <f t="shared" si="18"/>
        <v>0</v>
      </c>
      <c r="BF71" s="171">
        <f t="shared" si="19"/>
        <v>0</v>
      </c>
      <c r="BG71" s="171">
        <f t="shared" si="20"/>
        <v>0</v>
      </c>
      <c r="BH71" s="510">
        <f t="shared" si="21"/>
        <v>0</v>
      </c>
    </row>
    <row r="72" spans="1:60" ht="84.75" customHeight="1">
      <c r="A72" s="152" t="s">
        <v>117</v>
      </c>
      <c r="B72" s="152" t="s">
        <v>51</v>
      </c>
      <c r="C72" s="166" t="s">
        <v>120</v>
      </c>
      <c r="D72" s="168">
        <v>69</v>
      </c>
      <c r="E72" s="219" t="str">
        <f>'Area 23'!BQ73</f>
        <v>High</v>
      </c>
      <c r="F72" s="220" t="str">
        <f>'Area 23'!BW73</f>
        <v>Moderate</v>
      </c>
      <c r="G72" s="219" t="str">
        <f>'Area 23'!L73</f>
        <v>Very High</v>
      </c>
      <c r="H72" s="220" t="str">
        <f>'Area 23'!R73</f>
        <v>Very High</v>
      </c>
      <c r="I72" s="219" t="e">
        <f>'Area 23'!AE73</f>
        <v>#N/A</v>
      </c>
      <c r="J72" s="220" t="e">
        <f>'Area 23'!AK73</f>
        <v>#N/A</v>
      </c>
      <c r="K72" s="219" t="e">
        <f>'Area 23'!AX73</f>
        <v>#N/A</v>
      </c>
      <c r="L72" s="220" t="e">
        <f>'Area 23'!BD73</f>
        <v>#N/A</v>
      </c>
      <c r="M72" s="219" t="e">
        <f>'Area 24'!L73</f>
        <v>#N/A</v>
      </c>
      <c r="N72" s="220" t="e">
        <f>'Area 24'!R73</f>
        <v>#N/A</v>
      </c>
      <c r="O72" s="219" t="e">
        <f>'Area 24'!AF73</f>
        <v>#N/A</v>
      </c>
      <c r="P72" s="220" t="e">
        <f>'Area 24'!AL73</f>
        <v>#N/A</v>
      </c>
      <c r="Q72" s="219" t="e">
        <f>'Area 24'!BT73</f>
        <v>#N/A</v>
      </c>
      <c r="R72" s="220" t="e">
        <f>'Area 24'!BZ73</f>
        <v>#N/A</v>
      </c>
      <c r="S72" s="219" t="e">
        <f>'Area 24'!AZ73</f>
        <v>#N/A</v>
      </c>
      <c r="T72" s="220" t="e">
        <f>'Area 24'!BF73</f>
        <v>#N/A</v>
      </c>
      <c r="U72" s="219" t="e">
        <f>'Area 24'!CO73</f>
        <v>#N/A</v>
      </c>
      <c r="V72" s="220" t="e">
        <f>'Area 24'!CU73</f>
        <v>#N/A</v>
      </c>
      <c r="W72" s="219" t="e">
        <f>'Area 24'!DK73</f>
        <v>#N/A</v>
      </c>
      <c r="X72" s="220" t="e">
        <f>'Area 24'!DQ73</f>
        <v>#N/A</v>
      </c>
      <c r="Y72" s="219" t="e">
        <f>'Area 24'!EF73</f>
        <v>#N/A</v>
      </c>
      <c r="Z72" s="219" t="e">
        <f>'Area 24'!EL73</f>
        <v>#N/A</v>
      </c>
      <c r="AA72" s="219" t="e">
        <f>'Area 24'!FA73</f>
        <v>#N/A</v>
      </c>
      <c r="AB72" s="220" t="e">
        <f>'Area 24'!FG73</f>
        <v>#N/A</v>
      </c>
      <c r="AC72" s="219" t="e">
        <f>'Area 24'!FV73</f>
        <v>#N/A</v>
      </c>
      <c r="AD72" s="220" t="e">
        <f>'Area 24'!GB73</f>
        <v>#N/A</v>
      </c>
      <c r="AE72" s="219" t="e">
        <f>'Area 24'!GQ73</f>
        <v>#N/A</v>
      </c>
      <c r="AF72" s="220" t="e">
        <f>'Area 24'!GW73</f>
        <v>#N/A</v>
      </c>
      <c r="AG72" s="219" t="e">
        <f>'Area 25'!L72</f>
        <v>#N/A</v>
      </c>
      <c r="AH72" s="220" t="e">
        <f>'Area 25'!R72</f>
        <v>#N/A</v>
      </c>
      <c r="AI72" s="219" t="e">
        <f>'Area 25'!AE72</f>
        <v>#N/A</v>
      </c>
      <c r="AJ72" s="220" t="e">
        <f>'Area 25'!AK72</f>
        <v>#N/A</v>
      </c>
      <c r="AK72" s="219" t="e">
        <f>'Area 25'!AX72</f>
        <v>#N/A</v>
      </c>
      <c r="AL72" s="220" t="e">
        <f>'Area 25'!BD72</f>
        <v>#N/A</v>
      </c>
      <c r="AM72" s="384" t="e">
        <f>'Area 25'!BQ72</f>
        <v>#N/A</v>
      </c>
      <c r="AN72" s="220" t="e">
        <f>'Area 25'!BW72</f>
        <v>#N/A</v>
      </c>
      <c r="AO72" s="219" t="e">
        <f>'Area 25'!CJ72</f>
        <v>#N/A</v>
      </c>
      <c r="AP72" s="220" t="e">
        <f>'Area 25'!CP72</f>
        <v>#N/A</v>
      </c>
      <c r="AQ72" s="219" t="e">
        <f>'Area 25'!DC72</f>
        <v>#N/A</v>
      </c>
      <c r="AR72" s="220" t="e">
        <f>'Area 25'!DI72</f>
        <v>#N/A</v>
      </c>
      <c r="AS72" s="219" t="e">
        <f>'Area 26'!AE72</f>
        <v>#N/A</v>
      </c>
      <c r="AT72" s="221" t="e">
        <f>'Area 26'!AK72</f>
        <v>#N/A</v>
      </c>
      <c r="AU72" s="222" t="e">
        <f>'Area 26'!M72</f>
        <v>#N/A</v>
      </c>
      <c r="AV72" s="223" t="e">
        <f>'Area 26'!S72</f>
        <v>#N/A</v>
      </c>
      <c r="AW72" s="171">
        <f t="shared" si="22"/>
        <v>0</v>
      </c>
      <c r="AX72" s="171">
        <f t="shared" si="23"/>
        <v>0</v>
      </c>
      <c r="AY72" s="171">
        <f t="shared" si="24"/>
        <v>0</v>
      </c>
      <c r="AZ72" s="171">
        <f t="shared" si="25"/>
        <v>0</v>
      </c>
      <c r="BA72" s="171">
        <f t="shared" si="26"/>
        <v>1</v>
      </c>
      <c r="BB72" s="171">
        <f t="shared" si="27"/>
        <v>1</v>
      </c>
      <c r="BC72" s="171">
        <f t="shared" si="28"/>
        <v>2</v>
      </c>
      <c r="BD72" s="510">
        <f t="shared" si="17"/>
        <v>4</v>
      </c>
      <c r="BE72" s="171">
        <f t="shared" si="18"/>
        <v>0</v>
      </c>
      <c r="BF72" s="171">
        <f t="shared" si="19"/>
        <v>0</v>
      </c>
      <c r="BG72" s="171">
        <f t="shared" si="20"/>
        <v>0</v>
      </c>
      <c r="BH72" s="510">
        <f t="shared" si="21"/>
        <v>0</v>
      </c>
    </row>
    <row r="73" spans="1:60" ht="84.75" customHeight="1">
      <c r="A73" s="152" t="s">
        <v>117</v>
      </c>
      <c r="B73" s="152" t="s">
        <v>51</v>
      </c>
      <c r="C73" s="166" t="s">
        <v>121</v>
      </c>
      <c r="D73" s="168">
        <v>70</v>
      </c>
      <c r="E73" s="219" t="str">
        <f>'Area 23'!BQ74</f>
        <v>Low</v>
      </c>
      <c r="F73" s="220" t="str">
        <f>'Area 23'!BW74</f>
        <v>Low</v>
      </c>
      <c r="G73" s="219" t="str">
        <f>'Area 23'!L74</f>
        <v>Low</v>
      </c>
      <c r="H73" s="220" t="str">
        <f>'Area 23'!R74</f>
        <v>Moderate</v>
      </c>
      <c r="I73" s="219" t="e">
        <f>'Area 23'!AE74</f>
        <v>#N/A</v>
      </c>
      <c r="J73" s="220" t="e">
        <f>'Area 23'!AK74</f>
        <v>#N/A</v>
      </c>
      <c r="K73" s="219" t="e">
        <f>'Area 23'!AX74</f>
        <v>#N/A</v>
      </c>
      <c r="L73" s="220" t="e">
        <f>'Area 23'!BD74</f>
        <v>#N/A</v>
      </c>
      <c r="M73" s="219" t="e">
        <f>'Area 24'!L74</f>
        <v>#N/A</v>
      </c>
      <c r="N73" s="220" t="e">
        <f>'Area 24'!R74</f>
        <v>#N/A</v>
      </c>
      <c r="O73" s="219" t="e">
        <f>'Area 24'!AF74</f>
        <v>#N/A</v>
      </c>
      <c r="P73" s="220" t="e">
        <f>'Area 24'!AL74</f>
        <v>#N/A</v>
      </c>
      <c r="Q73" s="219" t="e">
        <f>'Area 24'!BT74</f>
        <v>#N/A</v>
      </c>
      <c r="R73" s="220" t="e">
        <f>'Area 24'!BZ74</f>
        <v>#N/A</v>
      </c>
      <c r="S73" s="219" t="e">
        <f>'Area 24'!AZ74</f>
        <v>#N/A</v>
      </c>
      <c r="T73" s="220" t="e">
        <f>'Area 24'!BF74</f>
        <v>#N/A</v>
      </c>
      <c r="U73" s="219" t="e">
        <f>'Area 24'!CO74</f>
        <v>#N/A</v>
      </c>
      <c r="V73" s="220" t="e">
        <f>'Area 24'!CU74</f>
        <v>#N/A</v>
      </c>
      <c r="W73" s="219" t="e">
        <f>'Area 24'!DK74</f>
        <v>#N/A</v>
      </c>
      <c r="X73" s="220" t="e">
        <f>'Area 24'!DQ74</f>
        <v>#N/A</v>
      </c>
      <c r="Y73" s="219" t="e">
        <f>'Area 24'!EF74</f>
        <v>#N/A</v>
      </c>
      <c r="Z73" s="219" t="e">
        <f>'Area 24'!EL74</f>
        <v>#N/A</v>
      </c>
      <c r="AA73" s="219" t="e">
        <f>'Area 24'!FA74</f>
        <v>#N/A</v>
      </c>
      <c r="AB73" s="220" t="e">
        <f>'Area 24'!FG74</f>
        <v>#N/A</v>
      </c>
      <c r="AC73" s="219" t="e">
        <f>'Area 24'!FV74</f>
        <v>#N/A</v>
      </c>
      <c r="AD73" s="220" t="e">
        <f>'Area 24'!GB74</f>
        <v>#N/A</v>
      </c>
      <c r="AE73" s="219" t="e">
        <f>'Area 24'!GQ74</f>
        <v>#N/A</v>
      </c>
      <c r="AF73" s="220" t="e">
        <f>'Area 24'!GW74</f>
        <v>#N/A</v>
      </c>
      <c r="AG73" s="219" t="e">
        <f>'Area 25'!L73</f>
        <v>#N/A</v>
      </c>
      <c r="AH73" s="220" t="e">
        <f>'Area 25'!R73</f>
        <v>#N/A</v>
      </c>
      <c r="AI73" s="219" t="e">
        <f>'Area 25'!AE73</f>
        <v>#N/A</v>
      </c>
      <c r="AJ73" s="220" t="e">
        <f>'Area 25'!AK73</f>
        <v>#N/A</v>
      </c>
      <c r="AK73" s="219" t="e">
        <f>'Area 25'!AX73</f>
        <v>#N/A</v>
      </c>
      <c r="AL73" s="220" t="e">
        <f>'Area 25'!BD73</f>
        <v>#N/A</v>
      </c>
      <c r="AM73" s="384" t="e">
        <f>'Area 25'!BQ73</f>
        <v>#N/A</v>
      </c>
      <c r="AN73" s="220" t="e">
        <f>'Area 25'!BW73</f>
        <v>#N/A</v>
      </c>
      <c r="AO73" s="219" t="e">
        <f>'Area 25'!CJ73</f>
        <v>#N/A</v>
      </c>
      <c r="AP73" s="220" t="e">
        <f>'Area 25'!CP73</f>
        <v>#N/A</v>
      </c>
      <c r="AQ73" s="219" t="e">
        <f>'Area 25'!DC73</f>
        <v>#N/A</v>
      </c>
      <c r="AR73" s="220" t="e">
        <f>'Area 25'!DI73</f>
        <v>#N/A</v>
      </c>
      <c r="AS73" s="219" t="e">
        <f>'Area 26'!AE73</f>
        <v>#N/A</v>
      </c>
      <c r="AT73" s="221" t="e">
        <f>'Area 26'!AK73</f>
        <v>#N/A</v>
      </c>
      <c r="AU73" s="222" t="e">
        <f>'Area 26'!M73</f>
        <v>#N/A</v>
      </c>
      <c r="AV73" s="223" t="e">
        <f>'Area 26'!S73</f>
        <v>#N/A</v>
      </c>
      <c r="AW73" s="171">
        <f t="shared" si="22"/>
        <v>0</v>
      </c>
      <c r="AX73" s="171">
        <f t="shared" si="23"/>
        <v>0</v>
      </c>
      <c r="AY73" s="171">
        <f t="shared" si="24"/>
        <v>0</v>
      </c>
      <c r="AZ73" s="171">
        <f t="shared" si="25"/>
        <v>3</v>
      </c>
      <c r="BA73" s="171">
        <f t="shared" si="26"/>
        <v>1</v>
      </c>
      <c r="BB73" s="171">
        <f t="shared" si="27"/>
        <v>0</v>
      </c>
      <c r="BC73" s="171">
        <f t="shared" si="28"/>
        <v>0</v>
      </c>
      <c r="BD73" s="510">
        <f t="shared" si="17"/>
        <v>1</v>
      </c>
      <c r="BE73" s="171">
        <f t="shared" si="18"/>
        <v>0</v>
      </c>
      <c r="BF73" s="171">
        <f t="shared" si="19"/>
        <v>0</v>
      </c>
      <c r="BG73" s="171">
        <f t="shared" si="20"/>
        <v>0</v>
      </c>
      <c r="BH73" s="510">
        <f t="shared" si="21"/>
        <v>0</v>
      </c>
    </row>
    <row r="74" spans="1:60"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57" ht="22" thickBot="1"/>
    <row r="86" spans="1:57" ht="79" customHeight="1">
      <c r="E86" s="608" t="s">
        <v>0</v>
      </c>
      <c r="F86" s="609"/>
      <c r="G86" s="609"/>
      <c r="H86" s="609"/>
      <c r="I86" s="609"/>
      <c r="J86" s="609"/>
      <c r="K86" s="609"/>
      <c r="L86" s="597" t="s">
        <v>1</v>
      </c>
      <c r="M86" s="598"/>
      <c r="N86" s="598"/>
      <c r="O86" s="598"/>
      <c r="P86" s="598"/>
      <c r="Q86" s="598"/>
      <c r="R86" s="599"/>
      <c r="S86" s="597" t="s">
        <v>2</v>
      </c>
      <c r="T86" s="598"/>
      <c r="U86" s="598"/>
      <c r="V86" s="598"/>
      <c r="W86" s="598"/>
      <c r="X86" s="598"/>
      <c r="Y86" s="599"/>
      <c r="Z86" s="600" t="s">
        <v>3</v>
      </c>
      <c r="AA86" s="601"/>
      <c r="AB86" s="601"/>
      <c r="AC86" s="601"/>
      <c r="AD86" s="601"/>
      <c r="AE86" s="601"/>
      <c r="AF86" s="616"/>
      <c r="AG86" s="6"/>
      <c r="AH86" s="6"/>
      <c r="AI86" s="6"/>
      <c r="AJ86" s="6"/>
      <c r="AK86" s="6"/>
      <c r="AL86" s="6"/>
      <c r="AM86" s="6"/>
      <c r="AN86" s="6"/>
      <c r="AO86" s="6"/>
      <c r="AP86" s="6"/>
      <c r="AQ86" s="6"/>
      <c r="AR86" s="6"/>
    </row>
    <row r="87" spans="1:57" ht="146" customHeight="1" thickBot="1">
      <c r="A87" s="154" t="s">
        <v>26</v>
      </c>
      <c r="B87" s="154" t="s">
        <v>27</v>
      </c>
      <c r="C87" s="164" t="s">
        <v>28</v>
      </c>
      <c r="D87" s="164" t="s">
        <v>29</v>
      </c>
      <c r="E87" s="385" t="s">
        <v>940</v>
      </c>
      <c r="F87" s="469" t="s">
        <v>316</v>
      </c>
      <c r="G87" s="469" t="s">
        <v>33</v>
      </c>
      <c r="H87" s="469" t="s">
        <v>34</v>
      </c>
      <c r="I87" s="469" t="s">
        <v>35</v>
      </c>
      <c r="J87" s="469" t="s">
        <v>36</v>
      </c>
      <c r="K87" s="469" t="s">
        <v>37</v>
      </c>
      <c r="L87" s="470" t="s">
        <v>940</v>
      </c>
      <c r="M87" s="471" t="s">
        <v>316</v>
      </c>
      <c r="N87" s="471" t="s">
        <v>33</v>
      </c>
      <c r="O87" s="471" t="s">
        <v>34</v>
      </c>
      <c r="P87" s="471" t="s">
        <v>35</v>
      </c>
      <c r="Q87" s="471" t="s">
        <v>36</v>
      </c>
      <c r="R87" s="472" t="s">
        <v>37</v>
      </c>
      <c r="S87" s="470" t="s">
        <v>940</v>
      </c>
      <c r="T87" s="471" t="s">
        <v>316</v>
      </c>
      <c r="U87" s="471" t="s">
        <v>33</v>
      </c>
      <c r="V87" s="471" t="s">
        <v>34</v>
      </c>
      <c r="W87" s="471" t="s">
        <v>35</v>
      </c>
      <c r="X87" s="471" t="s">
        <v>36</v>
      </c>
      <c r="Y87" s="472" t="s">
        <v>37</v>
      </c>
      <c r="Z87" s="470" t="s">
        <v>940</v>
      </c>
      <c r="AA87" s="471" t="s">
        <v>316</v>
      </c>
      <c r="AB87" s="471" t="s">
        <v>33</v>
      </c>
      <c r="AC87" s="471" t="s">
        <v>34</v>
      </c>
      <c r="AD87" s="471" t="s">
        <v>35</v>
      </c>
      <c r="AE87" s="471" t="s">
        <v>36</v>
      </c>
      <c r="AF87" s="472" t="s">
        <v>37</v>
      </c>
      <c r="AG87" s="6"/>
      <c r="AH87" s="6"/>
      <c r="AI87" s="6"/>
      <c r="AJ87" s="6"/>
      <c r="AK87" s="6"/>
      <c r="AL87" s="6"/>
      <c r="AM87" s="6"/>
      <c r="AN87" s="6"/>
      <c r="AO87" s="6"/>
      <c r="AP87" s="6"/>
      <c r="AQ87" s="6"/>
      <c r="AR87" s="6"/>
      <c r="AW87" s="6"/>
      <c r="BA87"/>
      <c r="BE87"/>
    </row>
    <row r="88" spans="1:57" ht="116" customHeight="1">
      <c r="A88" s="152" t="s">
        <v>38</v>
      </c>
      <c r="B88" s="152" t="s">
        <v>39</v>
      </c>
      <c r="C88" s="165" t="s">
        <v>40</v>
      </c>
      <c r="D88" s="168">
        <v>1</v>
      </c>
      <c r="E88" s="473">
        <f>COUNTIF(E4:L4, "Low Priority Data Gap")</f>
        <v>0</v>
      </c>
      <c r="F88" s="474">
        <f>COUNTIF(F4:M4, "High Priority Data Gap")</f>
        <v>0</v>
      </c>
      <c r="G88" s="474">
        <f t="shared" ref="G88:G116" si="29">COUNTIF(E4:L4, "Very Low")</f>
        <v>0</v>
      </c>
      <c r="H88" s="474">
        <f t="shared" ref="H88:H116" si="30">COUNTIF(E4:L4, "Low")</f>
        <v>0</v>
      </c>
      <c r="I88" s="474">
        <f t="shared" ref="I88:I116" si="31">COUNTIF(E4:L4, "Moderate")</f>
        <v>2</v>
      </c>
      <c r="J88" s="474">
        <f t="shared" ref="J88:J116" si="32">COUNTIF(E4:L4, "High")</f>
        <v>1</v>
      </c>
      <c r="K88" s="475">
        <f t="shared" ref="K88:K116" si="33">COUNTIF(E4:L4, "Very High")</f>
        <v>1</v>
      </c>
      <c r="L88" s="476">
        <f>COUNTIF(M4:AF4, "Low Priority Data Gap")</f>
        <v>0</v>
      </c>
      <c r="M88" s="476">
        <f>COUNTIF(N4:AG4, "High Priority Data Gap")</f>
        <v>0</v>
      </c>
      <c r="N88" s="476">
        <f t="shared" ref="N88:N116" si="34">COUNTIF(M4:AF4, "Very Low")</f>
        <v>0</v>
      </c>
      <c r="O88" s="476">
        <f t="shared" ref="O88:O116" si="35">COUNTIF(M4:AF4, "Low")</f>
        <v>0</v>
      </c>
      <c r="P88" s="476">
        <f t="shared" ref="P88:P116" si="36">COUNTIF(M4:AF4, "Moderate")</f>
        <v>0</v>
      </c>
      <c r="Q88" s="476">
        <f t="shared" ref="Q88:Q116" si="37">COUNTIF(M4:AF4, "High")</f>
        <v>0</v>
      </c>
      <c r="R88" s="477">
        <f t="shared" ref="R88:R116" si="38">COUNTIF(M4:AF4, "Very High")</f>
        <v>0</v>
      </c>
      <c r="S88" s="478">
        <f>COUNTIF(AG4:AR4, "Low Priority Data Gap")</f>
        <v>0</v>
      </c>
      <c r="T88" s="476">
        <f>COUNTIF(AG4:AR4, "High Priority Data Gap")</f>
        <v>0</v>
      </c>
      <c r="U88" s="476">
        <f t="shared" ref="U88:U116" si="39">COUNTIF(AG4:AR4, "Very Low")</f>
        <v>0</v>
      </c>
      <c r="V88" s="476">
        <f t="shared" ref="V88:V116" si="40">COUNTIF(AG4:AR4, "Low")</f>
        <v>0</v>
      </c>
      <c r="W88" s="476">
        <f t="shared" ref="W88:W116" si="41">COUNTIF(AG4:AR4, "Moderate")</f>
        <v>0</v>
      </c>
      <c r="X88" s="476">
        <f t="shared" ref="X88:X116" si="42">COUNTIF(AG4:AR4, "High")</f>
        <v>0</v>
      </c>
      <c r="Y88" s="477">
        <f t="shared" ref="Y88:Y116" si="43">COUNTIF(AG4:AR4, "Very High")</f>
        <v>0</v>
      </c>
      <c r="Z88" s="478">
        <f>COUNTIF(AS4:AV4, "Low Priority Data Gap")</f>
        <v>0</v>
      </c>
      <c r="AA88" s="476">
        <f>COUNTIF(AS4:AV4, "High Priority Data Gap")</f>
        <v>0</v>
      </c>
      <c r="AB88" s="476">
        <f t="shared" ref="AB88:AB116" si="44">COUNTIF(AS4:AV4, "Very Low")</f>
        <v>0</v>
      </c>
      <c r="AC88" s="476">
        <f t="shared" ref="AC88:AC116" si="45">COUNTIF(AS4:AV4, "Low")</f>
        <v>0</v>
      </c>
      <c r="AD88" s="476">
        <f t="shared" ref="AD88:AD116" si="46">COUNTIF(AS4:AV4, "Moderate")</f>
        <v>0</v>
      </c>
      <c r="AE88" s="476">
        <f t="shared" ref="AE88:AE116" si="47">COUNTIF(AS4:AV4, "High")</f>
        <v>0</v>
      </c>
      <c r="AF88" s="477">
        <f t="shared" ref="AF88:AF116" si="48">COUNTIF(AS4:AV4, "Very High")</f>
        <v>0</v>
      </c>
      <c r="AG88" s="6"/>
      <c r="AH88" s="6"/>
      <c r="AI88" s="6"/>
      <c r="AJ88" s="6"/>
      <c r="AK88" s="6"/>
      <c r="AL88" s="6"/>
      <c r="AM88" s="6"/>
      <c r="AN88" s="6"/>
      <c r="AO88" s="6"/>
      <c r="AP88" s="6"/>
      <c r="AQ88" s="6"/>
      <c r="AR88" s="6"/>
      <c r="AW88" s="6"/>
      <c r="BA88"/>
      <c r="BE88"/>
    </row>
    <row r="89" spans="1:57" ht="290">
      <c r="A89" s="152" t="s">
        <v>38</v>
      </c>
      <c r="B89" s="152" t="s">
        <v>39</v>
      </c>
      <c r="C89" s="165" t="s">
        <v>41</v>
      </c>
      <c r="D89" s="168">
        <v>2</v>
      </c>
      <c r="E89" s="478">
        <f t="shared" ref="E89:E152" si="49">COUNTIF(E5:L5, "Low Priority Data Gap")</f>
        <v>0</v>
      </c>
      <c r="F89" s="476">
        <f t="shared" ref="F89:F152" si="50">COUNTIF(F5:M5, "High Priority Data Gap")</f>
        <v>1</v>
      </c>
      <c r="G89" s="476">
        <f t="shared" si="29"/>
        <v>0</v>
      </c>
      <c r="H89" s="476">
        <f t="shared" si="30"/>
        <v>2</v>
      </c>
      <c r="I89" s="476">
        <f t="shared" si="31"/>
        <v>0</v>
      </c>
      <c r="J89" s="476">
        <f t="shared" si="32"/>
        <v>0</v>
      </c>
      <c r="K89" s="477">
        <f t="shared" si="33"/>
        <v>0</v>
      </c>
      <c r="L89" s="476">
        <f t="shared" ref="L89:L152" si="51">COUNTIF(M5:AF5, "Low Priority Data Gap")</f>
        <v>0</v>
      </c>
      <c r="M89" s="476">
        <f t="shared" ref="M89:M152" si="52">COUNTIF(N5:AG5, "High Priority Data Gap")</f>
        <v>0</v>
      </c>
      <c r="N89" s="476">
        <f t="shared" si="34"/>
        <v>2</v>
      </c>
      <c r="O89" s="476">
        <f t="shared" si="35"/>
        <v>1</v>
      </c>
      <c r="P89" s="476">
        <f t="shared" si="36"/>
        <v>0</v>
      </c>
      <c r="Q89" s="476">
        <f t="shared" si="37"/>
        <v>0</v>
      </c>
      <c r="R89" s="477">
        <f t="shared" si="38"/>
        <v>0</v>
      </c>
      <c r="S89" s="478">
        <f t="shared" ref="S89:S152" si="53">COUNTIF(AG5:AR5, "Low Priority Data Gap")</f>
        <v>0</v>
      </c>
      <c r="T89" s="476">
        <f t="shared" ref="T89:T152" si="54">COUNTIF(AG5:AR5, "High Priority Data Gap")</f>
        <v>0</v>
      </c>
      <c r="U89" s="476">
        <f t="shared" si="39"/>
        <v>0</v>
      </c>
      <c r="V89" s="476">
        <f t="shared" si="40"/>
        <v>0</v>
      </c>
      <c r="W89" s="476">
        <f t="shared" si="41"/>
        <v>0</v>
      </c>
      <c r="X89" s="476">
        <f t="shared" si="42"/>
        <v>0</v>
      </c>
      <c r="Y89" s="477">
        <f t="shared" si="43"/>
        <v>0</v>
      </c>
      <c r="Z89" s="478">
        <f t="shared" ref="Z89:Z152" si="55">COUNTIF(AS5:AV5, "Low Priority Data Gap")</f>
        <v>0</v>
      </c>
      <c r="AA89" s="476">
        <f t="shared" ref="AA89:AA152" si="56">COUNTIF(AS5:AV5, "High Priority Data Gap")</f>
        <v>0</v>
      </c>
      <c r="AB89" s="476">
        <f t="shared" si="44"/>
        <v>0</v>
      </c>
      <c r="AC89" s="476">
        <f t="shared" si="45"/>
        <v>0</v>
      </c>
      <c r="AD89" s="476">
        <f t="shared" si="46"/>
        <v>0</v>
      </c>
      <c r="AE89" s="476">
        <f t="shared" si="47"/>
        <v>0</v>
      </c>
      <c r="AF89" s="477">
        <f t="shared" si="48"/>
        <v>0</v>
      </c>
      <c r="AG89" s="6"/>
      <c r="AH89" s="6"/>
      <c r="AI89" s="6"/>
      <c r="AJ89" s="6"/>
      <c r="AK89" s="6"/>
      <c r="AL89" s="6"/>
      <c r="AM89" s="6"/>
      <c r="AN89" s="6"/>
      <c r="AO89" s="6"/>
      <c r="AP89" s="6"/>
      <c r="AQ89" s="6"/>
      <c r="AR89" s="6"/>
      <c r="AW89" s="6"/>
      <c r="BA89"/>
      <c r="BE89"/>
    </row>
    <row r="90" spans="1:57" ht="290">
      <c r="A90" s="152" t="s">
        <v>38</v>
      </c>
      <c r="B90" s="152" t="s">
        <v>39</v>
      </c>
      <c r="C90" s="165" t="s">
        <v>44</v>
      </c>
      <c r="D90" s="168">
        <v>3</v>
      </c>
      <c r="E90" s="478">
        <f t="shared" si="49"/>
        <v>0</v>
      </c>
      <c r="F90" s="476">
        <f t="shared" si="50"/>
        <v>0</v>
      </c>
      <c r="G90" s="476">
        <f t="shared" si="29"/>
        <v>2</v>
      </c>
      <c r="H90" s="476">
        <f t="shared" si="30"/>
        <v>0</v>
      </c>
      <c r="I90" s="476">
        <f t="shared" si="31"/>
        <v>1</v>
      </c>
      <c r="J90" s="476">
        <f t="shared" si="32"/>
        <v>0</v>
      </c>
      <c r="K90" s="477">
        <f t="shared" si="33"/>
        <v>1</v>
      </c>
      <c r="L90" s="476">
        <f t="shared" si="51"/>
        <v>0</v>
      </c>
      <c r="M90" s="476">
        <f t="shared" si="52"/>
        <v>0</v>
      </c>
      <c r="N90" s="476">
        <f t="shared" si="34"/>
        <v>0</v>
      </c>
      <c r="O90" s="476">
        <f t="shared" si="35"/>
        <v>3</v>
      </c>
      <c r="P90" s="476">
        <f t="shared" si="36"/>
        <v>0</v>
      </c>
      <c r="Q90" s="476">
        <f t="shared" si="37"/>
        <v>0</v>
      </c>
      <c r="R90" s="477">
        <f t="shared" si="38"/>
        <v>0</v>
      </c>
      <c r="S90" s="478">
        <f t="shared" si="53"/>
        <v>0</v>
      </c>
      <c r="T90" s="476">
        <f t="shared" si="54"/>
        <v>0</v>
      </c>
      <c r="U90" s="476">
        <f t="shared" si="39"/>
        <v>0</v>
      </c>
      <c r="V90" s="476">
        <f t="shared" si="40"/>
        <v>0</v>
      </c>
      <c r="W90" s="476">
        <f t="shared" si="41"/>
        <v>0</v>
      </c>
      <c r="X90" s="476">
        <f t="shared" si="42"/>
        <v>0</v>
      </c>
      <c r="Y90" s="477">
        <f t="shared" si="43"/>
        <v>0</v>
      </c>
      <c r="Z90" s="478">
        <f t="shared" si="55"/>
        <v>0</v>
      </c>
      <c r="AA90" s="476">
        <f t="shared" si="56"/>
        <v>0</v>
      </c>
      <c r="AB90" s="476">
        <f t="shared" si="44"/>
        <v>0</v>
      </c>
      <c r="AC90" s="476">
        <f t="shared" si="45"/>
        <v>0</v>
      </c>
      <c r="AD90" s="476">
        <f t="shared" si="46"/>
        <v>0</v>
      </c>
      <c r="AE90" s="476">
        <f t="shared" si="47"/>
        <v>0</v>
      </c>
      <c r="AF90" s="477">
        <f t="shared" si="48"/>
        <v>0</v>
      </c>
      <c r="AG90" s="6"/>
      <c r="AH90" s="6"/>
      <c r="AI90" s="6"/>
      <c r="AJ90" s="6"/>
      <c r="AK90" s="6"/>
      <c r="AL90" s="6"/>
      <c r="AM90" s="6"/>
      <c r="AN90" s="6"/>
      <c r="AO90" s="6"/>
      <c r="AP90" s="6"/>
      <c r="AQ90" s="6"/>
      <c r="AR90" s="6"/>
      <c r="AW90" s="6"/>
      <c r="BA90"/>
      <c r="BE90"/>
    </row>
    <row r="91" spans="1:57" ht="290">
      <c r="A91" s="152" t="s">
        <v>38</v>
      </c>
      <c r="B91" s="152" t="s">
        <v>39</v>
      </c>
      <c r="C91" s="165" t="s">
        <v>45</v>
      </c>
      <c r="D91" s="168">
        <v>4</v>
      </c>
      <c r="E91" s="478">
        <f t="shared" si="49"/>
        <v>2</v>
      </c>
      <c r="F91" s="476">
        <f t="shared" si="50"/>
        <v>0</v>
      </c>
      <c r="G91" s="476">
        <f t="shared" si="29"/>
        <v>0</v>
      </c>
      <c r="H91" s="476">
        <f t="shared" si="30"/>
        <v>0</v>
      </c>
      <c r="I91" s="476">
        <f t="shared" si="31"/>
        <v>0</v>
      </c>
      <c r="J91" s="476">
        <f t="shared" si="32"/>
        <v>0</v>
      </c>
      <c r="K91" s="477">
        <f t="shared" si="33"/>
        <v>0</v>
      </c>
      <c r="L91" s="476">
        <f t="shared" si="51"/>
        <v>0</v>
      </c>
      <c r="M91" s="476">
        <f t="shared" si="52"/>
        <v>0</v>
      </c>
      <c r="N91" s="476">
        <f t="shared" si="34"/>
        <v>0</v>
      </c>
      <c r="O91" s="476">
        <f t="shared" si="35"/>
        <v>0</v>
      </c>
      <c r="P91" s="476">
        <f t="shared" si="36"/>
        <v>0</v>
      </c>
      <c r="Q91" s="476">
        <f t="shared" si="37"/>
        <v>0</v>
      </c>
      <c r="R91" s="477">
        <f t="shared" si="38"/>
        <v>0</v>
      </c>
      <c r="S91" s="478">
        <f t="shared" si="53"/>
        <v>0</v>
      </c>
      <c r="T91" s="476">
        <f t="shared" si="54"/>
        <v>0</v>
      </c>
      <c r="U91" s="476">
        <f t="shared" si="39"/>
        <v>0</v>
      </c>
      <c r="V91" s="476">
        <f t="shared" si="40"/>
        <v>0</v>
      </c>
      <c r="W91" s="476">
        <f t="shared" si="41"/>
        <v>0</v>
      </c>
      <c r="X91" s="476">
        <f t="shared" si="42"/>
        <v>0</v>
      </c>
      <c r="Y91" s="477">
        <f t="shared" si="43"/>
        <v>0</v>
      </c>
      <c r="Z91" s="478">
        <f t="shared" si="55"/>
        <v>0</v>
      </c>
      <c r="AA91" s="476">
        <f t="shared" si="56"/>
        <v>0</v>
      </c>
      <c r="AB91" s="476">
        <f t="shared" si="44"/>
        <v>0</v>
      </c>
      <c r="AC91" s="476">
        <f t="shared" si="45"/>
        <v>0</v>
      </c>
      <c r="AD91" s="476">
        <f t="shared" si="46"/>
        <v>0</v>
      </c>
      <c r="AE91" s="476">
        <f t="shared" si="47"/>
        <v>0</v>
      </c>
      <c r="AF91" s="477">
        <f t="shared" si="48"/>
        <v>0</v>
      </c>
      <c r="AG91" s="6"/>
      <c r="AH91" s="6"/>
      <c r="AI91" s="6"/>
      <c r="AJ91" s="6"/>
      <c r="AK91" s="6"/>
      <c r="AL91" s="6"/>
      <c r="AM91" s="6"/>
      <c r="AN91" s="6"/>
      <c r="AO91" s="6"/>
      <c r="AP91" s="6"/>
      <c r="AQ91" s="6"/>
      <c r="AR91" s="6"/>
      <c r="AW91" s="6"/>
      <c r="BA91"/>
      <c r="BE91"/>
    </row>
    <row r="92" spans="1:57" ht="290">
      <c r="A92" s="152" t="s">
        <v>38</v>
      </c>
      <c r="B92" s="152" t="s">
        <v>39</v>
      </c>
      <c r="C92" s="166" t="s">
        <v>46</v>
      </c>
      <c r="D92" s="168">
        <v>5</v>
      </c>
      <c r="E92" s="478">
        <f t="shared" si="49"/>
        <v>2</v>
      </c>
      <c r="F92" s="476">
        <f t="shared" si="50"/>
        <v>0</v>
      </c>
      <c r="G92" s="476">
        <f t="shared" si="29"/>
        <v>0</v>
      </c>
      <c r="H92" s="476">
        <f t="shared" si="30"/>
        <v>2</v>
      </c>
      <c r="I92" s="476">
        <f t="shared" si="31"/>
        <v>0</v>
      </c>
      <c r="J92" s="476">
        <f t="shared" si="32"/>
        <v>0</v>
      </c>
      <c r="K92" s="477">
        <f t="shared" si="33"/>
        <v>0</v>
      </c>
      <c r="L92" s="476">
        <f t="shared" si="51"/>
        <v>0</v>
      </c>
      <c r="M92" s="476">
        <f t="shared" si="52"/>
        <v>0</v>
      </c>
      <c r="N92" s="476">
        <f t="shared" si="34"/>
        <v>2</v>
      </c>
      <c r="O92" s="476">
        <f t="shared" si="35"/>
        <v>0</v>
      </c>
      <c r="P92" s="476">
        <f t="shared" si="36"/>
        <v>0</v>
      </c>
      <c r="Q92" s="476">
        <f t="shared" si="37"/>
        <v>0</v>
      </c>
      <c r="R92" s="477">
        <f t="shared" si="38"/>
        <v>0</v>
      </c>
      <c r="S92" s="478">
        <f t="shared" si="53"/>
        <v>0</v>
      </c>
      <c r="T92" s="476">
        <f t="shared" si="54"/>
        <v>0</v>
      </c>
      <c r="U92" s="476">
        <f t="shared" si="39"/>
        <v>0</v>
      </c>
      <c r="V92" s="476">
        <f t="shared" si="40"/>
        <v>0</v>
      </c>
      <c r="W92" s="476">
        <f t="shared" si="41"/>
        <v>0</v>
      </c>
      <c r="X92" s="476">
        <f t="shared" si="42"/>
        <v>0</v>
      </c>
      <c r="Y92" s="477">
        <f t="shared" si="43"/>
        <v>0</v>
      </c>
      <c r="Z92" s="478">
        <f t="shared" si="55"/>
        <v>0</v>
      </c>
      <c r="AA92" s="476">
        <f t="shared" si="56"/>
        <v>0</v>
      </c>
      <c r="AB92" s="476">
        <f t="shared" si="44"/>
        <v>0</v>
      </c>
      <c r="AC92" s="476">
        <f t="shared" si="45"/>
        <v>0</v>
      </c>
      <c r="AD92" s="476">
        <f t="shared" si="46"/>
        <v>0</v>
      </c>
      <c r="AE92" s="476">
        <f t="shared" si="47"/>
        <v>0</v>
      </c>
      <c r="AF92" s="477">
        <f t="shared" si="48"/>
        <v>0</v>
      </c>
      <c r="AG92" s="6"/>
      <c r="AH92" s="6"/>
      <c r="AI92" s="6"/>
      <c r="AJ92" s="6"/>
      <c r="AK92" s="6"/>
      <c r="AL92" s="6"/>
      <c r="AM92" s="6"/>
      <c r="AN92" s="6"/>
      <c r="AO92" s="6"/>
      <c r="AP92" s="6"/>
      <c r="AQ92" s="6"/>
      <c r="AR92" s="6"/>
      <c r="AW92" s="6"/>
      <c r="BA92"/>
      <c r="BE92"/>
    </row>
    <row r="93" spans="1:57" ht="290">
      <c r="A93" s="152" t="s">
        <v>38</v>
      </c>
      <c r="B93" s="152" t="s">
        <v>47</v>
      </c>
      <c r="C93" s="165" t="s">
        <v>48</v>
      </c>
      <c r="D93" s="168">
        <v>6</v>
      </c>
      <c r="E93" s="478">
        <f t="shared" si="49"/>
        <v>0</v>
      </c>
      <c r="F93" s="476">
        <f t="shared" si="50"/>
        <v>0</v>
      </c>
      <c r="G93" s="476">
        <f t="shared" si="29"/>
        <v>0</v>
      </c>
      <c r="H93" s="476">
        <f t="shared" si="30"/>
        <v>0</v>
      </c>
      <c r="I93" s="476">
        <f t="shared" si="31"/>
        <v>0</v>
      </c>
      <c r="J93" s="476">
        <f t="shared" si="32"/>
        <v>2</v>
      </c>
      <c r="K93" s="477">
        <f t="shared" si="33"/>
        <v>2</v>
      </c>
      <c r="L93" s="476">
        <f t="shared" si="51"/>
        <v>0</v>
      </c>
      <c r="M93" s="476">
        <f t="shared" si="52"/>
        <v>0</v>
      </c>
      <c r="N93" s="476">
        <f t="shared" si="34"/>
        <v>0</v>
      </c>
      <c r="O93" s="476">
        <f t="shared" si="35"/>
        <v>0</v>
      </c>
      <c r="P93" s="476">
        <f t="shared" si="36"/>
        <v>0</v>
      </c>
      <c r="Q93" s="476">
        <f t="shared" si="37"/>
        <v>0</v>
      </c>
      <c r="R93" s="477">
        <f t="shared" si="38"/>
        <v>0</v>
      </c>
      <c r="S93" s="478">
        <f t="shared" si="53"/>
        <v>0</v>
      </c>
      <c r="T93" s="476">
        <f t="shared" si="54"/>
        <v>0</v>
      </c>
      <c r="U93" s="476">
        <f t="shared" si="39"/>
        <v>0</v>
      </c>
      <c r="V93" s="476">
        <f t="shared" si="40"/>
        <v>0</v>
      </c>
      <c r="W93" s="476">
        <f t="shared" si="41"/>
        <v>0</v>
      </c>
      <c r="X93" s="476">
        <f t="shared" si="42"/>
        <v>0</v>
      </c>
      <c r="Y93" s="477">
        <f t="shared" si="43"/>
        <v>0</v>
      </c>
      <c r="Z93" s="478">
        <f t="shared" si="55"/>
        <v>0</v>
      </c>
      <c r="AA93" s="476">
        <f t="shared" si="56"/>
        <v>0</v>
      </c>
      <c r="AB93" s="476">
        <f t="shared" si="44"/>
        <v>0</v>
      </c>
      <c r="AC93" s="476">
        <f t="shared" si="45"/>
        <v>0</v>
      </c>
      <c r="AD93" s="476">
        <f t="shared" si="46"/>
        <v>0</v>
      </c>
      <c r="AE93" s="476">
        <f t="shared" si="47"/>
        <v>0</v>
      </c>
      <c r="AF93" s="477">
        <f t="shared" si="48"/>
        <v>0</v>
      </c>
      <c r="AG93" s="6"/>
      <c r="AH93" s="6"/>
      <c r="AI93" s="6"/>
      <c r="AJ93" s="6"/>
      <c r="AK93" s="6"/>
      <c r="AL93" s="6"/>
      <c r="AM93" s="6"/>
      <c r="AN93" s="6"/>
      <c r="AO93" s="6"/>
      <c r="AP93" s="6"/>
      <c r="AQ93" s="6"/>
      <c r="AR93" s="6"/>
      <c r="AW93" s="6"/>
      <c r="BA93"/>
      <c r="BE93"/>
    </row>
    <row r="94" spans="1:57" ht="290">
      <c r="A94" s="152" t="s">
        <v>38</v>
      </c>
      <c r="B94" s="152" t="s">
        <v>47</v>
      </c>
      <c r="C94" s="165" t="s">
        <v>49</v>
      </c>
      <c r="D94" s="168">
        <v>7</v>
      </c>
      <c r="E94" s="478">
        <f t="shared" si="49"/>
        <v>0</v>
      </c>
      <c r="F94" s="476">
        <f t="shared" si="50"/>
        <v>0</v>
      </c>
      <c r="G94" s="476">
        <f t="shared" si="29"/>
        <v>0</v>
      </c>
      <c r="H94" s="476">
        <f t="shared" si="30"/>
        <v>0</v>
      </c>
      <c r="I94" s="476">
        <f t="shared" si="31"/>
        <v>0</v>
      </c>
      <c r="J94" s="476">
        <f t="shared" si="32"/>
        <v>0</v>
      </c>
      <c r="K94" s="477">
        <f t="shared" si="33"/>
        <v>2</v>
      </c>
      <c r="L94" s="476">
        <f t="shared" si="51"/>
        <v>0</v>
      </c>
      <c r="M94" s="476">
        <f t="shared" si="52"/>
        <v>0</v>
      </c>
      <c r="N94" s="476">
        <f t="shared" si="34"/>
        <v>0</v>
      </c>
      <c r="O94" s="476">
        <f t="shared" si="35"/>
        <v>0</v>
      </c>
      <c r="P94" s="476">
        <f t="shared" si="36"/>
        <v>0</v>
      </c>
      <c r="Q94" s="476">
        <f t="shared" si="37"/>
        <v>0</v>
      </c>
      <c r="R94" s="477">
        <f t="shared" si="38"/>
        <v>0</v>
      </c>
      <c r="S94" s="478">
        <f t="shared" si="53"/>
        <v>0</v>
      </c>
      <c r="T94" s="476">
        <f t="shared" si="54"/>
        <v>0</v>
      </c>
      <c r="U94" s="476">
        <f t="shared" si="39"/>
        <v>0</v>
      </c>
      <c r="V94" s="476">
        <f t="shared" si="40"/>
        <v>0</v>
      </c>
      <c r="W94" s="476">
        <f t="shared" si="41"/>
        <v>0</v>
      </c>
      <c r="X94" s="476">
        <f t="shared" si="42"/>
        <v>0</v>
      </c>
      <c r="Y94" s="477">
        <f t="shared" si="43"/>
        <v>0</v>
      </c>
      <c r="Z94" s="478">
        <f t="shared" si="55"/>
        <v>0</v>
      </c>
      <c r="AA94" s="476">
        <f t="shared" si="56"/>
        <v>0</v>
      </c>
      <c r="AB94" s="476">
        <f t="shared" si="44"/>
        <v>0</v>
      </c>
      <c r="AC94" s="476">
        <f t="shared" si="45"/>
        <v>0</v>
      </c>
      <c r="AD94" s="476">
        <f t="shared" si="46"/>
        <v>0</v>
      </c>
      <c r="AE94" s="476">
        <f t="shared" si="47"/>
        <v>0</v>
      </c>
      <c r="AF94" s="477">
        <f t="shared" si="48"/>
        <v>0</v>
      </c>
      <c r="AG94" s="6"/>
      <c r="AH94" s="6"/>
      <c r="AI94" s="6"/>
      <c r="AJ94" s="6"/>
      <c r="AK94" s="6"/>
      <c r="AL94" s="6"/>
      <c r="AM94" s="6"/>
      <c r="AN94" s="6"/>
      <c r="AO94" s="6"/>
      <c r="AP94" s="6"/>
      <c r="AQ94" s="6"/>
      <c r="AR94" s="6"/>
      <c r="AW94" s="6"/>
      <c r="BA94"/>
      <c r="BE94"/>
    </row>
    <row r="95" spans="1:57" ht="290">
      <c r="A95" s="152" t="s">
        <v>38</v>
      </c>
      <c r="B95" s="152" t="s">
        <v>47</v>
      </c>
      <c r="C95" s="165" t="s">
        <v>50</v>
      </c>
      <c r="D95" s="168">
        <v>8</v>
      </c>
      <c r="E95" s="478">
        <f t="shared" si="49"/>
        <v>0</v>
      </c>
      <c r="F95" s="476">
        <f t="shared" si="50"/>
        <v>0</v>
      </c>
      <c r="G95" s="476">
        <f t="shared" si="29"/>
        <v>1</v>
      </c>
      <c r="H95" s="476">
        <f t="shared" si="30"/>
        <v>3</v>
      </c>
      <c r="I95" s="476">
        <f t="shared" si="31"/>
        <v>0</v>
      </c>
      <c r="J95" s="476">
        <f t="shared" si="32"/>
        <v>0</v>
      </c>
      <c r="K95" s="477">
        <f t="shared" si="33"/>
        <v>0</v>
      </c>
      <c r="L95" s="476">
        <f t="shared" si="51"/>
        <v>0</v>
      </c>
      <c r="M95" s="476">
        <f t="shared" si="52"/>
        <v>0</v>
      </c>
      <c r="N95" s="476">
        <f t="shared" si="34"/>
        <v>0</v>
      </c>
      <c r="O95" s="476">
        <f t="shared" si="35"/>
        <v>0</v>
      </c>
      <c r="P95" s="476">
        <f t="shared" si="36"/>
        <v>0</v>
      </c>
      <c r="Q95" s="476">
        <f t="shared" si="37"/>
        <v>0</v>
      </c>
      <c r="R95" s="477">
        <f t="shared" si="38"/>
        <v>0</v>
      </c>
      <c r="S95" s="478">
        <f t="shared" si="53"/>
        <v>0</v>
      </c>
      <c r="T95" s="476">
        <f t="shared" si="54"/>
        <v>0</v>
      </c>
      <c r="U95" s="476">
        <f t="shared" si="39"/>
        <v>0</v>
      </c>
      <c r="V95" s="476">
        <f t="shared" si="40"/>
        <v>0</v>
      </c>
      <c r="W95" s="476">
        <f t="shared" si="41"/>
        <v>0</v>
      </c>
      <c r="X95" s="476">
        <f t="shared" si="42"/>
        <v>0</v>
      </c>
      <c r="Y95" s="477">
        <f t="shared" si="43"/>
        <v>0</v>
      </c>
      <c r="Z95" s="478">
        <f t="shared" si="55"/>
        <v>0</v>
      </c>
      <c r="AA95" s="476">
        <f t="shared" si="56"/>
        <v>0</v>
      </c>
      <c r="AB95" s="476">
        <f t="shared" si="44"/>
        <v>0</v>
      </c>
      <c r="AC95" s="476">
        <f t="shared" si="45"/>
        <v>0</v>
      </c>
      <c r="AD95" s="476">
        <f t="shared" si="46"/>
        <v>0</v>
      </c>
      <c r="AE95" s="476">
        <f t="shared" si="47"/>
        <v>0</v>
      </c>
      <c r="AF95" s="477">
        <f t="shared" si="48"/>
        <v>0</v>
      </c>
      <c r="AG95" s="6"/>
      <c r="AH95" s="6"/>
      <c r="AI95" s="6"/>
      <c r="AJ95" s="6"/>
      <c r="AK95" s="6"/>
      <c r="AL95" s="6"/>
      <c r="AM95" s="6"/>
      <c r="AN95" s="6"/>
      <c r="AO95" s="6"/>
      <c r="AP95" s="6"/>
      <c r="AQ95" s="6"/>
      <c r="AR95" s="6"/>
      <c r="AW95" s="6"/>
      <c r="BA95"/>
      <c r="BE95"/>
    </row>
    <row r="96" spans="1:57" ht="290">
      <c r="A96" s="152" t="s">
        <v>38</v>
      </c>
      <c r="B96" s="152" t="s">
        <v>51</v>
      </c>
      <c r="C96" s="165" t="s">
        <v>52</v>
      </c>
      <c r="D96" s="168">
        <v>9</v>
      </c>
      <c r="E96" s="478">
        <f t="shared" si="49"/>
        <v>0</v>
      </c>
      <c r="F96" s="476">
        <f t="shared" si="50"/>
        <v>0</v>
      </c>
      <c r="G96" s="476">
        <f t="shared" si="29"/>
        <v>0</v>
      </c>
      <c r="H96" s="476">
        <f t="shared" si="30"/>
        <v>2</v>
      </c>
      <c r="I96" s="476">
        <f t="shared" si="31"/>
        <v>1</v>
      </c>
      <c r="J96" s="476">
        <f t="shared" si="32"/>
        <v>1</v>
      </c>
      <c r="K96" s="477">
        <f t="shared" si="33"/>
        <v>0</v>
      </c>
      <c r="L96" s="476">
        <f t="shared" si="51"/>
        <v>0</v>
      </c>
      <c r="M96" s="476">
        <f t="shared" si="52"/>
        <v>0</v>
      </c>
      <c r="N96" s="476">
        <f t="shared" si="34"/>
        <v>0</v>
      </c>
      <c r="O96" s="476">
        <f t="shared" si="35"/>
        <v>0</v>
      </c>
      <c r="P96" s="476">
        <f t="shared" si="36"/>
        <v>0</v>
      </c>
      <c r="Q96" s="476">
        <f t="shared" si="37"/>
        <v>0</v>
      </c>
      <c r="R96" s="477">
        <f t="shared" si="38"/>
        <v>0</v>
      </c>
      <c r="S96" s="478">
        <f t="shared" si="53"/>
        <v>0</v>
      </c>
      <c r="T96" s="476">
        <f t="shared" si="54"/>
        <v>0</v>
      </c>
      <c r="U96" s="476">
        <f t="shared" si="39"/>
        <v>2</v>
      </c>
      <c r="V96" s="476">
        <f t="shared" si="40"/>
        <v>0</v>
      </c>
      <c r="W96" s="476">
        <f t="shared" si="41"/>
        <v>0</v>
      </c>
      <c r="X96" s="476">
        <f t="shared" si="42"/>
        <v>0</v>
      </c>
      <c r="Y96" s="477">
        <f t="shared" si="43"/>
        <v>0</v>
      </c>
      <c r="Z96" s="478">
        <f t="shared" si="55"/>
        <v>0</v>
      </c>
      <c r="AA96" s="476">
        <f t="shared" si="56"/>
        <v>0</v>
      </c>
      <c r="AB96" s="476">
        <f t="shared" si="44"/>
        <v>0</v>
      </c>
      <c r="AC96" s="476">
        <f t="shared" si="45"/>
        <v>0</v>
      </c>
      <c r="AD96" s="476">
        <f t="shared" si="46"/>
        <v>0</v>
      </c>
      <c r="AE96" s="476">
        <f t="shared" si="47"/>
        <v>0</v>
      </c>
      <c r="AF96" s="477">
        <f t="shared" si="48"/>
        <v>0</v>
      </c>
      <c r="AG96" s="6"/>
      <c r="AH96" s="6"/>
      <c r="AI96" s="6"/>
      <c r="AJ96" s="6"/>
      <c r="AK96" s="6"/>
      <c r="AL96" s="6"/>
      <c r="AM96" s="6"/>
      <c r="AN96" s="6"/>
      <c r="AO96" s="6"/>
      <c r="AP96" s="6"/>
      <c r="AQ96" s="6"/>
      <c r="AR96" s="6"/>
      <c r="AW96" s="6"/>
      <c r="BA96"/>
      <c r="BE96"/>
    </row>
    <row r="97" spans="1:57" ht="290">
      <c r="A97" s="152" t="s">
        <v>38</v>
      </c>
      <c r="B97" s="152" t="s">
        <v>51</v>
      </c>
      <c r="C97" s="165" t="s">
        <v>53</v>
      </c>
      <c r="D97" s="168">
        <v>10</v>
      </c>
      <c r="E97" s="478">
        <f t="shared" si="49"/>
        <v>0</v>
      </c>
      <c r="F97" s="476">
        <f t="shared" si="50"/>
        <v>2</v>
      </c>
      <c r="G97" s="476">
        <f t="shared" si="29"/>
        <v>2</v>
      </c>
      <c r="H97" s="476">
        <f t="shared" si="30"/>
        <v>0</v>
      </c>
      <c r="I97" s="476">
        <f t="shared" si="31"/>
        <v>0</v>
      </c>
      <c r="J97" s="476">
        <f t="shared" si="32"/>
        <v>0</v>
      </c>
      <c r="K97" s="477">
        <f t="shared" si="33"/>
        <v>0</v>
      </c>
      <c r="L97" s="476">
        <f t="shared" si="51"/>
        <v>0</v>
      </c>
      <c r="M97" s="476">
        <f t="shared" si="52"/>
        <v>0</v>
      </c>
      <c r="N97" s="476">
        <f t="shared" si="34"/>
        <v>0</v>
      </c>
      <c r="O97" s="476">
        <f t="shared" si="35"/>
        <v>0</v>
      </c>
      <c r="P97" s="476">
        <f t="shared" si="36"/>
        <v>0</v>
      </c>
      <c r="Q97" s="476">
        <f t="shared" si="37"/>
        <v>0</v>
      </c>
      <c r="R97" s="477">
        <f t="shared" si="38"/>
        <v>0</v>
      </c>
      <c r="S97" s="478">
        <f t="shared" si="53"/>
        <v>0</v>
      </c>
      <c r="T97" s="476">
        <f t="shared" si="54"/>
        <v>0</v>
      </c>
      <c r="U97" s="476">
        <f t="shared" si="39"/>
        <v>0</v>
      </c>
      <c r="V97" s="476">
        <f t="shared" si="40"/>
        <v>2</v>
      </c>
      <c r="W97" s="476">
        <f t="shared" si="41"/>
        <v>0</v>
      </c>
      <c r="X97" s="476">
        <f t="shared" si="42"/>
        <v>0</v>
      </c>
      <c r="Y97" s="477">
        <f t="shared" si="43"/>
        <v>0</v>
      </c>
      <c r="Z97" s="478">
        <f t="shared" si="55"/>
        <v>0</v>
      </c>
      <c r="AA97" s="476">
        <f t="shared" si="56"/>
        <v>0</v>
      </c>
      <c r="AB97" s="476">
        <f t="shared" si="44"/>
        <v>0</v>
      </c>
      <c r="AC97" s="476">
        <f t="shared" si="45"/>
        <v>0</v>
      </c>
      <c r="AD97" s="476">
        <f t="shared" si="46"/>
        <v>0</v>
      </c>
      <c r="AE97" s="476">
        <f t="shared" si="47"/>
        <v>0</v>
      </c>
      <c r="AF97" s="477">
        <f t="shared" si="48"/>
        <v>0</v>
      </c>
      <c r="AG97" s="6"/>
      <c r="AH97" s="6"/>
      <c r="AI97" s="6"/>
      <c r="AJ97" s="6"/>
      <c r="AK97" s="6"/>
      <c r="AL97" s="6"/>
      <c r="AM97" s="6"/>
      <c r="AN97" s="6"/>
      <c r="AO97" s="6"/>
      <c r="AP97" s="6"/>
      <c r="AQ97" s="6"/>
      <c r="AR97" s="6"/>
      <c r="AW97" s="6"/>
      <c r="BA97"/>
      <c r="BE97"/>
    </row>
    <row r="98" spans="1:57" ht="290">
      <c r="A98" s="152" t="s">
        <v>38</v>
      </c>
      <c r="B98" s="152" t="s">
        <v>54</v>
      </c>
      <c r="C98" s="165" t="s">
        <v>55</v>
      </c>
      <c r="D98" s="168">
        <v>11</v>
      </c>
      <c r="E98" s="478">
        <f t="shared" si="49"/>
        <v>0</v>
      </c>
      <c r="F98" s="476">
        <f t="shared" si="50"/>
        <v>1</v>
      </c>
      <c r="G98" s="476">
        <f t="shared" si="29"/>
        <v>0</v>
      </c>
      <c r="H98" s="476">
        <f t="shared" si="30"/>
        <v>0</v>
      </c>
      <c r="I98" s="476">
        <f t="shared" si="31"/>
        <v>0</v>
      </c>
      <c r="J98" s="476">
        <f t="shared" si="32"/>
        <v>2</v>
      </c>
      <c r="K98" s="477">
        <f t="shared" si="33"/>
        <v>2</v>
      </c>
      <c r="L98" s="476">
        <f t="shared" si="51"/>
        <v>0</v>
      </c>
      <c r="M98" s="476">
        <f t="shared" si="52"/>
        <v>0</v>
      </c>
      <c r="N98" s="476">
        <f t="shared" si="34"/>
        <v>0</v>
      </c>
      <c r="O98" s="476">
        <f t="shared" si="35"/>
        <v>0</v>
      </c>
      <c r="P98" s="476">
        <f t="shared" si="36"/>
        <v>0</v>
      </c>
      <c r="Q98" s="476">
        <f t="shared" si="37"/>
        <v>1</v>
      </c>
      <c r="R98" s="477">
        <f t="shared" si="38"/>
        <v>0</v>
      </c>
      <c r="S98" s="478">
        <f t="shared" si="53"/>
        <v>0</v>
      </c>
      <c r="T98" s="476">
        <f t="shared" si="54"/>
        <v>0</v>
      </c>
      <c r="U98" s="476">
        <f t="shared" si="39"/>
        <v>0</v>
      </c>
      <c r="V98" s="476">
        <f t="shared" si="40"/>
        <v>1</v>
      </c>
      <c r="W98" s="476">
        <f t="shared" si="41"/>
        <v>0</v>
      </c>
      <c r="X98" s="476">
        <f t="shared" si="42"/>
        <v>0</v>
      </c>
      <c r="Y98" s="477">
        <f t="shared" si="43"/>
        <v>0</v>
      </c>
      <c r="Z98" s="478">
        <f t="shared" si="55"/>
        <v>0</v>
      </c>
      <c r="AA98" s="476">
        <f t="shared" si="56"/>
        <v>0</v>
      </c>
      <c r="AB98" s="476">
        <f t="shared" si="44"/>
        <v>1</v>
      </c>
      <c r="AC98" s="476">
        <f t="shared" si="45"/>
        <v>0</v>
      </c>
      <c r="AD98" s="476">
        <f t="shared" si="46"/>
        <v>0</v>
      </c>
      <c r="AE98" s="476">
        <f t="shared" si="47"/>
        <v>0</v>
      </c>
      <c r="AF98" s="477">
        <f t="shared" si="48"/>
        <v>0</v>
      </c>
      <c r="AG98" s="6"/>
      <c r="AH98" s="6"/>
      <c r="AI98" s="6"/>
      <c r="AJ98" s="6"/>
      <c r="AK98" s="6"/>
      <c r="AL98" s="6"/>
      <c r="AM98" s="6"/>
      <c r="AN98" s="6"/>
      <c r="AO98" s="6"/>
      <c r="AP98" s="6"/>
      <c r="AQ98" s="6"/>
      <c r="AR98" s="6"/>
      <c r="AW98" s="6"/>
      <c r="BA98"/>
      <c r="BE98"/>
    </row>
    <row r="99" spans="1:57" ht="290">
      <c r="A99" s="152" t="s">
        <v>38</v>
      </c>
      <c r="B99" s="152" t="s">
        <v>54</v>
      </c>
      <c r="C99" s="165" t="s">
        <v>56</v>
      </c>
      <c r="D99" s="168">
        <v>12</v>
      </c>
      <c r="E99" s="478">
        <f t="shared" si="49"/>
        <v>0</v>
      </c>
      <c r="F99" s="476">
        <f t="shared" si="50"/>
        <v>0</v>
      </c>
      <c r="G99" s="476">
        <f t="shared" si="29"/>
        <v>2</v>
      </c>
      <c r="H99" s="476">
        <f t="shared" si="30"/>
        <v>0</v>
      </c>
      <c r="I99" s="476">
        <f t="shared" si="31"/>
        <v>0</v>
      </c>
      <c r="J99" s="476">
        <f t="shared" si="32"/>
        <v>0</v>
      </c>
      <c r="K99" s="477">
        <f t="shared" si="33"/>
        <v>0</v>
      </c>
      <c r="L99" s="476">
        <f t="shared" si="51"/>
        <v>0</v>
      </c>
      <c r="M99" s="476">
        <f t="shared" si="52"/>
        <v>0</v>
      </c>
      <c r="N99" s="476">
        <f t="shared" si="34"/>
        <v>0</v>
      </c>
      <c r="O99" s="476">
        <f t="shared" si="35"/>
        <v>0</v>
      </c>
      <c r="P99" s="476">
        <f t="shared" si="36"/>
        <v>0</v>
      </c>
      <c r="Q99" s="476">
        <f t="shared" si="37"/>
        <v>0</v>
      </c>
      <c r="R99" s="477">
        <f t="shared" si="38"/>
        <v>0</v>
      </c>
      <c r="S99" s="478">
        <f t="shared" si="53"/>
        <v>0</v>
      </c>
      <c r="T99" s="476">
        <f t="shared" si="54"/>
        <v>0</v>
      </c>
      <c r="U99" s="476">
        <f t="shared" si="39"/>
        <v>0</v>
      </c>
      <c r="V99" s="476">
        <f t="shared" si="40"/>
        <v>0</v>
      </c>
      <c r="W99" s="476">
        <f t="shared" si="41"/>
        <v>0</v>
      </c>
      <c r="X99" s="476">
        <f t="shared" si="42"/>
        <v>0</v>
      </c>
      <c r="Y99" s="477">
        <f t="shared" si="43"/>
        <v>0</v>
      </c>
      <c r="Z99" s="478">
        <f t="shared" si="55"/>
        <v>0</v>
      </c>
      <c r="AA99" s="476">
        <f t="shared" si="56"/>
        <v>0</v>
      </c>
      <c r="AB99" s="476">
        <f t="shared" si="44"/>
        <v>0</v>
      </c>
      <c r="AC99" s="476">
        <f t="shared" si="45"/>
        <v>0</v>
      </c>
      <c r="AD99" s="476">
        <f t="shared" si="46"/>
        <v>0</v>
      </c>
      <c r="AE99" s="476">
        <f t="shared" si="47"/>
        <v>0</v>
      </c>
      <c r="AF99" s="477">
        <f t="shared" si="48"/>
        <v>0</v>
      </c>
      <c r="AG99" s="6"/>
      <c r="AH99" s="6"/>
      <c r="AI99" s="6"/>
      <c r="AJ99" s="6"/>
      <c r="AK99" s="6"/>
      <c r="AL99" s="6"/>
      <c r="AM99" s="6"/>
      <c r="AN99" s="6"/>
      <c r="AO99" s="6"/>
      <c r="AP99" s="6"/>
      <c r="AQ99" s="6"/>
      <c r="AR99" s="6"/>
      <c r="AW99" s="6"/>
      <c r="BA99"/>
      <c r="BE99"/>
    </row>
    <row r="100" spans="1:57" ht="290">
      <c r="A100" s="152" t="s">
        <v>38</v>
      </c>
      <c r="B100" s="152" t="s">
        <v>54</v>
      </c>
      <c r="C100" s="165" t="s">
        <v>57</v>
      </c>
      <c r="D100" s="168">
        <v>13</v>
      </c>
      <c r="E100" s="478">
        <f t="shared" si="49"/>
        <v>2</v>
      </c>
      <c r="F100" s="476">
        <f t="shared" si="50"/>
        <v>0</v>
      </c>
      <c r="G100" s="476">
        <f t="shared" si="29"/>
        <v>0</v>
      </c>
      <c r="H100" s="476">
        <f t="shared" si="30"/>
        <v>0</v>
      </c>
      <c r="I100" s="476">
        <f t="shared" si="31"/>
        <v>0</v>
      </c>
      <c r="J100" s="476">
        <f t="shared" si="32"/>
        <v>0</v>
      </c>
      <c r="K100" s="477">
        <f t="shared" si="33"/>
        <v>0</v>
      </c>
      <c r="L100" s="476">
        <f t="shared" si="51"/>
        <v>0</v>
      </c>
      <c r="M100" s="476">
        <f t="shared" si="52"/>
        <v>0</v>
      </c>
      <c r="N100" s="476">
        <f t="shared" si="34"/>
        <v>0</v>
      </c>
      <c r="O100" s="476">
        <f t="shared" si="35"/>
        <v>0</v>
      </c>
      <c r="P100" s="476">
        <f t="shared" si="36"/>
        <v>0</v>
      </c>
      <c r="Q100" s="476">
        <f t="shared" si="37"/>
        <v>0</v>
      </c>
      <c r="R100" s="477">
        <f t="shared" si="38"/>
        <v>0</v>
      </c>
      <c r="S100" s="478">
        <f t="shared" si="53"/>
        <v>0</v>
      </c>
      <c r="T100" s="476">
        <f t="shared" si="54"/>
        <v>0</v>
      </c>
      <c r="U100" s="476">
        <f t="shared" si="39"/>
        <v>0</v>
      </c>
      <c r="V100" s="476">
        <f t="shared" si="40"/>
        <v>0</v>
      </c>
      <c r="W100" s="476">
        <f t="shared" si="41"/>
        <v>0</v>
      </c>
      <c r="X100" s="476">
        <f t="shared" si="42"/>
        <v>0</v>
      </c>
      <c r="Y100" s="477">
        <f t="shared" si="43"/>
        <v>0</v>
      </c>
      <c r="Z100" s="478">
        <f t="shared" si="55"/>
        <v>0</v>
      </c>
      <c r="AA100" s="476">
        <f t="shared" si="56"/>
        <v>0</v>
      </c>
      <c r="AB100" s="476">
        <f t="shared" si="44"/>
        <v>0</v>
      </c>
      <c r="AC100" s="476">
        <f t="shared" si="45"/>
        <v>0</v>
      </c>
      <c r="AD100" s="476">
        <f t="shared" si="46"/>
        <v>0</v>
      </c>
      <c r="AE100" s="476">
        <f t="shared" si="47"/>
        <v>0</v>
      </c>
      <c r="AF100" s="477">
        <f t="shared" si="48"/>
        <v>0</v>
      </c>
      <c r="AG100" s="6"/>
      <c r="AH100" s="6"/>
      <c r="AI100" s="6"/>
      <c r="AJ100" s="6"/>
      <c r="AK100" s="6"/>
      <c r="AL100" s="6"/>
      <c r="AM100" s="6"/>
      <c r="AN100" s="6"/>
      <c r="AO100" s="6"/>
      <c r="AP100" s="6"/>
      <c r="AQ100" s="6"/>
      <c r="AR100" s="6"/>
      <c r="AW100" s="6"/>
      <c r="BA100"/>
      <c r="BE100"/>
    </row>
    <row r="101" spans="1:57" ht="290">
      <c r="A101" s="152" t="s">
        <v>38</v>
      </c>
      <c r="B101" s="152" t="s">
        <v>54</v>
      </c>
      <c r="C101" s="165" t="s">
        <v>58</v>
      </c>
      <c r="D101" s="168">
        <v>14</v>
      </c>
      <c r="E101" s="478">
        <f t="shared" si="49"/>
        <v>2</v>
      </c>
      <c r="F101" s="476">
        <f t="shared" si="50"/>
        <v>0</v>
      </c>
      <c r="G101" s="476">
        <f t="shared" si="29"/>
        <v>0</v>
      </c>
      <c r="H101" s="476">
        <f t="shared" si="30"/>
        <v>0</v>
      </c>
      <c r="I101" s="476">
        <f t="shared" si="31"/>
        <v>0</v>
      </c>
      <c r="J101" s="476">
        <f t="shared" si="32"/>
        <v>0</v>
      </c>
      <c r="K101" s="477">
        <f t="shared" si="33"/>
        <v>0</v>
      </c>
      <c r="L101" s="476">
        <f t="shared" si="51"/>
        <v>0</v>
      </c>
      <c r="M101" s="476">
        <f t="shared" si="52"/>
        <v>0</v>
      </c>
      <c r="N101" s="476">
        <f t="shared" si="34"/>
        <v>0</v>
      </c>
      <c r="O101" s="476">
        <f t="shared" si="35"/>
        <v>0</v>
      </c>
      <c r="P101" s="476">
        <f t="shared" si="36"/>
        <v>0</v>
      </c>
      <c r="Q101" s="476">
        <f t="shared" si="37"/>
        <v>0</v>
      </c>
      <c r="R101" s="477">
        <f t="shared" si="38"/>
        <v>0</v>
      </c>
      <c r="S101" s="478">
        <f t="shared" si="53"/>
        <v>0</v>
      </c>
      <c r="T101" s="476">
        <f t="shared" si="54"/>
        <v>0</v>
      </c>
      <c r="U101" s="476">
        <f t="shared" si="39"/>
        <v>0</v>
      </c>
      <c r="V101" s="476">
        <f t="shared" si="40"/>
        <v>0</v>
      </c>
      <c r="W101" s="476">
        <f t="shared" si="41"/>
        <v>0</v>
      </c>
      <c r="X101" s="476">
        <f t="shared" si="42"/>
        <v>0</v>
      </c>
      <c r="Y101" s="477">
        <f t="shared" si="43"/>
        <v>0</v>
      </c>
      <c r="Z101" s="478">
        <f t="shared" si="55"/>
        <v>0</v>
      </c>
      <c r="AA101" s="476">
        <f t="shared" si="56"/>
        <v>0</v>
      </c>
      <c r="AB101" s="476">
        <f t="shared" si="44"/>
        <v>0</v>
      </c>
      <c r="AC101" s="476">
        <f t="shared" si="45"/>
        <v>0</v>
      </c>
      <c r="AD101" s="476">
        <f t="shared" si="46"/>
        <v>0</v>
      </c>
      <c r="AE101" s="476">
        <f t="shared" si="47"/>
        <v>0</v>
      </c>
      <c r="AF101" s="477">
        <f t="shared" si="48"/>
        <v>0</v>
      </c>
      <c r="AG101" s="6"/>
      <c r="AH101" s="6"/>
      <c r="AI101" s="6"/>
      <c r="AJ101" s="6"/>
      <c r="AK101" s="6"/>
      <c r="AL101" s="6"/>
      <c r="AM101" s="6"/>
      <c r="AN101" s="6"/>
      <c r="AO101" s="6"/>
      <c r="AP101" s="6"/>
      <c r="AQ101" s="6"/>
      <c r="AR101" s="6"/>
      <c r="AW101" s="6"/>
      <c r="BA101"/>
      <c r="BE101"/>
    </row>
    <row r="102" spans="1:57" ht="290">
      <c r="A102" s="152" t="s">
        <v>38</v>
      </c>
      <c r="B102" s="152" t="s">
        <v>54</v>
      </c>
      <c r="C102" s="165" t="s">
        <v>59</v>
      </c>
      <c r="D102" s="168">
        <v>15</v>
      </c>
      <c r="E102" s="478">
        <f t="shared" si="49"/>
        <v>0</v>
      </c>
      <c r="F102" s="476">
        <f t="shared" si="50"/>
        <v>0</v>
      </c>
      <c r="G102" s="476">
        <f t="shared" si="29"/>
        <v>0</v>
      </c>
      <c r="H102" s="476">
        <f t="shared" si="30"/>
        <v>0</v>
      </c>
      <c r="I102" s="476">
        <f t="shared" si="31"/>
        <v>2</v>
      </c>
      <c r="J102" s="476">
        <f t="shared" si="32"/>
        <v>0</v>
      </c>
      <c r="K102" s="477">
        <f t="shared" si="33"/>
        <v>0</v>
      </c>
      <c r="L102" s="476">
        <f t="shared" si="51"/>
        <v>0</v>
      </c>
      <c r="M102" s="476">
        <f t="shared" si="52"/>
        <v>0</v>
      </c>
      <c r="N102" s="476">
        <f t="shared" si="34"/>
        <v>0</v>
      </c>
      <c r="O102" s="476">
        <f t="shared" si="35"/>
        <v>0</v>
      </c>
      <c r="P102" s="476">
        <f t="shared" si="36"/>
        <v>0</v>
      </c>
      <c r="Q102" s="476">
        <f t="shared" si="37"/>
        <v>0</v>
      </c>
      <c r="R102" s="477">
        <f t="shared" si="38"/>
        <v>0</v>
      </c>
      <c r="S102" s="478">
        <f t="shared" si="53"/>
        <v>0</v>
      </c>
      <c r="T102" s="476">
        <f t="shared" si="54"/>
        <v>0</v>
      </c>
      <c r="U102" s="476">
        <f t="shared" si="39"/>
        <v>0</v>
      </c>
      <c r="V102" s="476">
        <f t="shared" si="40"/>
        <v>0</v>
      </c>
      <c r="W102" s="476">
        <f t="shared" si="41"/>
        <v>0</v>
      </c>
      <c r="X102" s="476">
        <f t="shared" si="42"/>
        <v>0</v>
      </c>
      <c r="Y102" s="477">
        <f t="shared" si="43"/>
        <v>0</v>
      </c>
      <c r="Z102" s="478">
        <f t="shared" si="55"/>
        <v>0</v>
      </c>
      <c r="AA102" s="476">
        <f t="shared" si="56"/>
        <v>0</v>
      </c>
      <c r="AB102" s="476">
        <f t="shared" si="44"/>
        <v>0</v>
      </c>
      <c r="AC102" s="476">
        <f t="shared" si="45"/>
        <v>0</v>
      </c>
      <c r="AD102" s="476">
        <f t="shared" si="46"/>
        <v>0</v>
      </c>
      <c r="AE102" s="476">
        <f t="shared" si="47"/>
        <v>0</v>
      </c>
      <c r="AF102" s="477">
        <f t="shared" si="48"/>
        <v>0</v>
      </c>
      <c r="AG102" s="6"/>
      <c r="AH102" s="6"/>
      <c r="AI102" s="6"/>
      <c r="AJ102" s="6"/>
      <c r="AK102" s="6"/>
      <c r="AL102" s="6"/>
      <c r="AM102" s="6"/>
      <c r="AN102" s="6"/>
      <c r="AO102" s="6"/>
      <c r="AP102" s="6"/>
      <c r="AQ102" s="6"/>
      <c r="AR102" s="6"/>
      <c r="AW102" s="6"/>
      <c r="BA102"/>
      <c r="BE102"/>
    </row>
    <row r="103" spans="1:57" ht="116">
      <c r="A103" s="152" t="s">
        <v>60</v>
      </c>
      <c r="B103" s="152" t="s">
        <v>39</v>
      </c>
      <c r="C103" s="165" t="s">
        <v>61</v>
      </c>
      <c r="D103" s="168">
        <v>16</v>
      </c>
      <c r="E103" s="478">
        <f t="shared" si="49"/>
        <v>0</v>
      </c>
      <c r="F103" s="476">
        <f t="shared" si="50"/>
        <v>0</v>
      </c>
      <c r="G103" s="476">
        <f t="shared" si="29"/>
        <v>0</v>
      </c>
      <c r="H103" s="476">
        <f t="shared" si="30"/>
        <v>0</v>
      </c>
      <c r="I103" s="476">
        <f t="shared" si="31"/>
        <v>0</v>
      </c>
      <c r="J103" s="476">
        <f t="shared" si="32"/>
        <v>2</v>
      </c>
      <c r="K103" s="477">
        <f t="shared" si="33"/>
        <v>0</v>
      </c>
      <c r="L103" s="476">
        <f t="shared" si="51"/>
        <v>0</v>
      </c>
      <c r="M103" s="476">
        <f t="shared" si="52"/>
        <v>0</v>
      </c>
      <c r="N103" s="476">
        <f t="shared" si="34"/>
        <v>0</v>
      </c>
      <c r="O103" s="476">
        <f t="shared" si="35"/>
        <v>3</v>
      </c>
      <c r="P103" s="476">
        <f t="shared" si="36"/>
        <v>0</v>
      </c>
      <c r="Q103" s="476">
        <f t="shared" si="37"/>
        <v>0</v>
      </c>
      <c r="R103" s="477">
        <f t="shared" si="38"/>
        <v>0</v>
      </c>
      <c r="S103" s="478">
        <f t="shared" si="53"/>
        <v>0</v>
      </c>
      <c r="T103" s="476">
        <f t="shared" si="54"/>
        <v>0</v>
      </c>
      <c r="U103" s="476">
        <f t="shared" si="39"/>
        <v>0</v>
      </c>
      <c r="V103" s="476">
        <f t="shared" si="40"/>
        <v>2</v>
      </c>
      <c r="W103" s="476">
        <f t="shared" si="41"/>
        <v>0</v>
      </c>
      <c r="X103" s="476">
        <f t="shared" si="42"/>
        <v>0</v>
      </c>
      <c r="Y103" s="477">
        <f t="shared" si="43"/>
        <v>0</v>
      </c>
      <c r="Z103" s="478">
        <f t="shared" si="55"/>
        <v>0</v>
      </c>
      <c r="AA103" s="476">
        <f t="shared" si="56"/>
        <v>0</v>
      </c>
      <c r="AB103" s="476">
        <f t="shared" si="44"/>
        <v>0</v>
      </c>
      <c r="AC103" s="476">
        <f t="shared" si="45"/>
        <v>0</v>
      </c>
      <c r="AD103" s="476">
        <f t="shared" si="46"/>
        <v>0</v>
      </c>
      <c r="AE103" s="476">
        <f t="shared" si="47"/>
        <v>0</v>
      </c>
      <c r="AF103" s="477">
        <f t="shared" si="48"/>
        <v>0</v>
      </c>
      <c r="AG103" s="6"/>
      <c r="AH103" s="6"/>
      <c r="AI103" s="6"/>
      <c r="AJ103" s="6"/>
      <c r="AK103" s="6"/>
      <c r="AL103" s="6"/>
      <c r="AM103" s="6"/>
      <c r="AN103" s="6"/>
      <c r="AO103" s="6"/>
      <c r="AP103" s="6"/>
      <c r="AQ103" s="6"/>
      <c r="AR103" s="6"/>
      <c r="AW103" s="6"/>
      <c r="BA103"/>
      <c r="BE103"/>
    </row>
    <row r="104" spans="1:57" ht="116">
      <c r="A104" s="152" t="s">
        <v>60</v>
      </c>
      <c r="B104" s="152" t="s">
        <v>39</v>
      </c>
      <c r="C104" s="165" t="s">
        <v>62</v>
      </c>
      <c r="D104" s="168">
        <v>17</v>
      </c>
      <c r="E104" s="478">
        <f t="shared" si="49"/>
        <v>0</v>
      </c>
      <c r="F104" s="476">
        <f t="shared" si="50"/>
        <v>0</v>
      </c>
      <c r="G104" s="476">
        <f t="shared" si="29"/>
        <v>0</v>
      </c>
      <c r="H104" s="476">
        <f t="shared" si="30"/>
        <v>2</v>
      </c>
      <c r="I104" s="476">
        <f t="shared" si="31"/>
        <v>0</v>
      </c>
      <c r="J104" s="476">
        <f t="shared" si="32"/>
        <v>0</v>
      </c>
      <c r="K104" s="477">
        <f t="shared" si="33"/>
        <v>0</v>
      </c>
      <c r="L104" s="476">
        <f t="shared" si="51"/>
        <v>0</v>
      </c>
      <c r="M104" s="476">
        <f t="shared" si="52"/>
        <v>0</v>
      </c>
      <c r="N104" s="476">
        <f t="shared" si="34"/>
        <v>0</v>
      </c>
      <c r="O104" s="476">
        <f t="shared" si="35"/>
        <v>3</v>
      </c>
      <c r="P104" s="476">
        <f t="shared" si="36"/>
        <v>0</v>
      </c>
      <c r="Q104" s="476">
        <f t="shared" si="37"/>
        <v>0</v>
      </c>
      <c r="R104" s="477">
        <f t="shared" si="38"/>
        <v>0</v>
      </c>
      <c r="S104" s="478">
        <f t="shared" si="53"/>
        <v>0</v>
      </c>
      <c r="T104" s="476">
        <f t="shared" si="54"/>
        <v>0</v>
      </c>
      <c r="U104" s="476">
        <f t="shared" si="39"/>
        <v>0</v>
      </c>
      <c r="V104" s="476">
        <f t="shared" si="40"/>
        <v>2</v>
      </c>
      <c r="W104" s="476">
        <f t="shared" si="41"/>
        <v>0</v>
      </c>
      <c r="X104" s="476">
        <f t="shared" si="42"/>
        <v>0</v>
      </c>
      <c r="Y104" s="477">
        <f t="shared" si="43"/>
        <v>0</v>
      </c>
      <c r="Z104" s="478">
        <f t="shared" si="55"/>
        <v>0</v>
      </c>
      <c r="AA104" s="476">
        <f t="shared" si="56"/>
        <v>0</v>
      </c>
      <c r="AB104" s="476">
        <f t="shared" si="44"/>
        <v>0</v>
      </c>
      <c r="AC104" s="476">
        <f t="shared" si="45"/>
        <v>0</v>
      </c>
      <c r="AD104" s="476">
        <f t="shared" si="46"/>
        <v>0</v>
      </c>
      <c r="AE104" s="476">
        <f t="shared" si="47"/>
        <v>0</v>
      </c>
      <c r="AF104" s="477">
        <f t="shared" si="48"/>
        <v>0</v>
      </c>
      <c r="AG104" s="6"/>
      <c r="AH104" s="6"/>
      <c r="AI104" s="6"/>
      <c r="AJ104" s="6"/>
      <c r="AK104" s="6"/>
      <c r="AL104" s="6"/>
      <c r="AM104" s="6"/>
      <c r="AN104" s="6"/>
      <c r="AO104" s="6"/>
      <c r="AP104" s="6"/>
      <c r="AQ104" s="6"/>
      <c r="AR104" s="6"/>
      <c r="AW104" s="6"/>
      <c r="BA104"/>
      <c r="BE104"/>
    </row>
    <row r="105" spans="1:57" ht="116">
      <c r="A105" s="152" t="s">
        <v>60</v>
      </c>
      <c r="B105" s="152" t="s">
        <v>39</v>
      </c>
      <c r="C105" s="165" t="s">
        <v>62</v>
      </c>
      <c r="D105" s="168">
        <v>18</v>
      </c>
      <c r="E105" s="478">
        <f t="shared" si="49"/>
        <v>2</v>
      </c>
      <c r="F105" s="476">
        <f t="shared" si="50"/>
        <v>0</v>
      </c>
      <c r="G105" s="476">
        <f t="shared" si="29"/>
        <v>0</v>
      </c>
      <c r="H105" s="476">
        <f t="shared" si="30"/>
        <v>0</v>
      </c>
      <c r="I105" s="476">
        <f t="shared" si="31"/>
        <v>0</v>
      </c>
      <c r="J105" s="476">
        <f t="shared" si="32"/>
        <v>0</v>
      </c>
      <c r="K105" s="477">
        <f t="shared" si="33"/>
        <v>0</v>
      </c>
      <c r="L105" s="476">
        <f t="shared" si="51"/>
        <v>0</v>
      </c>
      <c r="M105" s="476">
        <f t="shared" si="52"/>
        <v>0</v>
      </c>
      <c r="N105" s="476">
        <f t="shared" si="34"/>
        <v>0</v>
      </c>
      <c r="O105" s="476">
        <f t="shared" si="35"/>
        <v>3</v>
      </c>
      <c r="P105" s="476">
        <f t="shared" si="36"/>
        <v>0</v>
      </c>
      <c r="Q105" s="476">
        <f t="shared" si="37"/>
        <v>0</v>
      </c>
      <c r="R105" s="477">
        <f t="shared" si="38"/>
        <v>0</v>
      </c>
      <c r="S105" s="478">
        <f t="shared" si="53"/>
        <v>0</v>
      </c>
      <c r="T105" s="476">
        <f t="shared" si="54"/>
        <v>0</v>
      </c>
      <c r="U105" s="476">
        <f t="shared" si="39"/>
        <v>0</v>
      </c>
      <c r="V105" s="476">
        <f t="shared" si="40"/>
        <v>2</v>
      </c>
      <c r="W105" s="476">
        <f t="shared" si="41"/>
        <v>0</v>
      </c>
      <c r="X105" s="476">
        <f t="shared" si="42"/>
        <v>0</v>
      </c>
      <c r="Y105" s="477">
        <f t="shared" si="43"/>
        <v>0</v>
      </c>
      <c r="Z105" s="478">
        <f t="shared" si="55"/>
        <v>0</v>
      </c>
      <c r="AA105" s="476">
        <f t="shared" si="56"/>
        <v>0</v>
      </c>
      <c r="AB105" s="476">
        <f t="shared" si="44"/>
        <v>0</v>
      </c>
      <c r="AC105" s="476">
        <f t="shared" si="45"/>
        <v>0</v>
      </c>
      <c r="AD105" s="476">
        <f t="shared" si="46"/>
        <v>0</v>
      </c>
      <c r="AE105" s="476">
        <f t="shared" si="47"/>
        <v>0</v>
      </c>
      <c r="AF105" s="477">
        <f t="shared" si="48"/>
        <v>0</v>
      </c>
      <c r="AG105" s="6"/>
      <c r="AH105" s="6"/>
      <c r="AI105" s="6"/>
      <c r="AJ105" s="6"/>
      <c r="AK105" s="6"/>
      <c r="AL105" s="6"/>
      <c r="AM105" s="6"/>
      <c r="AN105" s="6"/>
      <c r="AO105" s="6"/>
      <c r="AP105" s="6"/>
      <c r="AQ105" s="6"/>
      <c r="AR105" s="6"/>
      <c r="AW105" s="6"/>
      <c r="BA105"/>
      <c r="BE105"/>
    </row>
    <row r="106" spans="1:57" ht="116">
      <c r="A106" s="152" t="s">
        <v>60</v>
      </c>
      <c r="B106" s="152" t="s">
        <v>39</v>
      </c>
      <c r="C106" s="165" t="s">
        <v>64</v>
      </c>
      <c r="D106" s="168">
        <v>19</v>
      </c>
      <c r="E106" s="478">
        <f t="shared" si="49"/>
        <v>0</v>
      </c>
      <c r="F106" s="476">
        <f t="shared" si="50"/>
        <v>3</v>
      </c>
      <c r="G106" s="476">
        <f t="shared" si="29"/>
        <v>0</v>
      </c>
      <c r="H106" s="476">
        <f t="shared" si="30"/>
        <v>0</v>
      </c>
      <c r="I106" s="476">
        <f t="shared" si="31"/>
        <v>0</v>
      </c>
      <c r="J106" s="476">
        <f t="shared" si="32"/>
        <v>0</v>
      </c>
      <c r="K106" s="477">
        <f t="shared" si="33"/>
        <v>0</v>
      </c>
      <c r="L106" s="476">
        <f t="shared" si="51"/>
        <v>0</v>
      </c>
      <c r="M106" s="476">
        <f t="shared" si="52"/>
        <v>0</v>
      </c>
      <c r="N106" s="476">
        <f t="shared" si="34"/>
        <v>0</v>
      </c>
      <c r="O106" s="476">
        <f t="shared" si="35"/>
        <v>0</v>
      </c>
      <c r="P106" s="476">
        <f t="shared" si="36"/>
        <v>0</v>
      </c>
      <c r="Q106" s="476">
        <f t="shared" si="37"/>
        <v>0</v>
      </c>
      <c r="R106" s="477">
        <f t="shared" si="38"/>
        <v>0</v>
      </c>
      <c r="S106" s="478">
        <f t="shared" si="53"/>
        <v>0</v>
      </c>
      <c r="T106" s="476">
        <f t="shared" si="54"/>
        <v>0</v>
      </c>
      <c r="U106" s="476">
        <f t="shared" si="39"/>
        <v>0</v>
      </c>
      <c r="V106" s="476">
        <f t="shared" si="40"/>
        <v>0</v>
      </c>
      <c r="W106" s="476">
        <f t="shared" si="41"/>
        <v>0</v>
      </c>
      <c r="X106" s="476">
        <f t="shared" si="42"/>
        <v>0</v>
      </c>
      <c r="Y106" s="477">
        <f t="shared" si="43"/>
        <v>0</v>
      </c>
      <c r="Z106" s="478">
        <f t="shared" si="55"/>
        <v>0</v>
      </c>
      <c r="AA106" s="476">
        <f t="shared" si="56"/>
        <v>0</v>
      </c>
      <c r="AB106" s="476">
        <f t="shared" si="44"/>
        <v>0</v>
      </c>
      <c r="AC106" s="476">
        <f t="shared" si="45"/>
        <v>0</v>
      </c>
      <c r="AD106" s="476">
        <f t="shared" si="46"/>
        <v>0</v>
      </c>
      <c r="AE106" s="476">
        <f t="shared" si="47"/>
        <v>0</v>
      </c>
      <c r="AF106" s="477">
        <f t="shared" si="48"/>
        <v>0</v>
      </c>
      <c r="AG106" s="6"/>
      <c r="AH106" s="6"/>
      <c r="AI106" s="6"/>
      <c r="AJ106" s="6"/>
      <c r="AK106" s="6"/>
      <c r="AL106" s="6"/>
      <c r="AM106" s="6"/>
      <c r="AN106" s="6"/>
      <c r="AO106" s="6"/>
      <c r="AP106" s="6"/>
      <c r="AQ106" s="6"/>
      <c r="AR106" s="6"/>
      <c r="AW106" s="6"/>
      <c r="BA106"/>
      <c r="BE106"/>
    </row>
    <row r="107" spans="1:57" ht="116">
      <c r="A107" s="152" t="s">
        <v>60</v>
      </c>
      <c r="B107" s="152" t="s">
        <v>39</v>
      </c>
      <c r="C107" s="165" t="s">
        <v>65</v>
      </c>
      <c r="D107" s="168">
        <v>20</v>
      </c>
      <c r="E107" s="478">
        <f t="shared" si="49"/>
        <v>0</v>
      </c>
      <c r="F107" s="476">
        <f t="shared" si="50"/>
        <v>0</v>
      </c>
      <c r="G107" s="476">
        <f t="shared" si="29"/>
        <v>2</v>
      </c>
      <c r="H107" s="476">
        <f t="shared" si="30"/>
        <v>0</v>
      </c>
      <c r="I107" s="476">
        <f t="shared" si="31"/>
        <v>2</v>
      </c>
      <c r="J107" s="476">
        <f t="shared" si="32"/>
        <v>0</v>
      </c>
      <c r="K107" s="477">
        <f t="shared" si="33"/>
        <v>0</v>
      </c>
      <c r="L107" s="476">
        <f t="shared" si="51"/>
        <v>0</v>
      </c>
      <c r="M107" s="476">
        <f t="shared" si="52"/>
        <v>0</v>
      </c>
      <c r="N107" s="476">
        <f t="shared" si="34"/>
        <v>1</v>
      </c>
      <c r="O107" s="476">
        <f t="shared" si="35"/>
        <v>0</v>
      </c>
      <c r="P107" s="476">
        <f t="shared" si="36"/>
        <v>0</v>
      </c>
      <c r="Q107" s="476">
        <f t="shared" si="37"/>
        <v>0</v>
      </c>
      <c r="R107" s="477">
        <f t="shared" si="38"/>
        <v>0</v>
      </c>
      <c r="S107" s="478">
        <f t="shared" si="53"/>
        <v>0</v>
      </c>
      <c r="T107" s="476">
        <f t="shared" si="54"/>
        <v>0</v>
      </c>
      <c r="U107" s="476">
        <f t="shared" si="39"/>
        <v>0</v>
      </c>
      <c r="V107" s="476">
        <f t="shared" si="40"/>
        <v>2</v>
      </c>
      <c r="W107" s="476">
        <f t="shared" si="41"/>
        <v>0</v>
      </c>
      <c r="X107" s="476">
        <f t="shared" si="42"/>
        <v>0</v>
      </c>
      <c r="Y107" s="477">
        <f t="shared" si="43"/>
        <v>0</v>
      </c>
      <c r="Z107" s="478">
        <f t="shared" si="55"/>
        <v>0</v>
      </c>
      <c r="AA107" s="476">
        <f t="shared" si="56"/>
        <v>0</v>
      </c>
      <c r="AB107" s="476">
        <f t="shared" si="44"/>
        <v>0</v>
      </c>
      <c r="AC107" s="476">
        <f t="shared" si="45"/>
        <v>0</v>
      </c>
      <c r="AD107" s="476">
        <f t="shared" si="46"/>
        <v>0</v>
      </c>
      <c r="AE107" s="476">
        <f t="shared" si="47"/>
        <v>0</v>
      </c>
      <c r="AF107" s="477">
        <f t="shared" si="48"/>
        <v>0</v>
      </c>
      <c r="AG107" s="6"/>
      <c r="AH107" s="6"/>
      <c r="AI107" s="6"/>
      <c r="AJ107" s="6"/>
      <c r="AK107" s="6"/>
      <c r="AL107" s="6"/>
      <c r="AM107" s="6"/>
      <c r="AN107" s="6"/>
      <c r="AO107" s="6"/>
      <c r="AP107" s="6"/>
      <c r="AQ107" s="6"/>
      <c r="AR107" s="6"/>
      <c r="AW107" s="6"/>
      <c r="BA107"/>
      <c r="BE107"/>
    </row>
    <row r="108" spans="1:57" ht="116">
      <c r="A108" s="152" t="s">
        <v>60</v>
      </c>
      <c r="B108" s="152" t="s">
        <v>54</v>
      </c>
      <c r="C108" s="165" t="s">
        <v>66</v>
      </c>
      <c r="D108" s="168">
        <v>21</v>
      </c>
      <c r="E108" s="478">
        <f t="shared" si="49"/>
        <v>0</v>
      </c>
      <c r="F108" s="476">
        <f t="shared" si="50"/>
        <v>0</v>
      </c>
      <c r="G108" s="476">
        <f t="shared" si="29"/>
        <v>1</v>
      </c>
      <c r="H108" s="476">
        <f t="shared" si="30"/>
        <v>3</v>
      </c>
      <c r="I108" s="476">
        <f t="shared" si="31"/>
        <v>0</v>
      </c>
      <c r="J108" s="476">
        <f t="shared" si="32"/>
        <v>0</v>
      </c>
      <c r="K108" s="477">
        <f t="shared" si="33"/>
        <v>0</v>
      </c>
      <c r="L108" s="476">
        <f t="shared" si="51"/>
        <v>0</v>
      </c>
      <c r="M108" s="476">
        <f t="shared" si="52"/>
        <v>0</v>
      </c>
      <c r="N108" s="476">
        <f t="shared" si="34"/>
        <v>0</v>
      </c>
      <c r="O108" s="476">
        <f t="shared" si="35"/>
        <v>0</v>
      </c>
      <c r="P108" s="476">
        <f t="shared" si="36"/>
        <v>0</v>
      </c>
      <c r="Q108" s="476">
        <f t="shared" si="37"/>
        <v>0</v>
      </c>
      <c r="R108" s="477">
        <f t="shared" si="38"/>
        <v>0</v>
      </c>
      <c r="S108" s="478">
        <f t="shared" si="53"/>
        <v>0</v>
      </c>
      <c r="T108" s="476">
        <f t="shared" si="54"/>
        <v>0</v>
      </c>
      <c r="U108" s="476">
        <f t="shared" si="39"/>
        <v>0</v>
      </c>
      <c r="V108" s="476">
        <f t="shared" si="40"/>
        <v>0</v>
      </c>
      <c r="W108" s="476">
        <f t="shared" si="41"/>
        <v>0</v>
      </c>
      <c r="X108" s="476">
        <f t="shared" si="42"/>
        <v>0</v>
      </c>
      <c r="Y108" s="477">
        <f t="shared" si="43"/>
        <v>0</v>
      </c>
      <c r="Z108" s="478">
        <f t="shared" si="55"/>
        <v>0</v>
      </c>
      <c r="AA108" s="476">
        <f t="shared" si="56"/>
        <v>0</v>
      </c>
      <c r="AB108" s="476">
        <f t="shared" si="44"/>
        <v>0</v>
      </c>
      <c r="AC108" s="476">
        <f t="shared" si="45"/>
        <v>0</v>
      </c>
      <c r="AD108" s="476">
        <f t="shared" si="46"/>
        <v>0</v>
      </c>
      <c r="AE108" s="476">
        <f t="shared" si="47"/>
        <v>0</v>
      </c>
      <c r="AF108" s="477">
        <f t="shared" si="48"/>
        <v>0</v>
      </c>
      <c r="AG108" s="6"/>
      <c r="AH108" s="6"/>
      <c r="AI108" s="6"/>
      <c r="AJ108" s="6"/>
      <c r="AK108" s="6"/>
      <c r="AL108" s="6"/>
      <c r="AM108" s="6"/>
      <c r="AN108" s="6"/>
      <c r="AO108" s="6"/>
      <c r="AP108" s="6"/>
      <c r="AQ108" s="6"/>
      <c r="AR108" s="6"/>
      <c r="AW108" s="6"/>
      <c r="BA108"/>
      <c r="BE108"/>
    </row>
    <row r="109" spans="1:57" ht="116">
      <c r="A109" s="152" t="s">
        <v>60</v>
      </c>
      <c r="B109" s="152"/>
      <c r="C109" s="169" t="s">
        <v>67</v>
      </c>
      <c r="D109" s="168" t="s">
        <v>68</v>
      </c>
      <c r="E109" s="478">
        <f t="shared" si="49"/>
        <v>0</v>
      </c>
      <c r="F109" s="476">
        <f t="shared" si="50"/>
        <v>2</v>
      </c>
      <c r="G109" s="476">
        <f t="shared" si="29"/>
        <v>0</v>
      </c>
      <c r="H109" s="476">
        <f t="shared" si="30"/>
        <v>0</v>
      </c>
      <c r="I109" s="476">
        <f t="shared" si="31"/>
        <v>0</v>
      </c>
      <c r="J109" s="476">
        <f t="shared" si="32"/>
        <v>2</v>
      </c>
      <c r="K109" s="477">
        <f t="shared" si="33"/>
        <v>0</v>
      </c>
      <c r="L109" s="476">
        <f t="shared" si="51"/>
        <v>0</v>
      </c>
      <c r="M109" s="476">
        <f t="shared" si="52"/>
        <v>0</v>
      </c>
      <c r="N109" s="476">
        <f t="shared" si="34"/>
        <v>0</v>
      </c>
      <c r="O109" s="476">
        <f t="shared" si="35"/>
        <v>0</v>
      </c>
      <c r="P109" s="476">
        <f t="shared" si="36"/>
        <v>0</v>
      </c>
      <c r="Q109" s="476">
        <f t="shared" si="37"/>
        <v>0</v>
      </c>
      <c r="R109" s="477">
        <f t="shared" si="38"/>
        <v>0</v>
      </c>
      <c r="S109" s="478">
        <f t="shared" si="53"/>
        <v>0</v>
      </c>
      <c r="T109" s="476">
        <f t="shared" si="54"/>
        <v>0</v>
      </c>
      <c r="U109" s="476">
        <f t="shared" si="39"/>
        <v>0</v>
      </c>
      <c r="V109" s="476">
        <f t="shared" si="40"/>
        <v>0</v>
      </c>
      <c r="W109" s="476">
        <f t="shared" si="41"/>
        <v>0</v>
      </c>
      <c r="X109" s="476">
        <f t="shared" si="42"/>
        <v>0</v>
      </c>
      <c r="Y109" s="477">
        <f t="shared" si="43"/>
        <v>0</v>
      </c>
      <c r="Z109" s="478">
        <f t="shared" si="55"/>
        <v>0</v>
      </c>
      <c r="AA109" s="476">
        <f t="shared" si="56"/>
        <v>0</v>
      </c>
      <c r="AB109" s="476">
        <f t="shared" si="44"/>
        <v>0</v>
      </c>
      <c r="AC109" s="476">
        <f t="shared" si="45"/>
        <v>0</v>
      </c>
      <c r="AD109" s="476">
        <f t="shared" si="46"/>
        <v>0</v>
      </c>
      <c r="AE109" s="476">
        <f t="shared" si="47"/>
        <v>0</v>
      </c>
      <c r="AF109" s="477">
        <f t="shared" si="48"/>
        <v>0</v>
      </c>
      <c r="AG109" s="6"/>
      <c r="AH109" s="6"/>
      <c r="AI109" s="6"/>
      <c r="AJ109" s="6"/>
      <c r="AK109" s="6"/>
      <c r="AL109" s="6"/>
      <c r="AM109" s="6"/>
      <c r="AN109" s="6"/>
      <c r="AO109" s="6"/>
      <c r="AP109" s="6"/>
      <c r="AQ109" s="6"/>
      <c r="AR109" s="6"/>
      <c r="AW109" s="6"/>
      <c r="BA109"/>
      <c r="BE109"/>
    </row>
    <row r="110" spans="1:57" ht="116">
      <c r="A110" s="152" t="s">
        <v>60</v>
      </c>
      <c r="B110" s="152" t="s">
        <v>54</v>
      </c>
      <c r="C110" s="165" t="s">
        <v>69</v>
      </c>
      <c r="D110" s="168" t="s">
        <v>70</v>
      </c>
      <c r="E110" s="478">
        <f t="shared" si="49"/>
        <v>2</v>
      </c>
      <c r="F110" s="476">
        <f t="shared" si="50"/>
        <v>0</v>
      </c>
      <c r="G110" s="476">
        <f t="shared" si="29"/>
        <v>0</v>
      </c>
      <c r="H110" s="476">
        <f t="shared" si="30"/>
        <v>0</v>
      </c>
      <c r="I110" s="476">
        <f t="shared" si="31"/>
        <v>0</v>
      </c>
      <c r="J110" s="476">
        <f t="shared" si="32"/>
        <v>0</v>
      </c>
      <c r="K110" s="477">
        <f t="shared" si="33"/>
        <v>0</v>
      </c>
      <c r="L110" s="476">
        <f t="shared" si="51"/>
        <v>0</v>
      </c>
      <c r="M110" s="476">
        <f t="shared" si="52"/>
        <v>0</v>
      </c>
      <c r="N110" s="476">
        <f t="shared" si="34"/>
        <v>0</v>
      </c>
      <c r="O110" s="476">
        <f t="shared" si="35"/>
        <v>0</v>
      </c>
      <c r="P110" s="476">
        <f t="shared" si="36"/>
        <v>0</v>
      </c>
      <c r="Q110" s="476">
        <f t="shared" si="37"/>
        <v>0</v>
      </c>
      <c r="R110" s="477">
        <f t="shared" si="38"/>
        <v>0</v>
      </c>
      <c r="S110" s="478">
        <f t="shared" si="53"/>
        <v>0</v>
      </c>
      <c r="T110" s="476">
        <f t="shared" si="54"/>
        <v>0</v>
      </c>
      <c r="U110" s="476">
        <f t="shared" si="39"/>
        <v>0</v>
      </c>
      <c r="V110" s="476">
        <f t="shared" si="40"/>
        <v>0</v>
      </c>
      <c r="W110" s="476">
        <f t="shared" si="41"/>
        <v>0</v>
      </c>
      <c r="X110" s="476">
        <f t="shared" si="42"/>
        <v>0</v>
      </c>
      <c r="Y110" s="477">
        <f t="shared" si="43"/>
        <v>0</v>
      </c>
      <c r="Z110" s="478">
        <f t="shared" si="55"/>
        <v>0</v>
      </c>
      <c r="AA110" s="476">
        <f t="shared" si="56"/>
        <v>0</v>
      </c>
      <c r="AB110" s="476">
        <f t="shared" si="44"/>
        <v>0</v>
      </c>
      <c r="AC110" s="476">
        <f t="shared" si="45"/>
        <v>0</v>
      </c>
      <c r="AD110" s="476">
        <f t="shared" si="46"/>
        <v>0</v>
      </c>
      <c r="AE110" s="476">
        <f t="shared" si="47"/>
        <v>0</v>
      </c>
      <c r="AF110" s="477">
        <f t="shared" si="48"/>
        <v>0</v>
      </c>
      <c r="AG110" s="6"/>
      <c r="AH110" s="6"/>
      <c r="AI110" s="6"/>
      <c r="AJ110" s="6"/>
      <c r="AK110" s="6"/>
      <c r="AL110" s="6"/>
      <c r="AM110" s="6"/>
      <c r="AN110" s="6"/>
      <c r="AO110" s="6"/>
      <c r="AP110" s="6"/>
      <c r="AQ110" s="6"/>
      <c r="AR110" s="6"/>
      <c r="AW110" s="6"/>
      <c r="BA110"/>
      <c r="BE110"/>
    </row>
    <row r="111" spans="1:57" ht="116">
      <c r="A111" s="152" t="s">
        <v>60</v>
      </c>
      <c r="B111" s="152" t="s">
        <v>54</v>
      </c>
      <c r="C111" s="165" t="s">
        <v>71</v>
      </c>
      <c r="D111" s="168">
        <v>24</v>
      </c>
      <c r="E111" s="478">
        <f t="shared" si="49"/>
        <v>2</v>
      </c>
      <c r="F111" s="476">
        <f t="shared" si="50"/>
        <v>0</v>
      </c>
      <c r="G111" s="476">
        <f t="shared" si="29"/>
        <v>0</v>
      </c>
      <c r="H111" s="476">
        <f t="shared" si="30"/>
        <v>0</v>
      </c>
      <c r="I111" s="476">
        <f t="shared" si="31"/>
        <v>0</v>
      </c>
      <c r="J111" s="476">
        <f t="shared" si="32"/>
        <v>0</v>
      </c>
      <c r="K111" s="477">
        <f t="shared" si="33"/>
        <v>0</v>
      </c>
      <c r="L111" s="476">
        <f t="shared" si="51"/>
        <v>0</v>
      </c>
      <c r="M111" s="476">
        <f t="shared" si="52"/>
        <v>0</v>
      </c>
      <c r="N111" s="476">
        <f t="shared" si="34"/>
        <v>0</v>
      </c>
      <c r="O111" s="476">
        <f t="shared" si="35"/>
        <v>0</v>
      </c>
      <c r="P111" s="476">
        <f t="shared" si="36"/>
        <v>0</v>
      </c>
      <c r="Q111" s="476">
        <f t="shared" si="37"/>
        <v>0</v>
      </c>
      <c r="R111" s="477">
        <f t="shared" si="38"/>
        <v>0</v>
      </c>
      <c r="S111" s="478">
        <f t="shared" si="53"/>
        <v>0</v>
      </c>
      <c r="T111" s="476">
        <f t="shared" si="54"/>
        <v>0</v>
      </c>
      <c r="U111" s="476">
        <f t="shared" si="39"/>
        <v>0</v>
      </c>
      <c r="V111" s="476">
        <f t="shared" si="40"/>
        <v>0</v>
      </c>
      <c r="W111" s="476">
        <f t="shared" si="41"/>
        <v>0</v>
      </c>
      <c r="X111" s="476">
        <f t="shared" si="42"/>
        <v>0</v>
      </c>
      <c r="Y111" s="477">
        <f t="shared" si="43"/>
        <v>0</v>
      </c>
      <c r="Z111" s="478">
        <f t="shared" si="55"/>
        <v>0</v>
      </c>
      <c r="AA111" s="476">
        <f t="shared" si="56"/>
        <v>0</v>
      </c>
      <c r="AB111" s="476">
        <f t="shared" si="44"/>
        <v>0</v>
      </c>
      <c r="AC111" s="476">
        <f t="shared" si="45"/>
        <v>0</v>
      </c>
      <c r="AD111" s="476">
        <f t="shared" si="46"/>
        <v>0</v>
      </c>
      <c r="AE111" s="476">
        <f t="shared" si="47"/>
        <v>0</v>
      </c>
      <c r="AF111" s="477">
        <f t="shared" si="48"/>
        <v>0</v>
      </c>
      <c r="AG111" s="6"/>
      <c r="AH111" s="6"/>
      <c r="AI111" s="6"/>
      <c r="AJ111" s="6"/>
      <c r="AK111" s="6"/>
      <c r="AL111" s="6"/>
      <c r="AM111" s="6"/>
      <c r="AN111" s="6"/>
      <c r="AO111" s="6"/>
      <c r="AP111" s="6"/>
      <c r="AQ111" s="6"/>
      <c r="AR111" s="6"/>
      <c r="AW111" s="6"/>
      <c r="BA111"/>
      <c r="BE111"/>
    </row>
    <row r="112" spans="1:57" ht="116">
      <c r="A112" s="152" t="s">
        <v>60</v>
      </c>
      <c r="B112" s="152" t="s">
        <v>47</v>
      </c>
      <c r="C112" s="165" t="s">
        <v>72</v>
      </c>
      <c r="D112" s="168">
        <v>25</v>
      </c>
      <c r="E112" s="478">
        <f t="shared" si="49"/>
        <v>0</v>
      </c>
      <c r="F112" s="476">
        <f t="shared" si="50"/>
        <v>2</v>
      </c>
      <c r="G112" s="476">
        <f t="shared" si="29"/>
        <v>0</v>
      </c>
      <c r="H112" s="476">
        <f t="shared" si="30"/>
        <v>0</v>
      </c>
      <c r="I112" s="476">
        <f t="shared" si="31"/>
        <v>2</v>
      </c>
      <c r="J112" s="476">
        <f t="shared" si="32"/>
        <v>0</v>
      </c>
      <c r="K112" s="477">
        <f t="shared" si="33"/>
        <v>0</v>
      </c>
      <c r="L112" s="476">
        <f t="shared" si="51"/>
        <v>0</v>
      </c>
      <c r="M112" s="476">
        <f t="shared" si="52"/>
        <v>0</v>
      </c>
      <c r="N112" s="476">
        <f t="shared" si="34"/>
        <v>0</v>
      </c>
      <c r="O112" s="476">
        <f t="shared" si="35"/>
        <v>0</v>
      </c>
      <c r="P112" s="476">
        <f t="shared" si="36"/>
        <v>0</v>
      </c>
      <c r="Q112" s="476">
        <f t="shared" si="37"/>
        <v>0</v>
      </c>
      <c r="R112" s="477">
        <f t="shared" si="38"/>
        <v>0</v>
      </c>
      <c r="S112" s="478">
        <f t="shared" si="53"/>
        <v>0</v>
      </c>
      <c r="T112" s="476">
        <f t="shared" si="54"/>
        <v>0</v>
      </c>
      <c r="U112" s="476">
        <f t="shared" si="39"/>
        <v>0</v>
      </c>
      <c r="V112" s="476">
        <f t="shared" si="40"/>
        <v>0</v>
      </c>
      <c r="W112" s="476">
        <f t="shared" si="41"/>
        <v>0</v>
      </c>
      <c r="X112" s="476">
        <f t="shared" si="42"/>
        <v>0</v>
      </c>
      <c r="Y112" s="477">
        <f t="shared" si="43"/>
        <v>0</v>
      </c>
      <c r="Z112" s="478">
        <f t="shared" si="55"/>
        <v>0</v>
      </c>
      <c r="AA112" s="476">
        <f t="shared" si="56"/>
        <v>0</v>
      </c>
      <c r="AB112" s="476">
        <f t="shared" si="44"/>
        <v>0</v>
      </c>
      <c r="AC112" s="476">
        <f t="shared" si="45"/>
        <v>0</v>
      </c>
      <c r="AD112" s="476">
        <f t="shared" si="46"/>
        <v>0</v>
      </c>
      <c r="AE112" s="476">
        <f t="shared" si="47"/>
        <v>0</v>
      </c>
      <c r="AF112" s="477">
        <f t="shared" si="48"/>
        <v>0</v>
      </c>
      <c r="AG112" s="6"/>
      <c r="AH112" s="6"/>
      <c r="AI112" s="6"/>
      <c r="AJ112" s="6"/>
      <c r="AK112" s="6"/>
      <c r="AL112" s="6"/>
      <c r="AM112" s="6"/>
      <c r="AN112" s="6"/>
      <c r="AO112" s="6"/>
      <c r="AP112" s="6"/>
      <c r="AQ112" s="6"/>
      <c r="AR112" s="6"/>
      <c r="AW112" s="6"/>
      <c r="BA112"/>
      <c r="BE112"/>
    </row>
    <row r="113" spans="1:57" ht="116">
      <c r="A113" s="152" t="s">
        <v>60</v>
      </c>
      <c r="B113" s="152" t="s">
        <v>54</v>
      </c>
      <c r="C113" s="165" t="s">
        <v>73</v>
      </c>
      <c r="D113" s="168">
        <v>26</v>
      </c>
      <c r="E113" s="478">
        <f t="shared" si="49"/>
        <v>0</v>
      </c>
      <c r="F113" s="476">
        <f t="shared" si="50"/>
        <v>3</v>
      </c>
      <c r="G113" s="476">
        <f t="shared" si="29"/>
        <v>0</v>
      </c>
      <c r="H113" s="476">
        <f t="shared" si="30"/>
        <v>0</v>
      </c>
      <c r="I113" s="476">
        <f t="shared" si="31"/>
        <v>0</v>
      </c>
      <c r="J113" s="476">
        <f t="shared" si="32"/>
        <v>0</v>
      </c>
      <c r="K113" s="477">
        <f t="shared" si="33"/>
        <v>0</v>
      </c>
      <c r="L113" s="476">
        <f t="shared" si="51"/>
        <v>0</v>
      </c>
      <c r="M113" s="476">
        <f t="shared" si="52"/>
        <v>0</v>
      </c>
      <c r="N113" s="476">
        <f t="shared" si="34"/>
        <v>0</v>
      </c>
      <c r="O113" s="476">
        <f t="shared" si="35"/>
        <v>0</v>
      </c>
      <c r="P113" s="476">
        <f t="shared" si="36"/>
        <v>0</v>
      </c>
      <c r="Q113" s="476">
        <f t="shared" si="37"/>
        <v>0</v>
      </c>
      <c r="R113" s="477">
        <f t="shared" si="38"/>
        <v>0</v>
      </c>
      <c r="S113" s="478">
        <f t="shared" si="53"/>
        <v>0</v>
      </c>
      <c r="T113" s="476">
        <f t="shared" si="54"/>
        <v>0</v>
      </c>
      <c r="U113" s="476">
        <f t="shared" si="39"/>
        <v>0</v>
      </c>
      <c r="V113" s="476">
        <f t="shared" si="40"/>
        <v>0</v>
      </c>
      <c r="W113" s="476">
        <f t="shared" si="41"/>
        <v>0</v>
      </c>
      <c r="X113" s="476">
        <f t="shared" si="42"/>
        <v>0</v>
      </c>
      <c r="Y113" s="477">
        <f t="shared" si="43"/>
        <v>0</v>
      </c>
      <c r="Z113" s="478">
        <f t="shared" si="55"/>
        <v>0</v>
      </c>
      <c r="AA113" s="476">
        <f t="shared" si="56"/>
        <v>0</v>
      </c>
      <c r="AB113" s="476">
        <f t="shared" si="44"/>
        <v>0</v>
      </c>
      <c r="AC113" s="476">
        <f t="shared" si="45"/>
        <v>0</v>
      </c>
      <c r="AD113" s="476">
        <f t="shared" si="46"/>
        <v>0</v>
      </c>
      <c r="AE113" s="476">
        <f t="shared" si="47"/>
        <v>0</v>
      </c>
      <c r="AF113" s="477">
        <f t="shared" si="48"/>
        <v>0</v>
      </c>
      <c r="AG113" s="6"/>
      <c r="AH113" s="6"/>
      <c r="AI113" s="6"/>
      <c r="AJ113" s="6"/>
      <c r="AK113" s="6"/>
      <c r="AL113" s="6"/>
      <c r="AM113" s="6"/>
      <c r="AN113" s="6"/>
      <c r="AO113" s="6"/>
      <c r="AP113" s="6"/>
      <c r="AQ113" s="6"/>
      <c r="AR113" s="6"/>
      <c r="AW113" s="6"/>
      <c r="BA113"/>
      <c r="BE113"/>
    </row>
    <row r="114" spans="1:57" ht="116">
      <c r="A114" s="152" t="s">
        <v>60</v>
      </c>
      <c r="B114" s="152" t="s">
        <v>54</v>
      </c>
      <c r="C114" s="165" t="s">
        <v>74</v>
      </c>
      <c r="D114" s="168">
        <v>27</v>
      </c>
      <c r="E114" s="478">
        <f t="shared" si="49"/>
        <v>0</v>
      </c>
      <c r="F114" s="476">
        <f t="shared" si="50"/>
        <v>3</v>
      </c>
      <c r="G114" s="476">
        <f t="shared" si="29"/>
        <v>0</v>
      </c>
      <c r="H114" s="476">
        <f t="shared" si="30"/>
        <v>0</v>
      </c>
      <c r="I114" s="476">
        <f t="shared" si="31"/>
        <v>0</v>
      </c>
      <c r="J114" s="476">
        <f t="shared" si="32"/>
        <v>0</v>
      </c>
      <c r="K114" s="477">
        <f t="shared" si="33"/>
        <v>0</v>
      </c>
      <c r="L114" s="476">
        <f t="shared" si="51"/>
        <v>0</v>
      </c>
      <c r="M114" s="476">
        <f t="shared" si="52"/>
        <v>0</v>
      </c>
      <c r="N114" s="476">
        <f t="shared" si="34"/>
        <v>0</v>
      </c>
      <c r="O114" s="476">
        <f t="shared" si="35"/>
        <v>0</v>
      </c>
      <c r="P114" s="476">
        <f t="shared" si="36"/>
        <v>0</v>
      </c>
      <c r="Q114" s="476">
        <f t="shared" si="37"/>
        <v>0</v>
      </c>
      <c r="R114" s="477">
        <f t="shared" si="38"/>
        <v>0</v>
      </c>
      <c r="S114" s="478">
        <f t="shared" si="53"/>
        <v>0</v>
      </c>
      <c r="T114" s="476">
        <f t="shared" si="54"/>
        <v>0</v>
      </c>
      <c r="U114" s="476">
        <f t="shared" si="39"/>
        <v>0</v>
      </c>
      <c r="V114" s="476">
        <f t="shared" si="40"/>
        <v>0</v>
      </c>
      <c r="W114" s="476">
        <f t="shared" si="41"/>
        <v>0</v>
      </c>
      <c r="X114" s="476">
        <f t="shared" si="42"/>
        <v>0</v>
      </c>
      <c r="Y114" s="477">
        <f t="shared" si="43"/>
        <v>0</v>
      </c>
      <c r="Z114" s="478">
        <f t="shared" si="55"/>
        <v>0</v>
      </c>
      <c r="AA114" s="476">
        <f t="shared" si="56"/>
        <v>0</v>
      </c>
      <c r="AB114" s="476">
        <f t="shared" si="44"/>
        <v>0</v>
      </c>
      <c r="AC114" s="476">
        <f t="shared" si="45"/>
        <v>0</v>
      </c>
      <c r="AD114" s="476">
        <f t="shared" si="46"/>
        <v>0</v>
      </c>
      <c r="AE114" s="476">
        <f t="shared" si="47"/>
        <v>0</v>
      </c>
      <c r="AF114" s="477">
        <f t="shared" si="48"/>
        <v>0</v>
      </c>
      <c r="AG114" s="6"/>
      <c r="AH114" s="6"/>
      <c r="AI114" s="6"/>
      <c r="AJ114" s="6"/>
      <c r="AK114" s="6"/>
      <c r="AL114" s="6"/>
      <c r="AM114" s="6"/>
      <c r="AN114" s="6"/>
      <c r="AO114" s="6"/>
      <c r="AP114" s="6"/>
      <c r="AQ114" s="6"/>
      <c r="AR114" s="6"/>
      <c r="AW114" s="6"/>
      <c r="BA114"/>
      <c r="BE114"/>
    </row>
    <row r="115" spans="1:57" ht="116">
      <c r="A115" s="152" t="s">
        <v>60</v>
      </c>
      <c r="B115" s="152" t="s">
        <v>54</v>
      </c>
      <c r="C115" s="165" t="s">
        <v>75</v>
      </c>
      <c r="D115" s="168">
        <v>28</v>
      </c>
      <c r="E115" s="478">
        <f t="shared" si="49"/>
        <v>0</v>
      </c>
      <c r="F115" s="476">
        <f t="shared" si="50"/>
        <v>3</v>
      </c>
      <c r="G115" s="476">
        <f t="shared" si="29"/>
        <v>0</v>
      </c>
      <c r="H115" s="476">
        <f t="shared" si="30"/>
        <v>0</v>
      </c>
      <c r="I115" s="476">
        <f t="shared" si="31"/>
        <v>0</v>
      </c>
      <c r="J115" s="476">
        <f t="shared" si="32"/>
        <v>0</v>
      </c>
      <c r="K115" s="477">
        <f t="shared" si="33"/>
        <v>0</v>
      </c>
      <c r="L115" s="476">
        <f t="shared" si="51"/>
        <v>0</v>
      </c>
      <c r="M115" s="476">
        <f t="shared" si="52"/>
        <v>0</v>
      </c>
      <c r="N115" s="476">
        <f t="shared" si="34"/>
        <v>0</v>
      </c>
      <c r="O115" s="476">
        <f t="shared" si="35"/>
        <v>0</v>
      </c>
      <c r="P115" s="476">
        <f t="shared" si="36"/>
        <v>0</v>
      </c>
      <c r="Q115" s="476">
        <f t="shared" si="37"/>
        <v>0</v>
      </c>
      <c r="R115" s="477">
        <f t="shared" si="38"/>
        <v>0</v>
      </c>
      <c r="S115" s="478">
        <f t="shared" si="53"/>
        <v>0</v>
      </c>
      <c r="T115" s="476">
        <f t="shared" si="54"/>
        <v>0</v>
      </c>
      <c r="U115" s="476">
        <f t="shared" si="39"/>
        <v>0</v>
      </c>
      <c r="V115" s="476">
        <f t="shared" si="40"/>
        <v>0</v>
      </c>
      <c r="W115" s="476">
        <f t="shared" si="41"/>
        <v>0</v>
      </c>
      <c r="X115" s="476">
        <f t="shared" si="42"/>
        <v>0</v>
      </c>
      <c r="Y115" s="477">
        <f t="shared" si="43"/>
        <v>0</v>
      </c>
      <c r="Z115" s="478">
        <f t="shared" si="55"/>
        <v>0</v>
      </c>
      <c r="AA115" s="476">
        <f t="shared" si="56"/>
        <v>0</v>
      </c>
      <c r="AB115" s="476">
        <f t="shared" si="44"/>
        <v>0</v>
      </c>
      <c r="AC115" s="476">
        <f t="shared" si="45"/>
        <v>0</v>
      </c>
      <c r="AD115" s="476">
        <f t="shared" si="46"/>
        <v>0</v>
      </c>
      <c r="AE115" s="476">
        <f t="shared" si="47"/>
        <v>0</v>
      </c>
      <c r="AF115" s="477">
        <f t="shared" si="48"/>
        <v>0</v>
      </c>
      <c r="AG115" s="6"/>
      <c r="AH115" s="6"/>
      <c r="AI115" s="6"/>
      <c r="AJ115" s="6"/>
      <c r="AK115" s="6"/>
      <c r="AL115" s="6"/>
      <c r="AM115" s="6"/>
      <c r="AN115" s="6"/>
      <c r="AO115" s="6"/>
      <c r="AP115" s="6"/>
      <c r="AQ115" s="6"/>
      <c r="AR115" s="6"/>
      <c r="AW115" s="6"/>
      <c r="BA115"/>
      <c r="BE115"/>
    </row>
    <row r="116" spans="1:57" ht="116">
      <c r="A116" s="152" t="s">
        <v>60</v>
      </c>
      <c r="B116" s="152" t="s">
        <v>54</v>
      </c>
      <c r="C116" s="165" t="s">
        <v>76</v>
      </c>
      <c r="D116" s="168">
        <v>29</v>
      </c>
      <c r="E116" s="478">
        <f t="shared" si="49"/>
        <v>2</v>
      </c>
      <c r="F116" s="476">
        <f t="shared" si="50"/>
        <v>0</v>
      </c>
      <c r="G116" s="476">
        <f t="shared" si="29"/>
        <v>0</v>
      </c>
      <c r="H116" s="476">
        <f t="shared" si="30"/>
        <v>0</v>
      </c>
      <c r="I116" s="476">
        <f t="shared" si="31"/>
        <v>0</v>
      </c>
      <c r="J116" s="476">
        <f t="shared" si="32"/>
        <v>0</v>
      </c>
      <c r="K116" s="477">
        <f t="shared" si="33"/>
        <v>0</v>
      </c>
      <c r="L116" s="476">
        <f t="shared" si="51"/>
        <v>0</v>
      </c>
      <c r="M116" s="476">
        <f t="shared" si="52"/>
        <v>0</v>
      </c>
      <c r="N116" s="476">
        <f t="shared" si="34"/>
        <v>0</v>
      </c>
      <c r="O116" s="476">
        <f t="shared" si="35"/>
        <v>0</v>
      </c>
      <c r="P116" s="476">
        <f t="shared" si="36"/>
        <v>0</v>
      </c>
      <c r="Q116" s="476">
        <f t="shared" si="37"/>
        <v>0</v>
      </c>
      <c r="R116" s="477">
        <f t="shared" si="38"/>
        <v>0</v>
      </c>
      <c r="S116" s="478">
        <f t="shared" si="53"/>
        <v>0</v>
      </c>
      <c r="T116" s="476">
        <f t="shared" si="54"/>
        <v>0</v>
      </c>
      <c r="U116" s="476">
        <f t="shared" si="39"/>
        <v>0</v>
      </c>
      <c r="V116" s="476">
        <f t="shared" si="40"/>
        <v>0</v>
      </c>
      <c r="W116" s="476">
        <f t="shared" si="41"/>
        <v>0</v>
      </c>
      <c r="X116" s="476">
        <f t="shared" si="42"/>
        <v>0</v>
      </c>
      <c r="Y116" s="477">
        <f t="shared" si="43"/>
        <v>0</v>
      </c>
      <c r="Z116" s="478">
        <f t="shared" si="55"/>
        <v>0</v>
      </c>
      <c r="AA116" s="476">
        <f t="shared" si="56"/>
        <v>0</v>
      </c>
      <c r="AB116" s="476">
        <f t="shared" si="44"/>
        <v>0</v>
      </c>
      <c r="AC116" s="476">
        <f t="shared" si="45"/>
        <v>0</v>
      </c>
      <c r="AD116" s="476">
        <f t="shared" si="46"/>
        <v>0</v>
      </c>
      <c r="AE116" s="476">
        <f t="shared" si="47"/>
        <v>0</v>
      </c>
      <c r="AF116" s="477">
        <f t="shared" si="48"/>
        <v>0</v>
      </c>
      <c r="AG116" s="6"/>
      <c r="AH116" s="6"/>
      <c r="AI116" s="6"/>
      <c r="AJ116" s="6"/>
      <c r="AK116" s="6"/>
      <c r="AL116" s="6"/>
      <c r="AM116" s="6"/>
      <c r="AN116" s="6"/>
      <c r="AO116" s="6"/>
      <c r="AP116" s="6"/>
      <c r="AQ116" s="6"/>
      <c r="AR116" s="6"/>
      <c r="AW116" s="6"/>
      <c r="BA116"/>
      <c r="BE116"/>
    </row>
    <row r="117" spans="1:57" ht="145">
      <c r="A117" s="152" t="s">
        <v>77</v>
      </c>
      <c r="B117" s="152" t="s">
        <v>39</v>
      </c>
      <c r="C117" s="165" t="s">
        <v>78</v>
      </c>
      <c r="D117" s="168">
        <v>30</v>
      </c>
      <c r="E117" s="478">
        <f t="shared" si="49"/>
        <v>0</v>
      </c>
      <c r="F117" s="476">
        <f t="shared" si="50"/>
        <v>0</v>
      </c>
      <c r="G117" s="476">
        <f t="shared" ref="G117:G152" si="57">COUNTIF(E33:L33, "Very Low")</f>
        <v>0</v>
      </c>
      <c r="H117" s="476">
        <f t="shared" ref="H117:H152" si="58">COUNTIF(E33:L33, "Low")</f>
        <v>0</v>
      </c>
      <c r="I117" s="476">
        <f t="shared" ref="I117:I152" si="59">COUNTIF(E33:L33, "Moderate")</f>
        <v>0</v>
      </c>
      <c r="J117" s="476">
        <f t="shared" ref="J117:J152" si="60">COUNTIF(E33:L33, "High")</f>
        <v>2</v>
      </c>
      <c r="K117" s="477">
        <f t="shared" ref="K117:K152" si="61">COUNTIF(E33:L33, "Very High")</f>
        <v>0</v>
      </c>
      <c r="L117" s="476">
        <f t="shared" si="51"/>
        <v>0</v>
      </c>
      <c r="M117" s="476">
        <f t="shared" si="52"/>
        <v>0</v>
      </c>
      <c r="N117" s="476">
        <f t="shared" ref="N117:N152" si="62">COUNTIF(M33:AF33, "Very Low")</f>
        <v>0</v>
      </c>
      <c r="O117" s="476">
        <f t="shared" ref="O117:O152" si="63">COUNTIF(M33:AF33, "Low")</f>
        <v>0</v>
      </c>
      <c r="P117" s="476">
        <f t="shared" ref="P117:P152" si="64">COUNTIF(M33:AF33, "Moderate")</f>
        <v>0</v>
      </c>
      <c r="Q117" s="476">
        <f t="shared" ref="Q117:Q152" si="65">COUNTIF(M33:AF33, "High")</f>
        <v>0</v>
      </c>
      <c r="R117" s="477">
        <f t="shared" ref="R117:R152" si="66">COUNTIF(M33:AF33, "Very High")</f>
        <v>0</v>
      </c>
      <c r="S117" s="478">
        <f t="shared" si="53"/>
        <v>0</v>
      </c>
      <c r="T117" s="476">
        <f t="shared" si="54"/>
        <v>0</v>
      </c>
      <c r="U117" s="476">
        <f t="shared" ref="U117:U152" si="67">COUNTIF(AG33:AR33, "Very Low")</f>
        <v>0</v>
      </c>
      <c r="V117" s="476">
        <f t="shared" ref="V117:V152" si="68">COUNTIF(AG33:AR33, "Low")</f>
        <v>0</v>
      </c>
      <c r="W117" s="476">
        <f t="shared" ref="W117:W152" si="69">COUNTIF(AG33:AR33, "Moderate")</f>
        <v>0</v>
      </c>
      <c r="X117" s="476">
        <f t="shared" ref="X117:X152" si="70">COUNTIF(AG33:AR33, "High")</f>
        <v>0</v>
      </c>
      <c r="Y117" s="477">
        <f t="shared" ref="Y117:Y152" si="71">COUNTIF(AG33:AR33, "Very High")</f>
        <v>0</v>
      </c>
      <c r="Z117" s="478">
        <f t="shared" si="55"/>
        <v>0</v>
      </c>
      <c r="AA117" s="476">
        <f t="shared" si="56"/>
        <v>0</v>
      </c>
      <c r="AB117" s="476">
        <f t="shared" ref="AB117:AB152" si="72">COUNTIF(AS33:AV33, "Very Low")</f>
        <v>0</v>
      </c>
      <c r="AC117" s="476">
        <f t="shared" ref="AC117:AC152" si="73">COUNTIF(AS33:AV33, "Low")</f>
        <v>0</v>
      </c>
      <c r="AD117" s="476">
        <f t="shared" ref="AD117:AD152" si="74">COUNTIF(AS33:AV33, "Moderate")</f>
        <v>0</v>
      </c>
      <c r="AE117" s="476">
        <f t="shared" ref="AE117:AE152" si="75">COUNTIF(AS33:AV33, "High")</f>
        <v>0</v>
      </c>
      <c r="AF117" s="477">
        <f t="shared" ref="AF117:AF152" si="76">COUNTIF(AS33:AV33, "Very High")</f>
        <v>0</v>
      </c>
      <c r="AG117" s="6"/>
      <c r="AH117" s="6"/>
      <c r="AI117" s="6"/>
      <c r="AJ117" s="6"/>
      <c r="AK117" s="6"/>
      <c r="AL117" s="6"/>
      <c r="AM117" s="6"/>
      <c r="AN117" s="6"/>
      <c r="AO117" s="6"/>
      <c r="AP117" s="6"/>
      <c r="AQ117" s="6"/>
      <c r="AR117" s="6"/>
      <c r="AW117" s="6"/>
      <c r="BA117"/>
      <c r="BE117"/>
    </row>
    <row r="118" spans="1:57" ht="145">
      <c r="A118" s="152" t="s">
        <v>77</v>
      </c>
      <c r="B118" s="152" t="s">
        <v>39</v>
      </c>
      <c r="C118" s="165" t="s">
        <v>79</v>
      </c>
      <c r="D118" s="168">
        <v>31</v>
      </c>
      <c r="E118" s="478">
        <f t="shared" si="49"/>
        <v>2</v>
      </c>
      <c r="F118" s="476">
        <f t="shared" si="50"/>
        <v>0</v>
      </c>
      <c r="G118" s="476">
        <f t="shared" si="57"/>
        <v>0</v>
      </c>
      <c r="H118" s="476">
        <f t="shared" si="58"/>
        <v>0</v>
      </c>
      <c r="I118" s="476">
        <f t="shared" si="59"/>
        <v>0</v>
      </c>
      <c r="J118" s="476">
        <f t="shared" si="60"/>
        <v>0</v>
      </c>
      <c r="K118" s="477">
        <f t="shared" si="61"/>
        <v>0</v>
      </c>
      <c r="L118" s="476">
        <f t="shared" si="51"/>
        <v>0</v>
      </c>
      <c r="M118" s="476">
        <f t="shared" si="52"/>
        <v>0</v>
      </c>
      <c r="N118" s="476">
        <f t="shared" si="62"/>
        <v>0</v>
      </c>
      <c r="O118" s="476">
        <f t="shared" si="63"/>
        <v>0</v>
      </c>
      <c r="P118" s="476">
        <f t="shared" si="64"/>
        <v>0</v>
      </c>
      <c r="Q118" s="476">
        <f t="shared" si="65"/>
        <v>0</v>
      </c>
      <c r="R118" s="477">
        <f t="shared" si="66"/>
        <v>0</v>
      </c>
      <c r="S118" s="478">
        <f t="shared" si="53"/>
        <v>0</v>
      </c>
      <c r="T118" s="476">
        <f t="shared" si="54"/>
        <v>0</v>
      </c>
      <c r="U118" s="476">
        <f t="shared" si="67"/>
        <v>0</v>
      </c>
      <c r="V118" s="476">
        <f t="shared" si="68"/>
        <v>0</v>
      </c>
      <c r="W118" s="476">
        <f t="shared" si="69"/>
        <v>0</v>
      </c>
      <c r="X118" s="476">
        <f t="shared" si="70"/>
        <v>0</v>
      </c>
      <c r="Y118" s="477">
        <f t="shared" si="71"/>
        <v>0</v>
      </c>
      <c r="Z118" s="478">
        <f t="shared" si="55"/>
        <v>0</v>
      </c>
      <c r="AA118" s="476">
        <f t="shared" si="56"/>
        <v>0</v>
      </c>
      <c r="AB118" s="476">
        <f t="shared" si="72"/>
        <v>0</v>
      </c>
      <c r="AC118" s="476">
        <f t="shared" si="73"/>
        <v>0</v>
      </c>
      <c r="AD118" s="476">
        <f t="shared" si="74"/>
        <v>0</v>
      </c>
      <c r="AE118" s="476">
        <f t="shared" si="75"/>
        <v>0</v>
      </c>
      <c r="AF118" s="477">
        <f t="shared" si="76"/>
        <v>0</v>
      </c>
      <c r="AG118" s="6"/>
      <c r="AH118" s="6"/>
      <c r="AI118" s="6"/>
      <c r="AJ118" s="6"/>
      <c r="AK118" s="6"/>
      <c r="AL118" s="6"/>
      <c r="AM118" s="6"/>
      <c r="AN118" s="6"/>
      <c r="AO118" s="6"/>
      <c r="AP118" s="6"/>
      <c r="AQ118" s="6"/>
      <c r="AR118" s="6"/>
      <c r="AW118" s="6"/>
      <c r="BA118"/>
      <c r="BE118"/>
    </row>
    <row r="119" spans="1:57" ht="145">
      <c r="A119" s="152" t="s">
        <v>77</v>
      </c>
      <c r="B119" s="152" t="s">
        <v>39</v>
      </c>
      <c r="C119" s="165" t="s">
        <v>80</v>
      </c>
      <c r="D119" s="168">
        <v>32</v>
      </c>
      <c r="E119" s="478">
        <f t="shared" si="49"/>
        <v>0</v>
      </c>
      <c r="F119" s="476">
        <f t="shared" si="50"/>
        <v>0</v>
      </c>
      <c r="G119" s="476">
        <f t="shared" si="57"/>
        <v>4</v>
      </c>
      <c r="H119" s="476">
        <f t="shared" si="58"/>
        <v>0</v>
      </c>
      <c r="I119" s="476">
        <f t="shared" si="59"/>
        <v>0</v>
      </c>
      <c r="J119" s="476">
        <f t="shared" si="60"/>
        <v>0</v>
      </c>
      <c r="K119" s="477">
        <f t="shared" si="61"/>
        <v>0</v>
      </c>
      <c r="L119" s="476">
        <f t="shared" si="51"/>
        <v>0</v>
      </c>
      <c r="M119" s="476">
        <f t="shared" si="52"/>
        <v>0</v>
      </c>
      <c r="N119" s="476">
        <f t="shared" si="62"/>
        <v>0</v>
      </c>
      <c r="O119" s="476">
        <f t="shared" si="63"/>
        <v>2</v>
      </c>
      <c r="P119" s="476">
        <f t="shared" si="64"/>
        <v>0</v>
      </c>
      <c r="Q119" s="476">
        <f t="shared" si="65"/>
        <v>0</v>
      </c>
      <c r="R119" s="477">
        <f t="shared" si="66"/>
        <v>0</v>
      </c>
      <c r="S119" s="478">
        <f t="shared" si="53"/>
        <v>0</v>
      </c>
      <c r="T119" s="476">
        <f t="shared" si="54"/>
        <v>0</v>
      </c>
      <c r="U119" s="476">
        <f t="shared" si="67"/>
        <v>0</v>
      </c>
      <c r="V119" s="476">
        <f t="shared" si="68"/>
        <v>2</v>
      </c>
      <c r="W119" s="476">
        <f t="shared" si="69"/>
        <v>0</v>
      </c>
      <c r="X119" s="476">
        <f t="shared" si="70"/>
        <v>0</v>
      </c>
      <c r="Y119" s="477">
        <f t="shared" si="71"/>
        <v>0</v>
      </c>
      <c r="Z119" s="478">
        <f t="shared" si="55"/>
        <v>0</v>
      </c>
      <c r="AA119" s="476">
        <f t="shared" si="56"/>
        <v>0</v>
      </c>
      <c r="AB119" s="476">
        <f t="shared" si="72"/>
        <v>0</v>
      </c>
      <c r="AC119" s="476">
        <f t="shared" si="73"/>
        <v>0</v>
      </c>
      <c r="AD119" s="476">
        <f t="shared" si="74"/>
        <v>0</v>
      </c>
      <c r="AE119" s="476">
        <f t="shared" si="75"/>
        <v>0</v>
      </c>
      <c r="AF119" s="477">
        <f t="shared" si="76"/>
        <v>0</v>
      </c>
      <c r="AG119" s="6"/>
      <c r="AH119" s="6"/>
      <c r="AI119" s="6"/>
      <c r="AJ119" s="6"/>
      <c r="AK119" s="6"/>
      <c r="AL119" s="6"/>
      <c r="AM119" s="6"/>
      <c r="AN119" s="6"/>
      <c r="AO119" s="6"/>
      <c r="AP119" s="6"/>
      <c r="AQ119" s="6"/>
      <c r="AR119" s="6"/>
      <c r="AW119" s="6"/>
      <c r="BA119"/>
      <c r="BE119"/>
    </row>
    <row r="120" spans="1:57" ht="145">
      <c r="A120" s="152" t="s">
        <v>77</v>
      </c>
      <c r="B120" s="152" t="s">
        <v>39</v>
      </c>
      <c r="C120" s="165" t="s">
        <v>81</v>
      </c>
      <c r="D120" s="168">
        <v>33</v>
      </c>
      <c r="E120" s="478">
        <f t="shared" si="49"/>
        <v>0</v>
      </c>
      <c r="F120" s="476">
        <f t="shared" si="50"/>
        <v>3</v>
      </c>
      <c r="G120" s="476">
        <f t="shared" si="57"/>
        <v>0</v>
      </c>
      <c r="H120" s="476">
        <f t="shared" si="58"/>
        <v>0</v>
      </c>
      <c r="I120" s="476">
        <f t="shared" si="59"/>
        <v>0</v>
      </c>
      <c r="J120" s="476">
        <f t="shared" si="60"/>
        <v>0</v>
      </c>
      <c r="K120" s="477">
        <f t="shared" si="61"/>
        <v>0</v>
      </c>
      <c r="L120" s="476">
        <f t="shared" si="51"/>
        <v>0</v>
      </c>
      <c r="M120" s="476">
        <f t="shared" si="52"/>
        <v>0</v>
      </c>
      <c r="N120" s="476">
        <f t="shared" si="62"/>
        <v>0</v>
      </c>
      <c r="O120" s="476">
        <f t="shared" si="63"/>
        <v>0</v>
      </c>
      <c r="P120" s="476">
        <f t="shared" si="64"/>
        <v>0</v>
      </c>
      <c r="Q120" s="476">
        <f t="shared" si="65"/>
        <v>0</v>
      </c>
      <c r="R120" s="477">
        <f t="shared" si="66"/>
        <v>0</v>
      </c>
      <c r="S120" s="478">
        <f t="shared" si="53"/>
        <v>0</v>
      </c>
      <c r="T120" s="476">
        <f t="shared" si="54"/>
        <v>0</v>
      </c>
      <c r="U120" s="476">
        <f t="shared" si="67"/>
        <v>0</v>
      </c>
      <c r="V120" s="476">
        <f t="shared" si="68"/>
        <v>0</v>
      </c>
      <c r="W120" s="476">
        <f t="shared" si="69"/>
        <v>0</v>
      </c>
      <c r="X120" s="476">
        <f t="shared" si="70"/>
        <v>0</v>
      </c>
      <c r="Y120" s="477">
        <f t="shared" si="71"/>
        <v>0</v>
      </c>
      <c r="Z120" s="478">
        <f t="shared" si="55"/>
        <v>0</v>
      </c>
      <c r="AA120" s="476">
        <f t="shared" si="56"/>
        <v>0</v>
      </c>
      <c r="AB120" s="476">
        <f t="shared" si="72"/>
        <v>0</v>
      </c>
      <c r="AC120" s="476">
        <f t="shared" si="73"/>
        <v>0</v>
      </c>
      <c r="AD120" s="476">
        <f t="shared" si="74"/>
        <v>0</v>
      </c>
      <c r="AE120" s="476">
        <f t="shared" si="75"/>
        <v>0</v>
      </c>
      <c r="AF120" s="477">
        <f t="shared" si="76"/>
        <v>0</v>
      </c>
      <c r="AG120" s="6"/>
      <c r="AH120" s="6"/>
      <c r="AI120" s="6"/>
      <c r="AJ120" s="6"/>
      <c r="AK120" s="6"/>
      <c r="AL120" s="6"/>
      <c r="AM120" s="6"/>
      <c r="AN120" s="6"/>
      <c r="AO120" s="6"/>
      <c r="AP120" s="6"/>
      <c r="AQ120" s="6"/>
      <c r="AR120" s="6"/>
      <c r="AW120" s="6"/>
      <c r="BA120"/>
      <c r="BE120"/>
    </row>
    <row r="121" spans="1:57" ht="145">
      <c r="A121" s="152" t="s">
        <v>77</v>
      </c>
      <c r="B121" s="152" t="s">
        <v>39</v>
      </c>
      <c r="C121" s="165" t="s">
        <v>82</v>
      </c>
      <c r="D121" s="168">
        <v>34</v>
      </c>
      <c r="E121" s="478">
        <f t="shared" si="49"/>
        <v>0</v>
      </c>
      <c r="F121" s="476">
        <f t="shared" si="50"/>
        <v>0</v>
      </c>
      <c r="G121" s="476">
        <f t="shared" si="57"/>
        <v>4</v>
      </c>
      <c r="H121" s="476">
        <f t="shared" si="58"/>
        <v>0</v>
      </c>
      <c r="I121" s="476">
        <f t="shared" si="59"/>
        <v>0</v>
      </c>
      <c r="J121" s="476">
        <f t="shared" si="60"/>
        <v>0</v>
      </c>
      <c r="K121" s="477">
        <f t="shared" si="61"/>
        <v>0</v>
      </c>
      <c r="L121" s="476">
        <f t="shared" si="51"/>
        <v>0</v>
      </c>
      <c r="M121" s="476">
        <f t="shared" si="52"/>
        <v>0</v>
      </c>
      <c r="N121" s="476">
        <f t="shared" si="62"/>
        <v>0</v>
      </c>
      <c r="O121" s="476">
        <f t="shared" si="63"/>
        <v>2</v>
      </c>
      <c r="P121" s="476">
        <f t="shared" si="64"/>
        <v>0</v>
      </c>
      <c r="Q121" s="476">
        <f t="shared" si="65"/>
        <v>0</v>
      </c>
      <c r="R121" s="477">
        <f t="shared" si="66"/>
        <v>0</v>
      </c>
      <c r="S121" s="478">
        <f t="shared" si="53"/>
        <v>0</v>
      </c>
      <c r="T121" s="476">
        <f t="shared" si="54"/>
        <v>0</v>
      </c>
      <c r="U121" s="476">
        <f t="shared" si="67"/>
        <v>0</v>
      </c>
      <c r="V121" s="476">
        <f t="shared" si="68"/>
        <v>2</v>
      </c>
      <c r="W121" s="476">
        <f t="shared" si="69"/>
        <v>0</v>
      </c>
      <c r="X121" s="476">
        <f t="shared" si="70"/>
        <v>0</v>
      </c>
      <c r="Y121" s="477">
        <f t="shared" si="71"/>
        <v>0</v>
      </c>
      <c r="Z121" s="478">
        <f t="shared" si="55"/>
        <v>0</v>
      </c>
      <c r="AA121" s="476">
        <f t="shared" si="56"/>
        <v>0</v>
      </c>
      <c r="AB121" s="476">
        <f t="shared" si="72"/>
        <v>0</v>
      </c>
      <c r="AC121" s="476">
        <f t="shared" si="73"/>
        <v>0</v>
      </c>
      <c r="AD121" s="476">
        <f t="shared" si="74"/>
        <v>0</v>
      </c>
      <c r="AE121" s="476">
        <f t="shared" si="75"/>
        <v>0</v>
      </c>
      <c r="AF121" s="477">
        <f t="shared" si="76"/>
        <v>0</v>
      </c>
      <c r="AG121" s="6"/>
      <c r="AH121" s="6"/>
      <c r="AI121" s="6"/>
      <c r="AJ121" s="6"/>
      <c r="AK121" s="6"/>
      <c r="AL121" s="6"/>
      <c r="AM121" s="6"/>
      <c r="AN121" s="6"/>
      <c r="AO121" s="6"/>
      <c r="AP121" s="6"/>
      <c r="AQ121" s="6"/>
      <c r="AR121" s="6"/>
      <c r="AW121" s="6"/>
      <c r="BA121"/>
      <c r="BE121"/>
    </row>
    <row r="122" spans="1:57" ht="145">
      <c r="A122" s="152" t="s">
        <v>77</v>
      </c>
      <c r="B122" s="152" t="s">
        <v>39</v>
      </c>
      <c r="C122" s="165" t="s">
        <v>83</v>
      </c>
      <c r="D122" s="168">
        <v>35</v>
      </c>
      <c r="E122" s="478">
        <f t="shared" si="49"/>
        <v>0</v>
      </c>
      <c r="F122" s="476">
        <f t="shared" si="50"/>
        <v>2</v>
      </c>
      <c r="G122" s="476">
        <f t="shared" si="57"/>
        <v>0</v>
      </c>
      <c r="H122" s="476">
        <f t="shared" si="58"/>
        <v>0</v>
      </c>
      <c r="I122" s="476">
        <f t="shared" si="59"/>
        <v>2</v>
      </c>
      <c r="J122" s="476">
        <f t="shared" si="60"/>
        <v>0</v>
      </c>
      <c r="K122" s="477">
        <f t="shared" si="61"/>
        <v>0</v>
      </c>
      <c r="L122" s="476">
        <f t="shared" si="51"/>
        <v>0</v>
      </c>
      <c r="M122" s="476">
        <f t="shared" si="52"/>
        <v>0</v>
      </c>
      <c r="N122" s="476">
        <f t="shared" si="62"/>
        <v>0</v>
      </c>
      <c r="O122" s="476">
        <f t="shared" si="63"/>
        <v>0</v>
      </c>
      <c r="P122" s="476">
        <f t="shared" si="64"/>
        <v>0</v>
      </c>
      <c r="Q122" s="476">
        <f t="shared" si="65"/>
        <v>0</v>
      </c>
      <c r="R122" s="477">
        <f t="shared" si="66"/>
        <v>0</v>
      </c>
      <c r="S122" s="478">
        <f t="shared" si="53"/>
        <v>0</v>
      </c>
      <c r="T122" s="476">
        <f t="shared" si="54"/>
        <v>0</v>
      </c>
      <c r="U122" s="476">
        <f t="shared" si="67"/>
        <v>0</v>
      </c>
      <c r="V122" s="476">
        <f t="shared" si="68"/>
        <v>0</v>
      </c>
      <c r="W122" s="476">
        <f t="shared" si="69"/>
        <v>0</v>
      </c>
      <c r="X122" s="476">
        <f t="shared" si="70"/>
        <v>0</v>
      </c>
      <c r="Y122" s="477">
        <f t="shared" si="71"/>
        <v>0</v>
      </c>
      <c r="Z122" s="478">
        <f t="shared" si="55"/>
        <v>0</v>
      </c>
      <c r="AA122" s="476">
        <f t="shared" si="56"/>
        <v>0</v>
      </c>
      <c r="AB122" s="476">
        <f t="shared" si="72"/>
        <v>0</v>
      </c>
      <c r="AC122" s="476">
        <f t="shared" si="73"/>
        <v>0</v>
      </c>
      <c r="AD122" s="476">
        <f t="shared" si="74"/>
        <v>0</v>
      </c>
      <c r="AE122" s="476">
        <f t="shared" si="75"/>
        <v>0</v>
      </c>
      <c r="AF122" s="477">
        <f t="shared" si="76"/>
        <v>0</v>
      </c>
      <c r="AG122" s="6"/>
      <c r="AH122" s="6"/>
      <c r="AI122" s="6"/>
      <c r="AJ122" s="6"/>
      <c r="AK122" s="6"/>
      <c r="AL122" s="6"/>
      <c r="AM122" s="6"/>
      <c r="AN122" s="6"/>
      <c r="AO122" s="6"/>
      <c r="AP122" s="6"/>
      <c r="AQ122" s="6"/>
      <c r="AR122" s="6"/>
      <c r="AW122" s="6"/>
      <c r="BA122"/>
      <c r="BE122"/>
    </row>
    <row r="123" spans="1:57" ht="145">
      <c r="A123" s="152" t="s">
        <v>77</v>
      </c>
      <c r="B123" s="152" t="s">
        <v>47</v>
      </c>
      <c r="C123" s="165" t="s">
        <v>84</v>
      </c>
      <c r="D123" s="168">
        <v>36</v>
      </c>
      <c r="E123" s="478">
        <f t="shared" si="49"/>
        <v>0</v>
      </c>
      <c r="F123" s="476">
        <f t="shared" si="50"/>
        <v>0</v>
      </c>
      <c r="G123" s="476">
        <f t="shared" si="57"/>
        <v>0</v>
      </c>
      <c r="H123" s="476">
        <f t="shared" si="58"/>
        <v>0</v>
      </c>
      <c r="I123" s="476">
        <f t="shared" si="59"/>
        <v>0</v>
      </c>
      <c r="J123" s="476">
        <f t="shared" si="60"/>
        <v>1</v>
      </c>
      <c r="K123" s="477">
        <f t="shared" si="61"/>
        <v>3</v>
      </c>
      <c r="L123" s="476">
        <f t="shared" si="51"/>
        <v>0</v>
      </c>
      <c r="M123" s="476">
        <f t="shared" si="52"/>
        <v>0</v>
      </c>
      <c r="N123" s="476">
        <f t="shared" si="62"/>
        <v>0</v>
      </c>
      <c r="O123" s="476">
        <f t="shared" si="63"/>
        <v>0</v>
      </c>
      <c r="P123" s="476">
        <f t="shared" si="64"/>
        <v>0</v>
      </c>
      <c r="Q123" s="476">
        <f t="shared" si="65"/>
        <v>0</v>
      </c>
      <c r="R123" s="477">
        <f t="shared" si="66"/>
        <v>0</v>
      </c>
      <c r="S123" s="478">
        <f t="shared" si="53"/>
        <v>0</v>
      </c>
      <c r="T123" s="476">
        <f t="shared" si="54"/>
        <v>0</v>
      </c>
      <c r="U123" s="476">
        <f t="shared" si="67"/>
        <v>0</v>
      </c>
      <c r="V123" s="476">
        <f t="shared" si="68"/>
        <v>0</v>
      </c>
      <c r="W123" s="476">
        <f t="shared" si="69"/>
        <v>0</v>
      </c>
      <c r="X123" s="476">
        <f t="shared" si="70"/>
        <v>0</v>
      </c>
      <c r="Y123" s="477">
        <f t="shared" si="71"/>
        <v>0</v>
      </c>
      <c r="Z123" s="478">
        <f t="shared" si="55"/>
        <v>0</v>
      </c>
      <c r="AA123" s="476">
        <f t="shared" si="56"/>
        <v>0</v>
      </c>
      <c r="AB123" s="476">
        <f t="shared" si="72"/>
        <v>0</v>
      </c>
      <c r="AC123" s="476">
        <f t="shared" si="73"/>
        <v>0</v>
      </c>
      <c r="AD123" s="476">
        <f t="shared" si="74"/>
        <v>0</v>
      </c>
      <c r="AE123" s="476">
        <f t="shared" si="75"/>
        <v>0</v>
      </c>
      <c r="AF123" s="477">
        <f t="shared" si="76"/>
        <v>0</v>
      </c>
      <c r="AG123" s="6"/>
      <c r="AH123" s="6"/>
      <c r="AI123" s="6"/>
      <c r="AJ123" s="6"/>
      <c r="AK123" s="6"/>
      <c r="AL123" s="6"/>
      <c r="AM123" s="6"/>
      <c r="AN123" s="6"/>
      <c r="AO123" s="6"/>
      <c r="AP123" s="6"/>
      <c r="AQ123" s="6"/>
      <c r="AR123" s="6"/>
      <c r="AW123" s="6"/>
      <c r="BA123"/>
      <c r="BE123"/>
    </row>
    <row r="124" spans="1:57" ht="145">
      <c r="A124" s="152" t="s">
        <v>77</v>
      </c>
      <c r="B124" s="152" t="s">
        <v>47</v>
      </c>
      <c r="C124" s="165" t="s">
        <v>85</v>
      </c>
      <c r="D124" s="168">
        <v>37</v>
      </c>
      <c r="E124" s="478">
        <f t="shared" si="49"/>
        <v>0</v>
      </c>
      <c r="F124" s="476">
        <f t="shared" si="50"/>
        <v>0</v>
      </c>
      <c r="G124" s="476">
        <f t="shared" si="57"/>
        <v>0</v>
      </c>
      <c r="H124" s="476">
        <f t="shared" si="58"/>
        <v>0</v>
      </c>
      <c r="I124" s="476">
        <f t="shared" si="59"/>
        <v>0</v>
      </c>
      <c r="J124" s="476">
        <f t="shared" si="60"/>
        <v>1</v>
      </c>
      <c r="K124" s="477">
        <f t="shared" si="61"/>
        <v>3</v>
      </c>
      <c r="L124" s="476">
        <f t="shared" si="51"/>
        <v>0</v>
      </c>
      <c r="M124" s="476">
        <f t="shared" si="52"/>
        <v>0</v>
      </c>
      <c r="N124" s="476">
        <f t="shared" si="62"/>
        <v>0</v>
      </c>
      <c r="O124" s="476">
        <f t="shared" si="63"/>
        <v>0</v>
      </c>
      <c r="P124" s="476">
        <f t="shared" si="64"/>
        <v>0</v>
      </c>
      <c r="Q124" s="476">
        <f t="shared" si="65"/>
        <v>0</v>
      </c>
      <c r="R124" s="477">
        <f t="shared" si="66"/>
        <v>0</v>
      </c>
      <c r="S124" s="478">
        <f t="shared" si="53"/>
        <v>0</v>
      </c>
      <c r="T124" s="476">
        <f t="shared" si="54"/>
        <v>0</v>
      </c>
      <c r="U124" s="476">
        <f t="shared" si="67"/>
        <v>0</v>
      </c>
      <c r="V124" s="476">
        <f t="shared" si="68"/>
        <v>0</v>
      </c>
      <c r="W124" s="476">
        <f t="shared" si="69"/>
        <v>0</v>
      </c>
      <c r="X124" s="476">
        <f t="shared" si="70"/>
        <v>0</v>
      </c>
      <c r="Y124" s="477">
        <f t="shared" si="71"/>
        <v>0</v>
      </c>
      <c r="Z124" s="478">
        <f t="shared" si="55"/>
        <v>0</v>
      </c>
      <c r="AA124" s="476">
        <f t="shared" si="56"/>
        <v>0</v>
      </c>
      <c r="AB124" s="476">
        <f t="shared" si="72"/>
        <v>0</v>
      </c>
      <c r="AC124" s="476">
        <f t="shared" si="73"/>
        <v>0</v>
      </c>
      <c r="AD124" s="476">
        <f t="shared" si="74"/>
        <v>0</v>
      </c>
      <c r="AE124" s="476">
        <f t="shared" si="75"/>
        <v>0</v>
      </c>
      <c r="AF124" s="477">
        <f t="shared" si="76"/>
        <v>0</v>
      </c>
      <c r="AG124" s="6"/>
      <c r="AH124" s="6"/>
      <c r="AI124" s="6"/>
      <c r="AJ124" s="6"/>
      <c r="AK124" s="6"/>
      <c r="AL124" s="6"/>
      <c r="AM124" s="6"/>
      <c r="AN124" s="6"/>
      <c r="AO124" s="6"/>
      <c r="AP124" s="6"/>
      <c r="AQ124" s="6"/>
      <c r="AR124" s="6"/>
      <c r="AW124" s="6"/>
      <c r="BA124"/>
      <c r="BE124"/>
    </row>
    <row r="125" spans="1:57" ht="145">
      <c r="A125" s="152" t="s">
        <v>77</v>
      </c>
      <c r="B125" s="152" t="s">
        <v>47</v>
      </c>
      <c r="C125" s="165" t="s">
        <v>86</v>
      </c>
      <c r="D125" s="168">
        <v>38</v>
      </c>
      <c r="E125" s="478">
        <f t="shared" si="49"/>
        <v>0</v>
      </c>
      <c r="F125" s="476">
        <f t="shared" si="50"/>
        <v>0</v>
      </c>
      <c r="G125" s="476">
        <f t="shared" si="57"/>
        <v>1</v>
      </c>
      <c r="H125" s="476">
        <f t="shared" si="58"/>
        <v>1</v>
      </c>
      <c r="I125" s="476">
        <f t="shared" si="59"/>
        <v>1</v>
      </c>
      <c r="J125" s="476">
        <f t="shared" si="60"/>
        <v>0</v>
      </c>
      <c r="K125" s="477">
        <f t="shared" si="61"/>
        <v>1</v>
      </c>
      <c r="L125" s="476">
        <f t="shared" si="51"/>
        <v>0</v>
      </c>
      <c r="M125" s="476">
        <f t="shared" si="52"/>
        <v>0</v>
      </c>
      <c r="N125" s="476">
        <f t="shared" si="62"/>
        <v>0</v>
      </c>
      <c r="O125" s="476">
        <f t="shared" si="63"/>
        <v>0</v>
      </c>
      <c r="P125" s="476">
        <f t="shared" si="64"/>
        <v>0</v>
      </c>
      <c r="Q125" s="476">
        <f t="shared" si="65"/>
        <v>0</v>
      </c>
      <c r="R125" s="477">
        <f t="shared" si="66"/>
        <v>0</v>
      </c>
      <c r="S125" s="478">
        <f t="shared" si="53"/>
        <v>0</v>
      </c>
      <c r="T125" s="476">
        <f t="shared" si="54"/>
        <v>0</v>
      </c>
      <c r="U125" s="476">
        <f t="shared" si="67"/>
        <v>0</v>
      </c>
      <c r="V125" s="476">
        <f t="shared" si="68"/>
        <v>0</v>
      </c>
      <c r="W125" s="476">
        <f t="shared" si="69"/>
        <v>0</v>
      </c>
      <c r="X125" s="476">
        <f t="shared" si="70"/>
        <v>0</v>
      </c>
      <c r="Y125" s="477">
        <f t="shared" si="71"/>
        <v>0</v>
      </c>
      <c r="Z125" s="478">
        <f t="shared" si="55"/>
        <v>0</v>
      </c>
      <c r="AA125" s="476">
        <f t="shared" si="56"/>
        <v>0</v>
      </c>
      <c r="AB125" s="476">
        <f t="shared" si="72"/>
        <v>0</v>
      </c>
      <c r="AC125" s="476">
        <f t="shared" si="73"/>
        <v>0</v>
      </c>
      <c r="AD125" s="476">
        <f t="shared" si="74"/>
        <v>0</v>
      </c>
      <c r="AE125" s="476">
        <f t="shared" si="75"/>
        <v>0</v>
      </c>
      <c r="AF125" s="477">
        <f t="shared" si="76"/>
        <v>0</v>
      </c>
      <c r="AG125" s="6"/>
      <c r="AH125" s="6"/>
      <c r="AI125" s="6"/>
      <c r="AJ125" s="6"/>
      <c r="AK125" s="6"/>
      <c r="AL125" s="6"/>
      <c r="AM125" s="6"/>
      <c r="AN125" s="6"/>
      <c r="AO125" s="6"/>
      <c r="AP125" s="6"/>
      <c r="AQ125" s="6"/>
      <c r="AR125" s="6"/>
      <c r="AW125" s="6"/>
      <c r="BA125"/>
      <c r="BE125"/>
    </row>
    <row r="126" spans="1:57" ht="145">
      <c r="A126" s="152" t="s">
        <v>77</v>
      </c>
      <c r="B126" s="152" t="s">
        <v>47</v>
      </c>
      <c r="C126" s="165" t="s">
        <v>87</v>
      </c>
      <c r="D126" s="168">
        <v>39</v>
      </c>
      <c r="E126" s="478">
        <f t="shared" si="49"/>
        <v>0</v>
      </c>
      <c r="F126" s="476">
        <f t="shared" si="50"/>
        <v>0</v>
      </c>
      <c r="G126" s="476">
        <f t="shared" si="57"/>
        <v>1</v>
      </c>
      <c r="H126" s="476">
        <f t="shared" si="58"/>
        <v>3</v>
      </c>
      <c r="I126" s="476">
        <f t="shared" si="59"/>
        <v>0</v>
      </c>
      <c r="J126" s="476">
        <f t="shared" si="60"/>
        <v>0</v>
      </c>
      <c r="K126" s="477">
        <f t="shared" si="61"/>
        <v>0</v>
      </c>
      <c r="L126" s="476">
        <f t="shared" si="51"/>
        <v>0</v>
      </c>
      <c r="M126" s="476">
        <f t="shared" si="52"/>
        <v>0</v>
      </c>
      <c r="N126" s="476">
        <f t="shared" si="62"/>
        <v>0</v>
      </c>
      <c r="O126" s="476">
        <f t="shared" si="63"/>
        <v>0</v>
      </c>
      <c r="P126" s="476">
        <f t="shared" si="64"/>
        <v>0</v>
      </c>
      <c r="Q126" s="476">
        <f t="shared" si="65"/>
        <v>0</v>
      </c>
      <c r="R126" s="477">
        <f t="shared" si="66"/>
        <v>0</v>
      </c>
      <c r="S126" s="478">
        <f t="shared" si="53"/>
        <v>0</v>
      </c>
      <c r="T126" s="476">
        <f t="shared" si="54"/>
        <v>0</v>
      </c>
      <c r="U126" s="476">
        <f t="shared" si="67"/>
        <v>0</v>
      </c>
      <c r="V126" s="476">
        <f t="shared" si="68"/>
        <v>0</v>
      </c>
      <c r="W126" s="476">
        <f t="shared" si="69"/>
        <v>0</v>
      </c>
      <c r="X126" s="476">
        <f t="shared" si="70"/>
        <v>0</v>
      </c>
      <c r="Y126" s="477">
        <f t="shared" si="71"/>
        <v>0</v>
      </c>
      <c r="Z126" s="478">
        <f t="shared" si="55"/>
        <v>0</v>
      </c>
      <c r="AA126" s="476">
        <f t="shared" si="56"/>
        <v>0</v>
      </c>
      <c r="AB126" s="476">
        <f t="shared" si="72"/>
        <v>0</v>
      </c>
      <c r="AC126" s="476">
        <f t="shared" si="73"/>
        <v>0</v>
      </c>
      <c r="AD126" s="476">
        <f t="shared" si="74"/>
        <v>0</v>
      </c>
      <c r="AE126" s="476">
        <f t="shared" si="75"/>
        <v>0</v>
      </c>
      <c r="AF126" s="477">
        <f t="shared" si="76"/>
        <v>0</v>
      </c>
      <c r="AG126" s="6"/>
      <c r="AH126" s="6"/>
      <c r="AI126" s="6"/>
      <c r="AJ126" s="6"/>
      <c r="AK126" s="6"/>
      <c r="AL126" s="6"/>
      <c r="AM126" s="6"/>
      <c r="AN126" s="6"/>
      <c r="AO126" s="6"/>
      <c r="AP126" s="6"/>
      <c r="AQ126" s="6"/>
      <c r="AR126" s="6"/>
      <c r="AW126" s="6"/>
      <c r="BA126"/>
      <c r="BE126"/>
    </row>
    <row r="127" spans="1:57" ht="145">
      <c r="A127" s="152" t="s">
        <v>77</v>
      </c>
      <c r="B127" s="152" t="s">
        <v>54</v>
      </c>
      <c r="C127" s="165" t="s">
        <v>88</v>
      </c>
      <c r="D127" s="168">
        <v>40</v>
      </c>
      <c r="E127" s="478">
        <f t="shared" si="49"/>
        <v>2</v>
      </c>
      <c r="F127" s="476">
        <f t="shared" si="50"/>
        <v>0</v>
      </c>
      <c r="G127" s="476">
        <f t="shared" si="57"/>
        <v>0</v>
      </c>
      <c r="H127" s="476">
        <f t="shared" si="58"/>
        <v>0</v>
      </c>
      <c r="I127" s="476">
        <f t="shared" si="59"/>
        <v>0</v>
      </c>
      <c r="J127" s="476">
        <f t="shared" si="60"/>
        <v>0</v>
      </c>
      <c r="K127" s="477">
        <f t="shared" si="61"/>
        <v>0</v>
      </c>
      <c r="L127" s="476">
        <f t="shared" si="51"/>
        <v>0</v>
      </c>
      <c r="M127" s="476">
        <f t="shared" si="52"/>
        <v>0</v>
      </c>
      <c r="N127" s="476">
        <f t="shared" si="62"/>
        <v>0</v>
      </c>
      <c r="O127" s="476">
        <f t="shared" si="63"/>
        <v>0</v>
      </c>
      <c r="P127" s="476">
        <f t="shared" si="64"/>
        <v>0</v>
      </c>
      <c r="Q127" s="476">
        <f t="shared" si="65"/>
        <v>0</v>
      </c>
      <c r="R127" s="477">
        <f t="shared" si="66"/>
        <v>0</v>
      </c>
      <c r="S127" s="478">
        <f t="shared" si="53"/>
        <v>0</v>
      </c>
      <c r="T127" s="476">
        <f t="shared" si="54"/>
        <v>0</v>
      </c>
      <c r="U127" s="476">
        <f t="shared" si="67"/>
        <v>0</v>
      </c>
      <c r="V127" s="476">
        <f t="shared" si="68"/>
        <v>0</v>
      </c>
      <c r="W127" s="476">
        <f t="shared" si="69"/>
        <v>0</v>
      </c>
      <c r="X127" s="476">
        <f t="shared" si="70"/>
        <v>0</v>
      </c>
      <c r="Y127" s="477">
        <f t="shared" si="71"/>
        <v>0</v>
      </c>
      <c r="Z127" s="478">
        <f t="shared" si="55"/>
        <v>0</v>
      </c>
      <c r="AA127" s="476">
        <f t="shared" si="56"/>
        <v>0</v>
      </c>
      <c r="AB127" s="476">
        <f t="shared" si="72"/>
        <v>0</v>
      </c>
      <c r="AC127" s="476">
        <f t="shared" si="73"/>
        <v>0</v>
      </c>
      <c r="AD127" s="476">
        <f t="shared" si="74"/>
        <v>0</v>
      </c>
      <c r="AE127" s="476">
        <f t="shared" si="75"/>
        <v>0</v>
      </c>
      <c r="AF127" s="477">
        <f t="shared" si="76"/>
        <v>0</v>
      </c>
      <c r="AG127" s="6"/>
      <c r="AH127" s="6"/>
      <c r="AI127" s="6"/>
      <c r="AJ127" s="6"/>
      <c r="AK127" s="6"/>
      <c r="AL127" s="6"/>
      <c r="AM127" s="6"/>
      <c r="AN127" s="6"/>
      <c r="AO127" s="6"/>
      <c r="AP127" s="6"/>
      <c r="AQ127" s="6"/>
      <c r="AR127" s="6"/>
      <c r="AW127" s="6"/>
      <c r="BA127"/>
      <c r="BE127"/>
    </row>
    <row r="128" spans="1:57" ht="145">
      <c r="A128" s="152" t="s">
        <v>77</v>
      </c>
      <c r="B128" s="152" t="s">
        <v>51</v>
      </c>
      <c r="C128" s="165" t="s">
        <v>89</v>
      </c>
      <c r="D128" s="168">
        <v>41</v>
      </c>
      <c r="E128" s="478">
        <f t="shared" si="49"/>
        <v>0</v>
      </c>
      <c r="F128" s="476">
        <f t="shared" si="50"/>
        <v>2</v>
      </c>
      <c r="G128" s="476">
        <f t="shared" si="57"/>
        <v>0</v>
      </c>
      <c r="H128" s="476">
        <f t="shared" si="58"/>
        <v>2</v>
      </c>
      <c r="I128" s="476">
        <f t="shared" si="59"/>
        <v>0</v>
      </c>
      <c r="J128" s="476">
        <f t="shared" si="60"/>
        <v>0</v>
      </c>
      <c r="K128" s="477">
        <f t="shared" si="61"/>
        <v>0</v>
      </c>
      <c r="L128" s="476">
        <f t="shared" si="51"/>
        <v>0</v>
      </c>
      <c r="M128" s="476">
        <f t="shared" si="52"/>
        <v>0</v>
      </c>
      <c r="N128" s="476">
        <f t="shared" si="62"/>
        <v>0</v>
      </c>
      <c r="O128" s="476">
        <f t="shared" si="63"/>
        <v>0</v>
      </c>
      <c r="P128" s="476">
        <f t="shared" si="64"/>
        <v>0</v>
      </c>
      <c r="Q128" s="476">
        <f t="shared" si="65"/>
        <v>0</v>
      </c>
      <c r="R128" s="477">
        <f t="shared" si="66"/>
        <v>0</v>
      </c>
      <c r="S128" s="478">
        <f t="shared" si="53"/>
        <v>0</v>
      </c>
      <c r="T128" s="476">
        <f t="shared" si="54"/>
        <v>0</v>
      </c>
      <c r="U128" s="476">
        <f t="shared" si="67"/>
        <v>0</v>
      </c>
      <c r="V128" s="476">
        <f t="shared" si="68"/>
        <v>0</v>
      </c>
      <c r="W128" s="476">
        <f t="shared" si="69"/>
        <v>0</v>
      </c>
      <c r="X128" s="476">
        <f t="shared" si="70"/>
        <v>0</v>
      </c>
      <c r="Y128" s="477">
        <f t="shared" si="71"/>
        <v>0</v>
      </c>
      <c r="Z128" s="478">
        <f t="shared" si="55"/>
        <v>0</v>
      </c>
      <c r="AA128" s="476">
        <f t="shared" si="56"/>
        <v>0</v>
      </c>
      <c r="AB128" s="476">
        <f t="shared" si="72"/>
        <v>0</v>
      </c>
      <c r="AC128" s="476">
        <f t="shared" si="73"/>
        <v>0</v>
      </c>
      <c r="AD128" s="476">
        <f t="shared" si="74"/>
        <v>0</v>
      </c>
      <c r="AE128" s="476">
        <f t="shared" si="75"/>
        <v>0</v>
      </c>
      <c r="AF128" s="477">
        <f t="shared" si="76"/>
        <v>0</v>
      </c>
      <c r="AG128" s="6"/>
      <c r="AH128" s="6"/>
      <c r="AI128" s="6"/>
      <c r="AJ128" s="6"/>
      <c r="AK128" s="6"/>
      <c r="AL128" s="6"/>
      <c r="AM128" s="6"/>
      <c r="AN128" s="6"/>
      <c r="AO128" s="6"/>
      <c r="AP128" s="6"/>
      <c r="AQ128" s="6"/>
      <c r="AR128" s="6"/>
      <c r="AW128" s="6"/>
      <c r="BA128"/>
      <c r="BE128"/>
    </row>
    <row r="129" spans="1:57" ht="145">
      <c r="A129" s="152" t="s">
        <v>77</v>
      </c>
      <c r="B129" s="152"/>
      <c r="C129" s="170" t="s">
        <v>90</v>
      </c>
      <c r="D129" s="168" t="s">
        <v>91</v>
      </c>
      <c r="E129" s="478">
        <f t="shared" si="49"/>
        <v>0</v>
      </c>
      <c r="F129" s="476">
        <f t="shared" si="50"/>
        <v>3</v>
      </c>
      <c r="G129" s="476">
        <f t="shared" si="57"/>
        <v>0</v>
      </c>
      <c r="H129" s="476">
        <f t="shared" si="58"/>
        <v>0</v>
      </c>
      <c r="I129" s="476">
        <f t="shared" si="59"/>
        <v>0</v>
      </c>
      <c r="J129" s="476">
        <f t="shared" si="60"/>
        <v>0</v>
      </c>
      <c r="K129" s="477">
        <f t="shared" si="61"/>
        <v>0</v>
      </c>
      <c r="L129" s="476">
        <f t="shared" si="51"/>
        <v>0</v>
      </c>
      <c r="M129" s="476">
        <f t="shared" si="52"/>
        <v>0</v>
      </c>
      <c r="N129" s="476">
        <f t="shared" si="62"/>
        <v>0</v>
      </c>
      <c r="O129" s="476">
        <f t="shared" si="63"/>
        <v>0</v>
      </c>
      <c r="P129" s="476">
        <f t="shared" si="64"/>
        <v>0</v>
      </c>
      <c r="Q129" s="476">
        <f t="shared" si="65"/>
        <v>0</v>
      </c>
      <c r="R129" s="477">
        <f t="shared" si="66"/>
        <v>0</v>
      </c>
      <c r="S129" s="478">
        <f t="shared" si="53"/>
        <v>0</v>
      </c>
      <c r="T129" s="476">
        <f t="shared" si="54"/>
        <v>0</v>
      </c>
      <c r="U129" s="476">
        <f t="shared" si="67"/>
        <v>0</v>
      </c>
      <c r="V129" s="476">
        <f t="shared" si="68"/>
        <v>2</v>
      </c>
      <c r="W129" s="476">
        <f t="shared" si="69"/>
        <v>0</v>
      </c>
      <c r="X129" s="476">
        <f t="shared" si="70"/>
        <v>0</v>
      </c>
      <c r="Y129" s="477">
        <f t="shared" si="71"/>
        <v>0</v>
      </c>
      <c r="Z129" s="478">
        <f t="shared" si="55"/>
        <v>0</v>
      </c>
      <c r="AA129" s="476">
        <f t="shared" si="56"/>
        <v>0</v>
      </c>
      <c r="AB129" s="476">
        <f t="shared" si="72"/>
        <v>0</v>
      </c>
      <c r="AC129" s="476">
        <f t="shared" si="73"/>
        <v>0</v>
      </c>
      <c r="AD129" s="476">
        <f t="shared" si="74"/>
        <v>0</v>
      </c>
      <c r="AE129" s="476">
        <f t="shared" si="75"/>
        <v>0</v>
      </c>
      <c r="AF129" s="477">
        <f t="shared" si="76"/>
        <v>0</v>
      </c>
      <c r="AG129" s="6"/>
      <c r="AH129" s="6"/>
      <c r="AI129" s="6"/>
      <c r="AJ129" s="6"/>
      <c r="AK129" s="6"/>
      <c r="AL129" s="6"/>
      <c r="AM129" s="6"/>
      <c r="AN129" s="6"/>
      <c r="AO129" s="6"/>
      <c r="AP129" s="6"/>
      <c r="AQ129" s="6"/>
      <c r="AR129" s="6"/>
      <c r="AW129" s="6"/>
      <c r="BA129"/>
      <c r="BE129"/>
    </row>
    <row r="130" spans="1:57" ht="145">
      <c r="A130" s="152" t="s">
        <v>77</v>
      </c>
      <c r="B130" s="152" t="s">
        <v>54</v>
      </c>
      <c r="C130" s="166" t="s">
        <v>92</v>
      </c>
      <c r="D130" s="168">
        <v>43</v>
      </c>
      <c r="E130" s="478">
        <f t="shared" si="49"/>
        <v>0</v>
      </c>
      <c r="F130" s="476">
        <f t="shared" si="50"/>
        <v>3</v>
      </c>
      <c r="G130" s="476">
        <f t="shared" si="57"/>
        <v>0</v>
      </c>
      <c r="H130" s="476">
        <f t="shared" si="58"/>
        <v>0</v>
      </c>
      <c r="I130" s="476">
        <f t="shared" si="59"/>
        <v>0</v>
      </c>
      <c r="J130" s="476">
        <f t="shared" si="60"/>
        <v>0</v>
      </c>
      <c r="K130" s="477">
        <f t="shared" si="61"/>
        <v>0</v>
      </c>
      <c r="L130" s="476">
        <f t="shared" si="51"/>
        <v>0</v>
      </c>
      <c r="M130" s="476">
        <f t="shared" si="52"/>
        <v>0</v>
      </c>
      <c r="N130" s="476">
        <f t="shared" si="62"/>
        <v>0</v>
      </c>
      <c r="O130" s="476">
        <f t="shared" si="63"/>
        <v>0</v>
      </c>
      <c r="P130" s="476">
        <f t="shared" si="64"/>
        <v>0</v>
      </c>
      <c r="Q130" s="476">
        <f t="shared" si="65"/>
        <v>0</v>
      </c>
      <c r="R130" s="477">
        <f t="shared" si="66"/>
        <v>0</v>
      </c>
      <c r="S130" s="478">
        <f t="shared" si="53"/>
        <v>0</v>
      </c>
      <c r="T130" s="476">
        <f t="shared" si="54"/>
        <v>0</v>
      </c>
      <c r="U130" s="476">
        <f t="shared" si="67"/>
        <v>0</v>
      </c>
      <c r="V130" s="476">
        <f t="shared" si="68"/>
        <v>0</v>
      </c>
      <c r="W130" s="476">
        <f t="shared" si="69"/>
        <v>0</v>
      </c>
      <c r="X130" s="476">
        <f t="shared" si="70"/>
        <v>0</v>
      </c>
      <c r="Y130" s="477">
        <f t="shared" si="71"/>
        <v>0</v>
      </c>
      <c r="Z130" s="478">
        <f t="shared" si="55"/>
        <v>0</v>
      </c>
      <c r="AA130" s="476">
        <f t="shared" si="56"/>
        <v>0</v>
      </c>
      <c r="AB130" s="476">
        <f t="shared" si="72"/>
        <v>0</v>
      </c>
      <c r="AC130" s="476">
        <f t="shared" si="73"/>
        <v>0</v>
      </c>
      <c r="AD130" s="476">
        <f t="shared" si="74"/>
        <v>0</v>
      </c>
      <c r="AE130" s="476">
        <f t="shared" si="75"/>
        <v>0</v>
      </c>
      <c r="AF130" s="477">
        <f t="shared" si="76"/>
        <v>0</v>
      </c>
      <c r="AG130" s="6"/>
      <c r="AH130" s="6"/>
      <c r="AI130" s="6"/>
      <c r="AJ130" s="6"/>
      <c r="AK130" s="6"/>
      <c r="AL130" s="6"/>
      <c r="AM130" s="6"/>
      <c r="AN130" s="6"/>
      <c r="AO130" s="6"/>
      <c r="AP130" s="6"/>
      <c r="AQ130" s="6"/>
      <c r="AR130" s="6"/>
      <c r="AW130" s="6"/>
      <c r="BA130"/>
      <c r="BE130"/>
    </row>
    <row r="131" spans="1:57" ht="145">
      <c r="A131" s="152" t="s">
        <v>77</v>
      </c>
      <c r="B131" s="152" t="s">
        <v>54</v>
      </c>
      <c r="C131" s="166" t="s">
        <v>93</v>
      </c>
      <c r="D131" s="168">
        <v>44</v>
      </c>
      <c r="E131" s="478">
        <f t="shared" si="49"/>
        <v>0</v>
      </c>
      <c r="F131" s="476">
        <f t="shared" si="50"/>
        <v>3</v>
      </c>
      <c r="G131" s="476">
        <f t="shared" si="57"/>
        <v>0</v>
      </c>
      <c r="H131" s="476">
        <f t="shared" si="58"/>
        <v>0</v>
      </c>
      <c r="I131" s="476">
        <f t="shared" si="59"/>
        <v>0</v>
      </c>
      <c r="J131" s="476">
        <f t="shared" si="60"/>
        <v>0</v>
      </c>
      <c r="K131" s="477">
        <f t="shared" si="61"/>
        <v>0</v>
      </c>
      <c r="L131" s="476">
        <f t="shared" si="51"/>
        <v>0</v>
      </c>
      <c r="M131" s="476">
        <f t="shared" si="52"/>
        <v>0</v>
      </c>
      <c r="N131" s="476">
        <f t="shared" si="62"/>
        <v>0</v>
      </c>
      <c r="O131" s="476">
        <f t="shared" si="63"/>
        <v>0</v>
      </c>
      <c r="P131" s="476">
        <f t="shared" si="64"/>
        <v>0</v>
      </c>
      <c r="Q131" s="476">
        <f t="shared" si="65"/>
        <v>0</v>
      </c>
      <c r="R131" s="477">
        <f t="shared" si="66"/>
        <v>0</v>
      </c>
      <c r="S131" s="478">
        <f t="shared" si="53"/>
        <v>0</v>
      </c>
      <c r="T131" s="476">
        <f t="shared" si="54"/>
        <v>0</v>
      </c>
      <c r="U131" s="476">
        <f t="shared" si="67"/>
        <v>0</v>
      </c>
      <c r="V131" s="476">
        <f t="shared" si="68"/>
        <v>0</v>
      </c>
      <c r="W131" s="476">
        <f t="shared" si="69"/>
        <v>0</v>
      </c>
      <c r="X131" s="476">
        <f t="shared" si="70"/>
        <v>0</v>
      </c>
      <c r="Y131" s="477">
        <f t="shared" si="71"/>
        <v>0</v>
      </c>
      <c r="Z131" s="478">
        <f t="shared" si="55"/>
        <v>0</v>
      </c>
      <c r="AA131" s="476">
        <f t="shared" si="56"/>
        <v>0</v>
      </c>
      <c r="AB131" s="476">
        <f t="shared" si="72"/>
        <v>0</v>
      </c>
      <c r="AC131" s="476">
        <f t="shared" si="73"/>
        <v>0</v>
      </c>
      <c r="AD131" s="476">
        <f t="shared" si="74"/>
        <v>0</v>
      </c>
      <c r="AE131" s="476">
        <f t="shared" si="75"/>
        <v>0</v>
      </c>
      <c r="AF131" s="477">
        <f t="shared" si="76"/>
        <v>0</v>
      </c>
      <c r="AG131" s="6"/>
      <c r="AH131" s="6"/>
      <c r="AI131" s="6"/>
      <c r="AJ131" s="6"/>
      <c r="AK131" s="6"/>
      <c r="AL131" s="6"/>
      <c r="AM131" s="6"/>
      <c r="AN131" s="6"/>
      <c r="AO131" s="6"/>
      <c r="AP131" s="6"/>
      <c r="AQ131" s="6"/>
      <c r="AR131" s="6"/>
      <c r="AW131" s="6"/>
      <c r="BA131"/>
      <c r="BE131"/>
    </row>
    <row r="132" spans="1:57" ht="145">
      <c r="A132" s="152" t="s">
        <v>77</v>
      </c>
      <c r="B132" s="152" t="s">
        <v>54</v>
      </c>
      <c r="C132" s="166" t="s">
        <v>94</v>
      </c>
      <c r="D132" s="168">
        <v>45</v>
      </c>
      <c r="E132" s="478">
        <f t="shared" si="49"/>
        <v>0</v>
      </c>
      <c r="F132" s="476">
        <f t="shared" si="50"/>
        <v>3</v>
      </c>
      <c r="G132" s="476">
        <f t="shared" si="57"/>
        <v>0</v>
      </c>
      <c r="H132" s="476">
        <f t="shared" si="58"/>
        <v>0</v>
      </c>
      <c r="I132" s="476">
        <f t="shared" si="59"/>
        <v>0</v>
      </c>
      <c r="J132" s="476">
        <f t="shared" si="60"/>
        <v>0</v>
      </c>
      <c r="K132" s="477">
        <f t="shared" si="61"/>
        <v>0</v>
      </c>
      <c r="L132" s="476">
        <f t="shared" si="51"/>
        <v>0</v>
      </c>
      <c r="M132" s="476">
        <f t="shared" si="52"/>
        <v>0</v>
      </c>
      <c r="N132" s="476">
        <f t="shared" si="62"/>
        <v>0</v>
      </c>
      <c r="O132" s="476">
        <f t="shared" si="63"/>
        <v>0</v>
      </c>
      <c r="P132" s="476">
        <f t="shared" si="64"/>
        <v>0</v>
      </c>
      <c r="Q132" s="476">
        <f t="shared" si="65"/>
        <v>0</v>
      </c>
      <c r="R132" s="477">
        <f t="shared" si="66"/>
        <v>0</v>
      </c>
      <c r="S132" s="478">
        <f t="shared" si="53"/>
        <v>0</v>
      </c>
      <c r="T132" s="476">
        <f t="shared" si="54"/>
        <v>0</v>
      </c>
      <c r="U132" s="476">
        <f t="shared" si="67"/>
        <v>0</v>
      </c>
      <c r="V132" s="476">
        <f t="shared" si="68"/>
        <v>0</v>
      </c>
      <c r="W132" s="476">
        <f t="shared" si="69"/>
        <v>0</v>
      </c>
      <c r="X132" s="476">
        <f t="shared" si="70"/>
        <v>0</v>
      </c>
      <c r="Y132" s="477">
        <f t="shared" si="71"/>
        <v>0</v>
      </c>
      <c r="Z132" s="478">
        <f t="shared" si="55"/>
        <v>0</v>
      </c>
      <c r="AA132" s="476">
        <f t="shared" si="56"/>
        <v>0</v>
      </c>
      <c r="AB132" s="476">
        <f t="shared" si="72"/>
        <v>0</v>
      </c>
      <c r="AC132" s="476">
        <f t="shared" si="73"/>
        <v>0</v>
      </c>
      <c r="AD132" s="476">
        <f t="shared" si="74"/>
        <v>0</v>
      </c>
      <c r="AE132" s="476">
        <f t="shared" si="75"/>
        <v>0</v>
      </c>
      <c r="AF132" s="477">
        <f t="shared" si="76"/>
        <v>0</v>
      </c>
      <c r="AG132" s="6"/>
      <c r="AH132" s="6"/>
      <c r="AI132" s="6"/>
      <c r="AJ132" s="6"/>
      <c r="AK132" s="6"/>
      <c r="AL132" s="6"/>
      <c r="AM132" s="6"/>
      <c r="AN132" s="6"/>
      <c r="AO132" s="6"/>
      <c r="AP132" s="6"/>
      <c r="AQ132" s="6"/>
      <c r="AR132" s="6"/>
      <c r="AW132" s="6"/>
      <c r="BA132"/>
      <c r="BE132"/>
    </row>
    <row r="133" spans="1:57" ht="145">
      <c r="A133" s="152" t="s">
        <v>77</v>
      </c>
      <c r="B133" s="152" t="s">
        <v>54</v>
      </c>
      <c r="C133" s="166" t="s">
        <v>95</v>
      </c>
      <c r="D133" s="168">
        <v>46</v>
      </c>
      <c r="E133" s="478">
        <f t="shared" si="49"/>
        <v>0</v>
      </c>
      <c r="F133" s="476">
        <f t="shared" si="50"/>
        <v>0</v>
      </c>
      <c r="G133" s="476">
        <f t="shared" si="57"/>
        <v>2</v>
      </c>
      <c r="H133" s="476">
        <f t="shared" si="58"/>
        <v>0</v>
      </c>
      <c r="I133" s="476">
        <f t="shared" si="59"/>
        <v>0</v>
      </c>
      <c r="J133" s="476">
        <f t="shared" si="60"/>
        <v>0</v>
      </c>
      <c r="K133" s="477">
        <f t="shared" si="61"/>
        <v>0</v>
      </c>
      <c r="L133" s="476">
        <f t="shared" si="51"/>
        <v>0</v>
      </c>
      <c r="M133" s="476">
        <f t="shared" si="52"/>
        <v>0</v>
      </c>
      <c r="N133" s="476">
        <f t="shared" si="62"/>
        <v>0</v>
      </c>
      <c r="O133" s="476">
        <f t="shared" si="63"/>
        <v>0</v>
      </c>
      <c r="P133" s="476">
        <f t="shared" si="64"/>
        <v>0</v>
      </c>
      <c r="Q133" s="476">
        <f t="shared" si="65"/>
        <v>0</v>
      </c>
      <c r="R133" s="477">
        <f t="shared" si="66"/>
        <v>0</v>
      </c>
      <c r="S133" s="478">
        <f t="shared" si="53"/>
        <v>0</v>
      </c>
      <c r="T133" s="476">
        <f t="shared" si="54"/>
        <v>0</v>
      </c>
      <c r="U133" s="476">
        <f t="shared" si="67"/>
        <v>0</v>
      </c>
      <c r="V133" s="476">
        <f t="shared" si="68"/>
        <v>0</v>
      </c>
      <c r="W133" s="476">
        <f t="shared" si="69"/>
        <v>0</v>
      </c>
      <c r="X133" s="476">
        <f t="shared" si="70"/>
        <v>0</v>
      </c>
      <c r="Y133" s="477">
        <f t="shared" si="71"/>
        <v>0</v>
      </c>
      <c r="Z133" s="478">
        <f t="shared" si="55"/>
        <v>0</v>
      </c>
      <c r="AA133" s="476">
        <f t="shared" si="56"/>
        <v>0</v>
      </c>
      <c r="AB133" s="476">
        <f t="shared" si="72"/>
        <v>0</v>
      </c>
      <c r="AC133" s="476">
        <f t="shared" si="73"/>
        <v>0</v>
      </c>
      <c r="AD133" s="476">
        <f t="shared" si="74"/>
        <v>0</v>
      </c>
      <c r="AE133" s="476">
        <f t="shared" si="75"/>
        <v>0</v>
      </c>
      <c r="AF133" s="477">
        <f t="shared" si="76"/>
        <v>0</v>
      </c>
      <c r="AG133" s="6"/>
      <c r="AH133" s="6"/>
      <c r="AI133" s="6"/>
      <c r="AJ133" s="6"/>
      <c r="AK133" s="6"/>
      <c r="AL133" s="6"/>
      <c r="AM133" s="6"/>
      <c r="AN133" s="6"/>
      <c r="AO133" s="6"/>
      <c r="AP133" s="6"/>
      <c r="AQ133" s="6"/>
      <c r="AR133" s="6"/>
      <c r="AW133" s="6"/>
      <c r="BA133"/>
      <c r="BE133"/>
    </row>
    <row r="134" spans="1:57" ht="203">
      <c r="A134" s="152" t="s">
        <v>96</v>
      </c>
      <c r="B134" s="152" t="s">
        <v>39</v>
      </c>
      <c r="C134" s="166" t="s">
        <v>97</v>
      </c>
      <c r="D134" s="168">
        <v>47</v>
      </c>
      <c r="E134" s="478">
        <f t="shared" si="49"/>
        <v>0</v>
      </c>
      <c r="F134" s="476">
        <f t="shared" si="50"/>
        <v>0</v>
      </c>
      <c r="G134" s="476">
        <f t="shared" si="57"/>
        <v>0</v>
      </c>
      <c r="H134" s="476">
        <f t="shared" si="58"/>
        <v>0</v>
      </c>
      <c r="I134" s="476">
        <f t="shared" si="59"/>
        <v>1</v>
      </c>
      <c r="J134" s="476">
        <f t="shared" si="60"/>
        <v>1</v>
      </c>
      <c r="K134" s="477">
        <f t="shared" si="61"/>
        <v>0</v>
      </c>
      <c r="L134" s="476">
        <f t="shared" si="51"/>
        <v>0</v>
      </c>
      <c r="M134" s="476">
        <f t="shared" si="52"/>
        <v>0</v>
      </c>
      <c r="N134" s="476">
        <f t="shared" si="62"/>
        <v>2</v>
      </c>
      <c r="O134" s="476">
        <f t="shared" si="63"/>
        <v>2</v>
      </c>
      <c r="P134" s="476">
        <f t="shared" si="64"/>
        <v>0</v>
      </c>
      <c r="Q134" s="476">
        <f t="shared" si="65"/>
        <v>0</v>
      </c>
      <c r="R134" s="477">
        <f t="shared" si="66"/>
        <v>0</v>
      </c>
      <c r="S134" s="478">
        <f t="shared" si="53"/>
        <v>0</v>
      </c>
      <c r="T134" s="476">
        <f t="shared" si="54"/>
        <v>0</v>
      </c>
      <c r="U134" s="476">
        <f t="shared" si="67"/>
        <v>0</v>
      </c>
      <c r="V134" s="476">
        <f t="shared" si="68"/>
        <v>2</v>
      </c>
      <c r="W134" s="476">
        <f t="shared" si="69"/>
        <v>0</v>
      </c>
      <c r="X134" s="476">
        <f t="shared" si="70"/>
        <v>0</v>
      </c>
      <c r="Y134" s="477">
        <f t="shared" si="71"/>
        <v>0</v>
      </c>
      <c r="Z134" s="478">
        <f t="shared" si="55"/>
        <v>0</v>
      </c>
      <c r="AA134" s="476">
        <f t="shared" si="56"/>
        <v>0</v>
      </c>
      <c r="AB134" s="476">
        <f t="shared" si="72"/>
        <v>0</v>
      </c>
      <c r="AC134" s="476">
        <f t="shared" si="73"/>
        <v>0</v>
      </c>
      <c r="AD134" s="476">
        <f t="shared" si="74"/>
        <v>0</v>
      </c>
      <c r="AE134" s="476">
        <f t="shared" si="75"/>
        <v>0</v>
      </c>
      <c r="AF134" s="477">
        <f t="shared" si="76"/>
        <v>0</v>
      </c>
      <c r="AG134" s="6"/>
      <c r="AH134" s="6"/>
      <c r="AI134" s="6"/>
      <c r="AJ134" s="6"/>
      <c r="AK134" s="6"/>
      <c r="AL134" s="6"/>
      <c r="AM134" s="6"/>
      <c r="AN134" s="6"/>
      <c r="AO134" s="6"/>
      <c r="AP134" s="6"/>
      <c r="AQ134" s="6"/>
      <c r="AR134" s="6"/>
      <c r="AW134" s="6"/>
      <c r="BA134"/>
      <c r="BE134"/>
    </row>
    <row r="135" spans="1:57" ht="203">
      <c r="A135" s="152" t="s">
        <v>96</v>
      </c>
      <c r="B135" s="152" t="s">
        <v>39</v>
      </c>
      <c r="C135" s="166" t="s">
        <v>98</v>
      </c>
      <c r="D135" s="168">
        <v>48</v>
      </c>
      <c r="E135" s="478">
        <f t="shared" si="49"/>
        <v>0</v>
      </c>
      <c r="F135" s="476">
        <f t="shared" si="50"/>
        <v>0</v>
      </c>
      <c r="G135" s="476">
        <f t="shared" si="57"/>
        <v>2</v>
      </c>
      <c r="H135" s="476">
        <f t="shared" si="58"/>
        <v>0</v>
      </c>
      <c r="I135" s="476">
        <f t="shared" si="59"/>
        <v>0</v>
      </c>
      <c r="J135" s="476">
        <f t="shared" si="60"/>
        <v>0</v>
      </c>
      <c r="K135" s="477">
        <f t="shared" si="61"/>
        <v>0</v>
      </c>
      <c r="L135" s="476">
        <f t="shared" si="51"/>
        <v>0</v>
      </c>
      <c r="M135" s="476">
        <f t="shared" si="52"/>
        <v>0</v>
      </c>
      <c r="N135" s="476">
        <f t="shared" si="62"/>
        <v>0</v>
      </c>
      <c r="O135" s="476">
        <f t="shared" si="63"/>
        <v>2</v>
      </c>
      <c r="P135" s="476">
        <f t="shared" si="64"/>
        <v>0</v>
      </c>
      <c r="Q135" s="476">
        <f t="shared" si="65"/>
        <v>0</v>
      </c>
      <c r="R135" s="477">
        <f t="shared" si="66"/>
        <v>0</v>
      </c>
      <c r="S135" s="478">
        <f t="shared" si="53"/>
        <v>0</v>
      </c>
      <c r="T135" s="476">
        <f t="shared" si="54"/>
        <v>0</v>
      </c>
      <c r="U135" s="476">
        <f t="shared" si="67"/>
        <v>0</v>
      </c>
      <c r="V135" s="476">
        <f t="shared" si="68"/>
        <v>2</v>
      </c>
      <c r="W135" s="476">
        <f t="shared" si="69"/>
        <v>0</v>
      </c>
      <c r="X135" s="476">
        <f t="shared" si="70"/>
        <v>0</v>
      </c>
      <c r="Y135" s="477">
        <f t="shared" si="71"/>
        <v>0</v>
      </c>
      <c r="Z135" s="478">
        <f t="shared" si="55"/>
        <v>0</v>
      </c>
      <c r="AA135" s="476">
        <f t="shared" si="56"/>
        <v>0</v>
      </c>
      <c r="AB135" s="476">
        <f t="shared" si="72"/>
        <v>0</v>
      </c>
      <c r="AC135" s="476">
        <f t="shared" si="73"/>
        <v>0</v>
      </c>
      <c r="AD135" s="476">
        <f t="shared" si="74"/>
        <v>0</v>
      </c>
      <c r="AE135" s="476">
        <f t="shared" si="75"/>
        <v>0</v>
      </c>
      <c r="AF135" s="477">
        <f t="shared" si="76"/>
        <v>0</v>
      </c>
      <c r="AG135" s="6"/>
      <c r="AH135" s="6"/>
      <c r="AI135" s="6"/>
      <c r="AJ135" s="6"/>
      <c r="AK135" s="6"/>
      <c r="AL135" s="6"/>
      <c r="AM135" s="6"/>
      <c r="AN135" s="6"/>
      <c r="AO135" s="6"/>
      <c r="AP135" s="6"/>
      <c r="AQ135" s="6"/>
      <c r="AR135" s="6"/>
      <c r="AW135" s="6"/>
      <c r="BA135"/>
      <c r="BE135"/>
    </row>
    <row r="136" spans="1:57" ht="203">
      <c r="A136" s="152" t="s">
        <v>96</v>
      </c>
      <c r="B136" s="152" t="s">
        <v>39</v>
      </c>
      <c r="C136" s="166" t="s">
        <v>99</v>
      </c>
      <c r="D136" s="168">
        <v>49</v>
      </c>
      <c r="E136" s="478">
        <f t="shared" si="49"/>
        <v>0</v>
      </c>
      <c r="F136" s="476">
        <f t="shared" si="50"/>
        <v>3</v>
      </c>
      <c r="G136" s="476">
        <f t="shared" si="57"/>
        <v>0</v>
      </c>
      <c r="H136" s="476">
        <f t="shared" si="58"/>
        <v>0</v>
      </c>
      <c r="I136" s="476">
        <f t="shared" si="59"/>
        <v>0</v>
      </c>
      <c r="J136" s="476">
        <f t="shared" si="60"/>
        <v>0</v>
      </c>
      <c r="K136" s="477">
        <f t="shared" si="61"/>
        <v>0</v>
      </c>
      <c r="L136" s="476">
        <f t="shared" si="51"/>
        <v>0</v>
      </c>
      <c r="M136" s="476">
        <f t="shared" si="52"/>
        <v>0</v>
      </c>
      <c r="N136" s="476">
        <f t="shared" si="62"/>
        <v>0</v>
      </c>
      <c r="O136" s="476">
        <f t="shared" si="63"/>
        <v>0</v>
      </c>
      <c r="P136" s="476">
        <f t="shared" si="64"/>
        <v>0</v>
      </c>
      <c r="Q136" s="476">
        <f t="shared" si="65"/>
        <v>0</v>
      </c>
      <c r="R136" s="477">
        <f t="shared" si="66"/>
        <v>0</v>
      </c>
      <c r="S136" s="478">
        <f t="shared" si="53"/>
        <v>0</v>
      </c>
      <c r="T136" s="476">
        <f t="shared" si="54"/>
        <v>0</v>
      </c>
      <c r="U136" s="476">
        <f t="shared" si="67"/>
        <v>0</v>
      </c>
      <c r="V136" s="476">
        <f t="shared" si="68"/>
        <v>0</v>
      </c>
      <c r="W136" s="476">
        <f t="shared" si="69"/>
        <v>0</v>
      </c>
      <c r="X136" s="476">
        <f t="shared" si="70"/>
        <v>0</v>
      </c>
      <c r="Y136" s="477">
        <f t="shared" si="71"/>
        <v>0</v>
      </c>
      <c r="Z136" s="478">
        <f t="shared" si="55"/>
        <v>0</v>
      </c>
      <c r="AA136" s="476">
        <f t="shared" si="56"/>
        <v>0</v>
      </c>
      <c r="AB136" s="476">
        <f t="shared" si="72"/>
        <v>0</v>
      </c>
      <c r="AC136" s="476">
        <f t="shared" si="73"/>
        <v>0</v>
      </c>
      <c r="AD136" s="476">
        <f t="shared" si="74"/>
        <v>0</v>
      </c>
      <c r="AE136" s="476">
        <f t="shared" si="75"/>
        <v>0</v>
      </c>
      <c r="AF136" s="477">
        <f t="shared" si="76"/>
        <v>0</v>
      </c>
      <c r="AG136" s="6"/>
      <c r="AH136" s="6"/>
      <c r="AI136" s="6"/>
      <c r="AJ136" s="6"/>
      <c r="AK136" s="6"/>
      <c r="AL136" s="6"/>
      <c r="AM136" s="6"/>
      <c r="AN136" s="6"/>
      <c r="AO136" s="6"/>
      <c r="AP136" s="6"/>
      <c r="AQ136" s="6"/>
      <c r="AR136" s="6"/>
      <c r="AW136" s="6"/>
      <c r="BA136"/>
      <c r="BE136"/>
    </row>
    <row r="137" spans="1:57" ht="203">
      <c r="A137" s="152" t="s">
        <v>96</v>
      </c>
      <c r="B137" s="152" t="s">
        <v>39</v>
      </c>
      <c r="C137" s="166" t="s">
        <v>100</v>
      </c>
      <c r="D137" s="168">
        <v>50</v>
      </c>
      <c r="E137" s="478">
        <f t="shared" si="49"/>
        <v>0</v>
      </c>
      <c r="F137" s="476">
        <f t="shared" si="50"/>
        <v>0</v>
      </c>
      <c r="G137" s="476">
        <f t="shared" si="57"/>
        <v>2</v>
      </c>
      <c r="H137" s="476">
        <f t="shared" si="58"/>
        <v>0</v>
      </c>
      <c r="I137" s="476">
        <f t="shared" si="59"/>
        <v>0</v>
      </c>
      <c r="J137" s="476">
        <f t="shared" si="60"/>
        <v>1</v>
      </c>
      <c r="K137" s="477">
        <f t="shared" si="61"/>
        <v>1</v>
      </c>
      <c r="L137" s="476">
        <f t="shared" si="51"/>
        <v>0</v>
      </c>
      <c r="M137" s="476">
        <f t="shared" si="52"/>
        <v>0</v>
      </c>
      <c r="N137" s="476">
        <f t="shared" si="62"/>
        <v>0</v>
      </c>
      <c r="O137" s="476">
        <f t="shared" si="63"/>
        <v>0</v>
      </c>
      <c r="P137" s="476">
        <f t="shared" si="64"/>
        <v>0</v>
      </c>
      <c r="Q137" s="476">
        <f t="shared" si="65"/>
        <v>0</v>
      </c>
      <c r="R137" s="477">
        <f t="shared" si="66"/>
        <v>0</v>
      </c>
      <c r="S137" s="478">
        <f t="shared" si="53"/>
        <v>0</v>
      </c>
      <c r="T137" s="476">
        <f t="shared" si="54"/>
        <v>0</v>
      </c>
      <c r="U137" s="476">
        <f t="shared" si="67"/>
        <v>0</v>
      </c>
      <c r="V137" s="476">
        <f t="shared" si="68"/>
        <v>0</v>
      </c>
      <c r="W137" s="476">
        <f t="shared" si="69"/>
        <v>0</v>
      </c>
      <c r="X137" s="476">
        <f t="shared" si="70"/>
        <v>0</v>
      </c>
      <c r="Y137" s="477">
        <f t="shared" si="71"/>
        <v>0</v>
      </c>
      <c r="Z137" s="478">
        <f t="shared" si="55"/>
        <v>0</v>
      </c>
      <c r="AA137" s="476">
        <f t="shared" si="56"/>
        <v>0</v>
      </c>
      <c r="AB137" s="476">
        <f t="shared" si="72"/>
        <v>0</v>
      </c>
      <c r="AC137" s="476">
        <f t="shared" si="73"/>
        <v>0</v>
      </c>
      <c r="AD137" s="476">
        <f t="shared" si="74"/>
        <v>0</v>
      </c>
      <c r="AE137" s="476">
        <f t="shared" si="75"/>
        <v>0</v>
      </c>
      <c r="AF137" s="477">
        <f t="shared" si="76"/>
        <v>0</v>
      </c>
      <c r="AG137" s="6"/>
      <c r="AH137" s="6"/>
      <c r="AI137" s="6"/>
      <c r="AJ137" s="6"/>
      <c r="AK137" s="6"/>
      <c r="AL137" s="6"/>
      <c r="AM137" s="6"/>
      <c r="AN137" s="6"/>
      <c r="AO137" s="6"/>
      <c r="AP137" s="6"/>
      <c r="AQ137" s="6"/>
      <c r="AR137" s="6"/>
      <c r="AW137" s="6"/>
      <c r="BA137"/>
      <c r="BE137"/>
    </row>
    <row r="138" spans="1:57" ht="203">
      <c r="A138" s="152" t="s">
        <v>96</v>
      </c>
      <c r="B138" s="152" t="s">
        <v>39</v>
      </c>
      <c r="C138" s="166" t="s">
        <v>101</v>
      </c>
      <c r="D138" s="168">
        <v>51</v>
      </c>
      <c r="E138" s="478">
        <f t="shared" si="49"/>
        <v>0</v>
      </c>
      <c r="F138" s="476">
        <f t="shared" si="50"/>
        <v>3</v>
      </c>
      <c r="G138" s="476">
        <f t="shared" si="57"/>
        <v>0</v>
      </c>
      <c r="H138" s="476">
        <f t="shared" si="58"/>
        <v>0</v>
      </c>
      <c r="I138" s="476">
        <f t="shared" si="59"/>
        <v>0</v>
      </c>
      <c r="J138" s="476">
        <f t="shared" si="60"/>
        <v>0</v>
      </c>
      <c r="K138" s="477">
        <f t="shared" si="61"/>
        <v>0</v>
      </c>
      <c r="L138" s="476">
        <f t="shared" si="51"/>
        <v>0</v>
      </c>
      <c r="M138" s="476">
        <f t="shared" si="52"/>
        <v>0</v>
      </c>
      <c r="N138" s="476">
        <f t="shared" si="62"/>
        <v>0</v>
      </c>
      <c r="O138" s="476">
        <f t="shared" si="63"/>
        <v>0</v>
      </c>
      <c r="P138" s="476">
        <f t="shared" si="64"/>
        <v>0</v>
      </c>
      <c r="Q138" s="476">
        <f t="shared" si="65"/>
        <v>0</v>
      </c>
      <c r="R138" s="477">
        <f t="shared" si="66"/>
        <v>0</v>
      </c>
      <c r="S138" s="478">
        <f t="shared" si="53"/>
        <v>0</v>
      </c>
      <c r="T138" s="476">
        <f t="shared" si="54"/>
        <v>0</v>
      </c>
      <c r="U138" s="476">
        <f t="shared" si="67"/>
        <v>0</v>
      </c>
      <c r="V138" s="476">
        <f t="shared" si="68"/>
        <v>0</v>
      </c>
      <c r="W138" s="476">
        <f t="shared" si="69"/>
        <v>0</v>
      </c>
      <c r="X138" s="476">
        <f t="shared" si="70"/>
        <v>0</v>
      </c>
      <c r="Y138" s="477">
        <f t="shared" si="71"/>
        <v>0</v>
      </c>
      <c r="Z138" s="478">
        <f t="shared" si="55"/>
        <v>0</v>
      </c>
      <c r="AA138" s="476">
        <f t="shared" si="56"/>
        <v>0</v>
      </c>
      <c r="AB138" s="476">
        <f t="shared" si="72"/>
        <v>0</v>
      </c>
      <c r="AC138" s="476">
        <f t="shared" si="73"/>
        <v>0</v>
      </c>
      <c r="AD138" s="476">
        <f t="shared" si="74"/>
        <v>0</v>
      </c>
      <c r="AE138" s="476">
        <f t="shared" si="75"/>
        <v>0</v>
      </c>
      <c r="AF138" s="477">
        <f t="shared" si="76"/>
        <v>0</v>
      </c>
      <c r="AG138" s="6"/>
      <c r="AH138" s="6"/>
      <c r="AI138" s="6"/>
      <c r="AJ138" s="6"/>
      <c r="AK138" s="6"/>
      <c r="AL138" s="6"/>
      <c r="AM138" s="6"/>
      <c r="AN138" s="6"/>
      <c r="AO138" s="6"/>
      <c r="AP138" s="6"/>
      <c r="AQ138" s="6"/>
      <c r="AR138" s="6"/>
      <c r="AW138" s="6"/>
      <c r="BA138"/>
      <c r="BE138"/>
    </row>
    <row r="139" spans="1:57" ht="203">
      <c r="A139" s="152" t="s">
        <v>96</v>
      </c>
      <c r="B139" s="152" t="s">
        <v>39</v>
      </c>
      <c r="C139" s="166" t="s">
        <v>102</v>
      </c>
      <c r="D139" s="168">
        <v>52</v>
      </c>
      <c r="E139" s="478">
        <f t="shared" si="49"/>
        <v>0</v>
      </c>
      <c r="F139" s="476">
        <f t="shared" si="50"/>
        <v>2</v>
      </c>
      <c r="G139" s="476">
        <f t="shared" si="57"/>
        <v>0</v>
      </c>
      <c r="H139" s="476">
        <f t="shared" si="58"/>
        <v>0</v>
      </c>
      <c r="I139" s="476">
        <f t="shared" si="59"/>
        <v>1</v>
      </c>
      <c r="J139" s="476">
        <f t="shared" si="60"/>
        <v>1</v>
      </c>
      <c r="K139" s="477">
        <f t="shared" si="61"/>
        <v>0</v>
      </c>
      <c r="L139" s="476">
        <f t="shared" si="51"/>
        <v>0</v>
      </c>
      <c r="M139" s="476">
        <f t="shared" si="52"/>
        <v>0</v>
      </c>
      <c r="N139" s="476">
        <f t="shared" si="62"/>
        <v>0</v>
      </c>
      <c r="O139" s="476">
        <f t="shared" si="63"/>
        <v>0</v>
      </c>
      <c r="P139" s="476">
        <f t="shared" si="64"/>
        <v>0</v>
      </c>
      <c r="Q139" s="476">
        <f t="shared" si="65"/>
        <v>0</v>
      </c>
      <c r="R139" s="477">
        <f t="shared" si="66"/>
        <v>0</v>
      </c>
      <c r="S139" s="478">
        <f t="shared" si="53"/>
        <v>0</v>
      </c>
      <c r="T139" s="476">
        <f t="shared" si="54"/>
        <v>0</v>
      </c>
      <c r="U139" s="476">
        <f t="shared" si="67"/>
        <v>0</v>
      </c>
      <c r="V139" s="476">
        <f t="shared" si="68"/>
        <v>0</v>
      </c>
      <c r="W139" s="476">
        <f t="shared" si="69"/>
        <v>0</v>
      </c>
      <c r="X139" s="476">
        <f t="shared" si="70"/>
        <v>0</v>
      </c>
      <c r="Y139" s="477">
        <f t="shared" si="71"/>
        <v>0</v>
      </c>
      <c r="Z139" s="478">
        <f t="shared" si="55"/>
        <v>0</v>
      </c>
      <c r="AA139" s="476">
        <f t="shared" si="56"/>
        <v>0</v>
      </c>
      <c r="AB139" s="476">
        <f t="shared" si="72"/>
        <v>0</v>
      </c>
      <c r="AC139" s="476">
        <f t="shared" si="73"/>
        <v>0</v>
      </c>
      <c r="AD139" s="476">
        <f t="shared" si="74"/>
        <v>0</v>
      </c>
      <c r="AE139" s="476">
        <f t="shared" si="75"/>
        <v>0</v>
      </c>
      <c r="AF139" s="477">
        <f t="shared" si="76"/>
        <v>0</v>
      </c>
      <c r="AG139" s="6"/>
      <c r="AH139" s="6"/>
      <c r="AI139" s="6"/>
      <c r="AJ139" s="6"/>
      <c r="AK139" s="6"/>
      <c r="AL139" s="6"/>
      <c r="AM139" s="6"/>
      <c r="AN139" s="6"/>
      <c r="AO139" s="6"/>
      <c r="AP139" s="6"/>
      <c r="AQ139" s="6"/>
      <c r="AR139" s="6"/>
      <c r="AW139" s="6"/>
      <c r="BA139"/>
      <c r="BE139"/>
    </row>
    <row r="140" spans="1:57" ht="203">
      <c r="A140" s="152" t="s">
        <v>96</v>
      </c>
      <c r="B140" s="152" t="s">
        <v>39</v>
      </c>
      <c r="C140" s="166" t="s">
        <v>103</v>
      </c>
      <c r="D140" s="168">
        <v>53</v>
      </c>
      <c r="E140" s="478">
        <f t="shared" si="49"/>
        <v>0</v>
      </c>
      <c r="F140" s="476">
        <f t="shared" si="50"/>
        <v>2</v>
      </c>
      <c r="G140" s="476">
        <f t="shared" si="57"/>
        <v>0</v>
      </c>
      <c r="H140" s="476">
        <f t="shared" si="58"/>
        <v>2</v>
      </c>
      <c r="I140" s="476">
        <f t="shared" si="59"/>
        <v>0</v>
      </c>
      <c r="J140" s="476">
        <f t="shared" si="60"/>
        <v>0</v>
      </c>
      <c r="K140" s="477">
        <f t="shared" si="61"/>
        <v>0</v>
      </c>
      <c r="L140" s="476">
        <f t="shared" si="51"/>
        <v>0</v>
      </c>
      <c r="M140" s="476">
        <f t="shared" si="52"/>
        <v>0</v>
      </c>
      <c r="N140" s="476">
        <f t="shared" si="62"/>
        <v>0</v>
      </c>
      <c r="O140" s="476">
        <f t="shared" si="63"/>
        <v>2</v>
      </c>
      <c r="P140" s="476">
        <f t="shared" si="64"/>
        <v>0</v>
      </c>
      <c r="Q140" s="476">
        <f t="shared" si="65"/>
        <v>0</v>
      </c>
      <c r="R140" s="477">
        <f t="shared" si="66"/>
        <v>0</v>
      </c>
      <c r="S140" s="478">
        <f t="shared" si="53"/>
        <v>0</v>
      </c>
      <c r="T140" s="476">
        <f t="shared" si="54"/>
        <v>0</v>
      </c>
      <c r="U140" s="476">
        <f t="shared" si="67"/>
        <v>0</v>
      </c>
      <c r="V140" s="476">
        <f t="shared" si="68"/>
        <v>0</v>
      </c>
      <c r="W140" s="476">
        <f t="shared" si="69"/>
        <v>0</v>
      </c>
      <c r="X140" s="476">
        <f t="shared" si="70"/>
        <v>0</v>
      </c>
      <c r="Y140" s="477">
        <f t="shared" si="71"/>
        <v>0</v>
      </c>
      <c r="Z140" s="478">
        <f t="shared" si="55"/>
        <v>0</v>
      </c>
      <c r="AA140" s="476">
        <f t="shared" si="56"/>
        <v>0</v>
      </c>
      <c r="AB140" s="476">
        <f t="shared" si="72"/>
        <v>0</v>
      </c>
      <c r="AC140" s="476">
        <f t="shared" si="73"/>
        <v>0</v>
      </c>
      <c r="AD140" s="476">
        <f t="shared" si="74"/>
        <v>0</v>
      </c>
      <c r="AE140" s="476">
        <f t="shared" si="75"/>
        <v>0</v>
      </c>
      <c r="AF140" s="477">
        <f t="shared" si="76"/>
        <v>0</v>
      </c>
      <c r="AG140" s="6"/>
      <c r="AH140" s="6"/>
      <c r="AI140" s="6"/>
      <c r="AJ140" s="6"/>
      <c r="AK140" s="6"/>
      <c r="AL140" s="6"/>
      <c r="AM140" s="6"/>
      <c r="AN140" s="6"/>
      <c r="AO140" s="6"/>
      <c r="AP140" s="6"/>
      <c r="AQ140" s="6"/>
      <c r="AR140" s="6"/>
      <c r="AW140" s="6"/>
      <c r="BA140"/>
      <c r="BE140"/>
    </row>
    <row r="141" spans="1:57" ht="203">
      <c r="A141" s="152" t="s">
        <v>96</v>
      </c>
      <c r="B141" s="152" t="s">
        <v>47</v>
      </c>
      <c r="C141" s="166" t="s">
        <v>104</v>
      </c>
      <c r="D141" s="168">
        <v>54</v>
      </c>
      <c r="E141" s="478">
        <f t="shared" si="49"/>
        <v>0</v>
      </c>
      <c r="F141" s="476">
        <f t="shared" si="50"/>
        <v>2</v>
      </c>
      <c r="G141" s="476">
        <f t="shared" si="57"/>
        <v>0</v>
      </c>
      <c r="H141" s="476">
        <f t="shared" si="58"/>
        <v>2</v>
      </c>
      <c r="I141" s="476">
        <f t="shared" si="59"/>
        <v>0</v>
      </c>
      <c r="J141" s="476">
        <f t="shared" si="60"/>
        <v>0</v>
      </c>
      <c r="K141" s="477">
        <f t="shared" si="61"/>
        <v>0</v>
      </c>
      <c r="L141" s="476">
        <f t="shared" si="51"/>
        <v>0</v>
      </c>
      <c r="M141" s="476">
        <f t="shared" si="52"/>
        <v>0</v>
      </c>
      <c r="N141" s="476">
        <f t="shared" si="62"/>
        <v>0</v>
      </c>
      <c r="O141" s="476">
        <f t="shared" si="63"/>
        <v>0</v>
      </c>
      <c r="P141" s="476">
        <f t="shared" si="64"/>
        <v>0</v>
      </c>
      <c r="Q141" s="476">
        <f t="shared" si="65"/>
        <v>0</v>
      </c>
      <c r="R141" s="477">
        <f t="shared" si="66"/>
        <v>0</v>
      </c>
      <c r="S141" s="478">
        <f t="shared" si="53"/>
        <v>0</v>
      </c>
      <c r="T141" s="476">
        <f t="shared" si="54"/>
        <v>0</v>
      </c>
      <c r="U141" s="476">
        <f t="shared" si="67"/>
        <v>0</v>
      </c>
      <c r="V141" s="476">
        <f t="shared" si="68"/>
        <v>0</v>
      </c>
      <c r="W141" s="476">
        <f t="shared" si="69"/>
        <v>0</v>
      </c>
      <c r="X141" s="476">
        <f t="shared" si="70"/>
        <v>0</v>
      </c>
      <c r="Y141" s="477">
        <f t="shared" si="71"/>
        <v>0</v>
      </c>
      <c r="Z141" s="478">
        <f t="shared" si="55"/>
        <v>0</v>
      </c>
      <c r="AA141" s="476">
        <f t="shared" si="56"/>
        <v>0</v>
      </c>
      <c r="AB141" s="476">
        <f t="shared" si="72"/>
        <v>0</v>
      </c>
      <c r="AC141" s="476">
        <f t="shared" si="73"/>
        <v>0</v>
      </c>
      <c r="AD141" s="476">
        <f t="shared" si="74"/>
        <v>0</v>
      </c>
      <c r="AE141" s="476">
        <f t="shared" si="75"/>
        <v>0</v>
      </c>
      <c r="AF141" s="477">
        <f t="shared" si="76"/>
        <v>0</v>
      </c>
      <c r="AG141" s="6"/>
      <c r="AH141" s="6"/>
      <c r="AI141" s="6"/>
      <c r="AJ141" s="6"/>
      <c r="AK141" s="6"/>
      <c r="AL141" s="6"/>
      <c r="AM141" s="6"/>
      <c r="AN141" s="6"/>
      <c r="AO141" s="6"/>
      <c r="AP141" s="6"/>
      <c r="AQ141" s="6"/>
      <c r="AR141" s="6"/>
      <c r="AW141" s="6"/>
      <c r="BA141"/>
      <c r="BE141"/>
    </row>
    <row r="142" spans="1:57" ht="203">
      <c r="A142" s="152" t="s">
        <v>96</v>
      </c>
      <c r="B142" s="152" t="s">
        <v>47</v>
      </c>
      <c r="C142" s="166" t="s">
        <v>105</v>
      </c>
      <c r="D142" s="168">
        <v>55</v>
      </c>
      <c r="E142" s="478">
        <f t="shared" si="49"/>
        <v>0</v>
      </c>
      <c r="F142" s="476">
        <f t="shared" si="50"/>
        <v>2</v>
      </c>
      <c r="G142" s="476">
        <f t="shared" si="57"/>
        <v>0</v>
      </c>
      <c r="H142" s="476">
        <f t="shared" si="58"/>
        <v>2</v>
      </c>
      <c r="I142" s="476">
        <f t="shared" si="59"/>
        <v>0</v>
      </c>
      <c r="J142" s="476">
        <f t="shared" si="60"/>
        <v>0</v>
      </c>
      <c r="K142" s="477">
        <f t="shared" si="61"/>
        <v>0</v>
      </c>
      <c r="L142" s="476">
        <f t="shared" si="51"/>
        <v>0</v>
      </c>
      <c r="M142" s="476">
        <f t="shared" si="52"/>
        <v>0</v>
      </c>
      <c r="N142" s="476">
        <f t="shared" si="62"/>
        <v>0</v>
      </c>
      <c r="O142" s="476">
        <f t="shared" si="63"/>
        <v>0</v>
      </c>
      <c r="P142" s="476">
        <f t="shared" si="64"/>
        <v>0</v>
      </c>
      <c r="Q142" s="476">
        <f t="shared" si="65"/>
        <v>0</v>
      </c>
      <c r="R142" s="477">
        <f t="shared" si="66"/>
        <v>0</v>
      </c>
      <c r="S142" s="478">
        <f t="shared" si="53"/>
        <v>0</v>
      </c>
      <c r="T142" s="476">
        <f t="shared" si="54"/>
        <v>0</v>
      </c>
      <c r="U142" s="476">
        <f t="shared" si="67"/>
        <v>0</v>
      </c>
      <c r="V142" s="476">
        <f t="shared" si="68"/>
        <v>0</v>
      </c>
      <c r="W142" s="476">
        <f t="shared" si="69"/>
        <v>0</v>
      </c>
      <c r="X142" s="476">
        <f t="shared" si="70"/>
        <v>0</v>
      </c>
      <c r="Y142" s="477">
        <f t="shared" si="71"/>
        <v>0</v>
      </c>
      <c r="Z142" s="478">
        <f t="shared" si="55"/>
        <v>0</v>
      </c>
      <c r="AA142" s="476">
        <f t="shared" si="56"/>
        <v>0</v>
      </c>
      <c r="AB142" s="476">
        <f t="shared" si="72"/>
        <v>0</v>
      </c>
      <c r="AC142" s="476">
        <f t="shared" si="73"/>
        <v>0</v>
      </c>
      <c r="AD142" s="476">
        <f t="shared" si="74"/>
        <v>0</v>
      </c>
      <c r="AE142" s="476">
        <f t="shared" si="75"/>
        <v>0</v>
      </c>
      <c r="AF142" s="477">
        <f t="shared" si="76"/>
        <v>0</v>
      </c>
      <c r="AG142" s="6"/>
      <c r="AH142" s="6"/>
      <c r="AI142" s="6"/>
      <c r="AJ142" s="6"/>
      <c r="AK142" s="6"/>
      <c r="AL142" s="6"/>
      <c r="AM142" s="6"/>
      <c r="AN142" s="6"/>
      <c r="AO142" s="6"/>
      <c r="AP142" s="6"/>
      <c r="AQ142" s="6"/>
      <c r="AR142" s="6"/>
      <c r="AW142" s="6"/>
      <c r="BA142"/>
      <c r="BE142"/>
    </row>
    <row r="143" spans="1:57" ht="203">
      <c r="A143" s="152" t="s">
        <v>96</v>
      </c>
      <c r="B143" s="152" t="s">
        <v>47</v>
      </c>
      <c r="C143" s="166" t="s">
        <v>106</v>
      </c>
      <c r="D143" s="168">
        <v>56</v>
      </c>
      <c r="E143" s="478">
        <f t="shared" si="49"/>
        <v>0</v>
      </c>
      <c r="F143" s="476">
        <f t="shared" si="50"/>
        <v>2</v>
      </c>
      <c r="G143" s="476">
        <f t="shared" si="57"/>
        <v>0</v>
      </c>
      <c r="H143" s="476">
        <f t="shared" si="58"/>
        <v>0</v>
      </c>
      <c r="I143" s="476">
        <f t="shared" si="59"/>
        <v>0</v>
      </c>
      <c r="J143" s="476">
        <f t="shared" si="60"/>
        <v>1</v>
      </c>
      <c r="K143" s="477">
        <f t="shared" si="61"/>
        <v>1</v>
      </c>
      <c r="L143" s="476">
        <f t="shared" si="51"/>
        <v>0</v>
      </c>
      <c r="M143" s="476">
        <f t="shared" si="52"/>
        <v>0</v>
      </c>
      <c r="N143" s="476">
        <f t="shared" si="62"/>
        <v>0</v>
      </c>
      <c r="O143" s="476">
        <f t="shared" si="63"/>
        <v>0</v>
      </c>
      <c r="P143" s="476">
        <f t="shared" si="64"/>
        <v>0</v>
      </c>
      <c r="Q143" s="476">
        <f t="shared" si="65"/>
        <v>0</v>
      </c>
      <c r="R143" s="477">
        <f t="shared" si="66"/>
        <v>0</v>
      </c>
      <c r="S143" s="478">
        <f t="shared" si="53"/>
        <v>0</v>
      </c>
      <c r="T143" s="476">
        <f t="shared" si="54"/>
        <v>0</v>
      </c>
      <c r="U143" s="476">
        <f t="shared" si="67"/>
        <v>0</v>
      </c>
      <c r="V143" s="476">
        <f t="shared" si="68"/>
        <v>0</v>
      </c>
      <c r="W143" s="476">
        <f t="shared" si="69"/>
        <v>0</v>
      </c>
      <c r="X143" s="476">
        <f t="shared" si="70"/>
        <v>0</v>
      </c>
      <c r="Y143" s="477">
        <f t="shared" si="71"/>
        <v>0</v>
      </c>
      <c r="Z143" s="478">
        <f t="shared" si="55"/>
        <v>0</v>
      </c>
      <c r="AA143" s="476">
        <f t="shared" si="56"/>
        <v>0</v>
      </c>
      <c r="AB143" s="476">
        <f t="shared" si="72"/>
        <v>0</v>
      </c>
      <c r="AC143" s="476">
        <f t="shared" si="73"/>
        <v>0</v>
      </c>
      <c r="AD143" s="476">
        <f t="shared" si="74"/>
        <v>0</v>
      </c>
      <c r="AE143" s="476">
        <f t="shared" si="75"/>
        <v>0</v>
      </c>
      <c r="AF143" s="477">
        <f t="shared" si="76"/>
        <v>0</v>
      </c>
      <c r="AG143" s="6"/>
      <c r="AH143" s="6"/>
      <c r="AI143" s="6"/>
      <c r="AJ143" s="6"/>
      <c r="AK143" s="6"/>
      <c r="AL143" s="6"/>
      <c r="AM143" s="6"/>
      <c r="AN143" s="6"/>
      <c r="AO143" s="6"/>
      <c r="AP143" s="6"/>
      <c r="AQ143" s="6"/>
      <c r="AR143" s="6"/>
      <c r="AW143" s="6"/>
      <c r="BA143"/>
      <c r="BE143"/>
    </row>
    <row r="144" spans="1:57" ht="203">
      <c r="A144" s="152" t="s">
        <v>96</v>
      </c>
      <c r="B144" s="152" t="s">
        <v>47</v>
      </c>
      <c r="C144" s="166" t="s">
        <v>107</v>
      </c>
      <c r="D144" s="168">
        <v>57</v>
      </c>
      <c r="E144" s="478">
        <f t="shared" si="49"/>
        <v>0</v>
      </c>
      <c r="F144" s="476">
        <f t="shared" si="50"/>
        <v>2</v>
      </c>
      <c r="G144" s="476">
        <f t="shared" si="57"/>
        <v>0</v>
      </c>
      <c r="H144" s="476">
        <f t="shared" si="58"/>
        <v>0</v>
      </c>
      <c r="I144" s="476">
        <f t="shared" si="59"/>
        <v>0</v>
      </c>
      <c r="J144" s="476">
        <f t="shared" si="60"/>
        <v>1</v>
      </c>
      <c r="K144" s="477">
        <f t="shared" si="61"/>
        <v>1</v>
      </c>
      <c r="L144" s="476">
        <f t="shared" si="51"/>
        <v>0</v>
      </c>
      <c r="M144" s="476">
        <f t="shared" si="52"/>
        <v>0</v>
      </c>
      <c r="N144" s="476">
        <f t="shared" si="62"/>
        <v>0</v>
      </c>
      <c r="O144" s="476">
        <f t="shared" si="63"/>
        <v>0</v>
      </c>
      <c r="P144" s="476">
        <f t="shared" si="64"/>
        <v>0</v>
      </c>
      <c r="Q144" s="476">
        <f t="shared" si="65"/>
        <v>0</v>
      </c>
      <c r="R144" s="477">
        <f t="shared" si="66"/>
        <v>0</v>
      </c>
      <c r="S144" s="478">
        <f t="shared" si="53"/>
        <v>0</v>
      </c>
      <c r="T144" s="476">
        <f t="shared" si="54"/>
        <v>0</v>
      </c>
      <c r="U144" s="476">
        <f t="shared" si="67"/>
        <v>0</v>
      </c>
      <c r="V144" s="476">
        <f t="shared" si="68"/>
        <v>0</v>
      </c>
      <c r="W144" s="476">
        <f t="shared" si="69"/>
        <v>0</v>
      </c>
      <c r="X144" s="476">
        <f t="shared" si="70"/>
        <v>0</v>
      </c>
      <c r="Y144" s="477">
        <f t="shared" si="71"/>
        <v>0</v>
      </c>
      <c r="Z144" s="478">
        <f t="shared" si="55"/>
        <v>0</v>
      </c>
      <c r="AA144" s="476">
        <f t="shared" si="56"/>
        <v>0</v>
      </c>
      <c r="AB144" s="476">
        <f t="shared" si="72"/>
        <v>0</v>
      </c>
      <c r="AC144" s="476">
        <f t="shared" si="73"/>
        <v>0</v>
      </c>
      <c r="AD144" s="476">
        <f t="shared" si="74"/>
        <v>0</v>
      </c>
      <c r="AE144" s="476">
        <f t="shared" si="75"/>
        <v>0</v>
      </c>
      <c r="AF144" s="477">
        <f t="shared" si="76"/>
        <v>0</v>
      </c>
      <c r="AG144" s="6"/>
      <c r="AH144" s="6"/>
      <c r="AI144" s="6"/>
      <c r="AJ144" s="6"/>
      <c r="AK144" s="6"/>
      <c r="AL144" s="6"/>
      <c r="AM144" s="6"/>
      <c r="AN144" s="6"/>
      <c r="AO144" s="6"/>
      <c r="AP144" s="6"/>
      <c r="AQ144" s="6"/>
      <c r="AR144" s="6"/>
      <c r="AW144" s="6"/>
      <c r="BA144"/>
      <c r="BE144"/>
    </row>
    <row r="145" spans="1:57" ht="203">
      <c r="A145" s="152" t="s">
        <v>96</v>
      </c>
      <c r="B145" s="152" t="s">
        <v>47</v>
      </c>
      <c r="C145" s="166" t="s">
        <v>108</v>
      </c>
      <c r="D145" s="168">
        <v>58</v>
      </c>
      <c r="E145" s="478">
        <f t="shared" si="49"/>
        <v>0</v>
      </c>
      <c r="F145" s="476">
        <f t="shared" si="50"/>
        <v>2</v>
      </c>
      <c r="G145" s="476">
        <f t="shared" si="57"/>
        <v>0</v>
      </c>
      <c r="H145" s="476">
        <f t="shared" si="58"/>
        <v>0</v>
      </c>
      <c r="I145" s="476">
        <f t="shared" si="59"/>
        <v>0</v>
      </c>
      <c r="J145" s="476">
        <f t="shared" si="60"/>
        <v>2</v>
      </c>
      <c r="K145" s="477">
        <f t="shared" si="61"/>
        <v>0</v>
      </c>
      <c r="L145" s="476">
        <f t="shared" si="51"/>
        <v>0</v>
      </c>
      <c r="M145" s="476">
        <f t="shared" si="52"/>
        <v>0</v>
      </c>
      <c r="N145" s="476">
        <f t="shared" si="62"/>
        <v>0</v>
      </c>
      <c r="O145" s="476">
        <f t="shared" si="63"/>
        <v>0</v>
      </c>
      <c r="P145" s="476">
        <f t="shared" si="64"/>
        <v>0</v>
      </c>
      <c r="Q145" s="476">
        <f t="shared" si="65"/>
        <v>0</v>
      </c>
      <c r="R145" s="477">
        <f t="shared" si="66"/>
        <v>0</v>
      </c>
      <c r="S145" s="478">
        <f t="shared" si="53"/>
        <v>0</v>
      </c>
      <c r="T145" s="476">
        <f t="shared" si="54"/>
        <v>0</v>
      </c>
      <c r="U145" s="476">
        <f t="shared" si="67"/>
        <v>0</v>
      </c>
      <c r="V145" s="476">
        <f t="shared" si="68"/>
        <v>0</v>
      </c>
      <c r="W145" s="476">
        <f t="shared" si="69"/>
        <v>0</v>
      </c>
      <c r="X145" s="476">
        <f t="shared" si="70"/>
        <v>0</v>
      </c>
      <c r="Y145" s="477">
        <f t="shared" si="71"/>
        <v>0</v>
      </c>
      <c r="Z145" s="478">
        <f t="shared" si="55"/>
        <v>0</v>
      </c>
      <c r="AA145" s="476">
        <f t="shared" si="56"/>
        <v>0</v>
      </c>
      <c r="AB145" s="476">
        <f t="shared" si="72"/>
        <v>0</v>
      </c>
      <c r="AC145" s="476">
        <f t="shared" si="73"/>
        <v>0</v>
      </c>
      <c r="AD145" s="476">
        <f t="shared" si="74"/>
        <v>0</v>
      </c>
      <c r="AE145" s="476">
        <f t="shared" si="75"/>
        <v>0</v>
      </c>
      <c r="AF145" s="477">
        <f t="shared" si="76"/>
        <v>0</v>
      </c>
      <c r="AG145" s="6"/>
      <c r="AH145" s="6"/>
      <c r="AI145" s="6"/>
      <c r="AJ145" s="6"/>
      <c r="AK145" s="6"/>
      <c r="AL145" s="6"/>
      <c r="AM145" s="6"/>
      <c r="AN145" s="6"/>
      <c r="AO145" s="6"/>
      <c r="AP145" s="6"/>
      <c r="AQ145" s="6"/>
      <c r="AR145" s="6"/>
      <c r="AW145" s="6"/>
      <c r="BA145"/>
      <c r="BE145"/>
    </row>
    <row r="146" spans="1:57" ht="203">
      <c r="A146" s="152" t="s">
        <v>96</v>
      </c>
      <c r="B146" s="152" t="s">
        <v>47</v>
      </c>
      <c r="C146" s="166" t="s">
        <v>109</v>
      </c>
      <c r="D146" s="168">
        <v>59</v>
      </c>
      <c r="E146" s="478">
        <f t="shared" si="49"/>
        <v>0</v>
      </c>
      <c r="F146" s="476">
        <f t="shared" si="50"/>
        <v>2</v>
      </c>
      <c r="G146" s="476">
        <f t="shared" si="57"/>
        <v>0</v>
      </c>
      <c r="H146" s="476">
        <f t="shared" si="58"/>
        <v>0</v>
      </c>
      <c r="I146" s="476">
        <f t="shared" si="59"/>
        <v>0</v>
      </c>
      <c r="J146" s="476">
        <f t="shared" si="60"/>
        <v>2</v>
      </c>
      <c r="K146" s="477">
        <f t="shared" si="61"/>
        <v>0</v>
      </c>
      <c r="L146" s="476">
        <f t="shared" si="51"/>
        <v>0</v>
      </c>
      <c r="M146" s="476">
        <f t="shared" si="52"/>
        <v>0</v>
      </c>
      <c r="N146" s="476">
        <f t="shared" si="62"/>
        <v>0</v>
      </c>
      <c r="O146" s="476">
        <f t="shared" si="63"/>
        <v>0</v>
      </c>
      <c r="P146" s="476">
        <f t="shared" si="64"/>
        <v>0</v>
      </c>
      <c r="Q146" s="476">
        <f t="shared" si="65"/>
        <v>0</v>
      </c>
      <c r="R146" s="477">
        <f t="shared" si="66"/>
        <v>0</v>
      </c>
      <c r="S146" s="478">
        <f t="shared" si="53"/>
        <v>0</v>
      </c>
      <c r="T146" s="476">
        <f t="shared" si="54"/>
        <v>0</v>
      </c>
      <c r="U146" s="476">
        <f t="shared" si="67"/>
        <v>0</v>
      </c>
      <c r="V146" s="476">
        <f t="shared" si="68"/>
        <v>0</v>
      </c>
      <c r="W146" s="476">
        <f t="shared" si="69"/>
        <v>0</v>
      </c>
      <c r="X146" s="476">
        <f t="shared" si="70"/>
        <v>0</v>
      </c>
      <c r="Y146" s="477">
        <f t="shared" si="71"/>
        <v>0</v>
      </c>
      <c r="Z146" s="478">
        <f t="shared" si="55"/>
        <v>0</v>
      </c>
      <c r="AA146" s="476">
        <f t="shared" si="56"/>
        <v>0</v>
      </c>
      <c r="AB146" s="476">
        <f t="shared" si="72"/>
        <v>0</v>
      </c>
      <c r="AC146" s="476">
        <f t="shared" si="73"/>
        <v>0</v>
      </c>
      <c r="AD146" s="476">
        <f t="shared" si="74"/>
        <v>0</v>
      </c>
      <c r="AE146" s="476">
        <f t="shared" si="75"/>
        <v>0</v>
      </c>
      <c r="AF146" s="477">
        <f t="shared" si="76"/>
        <v>0</v>
      </c>
      <c r="AG146" s="6"/>
      <c r="AH146" s="6"/>
      <c r="AI146" s="6"/>
      <c r="AJ146" s="6"/>
      <c r="AK146" s="6"/>
      <c r="AL146" s="6"/>
      <c r="AM146" s="6"/>
      <c r="AN146" s="6"/>
      <c r="AO146" s="6"/>
      <c r="AP146" s="6"/>
      <c r="AQ146" s="6"/>
      <c r="AR146" s="6"/>
      <c r="AW146" s="6"/>
      <c r="BA146"/>
      <c r="BE146"/>
    </row>
    <row r="147" spans="1:57" ht="203">
      <c r="A147" s="152" t="s">
        <v>96</v>
      </c>
      <c r="B147" s="153" t="s">
        <v>51</v>
      </c>
      <c r="C147" s="166" t="s">
        <v>110</v>
      </c>
      <c r="D147" s="168">
        <v>60</v>
      </c>
      <c r="E147" s="478">
        <f t="shared" si="49"/>
        <v>0</v>
      </c>
      <c r="F147" s="476">
        <f t="shared" si="50"/>
        <v>3</v>
      </c>
      <c r="G147" s="476">
        <f t="shared" si="57"/>
        <v>0</v>
      </c>
      <c r="H147" s="476">
        <f t="shared" si="58"/>
        <v>0</v>
      </c>
      <c r="I147" s="476">
        <f t="shared" si="59"/>
        <v>0</v>
      </c>
      <c r="J147" s="476">
        <f t="shared" si="60"/>
        <v>0</v>
      </c>
      <c r="K147" s="477">
        <f t="shared" si="61"/>
        <v>0</v>
      </c>
      <c r="L147" s="476">
        <f t="shared" si="51"/>
        <v>0</v>
      </c>
      <c r="M147" s="476">
        <f t="shared" si="52"/>
        <v>0</v>
      </c>
      <c r="N147" s="476">
        <f t="shared" si="62"/>
        <v>0</v>
      </c>
      <c r="O147" s="476">
        <f t="shared" si="63"/>
        <v>0</v>
      </c>
      <c r="P147" s="476">
        <f t="shared" si="64"/>
        <v>0</v>
      </c>
      <c r="Q147" s="476">
        <f t="shared" si="65"/>
        <v>0</v>
      </c>
      <c r="R147" s="477">
        <f t="shared" si="66"/>
        <v>0</v>
      </c>
      <c r="S147" s="478">
        <f t="shared" si="53"/>
        <v>0</v>
      </c>
      <c r="T147" s="476">
        <f t="shared" si="54"/>
        <v>0</v>
      </c>
      <c r="U147" s="476">
        <f t="shared" si="67"/>
        <v>0</v>
      </c>
      <c r="V147" s="476">
        <f t="shared" si="68"/>
        <v>0</v>
      </c>
      <c r="W147" s="476">
        <f t="shared" si="69"/>
        <v>0</v>
      </c>
      <c r="X147" s="476">
        <f t="shared" si="70"/>
        <v>0</v>
      </c>
      <c r="Y147" s="477">
        <f t="shared" si="71"/>
        <v>0</v>
      </c>
      <c r="Z147" s="478">
        <f t="shared" si="55"/>
        <v>0</v>
      </c>
      <c r="AA147" s="476">
        <f t="shared" si="56"/>
        <v>0</v>
      </c>
      <c r="AB147" s="476">
        <f t="shared" si="72"/>
        <v>0</v>
      </c>
      <c r="AC147" s="476">
        <f t="shared" si="73"/>
        <v>0</v>
      </c>
      <c r="AD147" s="476">
        <f t="shared" si="74"/>
        <v>0</v>
      </c>
      <c r="AE147" s="476">
        <f t="shared" si="75"/>
        <v>0</v>
      </c>
      <c r="AF147" s="477">
        <f t="shared" si="76"/>
        <v>0</v>
      </c>
      <c r="AG147" s="6"/>
      <c r="AH147" s="6"/>
      <c r="AI147" s="6"/>
      <c r="AJ147" s="6"/>
      <c r="AK147" s="6"/>
      <c r="AL147" s="6"/>
      <c r="AM147" s="6"/>
      <c r="AN147" s="6"/>
      <c r="AO147" s="6"/>
      <c r="AP147" s="6"/>
      <c r="AQ147" s="6"/>
      <c r="AR147" s="6"/>
      <c r="AW147" s="6"/>
      <c r="BA147"/>
      <c r="BE147"/>
    </row>
    <row r="148" spans="1:57" ht="203">
      <c r="A148" s="152" t="s">
        <v>96</v>
      </c>
      <c r="B148" s="152" t="s">
        <v>54</v>
      </c>
      <c r="C148" s="166" t="s">
        <v>111</v>
      </c>
      <c r="D148" s="168">
        <v>61</v>
      </c>
      <c r="E148" s="478">
        <f t="shared" si="49"/>
        <v>0</v>
      </c>
      <c r="F148" s="476">
        <f t="shared" si="50"/>
        <v>3</v>
      </c>
      <c r="G148" s="476">
        <f t="shared" si="57"/>
        <v>0</v>
      </c>
      <c r="H148" s="476">
        <f t="shared" si="58"/>
        <v>0</v>
      </c>
      <c r="I148" s="476">
        <f t="shared" si="59"/>
        <v>0</v>
      </c>
      <c r="J148" s="476">
        <f t="shared" si="60"/>
        <v>0</v>
      </c>
      <c r="K148" s="477">
        <f t="shared" si="61"/>
        <v>0</v>
      </c>
      <c r="L148" s="476">
        <f t="shared" si="51"/>
        <v>0</v>
      </c>
      <c r="M148" s="476">
        <f t="shared" si="52"/>
        <v>0</v>
      </c>
      <c r="N148" s="476">
        <f t="shared" si="62"/>
        <v>0</v>
      </c>
      <c r="O148" s="476">
        <f t="shared" si="63"/>
        <v>0</v>
      </c>
      <c r="P148" s="476">
        <f t="shared" si="64"/>
        <v>0</v>
      </c>
      <c r="Q148" s="476">
        <f t="shared" si="65"/>
        <v>0</v>
      </c>
      <c r="R148" s="477">
        <f t="shared" si="66"/>
        <v>0</v>
      </c>
      <c r="S148" s="478">
        <f t="shared" si="53"/>
        <v>0</v>
      </c>
      <c r="T148" s="476">
        <f t="shared" si="54"/>
        <v>0</v>
      </c>
      <c r="U148" s="476">
        <f t="shared" si="67"/>
        <v>0</v>
      </c>
      <c r="V148" s="476">
        <f t="shared" si="68"/>
        <v>0</v>
      </c>
      <c r="W148" s="476">
        <f t="shared" si="69"/>
        <v>0</v>
      </c>
      <c r="X148" s="476">
        <f t="shared" si="70"/>
        <v>0</v>
      </c>
      <c r="Y148" s="477">
        <f t="shared" si="71"/>
        <v>0</v>
      </c>
      <c r="Z148" s="478">
        <f t="shared" si="55"/>
        <v>0</v>
      </c>
      <c r="AA148" s="476">
        <f t="shared" si="56"/>
        <v>0</v>
      </c>
      <c r="AB148" s="476">
        <f t="shared" si="72"/>
        <v>0</v>
      </c>
      <c r="AC148" s="476">
        <f t="shared" si="73"/>
        <v>0</v>
      </c>
      <c r="AD148" s="476">
        <f t="shared" si="74"/>
        <v>0</v>
      </c>
      <c r="AE148" s="476">
        <f t="shared" si="75"/>
        <v>0</v>
      </c>
      <c r="AF148" s="477">
        <f t="shared" si="76"/>
        <v>0</v>
      </c>
      <c r="AG148" s="6"/>
      <c r="AH148" s="6"/>
      <c r="AI148" s="6"/>
      <c r="AJ148" s="6"/>
      <c r="AK148" s="6"/>
      <c r="AL148" s="6"/>
      <c r="AM148" s="6"/>
      <c r="AN148" s="6"/>
      <c r="AO148" s="6"/>
      <c r="AP148" s="6"/>
      <c r="AQ148" s="6"/>
      <c r="AR148" s="6"/>
      <c r="AW148" s="6"/>
      <c r="BA148"/>
      <c r="BE148"/>
    </row>
    <row r="149" spans="1:57" ht="203">
      <c r="A149" s="152" t="s">
        <v>96</v>
      </c>
      <c r="B149" s="152" t="s">
        <v>54</v>
      </c>
      <c r="C149" s="166" t="s">
        <v>112</v>
      </c>
      <c r="D149" s="168">
        <v>62</v>
      </c>
      <c r="E149" s="478">
        <f t="shared" si="49"/>
        <v>0</v>
      </c>
      <c r="F149" s="476">
        <f t="shared" si="50"/>
        <v>3</v>
      </c>
      <c r="G149" s="476">
        <f t="shared" si="57"/>
        <v>0</v>
      </c>
      <c r="H149" s="476">
        <f t="shared" si="58"/>
        <v>0</v>
      </c>
      <c r="I149" s="476">
        <f t="shared" si="59"/>
        <v>0</v>
      </c>
      <c r="J149" s="476">
        <f t="shared" si="60"/>
        <v>0</v>
      </c>
      <c r="K149" s="477">
        <f t="shared" si="61"/>
        <v>0</v>
      </c>
      <c r="L149" s="476">
        <f t="shared" si="51"/>
        <v>0</v>
      </c>
      <c r="M149" s="476">
        <f t="shared" si="52"/>
        <v>0</v>
      </c>
      <c r="N149" s="476">
        <f t="shared" si="62"/>
        <v>0</v>
      </c>
      <c r="O149" s="476">
        <f t="shared" si="63"/>
        <v>0</v>
      </c>
      <c r="P149" s="476">
        <f t="shared" si="64"/>
        <v>0</v>
      </c>
      <c r="Q149" s="476">
        <f t="shared" si="65"/>
        <v>0</v>
      </c>
      <c r="R149" s="477">
        <f t="shared" si="66"/>
        <v>0</v>
      </c>
      <c r="S149" s="478">
        <f t="shared" si="53"/>
        <v>0</v>
      </c>
      <c r="T149" s="476">
        <f t="shared" si="54"/>
        <v>0</v>
      </c>
      <c r="U149" s="476">
        <f t="shared" si="67"/>
        <v>0</v>
      </c>
      <c r="V149" s="476">
        <f t="shared" si="68"/>
        <v>0</v>
      </c>
      <c r="W149" s="476">
        <f t="shared" si="69"/>
        <v>0</v>
      </c>
      <c r="X149" s="476">
        <f t="shared" si="70"/>
        <v>0</v>
      </c>
      <c r="Y149" s="477">
        <f t="shared" si="71"/>
        <v>0</v>
      </c>
      <c r="Z149" s="478">
        <f t="shared" si="55"/>
        <v>0</v>
      </c>
      <c r="AA149" s="476">
        <f t="shared" si="56"/>
        <v>0</v>
      </c>
      <c r="AB149" s="476">
        <f t="shared" si="72"/>
        <v>0</v>
      </c>
      <c r="AC149" s="476">
        <f t="shared" si="73"/>
        <v>0</v>
      </c>
      <c r="AD149" s="476">
        <f t="shared" si="74"/>
        <v>0</v>
      </c>
      <c r="AE149" s="476">
        <f t="shared" si="75"/>
        <v>0</v>
      </c>
      <c r="AF149" s="477">
        <f t="shared" si="76"/>
        <v>0</v>
      </c>
      <c r="AG149" s="6"/>
      <c r="AH149" s="6"/>
      <c r="AI149" s="6"/>
      <c r="AJ149" s="6"/>
      <c r="AK149" s="6"/>
      <c r="AL149" s="6"/>
      <c r="AM149" s="6"/>
      <c r="AN149" s="6"/>
      <c r="AO149" s="6"/>
      <c r="AP149" s="6"/>
      <c r="AQ149" s="6"/>
      <c r="AR149" s="6"/>
      <c r="AW149" s="6"/>
      <c r="BA149"/>
      <c r="BE149"/>
    </row>
    <row r="150" spans="1:57" ht="203">
      <c r="A150" s="152" t="s">
        <v>96</v>
      </c>
      <c r="B150" s="152" t="s">
        <v>54</v>
      </c>
      <c r="C150" s="166" t="s">
        <v>113</v>
      </c>
      <c r="D150" s="168">
        <v>63</v>
      </c>
      <c r="E150" s="478">
        <f t="shared" si="49"/>
        <v>0</v>
      </c>
      <c r="F150" s="476">
        <f t="shared" si="50"/>
        <v>3</v>
      </c>
      <c r="G150" s="476">
        <f t="shared" si="57"/>
        <v>0</v>
      </c>
      <c r="H150" s="476">
        <f t="shared" si="58"/>
        <v>0</v>
      </c>
      <c r="I150" s="476">
        <f t="shared" si="59"/>
        <v>0</v>
      </c>
      <c r="J150" s="476">
        <f t="shared" si="60"/>
        <v>0</v>
      </c>
      <c r="K150" s="477">
        <f t="shared" si="61"/>
        <v>0</v>
      </c>
      <c r="L150" s="476">
        <f t="shared" si="51"/>
        <v>0</v>
      </c>
      <c r="M150" s="476">
        <f t="shared" si="52"/>
        <v>0</v>
      </c>
      <c r="N150" s="476">
        <f t="shared" si="62"/>
        <v>0</v>
      </c>
      <c r="O150" s="476">
        <f t="shared" si="63"/>
        <v>0</v>
      </c>
      <c r="P150" s="476">
        <f t="shared" si="64"/>
        <v>0</v>
      </c>
      <c r="Q150" s="476">
        <f t="shared" si="65"/>
        <v>0</v>
      </c>
      <c r="R150" s="477">
        <f t="shared" si="66"/>
        <v>0</v>
      </c>
      <c r="S150" s="478">
        <f t="shared" si="53"/>
        <v>0</v>
      </c>
      <c r="T150" s="476">
        <f t="shared" si="54"/>
        <v>0</v>
      </c>
      <c r="U150" s="476">
        <f t="shared" si="67"/>
        <v>0</v>
      </c>
      <c r="V150" s="476">
        <f t="shared" si="68"/>
        <v>0</v>
      </c>
      <c r="W150" s="476">
        <f t="shared" si="69"/>
        <v>0</v>
      </c>
      <c r="X150" s="476">
        <f t="shared" si="70"/>
        <v>0</v>
      </c>
      <c r="Y150" s="477">
        <f t="shared" si="71"/>
        <v>0</v>
      </c>
      <c r="Z150" s="478">
        <f t="shared" si="55"/>
        <v>0</v>
      </c>
      <c r="AA150" s="476">
        <f t="shared" si="56"/>
        <v>0</v>
      </c>
      <c r="AB150" s="476">
        <f t="shared" si="72"/>
        <v>0</v>
      </c>
      <c r="AC150" s="476">
        <f t="shared" si="73"/>
        <v>0</v>
      </c>
      <c r="AD150" s="476">
        <f t="shared" si="74"/>
        <v>0</v>
      </c>
      <c r="AE150" s="476">
        <f t="shared" si="75"/>
        <v>0</v>
      </c>
      <c r="AF150" s="477">
        <f t="shared" si="76"/>
        <v>0</v>
      </c>
      <c r="AG150" s="6"/>
      <c r="AH150" s="6"/>
      <c r="AI150" s="6"/>
      <c r="AJ150" s="6"/>
      <c r="AK150" s="6"/>
      <c r="AL150" s="6"/>
      <c r="AM150" s="6"/>
      <c r="AN150" s="6"/>
      <c r="AO150" s="6"/>
      <c r="AP150" s="6"/>
      <c r="AQ150" s="6"/>
      <c r="AR150" s="6"/>
      <c r="AW150" s="6"/>
      <c r="BA150"/>
      <c r="BE150"/>
    </row>
    <row r="151" spans="1:57" ht="203">
      <c r="A151" s="152" t="s">
        <v>96</v>
      </c>
      <c r="B151" s="152" t="s">
        <v>54</v>
      </c>
      <c r="C151" s="166" t="s">
        <v>114</v>
      </c>
      <c r="D151" s="168">
        <v>64</v>
      </c>
      <c r="E151" s="478">
        <f t="shared" si="49"/>
        <v>0</v>
      </c>
      <c r="F151" s="476">
        <f t="shared" si="50"/>
        <v>3</v>
      </c>
      <c r="G151" s="476">
        <f t="shared" si="57"/>
        <v>0</v>
      </c>
      <c r="H151" s="476">
        <f t="shared" si="58"/>
        <v>0</v>
      </c>
      <c r="I151" s="476">
        <f t="shared" si="59"/>
        <v>0</v>
      </c>
      <c r="J151" s="476">
        <f t="shared" si="60"/>
        <v>0</v>
      </c>
      <c r="K151" s="477">
        <f t="shared" si="61"/>
        <v>0</v>
      </c>
      <c r="L151" s="476">
        <f t="shared" si="51"/>
        <v>0</v>
      </c>
      <c r="M151" s="476">
        <f t="shared" si="52"/>
        <v>0</v>
      </c>
      <c r="N151" s="476">
        <f t="shared" si="62"/>
        <v>0</v>
      </c>
      <c r="O151" s="476">
        <f t="shared" si="63"/>
        <v>0</v>
      </c>
      <c r="P151" s="476">
        <f t="shared" si="64"/>
        <v>0</v>
      </c>
      <c r="Q151" s="476">
        <f t="shared" si="65"/>
        <v>0</v>
      </c>
      <c r="R151" s="477">
        <f t="shared" si="66"/>
        <v>0</v>
      </c>
      <c r="S151" s="478">
        <f t="shared" si="53"/>
        <v>0</v>
      </c>
      <c r="T151" s="476">
        <f t="shared" si="54"/>
        <v>0</v>
      </c>
      <c r="U151" s="476">
        <f t="shared" si="67"/>
        <v>0</v>
      </c>
      <c r="V151" s="476">
        <f t="shared" si="68"/>
        <v>0</v>
      </c>
      <c r="W151" s="476">
        <f t="shared" si="69"/>
        <v>0</v>
      </c>
      <c r="X151" s="476">
        <f t="shared" si="70"/>
        <v>0</v>
      </c>
      <c r="Y151" s="477">
        <f t="shared" si="71"/>
        <v>0</v>
      </c>
      <c r="Z151" s="478">
        <f t="shared" si="55"/>
        <v>0</v>
      </c>
      <c r="AA151" s="476">
        <f t="shared" si="56"/>
        <v>0</v>
      </c>
      <c r="AB151" s="476">
        <f t="shared" si="72"/>
        <v>0</v>
      </c>
      <c r="AC151" s="476">
        <f t="shared" si="73"/>
        <v>0</v>
      </c>
      <c r="AD151" s="476">
        <f t="shared" si="74"/>
        <v>0</v>
      </c>
      <c r="AE151" s="476">
        <f t="shared" si="75"/>
        <v>0</v>
      </c>
      <c r="AF151" s="477">
        <f t="shared" si="76"/>
        <v>0</v>
      </c>
      <c r="AG151" s="6"/>
      <c r="AN151" s="6"/>
      <c r="AO151" s="6"/>
      <c r="AP151" s="6"/>
      <c r="AQ151" s="6"/>
      <c r="AR151" s="6"/>
      <c r="AW151" s="6"/>
      <c r="BA151"/>
      <c r="BE151"/>
    </row>
    <row r="152" spans="1:57" ht="203">
      <c r="A152" s="152" t="s">
        <v>96</v>
      </c>
      <c r="B152" s="152" t="s">
        <v>54</v>
      </c>
      <c r="C152" s="166" t="s">
        <v>115</v>
      </c>
      <c r="D152" s="168">
        <v>65</v>
      </c>
      <c r="E152" s="478">
        <f t="shared" si="49"/>
        <v>0</v>
      </c>
      <c r="F152" s="476">
        <f t="shared" si="50"/>
        <v>0</v>
      </c>
      <c r="G152" s="476">
        <f t="shared" si="57"/>
        <v>0</v>
      </c>
      <c r="H152" s="476">
        <f t="shared" si="58"/>
        <v>2</v>
      </c>
      <c r="I152" s="476">
        <f t="shared" si="59"/>
        <v>0</v>
      </c>
      <c r="J152" s="476">
        <f t="shared" si="60"/>
        <v>0</v>
      </c>
      <c r="K152" s="477">
        <f t="shared" si="61"/>
        <v>0</v>
      </c>
      <c r="L152" s="476">
        <f t="shared" si="51"/>
        <v>0</v>
      </c>
      <c r="M152" s="476">
        <f t="shared" si="52"/>
        <v>0</v>
      </c>
      <c r="N152" s="476">
        <f t="shared" si="62"/>
        <v>0</v>
      </c>
      <c r="O152" s="476">
        <f t="shared" si="63"/>
        <v>0</v>
      </c>
      <c r="P152" s="476">
        <f t="shared" si="64"/>
        <v>0</v>
      </c>
      <c r="Q152" s="476">
        <f t="shared" si="65"/>
        <v>0</v>
      </c>
      <c r="R152" s="477">
        <f t="shared" si="66"/>
        <v>0</v>
      </c>
      <c r="S152" s="478">
        <f t="shared" si="53"/>
        <v>0</v>
      </c>
      <c r="T152" s="476">
        <f t="shared" si="54"/>
        <v>0</v>
      </c>
      <c r="U152" s="476">
        <f t="shared" si="67"/>
        <v>0</v>
      </c>
      <c r="V152" s="476">
        <f t="shared" si="68"/>
        <v>0</v>
      </c>
      <c r="W152" s="476">
        <f t="shared" si="69"/>
        <v>0</v>
      </c>
      <c r="X152" s="476">
        <f t="shared" si="70"/>
        <v>0</v>
      </c>
      <c r="Y152" s="477">
        <f t="shared" si="71"/>
        <v>0</v>
      </c>
      <c r="Z152" s="478">
        <f t="shared" si="55"/>
        <v>0</v>
      </c>
      <c r="AA152" s="476">
        <f t="shared" si="56"/>
        <v>0</v>
      </c>
      <c r="AB152" s="476">
        <f t="shared" si="72"/>
        <v>0</v>
      </c>
      <c r="AC152" s="476">
        <f t="shared" si="73"/>
        <v>0</v>
      </c>
      <c r="AD152" s="476">
        <f t="shared" si="74"/>
        <v>0</v>
      </c>
      <c r="AE152" s="476">
        <f t="shared" si="75"/>
        <v>0</v>
      </c>
      <c r="AF152" s="477">
        <f t="shared" si="76"/>
        <v>0</v>
      </c>
      <c r="AG152" s="6"/>
      <c r="AN152" s="6"/>
      <c r="AO152" s="6"/>
      <c r="AP152" s="6"/>
      <c r="AQ152" s="6"/>
      <c r="AR152" s="6"/>
      <c r="AW152" s="6"/>
      <c r="BA152"/>
      <c r="BE152"/>
    </row>
    <row r="153" spans="1:57" ht="203">
      <c r="A153" s="152" t="s">
        <v>96</v>
      </c>
      <c r="B153" s="152" t="s">
        <v>54</v>
      </c>
      <c r="C153" s="166" t="s">
        <v>116</v>
      </c>
      <c r="D153" s="168">
        <v>66</v>
      </c>
      <c r="E153" s="478">
        <f t="shared" ref="E153:E157" si="77">COUNTIF(E69:L69, "Low Priority Data Gap")</f>
        <v>0</v>
      </c>
      <c r="F153" s="476">
        <f t="shared" ref="F153:F157" si="78">COUNTIF(F69:M69, "High Priority Data Gap")</f>
        <v>1</v>
      </c>
      <c r="G153" s="476">
        <f t="shared" ref="G153:G157" si="79">COUNTIF(E69:L69, "Very Low")</f>
        <v>0</v>
      </c>
      <c r="H153" s="476">
        <f t="shared" ref="H153:H157" si="80">COUNTIF(E69:L69, "Low")</f>
        <v>0</v>
      </c>
      <c r="I153" s="476">
        <f t="shared" ref="I153:I157" si="81">COUNTIF(E69:L69, "Moderate")</f>
        <v>0</v>
      </c>
      <c r="J153" s="476">
        <f t="shared" ref="J153:J157" si="82">COUNTIF(E69:L69, "High")</f>
        <v>0</v>
      </c>
      <c r="K153" s="477">
        <f t="shared" ref="K153:K157" si="83">COUNTIF(E69:L69, "Very High")</f>
        <v>0</v>
      </c>
      <c r="L153" s="476">
        <f t="shared" ref="L153:L157" si="84">COUNTIF(M69:AF69, "Low Priority Data Gap")</f>
        <v>0</v>
      </c>
      <c r="M153" s="476">
        <f t="shared" ref="M153:M157" si="85">COUNTIF(N69:AG69, "High Priority Data Gap")</f>
        <v>0</v>
      </c>
      <c r="N153" s="476">
        <f t="shared" ref="N153:N157" si="86">COUNTIF(M69:AF69, "Very Low")</f>
        <v>0</v>
      </c>
      <c r="O153" s="476">
        <f t="shared" ref="O153:O157" si="87">COUNTIF(M69:AF69, "Low")</f>
        <v>0</v>
      </c>
      <c r="P153" s="476">
        <f t="shared" ref="P153:P157" si="88">COUNTIF(M69:AF69, "Moderate")</f>
        <v>0</v>
      </c>
      <c r="Q153" s="476">
        <f t="shared" ref="Q153:Q157" si="89">COUNTIF(M69:AF69, "High")</f>
        <v>0</v>
      </c>
      <c r="R153" s="477">
        <f t="shared" ref="R153:R157" si="90">COUNTIF(M69:AF69, "Very High")</f>
        <v>0</v>
      </c>
      <c r="S153" s="478">
        <f t="shared" ref="S153:S157" si="91">COUNTIF(AG69:AR69, "Low Priority Data Gap")</f>
        <v>0</v>
      </c>
      <c r="T153" s="476">
        <f t="shared" ref="T153:T157" si="92">COUNTIF(AG69:AR69, "High Priority Data Gap")</f>
        <v>0</v>
      </c>
      <c r="U153" s="476">
        <f t="shared" ref="U153:U157" si="93">COUNTIF(AG69:AR69, "Very Low")</f>
        <v>0</v>
      </c>
      <c r="V153" s="476">
        <f t="shared" ref="V153:V157" si="94">COUNTIF(AG69:AR69, "Low")</f>
        <v>0</v>
      </c>
      <c r="W153" s="476">
        <f t="shared" ref="W153:W157" si="95">COUNTIF(AG69:AR69, "Moderate")</f>
        <v>0</v>
      </c>
      <c r="X153" s="476">
        <f t="shared" ref="X153:X157" si="96">COUNTIF(AG69:AR69, "High")</f>
        <v>0</v>
      </c>
      <c r="Y153" s="477">
        <f t="shared" ref="Y153:Y157" si="97">COUNTIF(AG69:AR69, "Very High")</f>
        <v>0</v>
      </c>
      <c r="Z153" s="478">
        <f t="shared" ref="Z153:Z157" si="98">COUNTIF(AS69:AV69, "Low Priority Data Gap")</f>
        <v>0</v>
      </c>
      <c r="AA153" s="476">
        <f t="shared" ref="AA153:AA157" si="99">COUNTIF(AS69:AV69, "High Priority Data Gap")</f>
        <v>0</v>
      </c>
      <c r="AB153" s="476">
        <f t="shared" ref="AB153:AB157" si="100">COUNTIF(AS69:AV69, "Very Low")</f>
        <v>0</v>
      </c>
      <c r="AC153" s="476">
        <f t="shared" ref="AC153:AC157" si="101">COUNTIF(AS69:AV69, "Low")</f>
        <v>0</v>
      </c>
      <c r="AD153" s="476">
        <f t="shared" ref="AD153:AD157" si="102">COUNTIF(AS69:AV69, "Moderate")</f>
        <v>0</v>
      </c>
      <c r="AE153" s="476">
        <f t="shared" ref="AE153:AE157" si="103">COUNTIF(AS69:AV69, "High")</f>
        <v>0</v>
      </c>
      <c r="AF153" s="477">
        <f t="shared" ref="AF153:AF157" si="104">COUNTIF(AS69:AV69, "Very High")</f>
        <v>0</v>
      </c>
      <c r="AG153" s="6"/>
      <c r="AN153" s="6"/>
      <c r="AO153" s="6"/>
      <c r="AP153" s="6"/>
      <c r="AQ153" s="6"/>
      <c r="AR153" s="6"/>
      <c r="AW153" s="6"/>
      <c r="BA153"/>
      <c r="BE153"/>
    </row>
    <row r="154" spans="1:57" ht="203">
      <c r="A154" s="152" t="s">
        <v>117</v>
      </c>
      <c r="B154" s="152" t="s">
        <v>51</v>
      </c>
      <c r="C154" s="166" t="s">
        <v>118</v>
      </c>
      <c r="D154" s="168">
        <v>67</v>
      </c>
      <c r="E154" s="478">
        <f t="shared" si="77"/>
        <v>0</v>
      </c>
      <c r="F154" s="476">
        <f t="shared" si="78"/>
        <v>1</v>
      </c>
      <c r="G154" s="476">
        <f t="shared" si="79"/>
        <v>0</v>
      </c>
      <c r="H154" s="476">
        <f t="shared" si="80"/>
        <v>0</v>
      </c>
      <c r="I154" s="476">
        <f t="shared" si="81"/>
        <v>0</v>
      </c>
      <c r="J154" s="476">
        <f t="shared" si="82"/>
        <v>0</v>
      </c>
      <c r="K154" s="477">
        <f t="shared" si="83"/>
        <v>2</v>
      </c>
      <c r="L154" s="476">
        <f t="shared" si="84"/>
        <v>0</v>
      </c>
      <c r="M154" s="476">
        <f t="shared" si="85"/>
        <v>0</v>
      </c>
      <c r="N154" s="476">
        <f t="shared" si="86"/>
        <v>0</v>
      </c>
      <c r="O154" s="476">
        <f t="shared" si="87"/>
        <v>0</v>
      </c>
      <c r="P154" s="476">
        <f t="shared" si="88"/>
        <v>0</v>
      </c>
      <c r="Q154" s="476">
        <f t="shared" si="89"/>
        <v>0</v>
      </c>
      <c r="R154" s="477">
        <f t="shared" si="90"/>
        <v>0</v>
      </c>
      <c r="S154" s="478">
        <f t="shared" si="91"/>
        <v>0</v>
      </c>
      <c r="T154" s="476">
        <f t="shared" si="92"/>
        <v>0</v>
      </c>
      <c r="U154" s="476">
        <f t="shared" si="93"/>
        <v>0</v>
      </c>
      <c r="V154" s="476">
        <f t="shared" si="94"/>
        <v>0</v>
      </c>
      <c r="W154" s="476">
        <f t="shared" si="95"/>
        <v>0</v>
      </c>
      <c r="X154" s="476">
        <f t="shared" si="96"/>
        <v>0</v>
      </c>
      <c r="Y154" s="477">
        <f t="shared" si="97"/>
        <v>0</v>
      </c>
      <c r="Z154" s="478">
        <f t="shared" si="98"/>
        <v>0</v>
      </c>
      <c r="AA154" s="476">
        <f t="shared" si="99"/>
        <v>0</v>
      </c>
      <c r="AB154" s="476">
        <f t="shared" si="100"/>
        <v>0</v>
      </c>
      <c r="AC154" s="476">
        <f t="shared" si="101"/>
        <v>0</v>
      </c>
      <c r="AD154" s="476">
        <f t="shared" si="102"/>
        <v>0</v>
      </c>
      <c r="AE154" s="476">
        <f t="shared" si="103"/>
        <v>0</v>
      </c>
      <c r="AF154" s="477">
        <f t="shared" si="104"/>
        <v>0</v>
      </c>
      <c r="AG154" s="6"/>
      <c r="AH154" s="6"/>
      <c r="AI154" s="6"/>
      <c r="AJ154" s="6"/>
      <c r="AK154" s="6"/>
      <c r="AL154" s="6"/>
      <c r="AM154" s="6"/>
      <c r="AN154" s="6"/>
      <c r="AO154" s="6"/>
      <c r="AP154" s="6"/>
      <c r="AQ154" s="6"/>
      <c r="AR154" s="6"/>
      <c r="AW154" s="6"/>
      <c r="BA154"/>
      <c r="BE154"/>
    </row>
    <row r="155" spans="1:57" ht="232">
      <c r="A155" s="152" t="s">
        <v>117</v>
      </c>
      <c r="B155" s="152" t="s">
        <v>51</v>
      </c>
      <c r="C155" s="166" t="s">
        <v>119</v>
      </c>
      <c r="D155" s="168">
        <v>68</v>
      </c>
      <c r="E155" s="478">
        <f t="shared" si="77"/>
        <v>0</v>
      </c>
      <c r="F155" s="476">
        <f t="shared" si="78"/>
        <v>0</v>
      </c>
      <c r="G155" s="476">
        <f t="shared" si="79"/>
        <v>0</v>
      </c>
      <c r="H155" s="476">
        <f t="shared" si="80"/>
        <v>1</v>
      </c>
      <c r="I155" s="476">
        <f t="shared" si="81"/>
        <v>1</v>
      </c>
      <c r="J155" s="476">
        <f t="shared" si="82"/>
        <v>0</v>
      </c>
      <c r="K155" s="477">
        <f t="shared" si="83"/>
        <v>2</v>
      </c>
      <c r="L155" s="476">
        <f t="shared" si="84"/>
        <v>0</v>
      </c>
      <c r="M155" s="476">
        <f t="shared" si="85"/>
        <v>0</v>
      </c>
      <c r="N155" s="476">
        <f t="shared" si="86"/>
        <v>0</v>
      </c>
      <c r="O155" s="476">
        <f t="shared" si="87"/>
        <v>0</v>
      </c>
      <c r="P155" s="476">
        <f t="shared" si="88"/>
        <v>0</v>
      </c>
      <c r="Q155" s="476">
        <f t="shared" si="89"/>
        <v>0</v>
      </c>
      <c r="R155" s="477">
        <f t="shared" si="90"/>
        <v>0</v>
      </c>
      <c r="S155" s="478">
        <f t="shared" si="91"/>
        <v>0</v>
      </c>
      <c r="T155" s="476">
        <f t="shared" si="92"/>
        <v>0</v>
      </c>
      <c r="U155" s="476">
        <f t="shared" si="93"/>
        <v>0</v>
      </c>
      <c r="V155" s="476">
        <f t="shared" si="94"/>
        <v>0</v>
      </c>
      <c r="W155" s="476">
        <f t="shared" si="95"/>
        <v>0</v>
      </c>
      <c r="X155" s="476">
        <f t="shared" si="96"/>
        <v>0</v>
      </c>
      <c r="Y155" s="477">
        <f t="shared" si="97"/>
        <v>0</v>
      </c>
      <c r="Z155" s="478">
        <f t="shared" si="98"/>
        <v>0</v>
      </c>
      <c r="AA155" s="476">
        <f t="shared" si="99"/>
        <v>0</v>
      </c>
      <c r="AB155" s="476">
        <f t="shared" si="100"/>
        <v>0</v>
      </c>
      <c r="AC155" s="476">
        <f t="shared" si="101"/>
        <v>0</v>
      </c>
      <c r="AD155" s="476">
        <f t="shared" si="102"/>
        <v>0</v>
      </c>
      <c r="AE155" s="476">
        <f t="shared" si="103"/>
        <v>0</v>
      </c>
      <c r="AF155" s="477">
        <f t="shared" si="104"/>
        <v>0</v>
      </c>
      <c r="AG155" s="6"/>
      <c r="AH155" s="6"/>
      <c r="AI155" s="6"/>
      <c r="AJ155" s="6"/>
      <c r="AK155" s="6"/>
      <c r="AL155" s="6"/>
      <c r="AM155" s="6"/>
      <c r="AN155" s="6"/>
      <c r="AO155" s="6"/>
      <c r="AP155" s="6"/>
      <c r="AQ155" s="6"/>
      <c r="AR155" s="6"/>
      <c r="AW155" s="6"/>
      <c r="BA155"/>
      <c r="BE155"/>
    </row>
    <row r="156" spans="1:57" ht="203">
      <c r="A156" s="152" t="s">
        <v>117</v>
      </c>
      <c r="B156" s="152" t="s">
        <v>51</v>
      </c>
      <c r="C156" s="166" t="s">
        <v>120</v>
      </c>
      <c r="D156" s="168">
        <v>69</v>
      </c>
      <c r="E156" s="478">
        <f t="shared" si="77"/>
        <v>0</v>
      </c>
      <c r="F156" s="476">
        <f t="shared" si="78"/>
        <v>0</v>
      </c>
      <c r="G156" s="476">
        <f t="shared" si="79"/>
        <v>0</v>
      </c>
      <c r="H156" s="476">
        <f t="shared" si="80"/>
        <v>0</v>
      </c>
      <c r="I156" s="476">
        <f t="shared" si="81"/>
        <v>1</v>
      </c>
      <c r="J156" s="476">
        <f t="shared" si="82"/>
        <v>1</v>
      </c>
      <c r="K156" s="477">
        <f t="shared" si="83"/>
        <v>2</v>
      </c>
      <c r="L156" s="476">
        <f t="shared" si="84"/>
        <v>0</v>
      </c>
      <c r="M156" s="476">
        <f t="shared" si="85"/>
        <v>0</v>
      </c>
      <c r="N156" s="476">
        <f t="shared" si="86"/>
        <v>0</v>
      </c>
      <c r="O156" s="476">
        <f t="shared" si="87"/>
        <v>0</v>
      </c>
      <c r="P156" s="476">
        <f t="shared" si="88"/>
        <v>0</v>
      </c>
      <c r="Q156" s="476">
        <f t="shared" si="89"/>
        <v>0</v>
      </c>
      <c r="R156" s="477">
        <f t="shared" si="90"/>
        <v>0</v>
      </c>
      <c r="S156" s="478">
        <f t="shared" si="91"/>
        <v>0</v>
      </c>
      <c r="T156" s="476">
        <f t="shared" si="92"/>
        <v>0</v>
      </c>
      <c r="U156" s="476">
        <f t="shared" si="93"/>
        <v>0</v>
      </c>
      <c r="V156" s="476">
        <f t="shared" si="94"/>
        <v>0</v>
      </c>
      <c r="W156" s="476">
        <f t="shared" si="95"/>
        <v>0</v>
      </c>
      <c r="X156" s="476">
        <f t="shared" si="96"/>
        <v>0</v>
      </c>
      <c r="Y156" s="477">
        <f t="shared" si="97"/>
        <v>0</v>
      </c>
      <c r="Z156" s="478">
        <f t="shared" si="98"/>
        <v>0</v>
      </c>
      <c r="AA156" s="476">
        <f t="shared" si="99"/>
        <v>0</v>
      </c>
      <c r="AB156" s="476">
        <f t="shared" si="100"/>
        <v>0</v>
      </c>
      <c r="AC156" s="476">
        <f t="shared" si="101"/>
        <v>0</v>
      </c>
      <c r="AD156" s="476">
        <f t="shared" si="102"/>
        <v>0</v>
      </c>
      <c r="AE156" s="476">
        <f t="shared" si="103"/>
        <v>0</v>
      </c>
      <c r="AF156" s="477">
        <f t="shared" si="104"/>
        <v>0</v>
      </c>
      <c r="AG156" s="6"/>
      <c r="AH156" s="6"/>
      <c r="AI156" s="6"/>
      <c r="AJ156" s="6"/>
      <c r="AK156" s="6"/>
      <c r="AL156" s="6"/>
      <c r="AM156" s="6"/>
      <c r="AN156" s="6"/>
      <c r="AO156" s="6"/>
      <c r="AP156" s="6"/>
      <c r="AQ156" s="6"/>
      <c r="AR156" s="6"/>
      <c r="AW156" s="6"/>
      <c r="BA156"/>
      <c r="BE156"/>
    </row>
    <row r="157" spans="1:57" ht="204" thickBot="1">
      <c r="A157" s="152" t="s">
        <v>117</v>
      </c>
      <c r="B157" s="152" t="s">
        <v>51</v>
      </c>
      <c r="C157" s="166" t="s">
        <v>121</v>
      </c>
      <c r="D157" s="168">
        <v>70</v>
      </c>
      <c r="E157" s="479">
        <f t="shared" si="77"/>
        <v>0</v>
      </c>
      <c r="F157" s="480">
        <f t="shared" si="78"/>
        <v>0</v>
      </c>
      <c r="G157" s="480">
        <f t="shared" si="79"/>
        <v>0</v>
      </c>
      <c r="H157" s="480">
        <f t="shared" si="80"/>
        <v>3</v>
      </c>
      <c r="I157" s="480">
        <f t="shared" si="81"/>
        <v>1</v>
      </c>
      <c r="J157" s="480">
        <f t="shared" si="82"/>
        <v>0</v>
      </c>
      <c r="K157" s="481">
        <f t="shared" si="83"/>
        <v>0</v>
      </c>
      <c r="L157" s="476">
        <f t="shared" si="84"/>
        <v>0</v>
      </c>
      <c r="M157" s="476">
        <f t="shared" si="85"/>
        <v>0</v>
      </c>
      <c r="N157" s="476">
        <f t="shared" si="86"/>
        <v>0</v>
      </c>
      <c r="O157" s="476">
        <f t="shared" si="87"/>
        <v>0</v>
      </c>
      <c r="P157" s="476">
        <f t="shared" si="88"/>
        <v>0</v>
      </c>
      <c r="Q157" s="476">
        <f t="shared" si="89"/>
        <v>0</v>
      </c>
      <c r="R157" s="477">
        <f t="shared" si="90"/>
        <v>0</v>
      </c>
      <c r="S157" s="478">
        <f t="shared" si="91"/>
        <v>0</v>
      </c>
      <c r="T157" s="476">
        <f t="shared" si="92"/>
        <v>0</v>
      </c>
      <c r="U157" s="476">
        <f t="shared" si="93"/>
        <v>0</v>
      </c>
      <c r="V157" s="476">
        <f t="shared" si="94"/>
        <v>0</v>
      </c>
      <c r="W157" s="476">
        <f t="shared" si="95"/>
        <v>0</v>
      </c>
      <c r="X157" s="476">
        <f t="shared" si="96"/>
        <v>0</v>
      </c>
      <c r="Y157" s="477">
        <f t="shared" si="97"/>
        <v>0</v>
      </c>
      <c r="Z157" s="478">
        <f t="shared" si="98"/>
        <v>0</v>
      </c>
      <c r="AA157" s="476">
        <f t="shared" si="99"/>
        <v>0</v>
      </c>
      <c r="AB157" s="476">
        <f t="shared" si="100"/>
        <v>0</v>
      </c>
      <c r="AC157" s="476">
        <f t="shared" si="101"/>
        <v>0</v>
      </c>
      <c r="AD157" s="476">
        <f t="shared" si="102"/>
        <v>0</v>
      </c>
      <c r="AE157" s="476">
        <f t="shared" si="103"/>
        <v>0</v>
      </c>
      <c r="AF157" s="477">
        <f t="shared" si="104"/>
        <v>0</v>
      </c>
      <c r="AG157" s="6"/>
      <c r="AH157" s="6"/>
      <c r="AI157" s="6"/>
      <c r="AJ157" s="6"/>
      <c r="AK157" s="6"/>
      <c r="AL157" s="6"/>
      <c r="AM157" s="6"/>
      <c r="AN157" s="6"/>
      <c r="AO157" s="6"/>
      <c r="AP157" s="6"/>
      <c r="AQ157" s="6"/>
      <c r="AR157" s="6"/>
      <c r="AW157" s="6"/>
      <c r="BA157"/>
      <c r="BE157"/>
    </row>
    <row r="158" spans="1:57" ht="82" customHeight="1">
      <c r="AR158" s="6"/>
      <c r="AV158"/>
    </row>
    <row r="159" spans="1:57" ht="33">
      <c r="E159" s="385"/>
      <c r="F159" s="469"/>
      <c r="G159" s="469"/>
      <c r="H159" s="469"/>
      <c r="I159" s="469"/>
      <c r="J159" s="469"/>
      <c r="K159" s="469"/>
    </row>
    <row r="169" spans="7:11" ht="1" customHeight="1"/>
    <row r="170" spans="7:11" hidden="1"/>
    <row r="171" spans="7:11" ht="60" customHeight="1">
      <c r="G171" s="483"/>
      <c r="H171" s="483" t="s">
        <v>0</v>
      </c>
      <c r="I171" s="483" t="s">
        <v>1</v>
      </c>
      <c r="J171" s="483" t="s">
        <v>2</v>
      </c>
      <c r="K171" s="484" t="s">
        <v>3</v>
      </c>
    </row>
    <row r="172" spans="7:11" ht="93">
      <c r="G172" s="485" t="s">
        <v>940</v>
      </c>
      <c r="H172" s="468">
        <f>SUM(E88:E157)</f>
        <v>20</v>
      </c>
      <c r="I172" s="482">
        <f>SUM(L88:L157)</f>
        <v>0</v>
      </c>
      <c r="J172" s="482">
        <f>SUM(S88:S157)</f>
        <v>0</v>
      </c>
      <c r="K172" s="468">
        <f>SUM(Z88:Z157)</f>
        <v>0</v>
      </c>
    </row>
    <row r="173" spans="7:11" ht="93">
      <c r="G173" s="485" t="s">
        <v>316</v>
      </c>
      <c r="H173" s="482">
        <f>SUM(F88:F157)</f>
        <v>78</v>
      </c>
      <c r="I173" s="468">
        <f>SUM(M88:M157)</f>
        <v>0</v>
      </c>
      <c r="J173" s="482">
        <f>SUM(T88:T157)</f>
        <v>0</v>
      </c>
      <c r="K173" s="482">
        <f>SUM(AA88:AA157)</f>
        <v>0</v>
      </c>
    </row>
    <row r="174" spans="7:11" ht="31">
      <c r="G174" s="485" t="s">
        <v>33</v>
      </c>
      <c r="H174" s="468">
        <f>SUM(G88:G157)</f>
        <v>26</v>
      </c>
      <c r="I174" s="482">
        <f>SUM(N88:N157)</f>
        <v>7</v>
      </c>
      <c r="J174" s="468">
        <f>SUM(U88:U157)</f>
        <v>2</v>
      </c>
      <c r="K174" s="482">
        <f>SUM(AB88:AB157)</f>
        <v>1</v>
      </c>
    </row>
    <row r="175" spans="7:11" ht="31">
      <c r="G175" s="485" t="s">
        <v>34</v>
      </c>
      <c r="H175" s="468">
        <f>SUM(H88:H157)</f>
        <v>32</v>
      </c>
      <c r="I175" s="468">
        <f>SUM(O88:O157)</f>
        <v>23</v>
      </c>
      <c r="J175" s="482">
        <f>SUM(V88:V157)</f>
        <v>21</v>
      </c>
      <c r="K175" s="482">
        <f>SUM(AC88:AC157)</f>
        <v>0</v>
      </c>
    </row>
    <row r="176" spans="7:11" ht="31">
      <c r="G176" s="485" t="s">
        <v>35</v>
      </c>
      <c r="H176" s="482">
        <f>SUM(I88:I157)</f>
        <v>18</v>
      </c>
      <c r="I176" s="482">
        <f>SUM(P88:P157)</f>
        <v>0</v>
      </c>
      <c r="J176" s="482">
        <f>SUM(W88:W157)</f>
        <v>0</v>
      </c>
      <c r="K176" s="468">
        <f>SUM(AD88:AD157)</f>
        <v>0</v>
      </c>
    </row>
    <row r="177" spans="6:12" ht="31">
      <c r="G177" s="485" t="s">
        <v>36</v>
      </c>
      <c r="H177" s="468">
        <f>SUM(J88:J157)</f>
        <v>24</v>
      </c>
      <c r="I177" s="482">
        <f>SUM(Q88:Q157)</f>
        <v>1</v>
      </c>
      <c r="J177" s="468">
        <f>SUM(X88:X157)</f>
        <v>0</v>
      </c>
      <c r="K177" s="482">
        <f>SUM(AE88:AE157)</f>
        <v>0</v>
      </c>
    </row>
    <row r="178" spans="6:12" ht="31">
      <c r="G178" s="485" t="s">
        <v>37</v>
      </c>
      <c r="H178" s="482">
        <f>SUM(K88:K157)</f>
        <v>24</v>
      </c>
      <c r="I178" s="468">
        <f>SUM(R88:R157)</f>
        <v>0</v>
      </c>
      <c r="J178" s="482">
        <f>SUM(Y88:Y157)</f>
        <v>0</v>
      </c>
      <c r="K178" s="482">
        <f>SUM(AF88:AF157)</f>
        <v>0</v>
      </c>
    </row>
    <row r="188" spans="6:12" ht="72">
      <c r="F188" s="643"/>
      <c r="G188" s="644" t="s">
        <v>4</v>
      </c>
      <c r="H188" s="644"/>
      <c r="I188" s="644"/>
      <c r="J188" s="644"/>
      <c r="K188" s="644"/>
      <c r="L188" s="644"/>
    </row>
    <row r="189" spans="6:12" ht="360">
      <c r="F189" s="645" t="s">
        <v>940</v>
      </c>
      <c r="G189" s="645" t="s">
        <v>316</v>
      </c>
      <c r="H189" s="645" t="s">
        <v>33</v>
      </c>
      <c r="I189" s="645" t="s">
        <v>34</v>
      </c>
      <c r="J189" s="645" t="s">
        <v>35</v>
      </c>
      <c r="K189" s="645" t="s">
        <v>36</v>
      </c>
      <c r="L189" s="645" t="s">
        <v>37</v>
      </c>
    </row>
    <row r="190" spans="6:12" ht="59">
      <c r="F190" s="646">
        <f>COUNTIF(E3:F74, "Low Priority Data Gap")</f>
        <v>20</v>
      </c>
      <c r="G190" s="646">
        <f>COUNTIF(E3:F74, "High Priority Data Gap")</f>
        <v>38</v>
      </c>
      <c r="H190" s="646">
        <f>COUNTIF(E3:F74, "Very Low")</f>
        <v>16</v>
      </c>
      <c r="I190" s="646">
        <f>COUNTIF(E3:F74, "Low")</f>
        <v>23</v>
      </c>
      <c r="J190" s="646">
        <f>COUNTIF(E3:F74, "Moderate")</f>
        <v>15</v>
      </c>
      <c r="K190" s="646">
        <f>COUNTIF(E3:F74, "High")</f>
        <v>18</v>
      </c>
      <c r="L190" s="646">
        <f>COUNTIF(E3:F74, "Very High")</f>
        <v>10</v>
      </c>
    </row>
    <row r="191" spans="6:12" ht="72">
      <c r="F191" s="643"/>
      <c r="G191" s="643"/>
      <c r="H191" s="643"/>
      <c r="I191" s="643"/>
      <c r="J191" s="643"/>
      <c r="K191" s="647"/>
      <c r="L191" s="647"/>
    </row>
  </sheetData>
  <sheetProtection formatCells="0" formatColumns="0" formatRows="0" insertColumns="0" insertRows="0" insertHyperlinks="0" deleteColumns="0" deleteRows="0" selectLockedCells="1"/>
  <mergeCells count="31">
    <mergeCell ref="AU2:AV2"/>
    <mergeCell ref="E86:K86"/>
    <mergeCell ref="L86:R86"/>
    <mergeCell ref="S86:Y86"/>
    <mergeCell ref="Z86:AF86"/>
    <mergeCell ref="AA2:AB2"/>
    <mergeCell ref="G188:L188"/>
    <mergeCell ref="AO2:AP2"/>
    <mergeCell ref="AQ2:AR2"/>
    <mergeCell ref="AS2:AT2"/>
    <mergeCell ref="Q2:R2"/>
    <mergeCell ref="S2:T2"/>
    <mergeCell ref="U2:V2"/>
    <mergeCell ref="W2:X2"/>
    <mergeCell ref="Y2:Z2"/>
    <mergeCell ref="AG1:AR1"/>
    <mergeCell ref="AS1:AV1"/>
    <mergeCell ref="E2:F2"/>
    <mergeCell ref="G2:H2"/>
    <mergeCell ref="I2:J2"/>
    <mergeCell ref="K2:L2"/>
    <mergeCell ref="M2:N2"/>
    <mergeCell ref="O2:P2"/>
    <mergeCell ref="AE2:AF2"/>
    <mergeCell ref="AG2:AH2"/>
    <mergeCell ref="AI2:AJ2"/>
    <mergeCell ref="AK2:AL2"/>
    <mergeCell ref="AM2:AN2"/>
    <mergeCell ref="G1:L1"/>
    <mergeCell ref="M1:AF1"/>
    <mergeCell ref="AC2:AD2"/>
  </mergeCells>
  <conditionalFormatting sqref="AS4:AS73">
    <cfRule type="cellIs" dxfId="233" priority="109" stopIfTrue="1" operator="equal">
      <formula>"Very High"</formula>
    </cfRule>
    <cfRule type="cellIs" dxfId="232" priority="110" stopIfTrue="1" operator="equal">
      <formula>"High"</formula>
    </cfRule>
    <cfRule type="cellIs" dxfId="231" priority="111" stopIfTrue="1" operator="equal">
      <formula>"Moderate"</formula>
    </cfRule>
  </conditionalFormatting>
  <conditionalFormatting sqref="AS10">
    <cfRule type="cellIs" dxfId="230" priority="106" stopIfTrue="1" operator="equal">
      <formula>"Very High"</formula>
    </cfRule>
    <cfRule type="cellIs" dxfId="229" priority="107" stopIfTrue="1" operator="equal">
      <formula>"High"</formula>
    </cfRule>
    <cfRule type="cellIs" dxfId="228" priority="108" stopIfTrue="1" operator="equal">
      <formula>"Moderate"</formula>
    </cfRule>
  </conditionalFormatting>
  <conditionalFormatting sqref="AS11">
    <cfRule type="cellIs" dxfId="227" priority="103" stopIfTrue="1" operator="equal">
      <formula>"Very High"</formula>
    </cfRule>
    <cfRule type="cellIs" dxfId="226" priority="104" stopIfTrue="1" operator="equal">
      <formula>"High"</formula>
    </cfRule>
    <cfRule type="cellIs" dxfId="225" priority="105" stopIfTrue="1" operator="equal">
      <formula>"Moderate"</formula>
    </cfRule>
  </conditionalFormatting>
  <conditionalFormatting sqref="AS24">
    <cfRule type="cellIs" dxfId="224" priority="100" stopIfTrue="1" operator="equal">
      <formula>"Very High"</formula>
    </cfRule>
    <cfRule type="cellIs" dxfId="223" priority="101" stopIfTrue="1" operator="equal">
      <formula>"High"</formula>
    </cfRule>
    <cfRule type="cellIs" dxfId="222" priority="102" stopIfTrue="1" operator="equal">
      <formula>"Moderate"</formula>
    </cfRule>
  </conditionalFormatting>
  <conditionalFormatting sqref="AS39">
    <cfRule type="cellIs" dxfId="221" priority="97" stopIfTrue="1" operator="equal">
      <formula>"Very High"</formula>
    </cfRule>
    <cfRule type="cellIs" dxfId="220" priority="98" stopIfTrue="1" operator="equal">
      <formula>"High"</formula>
    </cfRule>
    <cfRule type="cellIs" dxfId="219" priority="99" stopIfTrue="1" operator="equal">
      <formula>"Moderate"</formula>
    </cfRule>
  </conditionalFormatting>
  <conditionalFormatting sqref="AS40">
    <cfRule type="cellIs" dxfId="218" priority="94" stopIfTrue="1" operator="equal">
      <formula>"Very High"</formula>
    </cfRule>
    <cfRule type="cellIs" dxfId="217" priority="95" stopIfTrue="1" operator="equal">
      <formula>"High"</formula>
    </cfRule>
    <cfRule type="cellIs" dxfId="216" priority="96" stopIfTrue="1" operator="equal">
      <formula>"Moderate"</formula>
    </cfRule>
  </conditionalFormatting>
  <conditionalFormatting sqref="AS41">
    <cfRule type="cellIs" dxfId="215" priority="91" stopIfTrue="1" operator="equal">
      <formula>"Very High"</formula>
    </cfRule>
    <cfRule type="cellIs" dxfId="214" priority="92" stopIfTrue="1" operator="equal">
      <formula>"High"</formula>
    </cfRule>
    <cfRule type="cellIs" dxfId="213" priority="93" stopIfTrue="1" operator="equal">
      <formula>"Moderate"</formula>
    </cfRule>
  </conditionalFormatting>
  <conditionalFormatting sqref="AS42">
    <cfRule type="cellIs" dxfId="212" priority="88" stopIfTrue="1" operator="equal">
      <formula>"Very High"</formula>
    </cfRule>
    <cfRule type="cellIs" dxfId="211" priority="89" stopIfTrue="1" operator="equal">
      <formula>"High"</formula>
    </cfRule>
    <cfRule type="cellIs" dxfId="210" priority="90" stopIfTrue="1" operator="equal">
      <formula>"Moderate"</formula>
    </cfRule>
  </conditionalFormatting>
  <conditionalFormatting sqref="AS44">
    <cfRule type="cellIs" dxfId="209" priority="85" stopIfTrue="1" operator="equal">
      <formula>"Very High"</formula>
    </cfRule>
    <cfRule type="cellIs" dxfId="208" priority="86" stopIfTrue="1" operator="equal">
      <formula>"High"</formula>
    </cfRule>
    <cfRule type="cellIs" dxfId="207" priority="87" stopIfTrue="1" operator="equal">
      <formula>"Moderate"</formula>
    </cfRule>
  </conditionalFormatting>
  <conditionalFormatting sqref="AS54">
    <cfRule type="cellIs" dxfId="206" priority="82" stopIfTrue="1" operator="equal">
      <formula>"Very High"</formula>
    </cfRule>
    <cfRule type="cellIs" dxfId="205" priority="83" stopIfTrue="1" operator="equal">
      <formula>"High"</formula>
    </cfRule>
    <cfRule type="cellIs" dxfId="204" priority="84" stopIfTrue="1" operator="equal">
      <formula>"Moderate"</formula>
    </cfRule>
  </conditionalFormatting>
  <conditionalFormatting sqref="AS58">
    <cfRule type="cellIs" dxfId="203" priority="79" stopIfTrue="1" operator="equal">
      <formula>"Very High"</formula>
    </cfRule>
    <cfRule type="cellIs" dxfId="202" priority="80" stopIfTrue="1" operator="equal">
      <formula>"High"</formula>
    </cfRule>
    <cfRule type="cellIs" dxfId="201" priority="81" stopIfTrue="1" operator="equal">
      <formula>"Moderate"</formula>
    </cfRule>
  </conditionalFormatting>
  <conditionalFormatting sqref="AS60">
    <cfRule type="cellIs" dxfId="200" priority="76" stopIfTrue="1" operator="equal">
      <formula>"Very High"</formula>
    </cfRule>
    <cfRule type="cellIs" dxfId="199" priority="77" stopIfTrue="1" operator="equal">
      <formula>"High"</formula>
    </cfRule>
    <cfRule type="cellIs" dxfId="198" priority="78" stopIfTrue="1" operator="equal">
      <formula>"Moderate"</formula>
    </cfRule>
  </conditionalFormatting>
  <conditionalFormatting sqref="AS62">
    <cfRule type="cellIs" dxfId="197" priority="73" stopIfTrue="1" operator="equal">
      <formula>"Very High"</formula>
    </cfRule>
    <cfRule type="cellIs" dxfId="196" priority="74" stopIfTrue="1" operator="equal">
      <formula>"High"</formula>
    </cfRule>
    <cfRule type="cellIs" dxfId="195" priority="75" stopIfTrue="1" operator="equal">
      <formula>"Moderate"</formula>
    </cfRule>
  </conditionalFormatting>
  <conditionalFormatting sqref="AS70">
    <cfRule type="cellIs" dxfId="194" priority="70" stopIfTrue="1" operator="equal">
      <formula>"Very High"</formula>
    </cfRule>
    <cfRule type="cellIs" dxfId="193" priority="71" stopIfTrue="1" operator="equal">
      <formula>"High"</formula>
    </cfRule>
    <cfRule type="cellIs" dxfId="192" priority="72" stopIfTrue="1" operator="equal">
      <formula>"Moderate"</formula>
    </cfRule>
  </conditionalFormatting>
  <conditionalFormatting sqref="AU4:AU73">
    <cfRule type="cellIs" dxfId="191" priority="67" stopIfTrue="1" operator="equal">
      <formula>"Very High"</formula>
    </cfRule>
    <cfRule type="cellIs" dxfId="190" priority="68" stopIfTrue="1" operator="equal">
      <formula>"High"</formula>
    </cfRule>
    <cfRule type="cellIs" dxfId="189" priority="69" stopIfTrue="1" operator="equal">
      <formula>"Moderate"</formula>
    </cfRule>
  </conditionalFormatting>
  <conditionalFormatting sqref="AV4:AV73">
    <cfRule type="cellIs" dxfId="188" priority="64" stopIfTrue="1" operator="equal">
      <formula>"Very High"</formula>
    </cfRule>
    <cfRule type="cellIs" dxfId="187" priority="65" stopIfTrue="1" operator="equal">
      <formula>"High"</formula>
    </cfRule>
    <cfRule type="cellIs" dxfId="186" priority="66" stopIfTrue="1" operator="equal">
      <formula>"Moderate"</formula>
    </cfRule>
  </conditionalFormatting>
  <conditionalFormatting sqref="AU11">
    <cfRule type="cellIs" dxfId="185" priority="61" stopIfTrue="1" operator="equal">
      <formula>"Very High"</formula>
    </cfRule>
    <cfRule type="cellIs" dxfId="184" priority="62" stopIfTrue="1" operator="equal">
      <formula>"High"</formula>
    </cfRule>
    <cfRule type="cellIs" dxfId="183" priority="63" stopIfTrue="1" operator="equal">
      <formula>"Moderate"</formula>
    </cfRule>
  </conditionalFormatting>
  <conditionalFormatting sqref="AV11">
    <cfRule type="cellIs" dxfId="182" priority="58" stopIfTrue="1" operator="equal">
      <formula>"Very High"</formula>
    </cfRule>
    <cfRule type="cellIs" dxfId="181" priority="59" stopIfTrue="1" operator="equal">
      <formula>"High"</formula>
    </cfRule>
    <cfRule type="cellIs" dxfId="180" priority="60" stopIfTrue="1" operator="equal">
      <formula>"Moderate"</formula>
    </cfRule>
  </conditionalFormatting>
  <conditionalFormatting sqref="AU40">
    <cfRule type="cellIs" dxfId="179" priority="55" stopIfTrue="1" operator="equal">
      <formula>"Very High"</formula>
    </cfRule>
    <cfRule type="cellIs" dxfId="178" priority="56" stopIfTrue="1" operator="equal">
      <formula>"High"</formula>
    </cfRule>
    <cfRule type="cellIs" dxfId="177" priority="57" stopIfTrue="1" operator="equal">
      <formula>"Moderate"</formula>
    </cfRule>
  </conditionalFormatting>
  <conditionalFormatting sqref="AV40">
    <cfRule type="cellIs" dxfId="176" priority="52" stopIfTrue="1" operator="equal">
      <formula>"Very High"</formula>
    </cfRule>
    <cfRule type="cellIs" dxfId="175" priority="53" stopIfTrue="1" operator="equal">
      <formula>"High"</formula>
    </cfRule>
    <cfRule type="cellIs" dxfId="174" priority="54" stopIfTrue="1" operator="equal">
      <formula>"Moderate"</formula>
    </cfRule>
  </conditionalFormatting>
  <conditionalFormatting sqref="AU41">
    <cfRule type="cellIs" dxfId="173" priority="49" stopIfTrue="1" operator="equal">
      <formula>"Very High"</formula>
    </cfRule>
    <cfRule type="cellIs" dxfId="172" priority="50" stopIfTrue="1" operator="equal">
      <formula>"High"</formula>
    </cfRule>
    <cfRule type="cellIs" dxfId="171" priority="51" stopIfTrue="1" operator="equal">
      <formula>"Moderate"</formula>
    </cfRule>
  </conditionalFormatting>
  <conditionalFormatting sqref="AV41">
    <cfRule type="cellIs" dxfId="170" priority="46" stopIfTrue="1" operator="equal">
      <formula>"Very High"</formula>
    </cfRule>
    <cfRule type="cellIs" dxfId="169" priority="47" stopIfTrue="1" operator="equal">
      <formula>"High"</formula>
    </cfRule>
    <cfRule type="cellIs" dxfId="168" priority="48" stopIfTrue="1" operator="equal">
      <formula>"Moderate"</formula>
    </cfRule>
  </conditionalFormatting>
  <conditionalFormatting sqref="AU42">
    <cfRule type="cellIs" dxfId="167" priority="43" stopIfTrue="1" operator="equal">
      <formula>"Very High"</formula>
    </cfRule>
    <cfRule type="cellIs" dxfId="166" priority="44" stopIfTrue="1" operator="equal">
      <formula>"High"</formula>
    </cfRule>
    <cfRule type="cellIs" dxfId="165" priority="45" stopIfTrue="1" operator="equal">
      <formula>"Moderate"</formula>
    </cfRule>
  </conditionalFormatting>
  <conditionalFormatting sqref="AV42">
    <cfRule type="cellIs" dxfId="164" priority="40" stopIfTrue="1" operator="equal">
      <formula>"Very High"</formula>
    </cfRule>
    <cfRule type="cellIs" dxfId="163" priority="41" stopIfTrue="1" operator="equal">
      <formula>"High"</formula>
    </cfRule>
    <cfRule type="cellIs" dxfId="162" priority="42" stopIfTrue="1" operator="equal">
      <formula>"Moderate"</formula>
    </cfRule>
  </conditionalFormatting>
  <conditionalFormatting sqref="AU43">
    <cfRule type="cellIs" dxfId="161" priority="37" stopIfTrue="1" operator="equal">
      <formula>"Very High"</formula>
    </cfRule>
    <cfRule type="cellIs" dxfId="160" priority="38" stopIfTrue="1" operator="equal">
      <formula>"High"</formula>
    </cfRule>
    <cfRule type="cellIs" dxfId="159" priority="39" stopIfTrue="1" operator="equal">
      <formula>"Moderate"</formula>
    </cfRule>
  </conditionalFormatting>
  <conditionalFormatting sqref="AV43">
    <cfRule type="cellIs" dxfId="158" priority="34" stopIfTrue="1" operator="equal">
      <formula>"Very High"</formula>
    </cfRule>
    <cfRule type="cellIs" dxfId="157" priority="35" stopIfTrue="1" operator="equal">
      <formula>"High"</formula>
    </cfRule>
    <cfRule type="cellIs" dxfId="156" priority="36" stopIfTrue="1" operator="equal">
      <formula>"Moderate"</formula>
    </cfRule>
  </conditionalFormatting>
  <conditionalFormatting sqref="AU54">
    <cfRule type="cellIs" dxfId="155" priority="31" stopIfTrue="1" operator="equal">
      <formula>"Very High"</formula>
    </cfRule>
    <cfRule type="cellIs" dxfId="154" priority="32" stopIfTrue="1" operator="equal">
      <formula>"High"</formula>
    </cfRule>
    <cfRule type="cellIs" dxfId="153" priority="33" stopIfTrue="1" operator="equal">
      <formula>"Moderate"</formula>
    </cfRule>
  </conditionalFormatting>
  <conditionalFormatting sqref="AV54">
    <cfRule type="cellIs" dxfId="152" priority="28" stopIfTrue="1" operator="equal">
      <formula>"Very High"</formula>
    </cfRule>
    <cfRule type="cellIs" dxfId="151" priority="29" stopIfTrue="1" operator="equal">
      <formula>"High"</formula>
    </cfRule>
    <cfRule type="cellIs" dxfId="150" priority="30" stopIfTrue="1" operator="equal">
      <formula>"Moderate"</formula>
    </cfRule>
  </conditionalFormatting>
  <conditionalFormatting sqref="AU58">
    <cfRule type="cellIs" dxfId="149" priority="25" stopIfTrue="1" operator="equal">
      <formula>"Very High"</formula>
    </cfRule>
    <cfRule type="cellIs" dxfId="148" priority="26" stopIfTrue="1" operator="equal">
      <formula>"High"</formula>
    </cfRule>
    <cfRule type="cellIs" dxfId="147" priority="27" stopIfTrue="1" operator="equal">
      <formula>"Moderate"</formula>
    </cfRule>
  </conditionalFormatting>
  <conditionalFormatting sqref="AU59">
    <cfRule type="cellIs" dxfId="146" priority="22" stopIfTrue="1" operator="equal">
      <formula>"Very High"</formula>
    </cfRule>
    <cfRule type="cellIs" dxfId="145" priority="23" stopIfTrue="1" operator="equal">
      <formula>"High"</formula>
    </cfRule>
    <cfRule type="cellIs" dxfId="144" priority="24" stopIfTrue="1" operator="equal">
      <formula>"Moderate"</formula>
    </cfRule>
  </conditionalFormatting>
  <conditionalFormatting sqref="AU60">
    <cfRule type="cellIs" dxfId="143" priority="19" stopIfTrue="1" operator="equal">
      <formula>"Very High"</formula>
    </cfRule>
    <cfRule type="cellIs" dxfId="142" priority="20" stopIfTrue="1" operator="equal">
      <formula>"High"</formula>
    </cfRule>
    <cfRule type="cellIs" dxfId="141" priority="21" stopIfTrue="1" operator="equal">
      <formula>"Moderate"</formula>
    </cfRule>
  </conditionalFormatting>
  <conditionalFormatting sqref="AU61">
    <cfRule type="cellIs" dxfId="140" priority="16" stopIfTrue="1" operator="equal">
      <formula>"Very High"</formula>
    </cfRule>
    <cfRule type="cellIs" dxfId="139" priority="17" stopIfTrue="1" operator="equal">
      <formula>"High"</formula>
    </cfRule>
    <cfRule type="cellIs" dxfId="138" priority="18" stopIfTrue="1" operator="equal">
      <formula>"Moderate"</formula>
    </cfRule>
  </conditionalFormatting>
  <conditionalFormatting sqref="AU62">
    <cfRule type="cellIs" dxfId="137" priority="13" stopIfTrue="1" operator="equal">
      <formula>"Very High"</formula>
    </cfRule>
    <cfRule type="cellIs" dxfId="136" priority="14" stopIfTrue="1" operator="equal">
      <formula>"High"</formula>
    </cfRule>
    <cfRule type="cellIs" dxfId="135" priority="15" stopIfTrue="1" operator="equal">
      <formula>"Moderate"</formula>
    </cfRule>
  </conditionalFormatting>
  <conditionalFormatting sqref="AT14">
    <cfRule type="cellIs" dxfId="134" priority="10" stopIfTrue="1" operator="equal">
      <formula>"Very High"</formula>
    </cfRule>
    <cfRule type="cellIs" dxfId="133" priority="11" stopIfTrue="1" operator="equal">
      <formula>"High"</formula>
    </cfRule>
    <cfRule type="cellIs" dxfId="132" priority="12" stopIfTrue="1" operator="equal">
      <formula>"Moderate"</formula>
    </cfRule>
  </conditionalFormatting>
  <conditionalFormatting sqref="E4:F73">
    <cfRule type="containsText" dxfId="131" priority="2" operator="containsText" text="none/Unk">
      <formula>NOT(ISERROR(SEARCH("none/Unk",E4)))</formula>
    </cfRule>
    <cfRule type="containsText" dxfId="130" priority="4" operator="containsText" text="Very Low">
      <formula>NOT(ISERROR(SEARCH("Very Low",E4)))</formula>
    </cfRule>
    <cfRule type="containsText" dxfId="129" priority="5" operator="containsText" text="Low">
      <formula>NOT(ISERROR(SEARCH("Low",E4)))</formula>
    </cfRule>
    <cfRule type="cellIs" dxfId="128" priority="6" operator="equal">
      <formula>"Very High"</formula>
    </cfRule>
    <cfRule type="cellIs" dxfId="127" priority="7" operator="equal">
      <formula>"High"</formula>
    </cfRule>
    <cfRule type="cellIs" dxfId="126" priority="8" operator="equal">
      <formula>"Moderate"</formula>
    </cfRule>
  </conditionalFormatting>
  <conditionalFormatting sqref="E4:AV73">
    <cfRule type="containsText" dxfId="125" priority="1" operator="containsText" text="High Priority Data Gap">
      <formula>NOT(ISERROR(SEARCH("High Priority Data Gap",E4)))</formula>
    </cfRule>
    <cfRule type="containsText" dxfId="124" priority="3" operator="containsText" text="Low Priority Data Gap">
      <formula>NOT(ISERROR(SEARCH("Low Priority Data Gap",E4)))</formula>
    </cfRule>
    <cfRule type="containsText" dxfId="123" priority="9" operator="containsText" text="none/Unk">
      <formula>NOT(ISERROR(SEARCH("none/Unk",E4)))</formula>
    </cfRule>
    <cfRule type="containsText" dxfId="122" priority="112" operator="containsText" text="Low Priority Data Gap">
      <formula>NOT(ISERROR(SEARCH("Low Priority Data Gap",E4)))</formula>
    </cfRule>
    <cfRule type="containsText" dxfId="121" priority="113" operator="containsText" text="Very Low">
      <formula>NOT(ISERROR(SEARCH("Very Low",E4)))</formula>
    </cfRule>
    <cfRule type="containsText" dxfId="120" priority="114" operator="containsText" text="Low">
      <formula>NOT(ISERROR(SEARCH("Low",E4)))</formula>
    </cfRule>
    <cfRule type="cellIs" dxfId="119" priority="115" operator="equal">
      <formula>"Very High"</formula>
    </cfRule>
    <cfRule type="cellIs" dxfId="118" priority="116" operator="equal">
      <formula>"High"</formula>
    </cfRule>
    <cfRule type="cellIs" dxfId="117" priority="11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49A5-5C9E-D944-AD34-A510BFAD5932}">
  <dimension ref="A1:X66"/>
  <sheetViews>
    <sheetView zoomScaleNormal="132" workbookViewId="0">
      <selection activeCell="H14" sqref="H14"/>
    </sheetView>
  </sheetViews>
  <sheetFormatPr baseColWidth="10" defaultColWidth="8.83203125" defaultRowHeight="15"/>
  <cols>
    <col min="1" max="1" width="8.83203125" style="631"/>
    <col min="2" max="2" width="10.5" style="631" customWidth="1"/>
    <col min="3" max="7" width="8.83203125" style="631"/>
    <col min="8" max="8" width="10.5" style="631" customWidth="1"/>
    <col min="9" max="11" width="10.5" style="632" customWidth="1"/>
    <col min="12" max="12" width="11.5" style="631" customWidth="1"/>
    <col min="13" max="13" width="17" style="631" customWidth="1"/>
    <col min="14" max="14" width="18.5" style="631" customWidth="1"/>
    <col min="15" max="15" width="17.5" style="631" customWidth="1"/>
    <col min="16" max="16" width="19.5" style="631" customWidth="1"/>
    <col min="17" max="17" width="31" style="631" customWidth="1"/>
    <col min="18" max="19" width="8.83203125" style="631"/>
    <col min="20" max="20" width="48.1640625" style="631" bestFit="1" customWidth="1"/>
    <col min="21" max="24" width="10" style="631" customWidth="1"/>
    <col min="25" max="16384" width="8.83203125" style="631"/>
  </cols>
  <sheetData>
    <row r="1" spans="1:24">
      <c r="A1" s="628"/>
    </row>
    <row r="2" spans="1:24">
      <c r="B2" s="636" t="s">
        <v>942</v>
      </c>
      <c r="C2" s="630"/>
      <c r="D2" s="630"/>
      <c r="E2" s="630"/>
      <c r="F2" s="636" t="s">
        <v>943</v>
      </c>
      <c r="G2" s="630"/>
      <c r="H2" s="630"/>
      <c r="I2" s="629"/>
      <c r="J2" s="636" t="s">
        <v>944</v>
      </c>
      <c r="K2" s="629"/>
      <c r="L2" s="630"/>
      <c r="M2" s="637"/>
      <c r="T2" s="638"/>
      <c r="U2" s="628"/>
      <c r="V2" s="628"/>
      <c r="W2" s="628"/>
      <c r="X2" s="628"/>
    </row>
    <row r="3" spans="1:24" ht="16">
      <c r="B3" s="636" t="s">
        <v>945</v>
      </c>
      <c r="C3" s="630"/>
      <c r="D3" s="630"/>
      <c r="E3" s="630"/>
      <c r="F3" s="636" t="s">
        <v>946</v>
      </c>
      <c r="G3" s="630"/>
      <c r="H3" s="630"/>
      <c r="I3" s="629"/>
      <c r="J3" s="636" t="s">
        <v>947</v>
      </c>
      <c r="K3" s="636"/>
      <c r="L3" s="630"/>
      <c r="M3" s="630"/>
      <c r="N3" s="639"/>
      <c r="O3" s="640"/>
      <c r="P3" s="639"/>
      <c r="Q3" s="639"/>
      <c r="R3" s="633"/>
      <c r="T3" s="641"/>
    </row>
    <row r="4" spans="1:24" ht="14.5" customHeight="1">
      <c r="B4" s="629" t="s">
        <v>948</v>
      </c>
      <c r="C4" s="629">
        <v>5</v>
      </c>
      <c r="D4" s="629" t="s">
        <v>37</v>
      </c>
      <c r="E4" s="630"/>
      <c r="F4" s="629" t="s">
        <v>948</v>
      </c>
      <c r="G4" s="629">
        <v>5</v>
      </c>
      <c r="H4" s="629" t="s">
        <v>37</v>
      </c>
      <c r="I4" s="629"/>
      <c r="J4" s="630" t="s">
        <v>948</v>
      </c>
      <c r="K4" s="630">
        <v>5</v>
      </c>
      <c r="L4" s="630" t="s">
        <v>37</v>
      </c>
      <c r="M4" s="630"/>
      <c r="N4" s="639"/>
      <c r="O4" s="640"/>
      <c r="P4" s="639"/>
      <c r="Q4" s="639"/>
      <c r="R4" s="633"/>
    </row>
    <row r="5" spans="1:24" ht="14.5" customHeight="1">
      <c r="B5" s="629" t="s">
        <v>949</v>
      </c>
      <c r="C5" s="629">
        <v>5</v>
      </c>
      <c r="D5" s="629" t="s">
        <v>37</v>
      </c>
      <c r="E5" s="630"/>
      <c r="F5" s="629" t="s">
        <v>949</v>
      </c>
      <c r="G5" s="629">
        <v>5</v>
      </c>
      <c r="H5" s="629" t="s">
        <v>37</v>
      </c>
      <c r="I5" s="629"/>
      <c r="J5" s="630" t="s">
        <v>949</v>
      </c>
      <c r="K5" s="630">
        <v>5</v>
      </c>
      <c r="L5" s="630" t="s">
        <v>37</v>
      </c>
      <c r="M5" s="630"/>
      <c r="N5" s="639"/>
      <c r="O5" s="640"/>
      <c r="P5" s="639"/>
      <c r="Q5" s="639"/>
      <c r="R5" s="633"/>
    </row>
    <row r="6" spans="1:24" ht="14.5" customHeight="1">
      <c r="B6" s="629" t="s">
        <v>950</v>
      </c>
      <c r="C6" s="629">
        <v>4</v>
      </c>
      <c r="D6" s="629" t="s">
        <v>36</v>
      </c>
      <c r="E6" s="630"/>
      <c r="F6" s="629" t="s">
        <v>950</v>
      </c>
      <c r="G6" s="629">
        <v>4</v>
      </c>
      <c r="H6" s="629" t="s">
        <v>36</v>
      </c>
      <c r="I6" s="629"/>
      <c r="J6" s="630" t="s">
        <v>950</v>
      </c>
      <c r="K6" s="630">
        <v>5</v>
      </c>
      <c r="L6" s="630" t="s">
        <v>37</v>
      </c>
      <c r="M6" s="630"/>
      <c r="N6" s="639"/>
      <c r="O6" s="640"/>
      <c r="P6" s="639"/>
      <c r="Q6" s="639"/>
      <c r="R6" s="633"/>
    </row>
    <row r="7" spans="1:24" ht="16">
      <c r="B7" s="629" t="s">
        <v>951</v>
      </c>
      <c r="C7" s="629">
        <v>4</v>
      </c>
      <c r="D7" s="629" t="s">
        <v>36</v>
      </c>
      <c r="E7" s="630"/>
      <c r="F7" s="629" t="s">
        <v>951</v>
      </c>
      <c r="G7" s="629">
        <v>4</v>
      </c>
      <c r="H7" s="629" t="s">
        <v>36</v>
      </c>
      <c r="I7" s="629"/>
      <c r="J7" s="630" t="s">
        <v>951</v>
      </c>
      <c r="K7" s="630">
        <v>4</v>
      </c>
      <c r="L7" s="630" t="s">
        <v>36</v>
      </c>
      <c r="M7" s="630"/>
      <c r="N7" s="639"/>
      <c r="O7" s="640"/>
      <c r="P7" s="639"/>
      <c r="Q7" s="639"/>
      <c r="R7" s="633"/>
    </row>
    <row r="8" spans="1:24" ht="16">
      <c r="B8" s="629" t="s">
        <v>952</v>
      </c>
      <c r="C8" s="629">
        <v>3</v>
      </c>
      <c r="D8" s="629" t="s">
        <v>35</v>
      </c>
      <c r="E8" s="630"/>
      <c r="F8" s="629" t="s">
        <v>952</v>
      </c>
      <c r="G8" s="629">
        <v>3</v>
      </c>
      <c r="H8" s="629" t="s">
        <v>35</v>
      </c>
      <c r="I8" s="629"/>
      <c r="J8" s="630" t="s">
        <v>952</v>
      </c>
      <c r="K8" s="630">
        <v>3</v>
      </c>
      <c r="L8" s="629" t="s">
        <v>35</v>
      </c>
      <c r="M8" s="630"/>
      <c r="N8" s="639"/>
      <c r="O8" s="640"/>
      <c r="P8" s="639"/>
      <c r="Q8" s="639"/>
      <c r="R8" s="633"/>
    </row>
    <row r="9" spans="1:24" ht="14.25" customHeight="1">
      <c r="B9" s="629" t="s">
        <v>953</v>
      </c>
      <c r="C9" s="629">
        <v>5</v>
      </c>
      <c r="D9" s="629" t="s">
        <v>37</v>
      </c>
      <c r="E9" s="630"/>
      <c r="F9" s="629" t="s">
        <v>953</v>
      </c>
      <c r="G9" s="629">
        <v>5</v>
      </c>
      <c r="H9" s="629" t="s">
        <v>37</v>
      </c>
      <c r="I9" s="629"/>
      <c r="J9" s="630" t="s">
        <v>953</v>
      </c>
      <c r="K9" s="630">
        <v>5</v>
      </c>
      <c r="L9" s="630" t="s">
        <v>37</v>
      </c>
      <c r="M9" s="630"/>
      <c r="N9" s="639"/>
      <c r="O9" s="640"/>
      <c r="P9" s="639"/>
      <c r="Q9" s="639"/>
      <c r="R9" s="633"/>
    </row>
    <row r="10" spans="1:24" ht="16">
      <c r="B10" s="629" t="s">
        <v>954</v>
      </c>
      <c r="C10" s="629">
        <v>4</v>
      </c>
      <c r="D10" s="629" t="s">
        <v>36</v>
      </c>
      <c r="E10" s="630"/>
      <c r="F10" s="629" t="s">
        <v>954</v>
      </c>
      <c r="G10" s="629">
        <v>4</v>
      </c>
      <c r="H10" s="629" t="s">
        <v>36</v>
      </c>
      <c r="I10" s="629"/>
      <c r="J10" s="630" t="s">
        <v>954</v>
      </c>
      <c r="K10" s="630">
        <v>5</v>
      </c>
      <c r="L10" s="630" t="s">
        <v>37</v>
      </c>
      <c r="M10" s="630"/>
      <c r="N10" s="639"/>
      <c r="O10" s="640"/>
      <c r="P10" s="639"/>
      <c r="Q10" s="639"/>
      <c r="R10" s="633"/>
    </row>
    <row r="11" spans="1:24" ht="16">
      <c r="B11" s="629" t="s">
        <v>955</v>
      </c>
      <c r="C11" s="629">
        <v>4</v>
      </c>
      <c r="D11" s="629" t="s">
        <v>36</v>
      </c>
      <c r="E11" s="630"/>
      <c r="F11" s="629" t="s">
        <v>955</v>
      </c>
      <c r="G11" s="629">
        <v>4</v>
      </c>
      <c r="H11" s="629" t="s">
        <v>36</v>
      </c>
      <c r="I11" s="629"/>
      <c r="J11" s="630" t="s">
        <v>955</v>
      </c>
      <c r="K11" s="630">
        <v>4</v>
      </c>
      <c r="L11" s="630" t="s">
        <v>36</v>
      </c>
      <c r="M11" s="630"/>
      <c r="N11" s="639"/>
      <c r="O11" s="640"/>
      <c r="P11" s="639"/>
      <c r="Q11" s="639"/>
      <c r="R11" s="633"/>
    </row>
    <row r="12" spans="1:24" ht="16">
      <c r="B12" s="629" t="s">
        <v>91</v>
      </c>
      <c r="C12" s="629">
        <v>3</v>
      </c>
      <c r="D12" s="629" t="s">
        <v>35</v>
      </c>
      <c r="E12" s="630"/>
      <c r="F12" s="629" t="s">
        <v>91</v>
      </c>
      <c r="G12" s="629">
        <v>3</v>
      </c>
      <c r="H12" s="629" t="s">
        <v>35</v>
      </c>
      <c r="I12" s="629"/>
      <c r="J12" s="630" t="s">
        <v>91</v>
      </c>
      <c r="K12" s="630">
        <v>3</v>
      </c>
      <c r="L12" s="629" t="s">
        <v>35</v>
      </c>
      <c r="M12" s="630"/>
      <c r="N12" s="639"/>
      <c r="O12" s="640"/>
      <c r="P12" s="639"/>
      <c r="Q12" s="639"/>
      <c r="R12" s="633"/>
    </row>
    <row r="13" spans="1:24" ht="16">
      <c r="B13" s="629" t="s">
        <v>956</v>
      </c>
      <c r="C13" s="629">
        <v>2</v>
      </c>
      <c r="D13" s="629" t="s">
        <v>35</v>
      </c>
      <c r="E13" s="630"/>
      <c r="F13" s="629" t="s">
        <v>956</v>
      </c>
      <c r="G13" s="629">
        <v>3</v>
      </c>
      <c r="H13" s="629" t="s">
        <v>35</v>
      </c>
      <c r="I13" s="629"/>
      <c r="J13" s="630" t="s">
        <v>956</v>
      </c>
      <c r="K13" s="629">
        <v>2</v>
      </c>
      <c r="L13" s="630" t="s">
        <v>34</v>
      </c>
      <c r="M13" s="630"/>
      <c r="N13" s="639"/>
      <c r="O13" s="640"/>
      <c r="P13" s="639"/>
      <c r="Q13" s="639"/>
      <c r="R13" s="633"/>
    </row>
    <row r="14" spans="1:24" ht="16">
      <c r="B14" s="629" t="s">
        <v>957</v>
      </c>
      <c r="C14" s="629">
        <v>4</v>
      </c>
      <c r="D14" s="629" t="s">
        <v>36</v>
      </c>
      <c r="E14" s="630"/>
      <c r="F14" s="629" t="s">
        <v>957</v>
      </c>
      <c r="G14" s="629">
        <v>4</v>
      </c>
      <c r="H14" s="629" t="s">
        <v>36</v>
      </c>
      <c r="I14" s="629"/>
      <c r="J14" s="630" t="s">
        <v>957</v>
      </c>
      <c r="K14" s="629">
        <v>5</v>
      </c>
      <c r="L14" s="630" t="s">
        <v>37</v>
      </c>
      <c r="M14" s="630"/>
      <c r="N14" s="639"/>
      <c r="O14" s="640"/>
      <c r="P14" s="639"/>
      <c r="Q14" s="639"/>
      <c r="R14" s="633"/>
    </row>
    <row r="15" spans="1:24" ht="16">
      <c r="B15" s="629" t="s">
        <v>958</v>
      </c>
      <c r="C15" s="629">
        <v>4</v>
      </c>
      <c r="D15" s="629" t="s">
        <v>36</v>
      </c>
      <c r="E15" s="630"/>
      <c r="F15" s="629" t="s">
        <v>958</v>
      </c>
      <c r="G15" s="629">
        <v>4</v>
      </c>
      <c r="H15" s="629" t="s">
        <v>36</v>
      </c>
      <c r="I15" s="629"/>
      <c r="J15" s="630" t="s">
        <v>958</v>
      </c>
      <c r="K15" s="629">
        <v>4</v>
      </c>
      <c r="L15" s="630" t="s">
        <v>36</v>
      </c>
      <c r="M15" s="630"/>
      <c r="N15" s="639"/>
      <c r="O15" s="640"/>
      <c r="P15" s="639"/>
      <c r="Q15" s="639"/>
      <c r="R15" s="633"/>
    </row>
    <row r="16" spans="1:24" ht="16">
      <c r="B16" s="629" t="s">
        <v>959</v>
      </c>
      <c r="C16" s="629">
        <v>3</v>
      </c>
      <c r="D16" s="629" t="s">
        <v>35</v>
      </c>
      <c r="E16" s="630"/>
      <c r="F16" s="629" t="s">
        <v>959</v>
      </c>
      <c r="G16" s="629">
        <v>3</v>
      </c>
      <c r="H16" s="629" t="s">
        <v>35</v>
      </c>
      <c r="I16" s="629"/>
      <c r="J16" s="630" t="s">
        <v>959</v>
      </c>
      <c r="K16" s="629">
        <v>3</v>
      </c>
      <c r="L16" s="629" t="s">
        <v>35</v>
      </c>
      <c r="M16" s="630"/>
      <c r="N16" s="639"/>
      <c r="O16" s="640"/>
      <c r="P16" s="639"/>
      <c r="Q16" s="639"/>
      <c r="R16" s="633"/>
    </row>
    <row r="17" spans="2:20" ht="16">
      <c r="B17" s="629" t="s">
        <v>960</v>
      </c>
      <c r="C17" s="629">
        <v>2</v>
      </c>
      <c r="D17" s="629" t="s">
        <v>34</v>
      </c>
      <c r="E17" s="630"/>
      <c r="F17" s="629" t="s">
        <v>960</v>
      </c>
      <c r="G17" s="629">
        <v>2</v>
      </c>
      <c r="H17" s="629" t="s">
        <v>34</v>
      </c>
      <c r="I17" s="629"/>
      <c r="J17" s="630" t="s">
        <v>960</v>
      </c>
      <c r="K17" s="629">
        <v>2</v>
      </c>
      <c r="L17" s="630" t="s">
        <v>34</v>
      </c>
      <c r="M17" s="630"/>
      <c r="N17" s="639"/>
      <c r="O17" s="640"/>
      <c r="P17" s="639"/>
      <c r="Q17" s="639"/>
      <c r="R17" s="633"/>
    </row>
    <row r="18" spans="2:20" ht="16">
      <c r="B18" s="629" t="s">
        <v>961</v>
      </c>
      <c r="C18" s="629">
        <v>2</v>
      </c>
      <c r="D18" s="629" t="s">
        <v>34</v>
      </c>
      <c r="E18" s="630"/>
      <c r="F18" s="629" t="s">
        <v>961</v>
      </c>
      <c r="G18" s="629">
        <v>2</v>
      </c>
      <c r="H18" s="629" t="s">
        <v>34</v>
      </c>
      <c r="I18" s="629"/>
      <c r="J18" s="630" t="s">
        <v>961</v>
      </c>
      <c r="K18" s="629">
        <v>1</v>
      </c>
      <c r="L18" s="630" t="s">
        <v>33</v>
      </c>
      <c r="M18" s="630"/>
      <c r="N18" s="639"/>
      <c r="O18" s="640"/>
      <c r="P18" s="639"/>
      <c r="Q18" s="639"/>
      <c r="R18" s="633"/>
    </row>
    <row r="19" spans="2:20" ht="16">
      <c r="B19" s="629" t="s">
        <v>962</v>
      </c>
      <c r="C19" s="629">
        <v>4</v>
      </c>
      <c r="D19" s="629" t="s">
        <v>36</v>
      </c>
      <c r="E19" s="630"/>
      <c r="F19" s="629" t="s">
        <v>962</v>
      </c>
      <c r="G19" s="629">
        <v>4</v>
      </c>
      <c r="H19" s="629" t="s">
        <v>36</v>
      </c>
      <c r="I19" s="629"/>
      <c r="J19" s="630" t="s">
        <v>962</v>
      </c>
      <c r="K19" s="629">
        <v>4</v>
      </c>
      <c r="L19" s="630" t="s">
        <v>36</v>
      </c>
      <c r="M19" s="630"/>
      <c r="N19" s="639"/>
      <c r="O19" s="640"/>
      <c r="P19" s="639"/>
      <c r="Q19" s="639"/>
      <c r="R19" s="633"/>
    </row>
    <row r="20" spans="2:20" ht="16">
      <c r="B20" s="629" t="s">
        <v>963</v>
      </c>
      <c r="C20" s="629">
        <v>3</v>
      </c>
      <c r="D20" s="629" t="s">
        <v>35</v>
      </c>
      <c r="E20" s="630"/>
      <c r="F20" s="629" t="s">
        <v>963</v>
      </c>
      <c r="G20" s="629">
        <v>3</v>
      </c>
      <c r="H20" s="629" t="s">
        <v>35</v>
      </c>
      <c r="I20" s="629"/>
      <c r="J20" s="630" t="s">
        <v>963</v>
      </c>
      <c r="K20" s="629">
        <v>3</v>
      </c>
      <c r="L20" s="629" t="s">
        <v>35</v>
      </c>
      <c r="M20" s="630"/>
      <c r="N20" s="639"/>
      <c r="O20" s="640"/>
      <c r="P20" s="639"/>
      <c r="Q20" s="639"/>
      <c r="R20" s="633"/>
    </row>
    <row r="21" spans="2:20" ht="16">
      <c r="B21" s="629" t="s">
        <v>70</v>
      </c>
      <c r="C21" s="629">
        <v>2</v>
      </c>
      <c r="D21" s="629" t="s">
        <v>34</v>
      </c>
      <c r="E21" s="630"/>
      <c r="F21" s="629" t="s">
        <v>70</v>
      </c>
      <c r="G21" s="629">
        <v>2</v>
      </c>
      <c r="H21" s="629" t="s">
        <v>34</v>
      </c>
      <c r="I21" s="629"/>
      <c r="J21" s="630" t="s">
        <v>70</v>
      </c>
      <c r="K21" s="629">
        <v>2</v>
      </c>
      <c r="L21" s="630" t="s">
        <v>34</v>
      </c>
      <c r="M21" s="630"/>
      <c r="N21" s="639"/>
      <c r="O21" s="640"/>
      <c r="P21" s="639"/>
      <c r="Q21" s="639"/>
      <c r="R21" s="633"/>
    </row>
    <row r="22" spans="2:20" ht="16">
      <c r="B22" s="629" t="s">
        <v>68</v>
      </c>
      <c r="C22" s="629">
        <v>2</v>
      </c>
      <c r="D22" s="629" t="s">
        <v>34</v>
      </c>
      <c r="E22" s="630"/>
      <c r="F22" s="629" t="s">
        <v>68</v>
      </c>
      <c r="G22" s="629">
        <v>2</v>
      </c>
      <c r="H22" s="629" t="s">
        <v>34</v>
      </c>
      <c r="I22" s="629"/>
      <c r="J22" s="630" t="s">
        <v>68</v>
      </c>
      <c r="K22" s="629">
        <v>1</v>
      </c>
      <c r="L22" s="630" t="s">
        <v>33</v>
      </c>
      <c r="M22" s="630"/>
      <c r="N22" s="639"/>
      <c r="O22" s="640"/>
      <c r="P22" s="639"/>
      <c r="Q22" s="639"/>
      <c r="R22" s="633"/>
    </row>
    <row r="23" spans="2:20" ht="16">
      <c r="B23" s="629" t="s">
        <v>964</v>
      </c>
      <c r="C23" s="629">
        <v>1</v>
      </c>
      <c r="D23" s="629" t="s">
        <v>33</v>
      </c>
      <c r="E23" s="630"/>
      <c r="F23" s="629" t="s">
        <v>964</v>
      </c>
      <c r="G23" s="629">
        <v>1</v>
      </c>
      <c r="H23" s="629" t="s">
        <v>33</v>
      </c>
      <c r="I23" s="629"/>
      <c r="J23" s="630" t="s">
        <v>964</v>
      </c>
      <c r="K23" s="629">
        <v>1</v>
      </c>
      <c r="L23" s="630" t="s">
        <v>33</v>
      </c>
      <c r="M23" s="630"/>
      <c r="N23" s="639"/>
      <c r="O23" s="640"/>
      <c r="P23" s="639"/>
      <c r="Q23" s="639"/>
      <c r="R23" s="633"/>
    </row>
    <row r="24" spans="2:20" ht="16">
      <c r="B24" s="629" t="s">
        <v>965</v>
      </c>
      <c r="C24" s="629">
        <v>3</v>
      </c>
      <c r="D24" s="629" t="s">
        <v>35</v>
      </c>
      <c r="E24" s="630"/>
      <c r="F24" s="629" t="s">
        <v>965</v>
      </c>
      <c r="G24" s="629">
        <v>3</v>
      </c>
      <c r="H24" s="629" t="s">
        <v>35</v>
      </c>
      <c r="I24" s="629"/>
      <c r="J24" s="630" t="s">
        <v>965</v>
      </c>
      <c r="K24" s="629">
        <v>3</v>
      </c>
      <c r="L24" s="629" t="s">
        <v>35</v>
      </c>
      <c r="M24" s="630"/>
      <c r="N24" s="639"/>
      <c r="O24" s="640"/>
      <c r="P24" s="639"/>
      <c r="Q24" s="639"/>
      <c r="R24" s="633"/>
    </row>
    <row r="25" spans="2:20" ht="16">
      <c r="B25" s="629" t="s">
        <v>966</v>
      </c>
      <c r="C25" s="629">
        <v>2</v>
      </c>
      <c r="D25" s="629" t="s">
        <v>34</v>
      </c>
      <c r="E25" s="630"/>
      <c r="F25" s="629" t="s">
        <v>966</v>
      </c>
      <c r="G25" s="629">
        <v>3</v>
      </c>
      <c r="H25" s="629" t="s">
        <v>34</v>
      </c>
      <c r="I25" s="629"/>
      <c r="J25" s="630" t="s">
        <v>966</v>
      </c>
      <c r="K25" s="629">
        <v>2</v>
      </c>
      <c r="L25" s="630" t="s">
        <v>34</v>
      </c>
      <c r="M25" s="630"/>
      <c r="N25" s="639"/>
      <c r="O25" s="640"/>
      <c r="P25" s="639"/>
      <c r="Q25" s="639"/>
      <c r="R25" s="633"/>
    </row>
    <row r="26" spans="2:20" ht="16">
      <c r="B26" s="629" t="s">
        <v>967</v>
      </c>
      <c r="C26" s="629">
        <v>2</v>
      </c>
      <c r="D26" s="629" t="s">
        <v>34</v>
      </c>
      <c r="E26" s="630"/>
      <c r="F26" s="629" t="s">
        <v>967</v>
      </c>
      <c r="G26" s="629">
        <v>2</v>
      </c>
      <c r="H26" s="629" t="s">
        <v>34</v>
      </c>
      <c r="I26" s="629"/>
      <c r="J26" s="630" t="s">
        <v>967</v>
      </c>
      <c r="K26" s="629">
        <v>1</v>
      </c>
      <c r="L26" s="630" t="s">
        <v>33</v>
      </c>
      <c r="M26" s="630"/>
      <c r="N26" s="639"/>
      <c r="O26" s="640"/>
      <c r="P26" s="639"/>
      <c r="Q26" s="639"/>
      <c r="R26" s="633"/>
    </row>
    <row r="27" spans="2:20" ht="16">
      <c r="B27" s="629" t="s">
        <v>968</v>
      </c>
      <c r="C27" s="629">
        <v>1</v>
      </c>
      <c r="D27" s="629" t="s">
        <v>33</v>
      </c>
      <c r="E27" s="630"/>
      <c r="F27" s="629" t="s">
        <v>968</v>
      </c>
      <c r="G27" s="629">
        <v>1</v>
      </c>
      <c r="H27" s="629" t="s">
        <v>33</v>
      </c>
      <c r="I27" s="629"/>
      <c r="J27" s="630" t="s">
        <v>968</v>
      </c>
      <c r="K27" s="629">
        <v>1</v>
      </c>
      <c r="L27" s="630" t="s">
        <v>33</v>
      </c>
      <c r="M27" s="630"/>
      <c r="N27" s="639"/>
      <c r="O27" s="640"/>
      <c r="P27" s="639"/>
      <c r="Q27" s="639"/>
      <c r="R27" s="633"/>
    </row>
    <row r="28" spans="2:20" ht="16">
      <c r="B28" s="629" t="s">
        <v>969</v>
      </c>
      <c r="C28" s="629">
        <v>1</v>
      </c>
      <c r="D28" s="629" t="s">
        <v>33</v>
      </c>
      <c r="E28" s="630"/>
      <c r="F28" s="629" t="s">
        <v>969</v>
      </c>
      <c r="G28" s="629">
        <v>1</v>
      </c>
      <c r="H28" s="629" t="s">
        <v>33</v>
      </c>
      <c r="I28" s="629"/>
      <c r="J28" s="630" t="s">
        <v>969</v>
      </c>
      <c r="K28" s="629">
        <v>1</v>
      </c>
      <c r="L28" s="630" t="s">
        <v>33</v>
      </c>
      <c r="M28" s="630"/>
      <c r="N28" s="639"/>
      <c r="O28" s="640"/>
      <c r="P28" s="639"/>
      <c r="Q28" s="639"/>
      <c r="R28" s="633"/>
    </row>
    <row r="29" spans="2:20" ht="16">
      <c r="B29" s="630">
        <v>10</v>
      </c>
      <c r="C29" s="630">
        <v>0</v>
      </c>
      <c r="D29" s="630" t="s">
        <v>940</v>
      </c>
      <c r="E29" s="630"/>
      <c r="F29" s="630">
        <v>10</v>
      </c>
      <c r="G29" s="630">
        <v>0</v>
      </c>
      <c r="H29" s="630" t="s">
        <v>940</v>
      </c>
      <c r="I29" s="629"/>
      <c r="J29" s="630">
        <v>10</v>
      </c>
      <c r="K29" s="630">
        <v>0</v>
      </c>
      <c r="L29" s="630" t="s">
        <v>940</v>
      </c>
      <c r="M29" s="629"/>
      <c r="N29" s="642"/>
      <c r="O29" s="642"/>
      <c r="P29" s="642"/>
      <c r="Q29" s="642"/>
      <c r="R29" s="633"/>
    </row>
    <row r="30" spans="2:20" ht="16">
      <c r="B30" s="631" t="s">
        <v>1314</v>
      </c>
      <c r="C30" s="631" t="s">
        <v>970</v>
      </c>
      <c r="D30" s="630" t="s">
        <v>940</v>
      </c>
      <c r="E30" s="630"/>
      <c r="F30" s="631" t="s">
        <v>1314</v>
      </c>
      <c r="G30" s="631" t="s">
        <v>970</v>
      </c>
      <c r="H30" s="630" t="s">
        <v>940</v>
      </c>
      <c r="I30" s="629"/>
      <c r="J30" s="631" t="s">
        <v>1314</v>
      </c>
      <c r="K30" s="631" t="s">
        <v>970</v>
      </c>
      <c r="L30" s="630" t="s">
        <v>940</v>
      </c>
      <c r="M30" s="629"/>
      <c r="N30" s="642"/>
      <c r="O30" s="642"/>
      <c r="P30" s="642"/>
      <c r="Q30" s="642"/>
      <c r="R30" s="633"/>
    </row>
    <row r="31" spans="2:20" ht="16">
      <c r="B31" s="630" t="s">
        <v>1315</v>
      </c>
      <c r="C31" s="630">
        <v>0</v>
      </c>
      <c r="D31" s="630" t="s">
        <v>940</v>
      </c>
      <c r="E31" s="630"/>
      <c r="F31" s="630" t="s">
        <v>1315</v>
      </c>
      <c r="G31" s="630">
        <v>0</v>
      </c>
      <c r="H31" s="630" t="s">
        <v>940</v>
      </c>
      <c r="I31" s="629"/>
      <c r="J31" s="630" t="s">
        <v>1315</v>
      </c>
      <c r="K31" s="630">
        <v>0</v>
      </c>
      <c r="L31" s="630" t="s">
        <v>940</v>
      </c>
      <c r="M31" s="629"/>
      <c r="N31" s="642"/>
      <c r="O31" s="642"/>
      <c r="P31" s="642"/>
      <c r="Q31" s="642"/>
      <c r="R31" s="633"/>
    </row>
    <row r="32" spans="2:20" ht="16">
      <c r="B32" s="630" t="s">
        <v>971</v>
      </c>
      <c r="C32" s="630">
        <v>-1</v>
      </c>
      <c r="D32" s="630" t="s">
        <v>316</v>
      </c>
      <c r="E32" s="630"/>
      <c r="F32" s="630" t="s">
        <v>971</v>
      </c>
      <c r="G32" s="630">
        <v>-1</v>
      </c>
      <c r="H32" s="630" t="s">
        <v>316</v>
      </c>
      <c r="I32" s="629"/>
      <c r="J32" s="630" t="s">
        <v>971</v>
      </c>
      <c r="K32" s="630">
        <v>-1</v>
      </c>
      <c r="L32" s="630" t="s">
        <v>316</v>
      </c>
      <c r="M32" s="629"/>
      <c r="N32" s="642"/>
      <c r="O32" s="642"/>
      <c r="P32" s="642"/>
      <c r="Q32" s="642"/>
      <c r="R32" s="633"/>
      <c r="T32" s="632"/>
    </row>
    <row r="33" spans="2:20">
      <c r="N33" s="633"/>
      <c r="O33" s="627"/>
      <c r="P33" s="627"/>
      <c r="Q33" s="633"/>
      <c r="R33" s="633"/>
      <c r="T33" s="632"/>
    </row>
    <row r="34" spans="2:20">
      <c r="T34" s="632"/>
    </row>
    <row r="35" spans="2:20">
      <c r="B35" s="628"/>
      <c r="C35" s="632"/>
      <c r="D35" s="632"/>
      <c r="E35" s="634"/>
      <c r="F35" s="632"/>
      <c r="G35" s="632"/>
      <c r="H35" s="632"/>
      <c r="J35" s="628"/>
      <c r="R35" s="632"/>
    </row>
    <row r="36" spans="2:20">
      <c r="C36" s="632"/>
      <c r="D36" s="632"/>
      <c r="E36" s="634"/>
      <c r="F36" s="632"/>
      <c r="G36" s="632"/>
      <c r="H36" s="632"/>
      <c r="J36" s="628"/>
      <c r="K36" s="628"/>
      <c r="R36" s="632"/>
    </row>
    <row r="37" spans="2:20">
      <c r="B37" s="632"/>
      <c r="C37" s="632"/>
      <c r="D37" s="632"/>
      <c r="E37" s="632"/>
      <c r="F37" s="632"/>
      <c r="G37" s="632"/>
      <c r="H37" s="632"/>
      <c r="L37" s="632"/>
      <c r="O37" s="632"/>
      <c r="Q37" s="628" t="s">
        <v>972</v>
      </c>
    </row>
    <row r="38" spans="2:20">
      <c r="B38" s="632"/>
      <c r="C38" s="632"/>
      <c r="D38" s="632"/>
      <c r="E38" s="632"/>
      <c r="F38" s="632"/>
      <c r="G38" s="632"/>
      <c r="H38" s="632"/>
      <c r="J38" s="631"/>
      <c r="K38" s="631"/>
      <c r="L38" s="635"/>
      <c r="O38" s="632"/>
      <c r="Q38" s="631" t="s">
        <v>973</v>
      </c>
      <c r="R38" s="631" t="s">
        <v>974</v>
      </c>
      <c r="S38" s="631" t="s">
        <v>975</v>
      </c>
    </row>
    <row r="39" spans="2:20">
      <c r="B39" s="632"/>
      <c r="C39" s="632"/>
      <c r="D39" s="632"/>
      <c r="E39" s="632"/>
      <c r="F39" s="632"/>
      <c r="G39" s="632"/>
      <c r="H39" s="632"/>
      <c r="J39" s="631"/>
      <c r="K39" s="631"/>
      <c r="L39" s="635"/>
      <c r="O39" s="632"/>
    </row>
    <row r="40" spans="2:20">
      <c r="B40" s="632"/>
      <c r="C40" s="632"/>
      <c r="D40" s="632"/>
      <c r="E40" s="632"/>
      <c r="F40" s="632"/>
      <c r="G40" s="632"/>
      <c r="H40" s="632"/>
      <c r="J40" s="631"/>
      <c r="K40" s="631"/>
      <c r="L40" s="635"/>
      <c r="O40" s="632"/>
      <c r="Q40" s="631" t="s">
        <v>32</v>
      </c>
      <c r="R40" s="631" t="s">
        <v>32</v>
      </c>
      <c r="S40" s="631" t="s">
        <v>32</v>
      </c>
    </row>
    <row r="41" spans="2:20">
      <c r="B41" s="632"/>
      <c r="C41" s="632"/>
      <c r="D41" s="632"/>
      <c r="E41" s="632"/>
      <c r="F41" s="632"/>
      <c r="G41" s="632"/>
      <c r="H41" s="632"/>
      <c r="J41" s="631"/>
      <c r="K41" s="631"/>
      <c r="L41" s="635"/>
      <c r="O41" s="632"/>
      <c r="Q41" s="631" t="s">
        <v>976</v>
      </c>
      <c r="R41" s="631" t="s">
        <v>976</v>
      </c>
      <c r="S41" s="631" t="s">
        <v>976</v>
      </c>
    </row>
    <row r="42" spans="2:20">
      <c r="B42" s="632"/>
      <c r="C42" s="632"/>
      <c r="D42" s="632"/>
      <c r="E42" s="632"/>
      <c r="F42" s="632"/>
      <c r="G42" s="632"/>
      <c r="H42" s="632"/>
      <c r="J42" s="631"/>
      <c r="K42" s="631"/>
      <c r="L42" s="632"/>
      <c r="Q42" s="631">
        <v>0.1</v>
      </c>
      <c r="R42" s="631">
        <v>1</v>
      </c>
      <c r="S42" s="631" t="s">
        <v>34</v>
      </c>
    </row>
    <row r="43" spans="2:20">
      <c r="B43" s="632"/>
      <c r="C43" s="632"/>
      <c r="D43" s="632"/>
      <c r="E43" s="632"/>
      <c r="F43" s="632"/>
      <c r="G43" s="632"/>
      <c r="H43" s="632"/>
      <c r="J43" s="631"/>
      <c r="K43" s="631"/>
      <c r="L43" s="635"/>
      <c r="Q43" s="631">
        <v>1.1000000000000001</v>
      </c>
      <c r="R43" s="631">
        <v>2</v>
      </c>
      <c r="S43" s="631" t="s">
        <v>1316</v>
      </c>
    </row>
    <row r="44" spans="2:20">
      <c r="B44" s="632"/>
      <c r="C44" s="632"/>
      <c r="D44" s="632"/>
      <c r="E44" s="632"/>
      <c r="F44" s="632"/>
      <c r="G44" s="632"/>
      <c r="H44" s="632"/>
      <c r="J44" s="631"/>
      <c r="K44" s="631"/>
      <c r="L44" s="635"/>
      <c r="Q44" s="631">
        <v>2.1</v>
      </c>
      <c r="R44" s="631">
        <v>3</v>
      </c>
      <c r="S44" s="631" t="s">
        <v>36</v>
      </c>
    </row>
    <row r="45" spans="2:20">
      <c r="B45" s="632"/>
      <c r="C45" s="632"/>
      <c r="D45" s="632"/>
      <c r="E45" s="632"/>
      <c r="F45" s="632"/>
      <c r="G45" s="632"/>
      <c r="H45" s="632"/>
      <c r="J45" s="631"/>
      <c r="K45" s="631"/>
      <c r="L45" s="635"/>
    </row>
    <row r="46" spans="2:20">
      <c r="B46" s="632"/>
      <c r="C46" s="632"/>
      <c r="D46" s="632"/>
      <c r="E46" s="632"/>
      <c r="F46" s="632"/>
      <c r="G46" s="632"/>
      <c r="H46" s="632"/>
      <c r="J46" s="631"/>
      <c r="K46" s="631"/>
      <c r="L46" s="632"/>
    </row>
    <row r="47" spans="2:20">
      <c r="B47" s="632"/>
      <c r="C47" s="632"/>
      <c r="D47" s="632"/>
      <c r="E47" s="632"/>
      <c r="F47" s="632"/>
      <c r="G47" s="632"/>
      <c r="H47" s="632"/>
      <c r="J47" s="631"/>
    </row>
    <row r="48" spans="2:20">
      <c r="B48" s="632"/>
      <c r="C48" s="632"/>
      <c r="D48" s="632"/>
      <c r="E48" s="632"/>
      <c r="F48" s="632"/>
      <c r="G48" s="632"/>
      <c r="H48" s="632"/>
      <c r="J48" s="631"/>
    </row>
    <row r="49" spans="2:12">
      <c r="B49" s="632"/>
      <c r="C49" s="632"/>
      <c r="D49" s="632"/>
      <c r="E49" s="632"/>
      <c r="F49" s="632"/>
      <c r="G49" s="632"/>
      <c r="H49" s="632"/>
      <c r="J49" s="631"/>
    </row>
    <row r="50" spans="2:12">
      <c r="B50" s="632"/>
      <c r="C50" s="632"/>
      <c r="D50" s="632"/>
      <c r="E50" s="632"/>
      <c r="F50" s="632"/>
      <c r="G50" s="632"/>
      <c r="H50" s="632"/>
      <c r="J50" s="631"/>
      <c r="L50" s="632"/>
    </row>
    <row r="51" spans="2:12">
      <c r="B51" s="632"/>
      <c r="C51" s="632"/>
      <c r="D51" s="632"/>
      <c r="E51" s="632"/>
      <c r="F51" s="632"/>
      <c r="G51" s="632"/>
      <c r="H51" s="632"/>
      <c r="J51" s="631"/>
    </row>
    <row r="52" spans="2:12">
      <c r="B52" s="632"/>
      <c r="C52" s="632"/>
      <c r="D52" s="632"/>
      <c r="E52" s="632"/>
      <c r="F52" s="632"/>
      <c r="G52" s="632"/>
      <c r="H52" s="632"/>
      <c r="J52" s="631"/>
    </row>
    <row r="53" spans="2:12">
      <c r="B53" s="632"/>
      <c r="C53" s="632"/>
      <c r="D53" s="632"/>
      <c r="E53" s="632"/>
      <c r="F53" s="632"/>
      <c r="G53" s="632"/>
      <c r="H53" s="632"/>
      <c r="J53" s="631"/>
    </row>
    <row r="54" spans="2:12">
      <c r="B54" s="632"/>
      <c r="C54" s="632"/>
      <c r="D54" s="632"/>
      <c r="E54" s="632"/>
      <c r="F54" s="632"/>
      <c r="G54" s="632"/>
      <c r="H54" s="632"/>
      <c r="J54" s="631"/>
      <c r="L54" s="632"/>
    </row>
    <row r="55" spans="2:12">
      <c r="B55" s="632"/>
      <c r="C55" s="632"/>
      <c r="D55" s="632"/>
      <c r="E55" s="632"/>
      <c r="F55" s="632"/>
      <c r="G55" s="632"/>
      <c r="H55" s="632"/>
      <c r="J55" s="631"/>
    </row>
    <row r="56" spans="2:12">
      <c r="B56" s="632"/>
      <c r="C56" s="632"/>
      <c r="D56" s="632"/>
      <c r="E56" s="632"/>
      <c r="F56" s="632"/>
      <c r="G56" s="632"/>
      <c r="H56" s="632"/>
      <c r="J56" s="631"/>
    </row>
    <row r="57" spans="2:12">
      <c r="B57" s="632"/>
      <c r="C57" s="632"/>
      <c r="D57" s="632"/>
      <c r="E57" s="632"/>
      <c r="F57" s="632"/>
      <c r="G57" s="632"/>
      <c r="H57" s="632"/>
      <c r="J57" s="631"/>
    </row>
    <row r="58" spans="2:12">
      <c r="B58" s="632"/>
      <c r="C58" s="632"/>
      <c r="D58" s="632"/>
      <c r="E58" s="632"/>
      <c r="F58" s="632"/>
      <c r="G58" s="632"/>
      <c r="H58" s="632"/>
      <c r="J58" s="631"/>
      <c r="L58" s="632"/>
    </row>
    <row r="59" spans="2:12">
      <c r="B59" s="632"/>
      <c r="C59" s="632"/>
      <c r="D59" s="632"/>
      <c r="E59" s="632"/>
      <c r="F59" s="632"/>
      <c r="G59" s="632"/>
      <c r="H59" s="632"/>
      <c r="J59" s="631"/>
    </row>
    <row r="60" spans="2:12">
      <c r="B60" s="632"/>
      <c r="C60" s="632"/>
      <c r="D60" s="632"/>
      <c r="E60" s="632"/>
      <c r="F60" s="632"/>
      <c r="G60" s="632"/>
      <c r="H60" s="632"/>
      <c r="J60" s="631"/>
    </row>
    <row r="61" spans="2:12">
      <c r="B61" s="632"/>
      <c r="C61" s="632"/>
      <c r="D61" s="632"/>
      <c r="E61" s="632"/>
      <c r="F61" s="632"/>
      <c r="G61" s="632"/>
      <c r="H61" s="632"/>
      <c r="J61" s="631"/>
    </row>
    <row r="62" spans="2:12">
      <c r="B62" s="632"/>
      <c r="C62" s="632"/>
      <c r="D62" s="632"/>
      <c r="E62" s="632"/>
      <c r="F62" s="632"/>
      <c r="G62" s="632"/>
      <c r="H62" s="632"/>
      <c r="J62" s="631"/>
    </row>
    <row r="63" spans="2:12">
      <c r="H63" s="632"/>
      <c r="I63" s="631"/>
      <c r="J63" s="631"/>
      <c r="K63" s="631"/>
    </row>
    <row r="64" spans="2:12">
      <c r="H64" s="632"/>
    </row>
    <row r="65" spans="8:8">
      <c r="H65" s="632"/>
    </row>
    <row r="66" spans="8:8">
      <c r="H66" s="632"/>
    </row>
  </sheetData>
  <phoneticPr fontId="39" type="noConversion"/>
  <conditionalFormatting sqref="T2:T3">
    <cfRule type="colorScale" priority="5">
      <colorScale>
        <cfvo type="min"/>
        <cfvo type="percentile" val="50"/>
        <cfvo type="max"/>
        <color rgb="FF63BE7B"/>
        <color rgb="FFFFEB84"/>
        <color rgb="FFF8696B"/>
      </colorScale>
    </cfRule>
  </conditionalFormatting>
  <conditionalFormatting sqref="T3">
    <cfRule type="aboveAverage" priority="6"/>
  </conditionalFormatting>
  <conditionalFormatting sqref="R42:R44">
    <cfRule type="colorScale" priority="4">
      <colorScale>
        <cfvo type="min"/>
        <cfvo type="percentile" val="50"/>
        <cfvo type="max"/>
        <color rgb="FF63BE7B"/>
        <color rgb="FFFFEB84"/>
        <color rgb="FFF8696B"/>
      </colorScale>
    </cfRule>
  </conditionalFormatting>
  <conditionalFormatting sqref="S41:S44">
    <cfRule type="colorScale" priority="3">
      <colorScale>
        <cfvo type="min"/>
        <cfvo type="percentile" val="50"/>
        <cfvo type="max"/>
        <color rgb="FF63BE7B"/>
        <color rgb="FFFFEB84"/>
        <color rgb="FFF8696B"/>
      </colorScale>
    </cfRule>
  </conditionalFormatting>
  <conditionalFormatting sqref="R42:R44">
    <cfRule type="cellIs" dxfId="116" priority="2" operator="equal">
      <formula>0</formula>
    </cfRule>
  </conditionalFormatting>
  <conditionalFormatting sqref="R41">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2D077-001B-EB4C-A94B-D615B11B18E1}">
  <dimension ref="A3:B15"/>
  <sheetViews>
    <sheetView workbookViewId="0">
      <selection activeCell="E37" sqref="E37"/>
    </sheetView>
  </sheetViews>
  <sheetFormatPr baseColWidth="10" defaultRowHeight="15"/>
  <sheetData>
    <row r="3" spans="1:2">
      <c r="A3" t="s">
        <v>10</v>
      </c>
      <c r="B3">
        <v>24</v>
      </c>
    </row>
    <row r="4" spans="1:2">
      <c r="A4" t="s">
        <v>11</v>
      </c>
      <c r="B4">
        <v>24</v>
      </c>
    </row>
    <row r="5" spans="1:2">
      <c r="A5" t="s">
        <v>8</v>
      </c>
      <c r="B5">
        <v>24</v>
      </c>
    </row>
    <row r="6" spans="1:2">
      <c r="A6" t="s">
        <v>9</v>
      </c>
      <c r="B6">
        <v>24</v>
      </c>
    </row>
    <row r="7" spans="1:2">
      <c r="A7" t="s">
        <v>5</v>
      </c>
      <c r="B7">
        <v>24</v>
      </c>
    </row>
    <row r="8" spans="1:2">
      <c r="A8" t="s">
        <v>4</v>
      </c>
      <c r="B8">
        <v>24</v>
      </c>
    </row>
    <row r="9" spans="1:2">
      <c r="A9" t="s">
        <v>6</v>
      </c>
      <c r="B9">
        <v>24</v>
      </c>
    </row>
    <row r="10" spans="1:2">
      <c r="A10" t="s">
        <v>12</v>
      </c>
      <c r="B10">
        <v>24</v>
      </c>
    </row>
    <row r="11" spans="1:2">
      <c r="A11" t="s">
        <v>14</v>
      </c>
      <c r="B11">
        <v>24</v>
      </c>
    </row>
    <row r="12" spans="1:2">
      <c r="A12" t="s">
        <v>1122</v>
      </c>
      <c r="B12">
        <v>24</v>
      </c>
    </row>
    <row r="13" spans="1:2">
      <c r="A13" t="s">
        <v>7</v>
      </c>
      <c r="B13">
        <v>24</v>
      </c>
    </row>
    <row r="14" spans="1:2">
      <c r="A14" t="s">
        <v>1144</v>
      </c>
      <c r="B14">
        <v>24</v>
      </c>
    </row>
    <row r="15" spans="1:2">
      <c r="A15" t="s">
        <v>1145</v>
      </c>
      <c r="B15">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9DCAC8543D3C4CB31E19A3E897FAEC" ma:contentTypeVersion="17" ma:contentTypeDescription="Create a new document." ma:contentTypeScope="" ma:versionID="3b7c4e07e5537d444f3cf2577b209e06">
  <xsd:schema xmlns:xsd="http://www.w3.org/2001/XMLSchema" xmlns:xs="http://www.w3.org/2001/XMLSchema" xmlns:p="http://schemas.microsoft.com/office/2006/metadata/properties" xmlns:ns2="954468f3-0ae2-413e-885f-a2c60b2cb315" xmlns:ns3="6e5493e9-97d5-45f0-9a9b-c7285294c230" targetNamespace="http://schemas.microsoft.com/office/2006/metadata/properties" ma:root="true" ma:fieldsID="f9917a62003748d0886cbc6db6fe6438" ns2:_="" ns3:_="">
    <xsd:import namespace="954468f3-0ae2-413e-885f-a2c60b2cb315"/>
    <xsd:import namespace="6e5493e9-97d5-45f0-9a9b-c7285294c2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468f3-0ae2-413e-885f-a2c60b2cb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fa2c57-4799-41b7-8054-d2c272508f01" ma:termSetId="09814cd3-568e-fe90-9814-8d621ff8fb84" ma:anchorId="fba54fb3-c3e1-fe81-a776-ca4b69148c4d" ma:open="true" ma:isKeyword="false">
      <xsd:complexType>
        <xsd:sequence>
          <xsd:element ref="pc:Terms" minOccurs="0" maxOccurs="1"/>
        </xsd:sequence>
      </xsd:complexType>
    </xsd:element>
    <xsd:element name="Image" ma:index="24" nillable="true" ma:displayName="Image" ma:format="Thumbnail"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5493e9-97d5-45f0-9a9b-c7285294c23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f2bc91a-5f30-4959-9c0c-14eb008c7c53}" ma:internalName="TaxCatchAll" ma:showField="CatchAllData" ma:web="6e5493e9-97d5-45f0-9a9b-c7285294c2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e5493e9-97d5-45f0-9a9b-c7285294c230" xsi:nil="true"/>
    <lcf76f155ced4ddcb4097134ff3c332f xmlns="954468f3-0ae2-413e-885f-a2c60b2cb315">
      <Terms xmlns="http://schemas.microsoft.com/office/infopath/2007/PartnerControls"/>
    </lcf76f155ced4ddcb4097134ff3c332f>
    <Image xmlns="954468f3-0ae2-413e-885f-a2c60b2cb31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EBA889-6D2A-46DF-AE34-47FF621FC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468f3-0ae2-413e-885f-a2c60b2cb315"/>
    <ds:schemaRef ds:uri="6e5493e9-97d5-45f0-9a9b-c7285294c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F74381-0980-4F1A-B0B3-5E41313EB8CB}">
  <ds:schemaRefs>
    <ds:schemaRef ds:uri="http://schemas.microsoft.com/office/2006/metadata/propertie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schemas.openxmlformats.org/package/2006/metadata/core-properties"/>
    <ds:schemaRef ds:uri="6e5493e9-97d5-45f0-9a9b-c7285294c230"/>
    <ds:schemaRef ds:uri="954468f3-0ae2-413e-885f-a2c60b2cb315"/>
    <ds:schemaRef ds:uri="http://purl.org/dc/elements/1.1/"/>
  </ds:schemaRefs>
</ds:datastoreItem>
</file>

<file path=customXml/itemProps3.xml><?xml version="1.0" encoding="utf-8"?>
<ds:datastoreItem xmlns:ds="http://schemas.openxmlformats.org/officeDocument/2006/customXml" ds:itemID="{6A942F25-29B7-46FE-B0A5-6A34686C7A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Wateshed Data Cleaned</vt:lpstr>
      <vt:lpstr>Summary</vt:lpstr>
      <vt:lpstr>Area 23</vt:lpstr>
      <vt:lpstr>Area 24</vt:lpstr>
      <vt:lpstr>Area 25</vt:lpstr>
      <vt:lpstr>Area 26</vt:lpstr>
      <vt:lpstr>Graphs</vt:lpstr>
      <vt:lpstr>Parameter_Lookups</vt:lpstr>
      <vt:lpstr>DU Makeup</vt:lpstr>
      <vt:lpstr>Action Items</vt:lpstr>
      <vt:lpstr>Pre-ratings</vt:lpstr>
      <vt:lpstr>Base List of LF's</vt:lpstr>
      <vt:lpstr>SummaryTab</vt:lpstr>
      <vt:lpstr>Parameter_Lookups!biorisk</vt:lpstr>
      <vt:lpstr>biorisk</vt:lpstr>
      <vt:lpstr>Parameter_Lookups!futurerisk</vt:lpstr>
      <vt:lpstr>futurerisk</vt:lpstr>
      <vt:lpstr>Parameter_Lookups!likelihood</vt:lpstr>
      <vt:lpstr>likelihood</vt:lpstr>
      <vt:lpstr>Graphs!Print_Area</vt:lpstr>
      <vt:lpstr>SummaryTab!Print_Area</vt:lpstr>
      <vt:lpstr>Graphs!Print_Titles</vt:lpstr>
      <vt:lpstr>SummaryTab!Print_Titles</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Weil, Jacob</dc:creator>
  <cp:keywords/>
  <dc:description/>
  <cp:lastModifiedBy>Microsoft Office User</cp:lastModifiedBy>
  <cp:revision/>
  <dcterms:created xsi:type="dcterms:W3CDTF">2020-11-19T21:40:34Z</dcterms:created>
  <dcterms:modified xsi:type="dcterms:W3CDTF">2023-03-30T18:56:59Z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2020-11-19T21:41:23Z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350c971e-a0d2-4151-ba86-0000e65226f4</vt:lpwstr>
  </property>
  <property fmtid="{D5CDD505-2E9C-101B-9397-08002B2CF9AE}" pid="8" name="ContentTypeId">
    <vt:lpwstr>0x010100299DCAC8543D3C4CB31E19A3E897FAEC</vt:lpwstr>
  </property>
  <property fmtid="{D5CDD505-2E9C-101B-9397-08002B2CF9AE}" pid="9" name="MediaServiceImageTags">
    <vt:lpwstr/>
  </property>
</Properties>
</file>